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30" windowWidth="19875" windowHeight="7455"/>
  </bookViews>
  <sheets>
    <sheet name="RPT_TONG_HOP" sheetId="1" r:id="rId1"/>
    <sheet name="Tính BHXH 2016" sheetId="2" r:id="rId2"/>
  </sheets>
  <externalReferences>
    <externalReference r:id="rId3"/>
  </externalReferences>
  <definedNames>
    <definedName name="_xlnm._FilterDatabase" localSheetId="0" hidden="1">RPT_TONG_HOP!$A$6:$AT$472</definedName>
    <definedName name="_xlnm._FilterDatabase" localSheetId="1" hidden="1">'Tính BHXH 2016'!$A$6:$AT$472</definedName>
    <definedName name="_xlnm.Print_Titles" localSheetId="0">RPT_TONG_HOP!$5:$6</definedName>
    <definedName name="_xlnm.Print_Titles" localSheetId="1">'Tính BHXH 2016'!$5:$6</definedName>
  </definedNames>
  <calcPr calcId="124519"/>
</workbook>
</file>

<file path=xl/calcChain.xml><?xml version="1.0" encoding="utf-8"?>
<calcChain xmlns="http://schemas.openxmlformats.org/spreadsheetml/2006/main">
  <c r="AG467" i="1"/>
  <c r="AT475" i="2" l="1"/>
  <c r="AR475"/>
  <c r="AQ475"/>
  <c r="AN475"/>
  <c r="AR474"/>
  <c r="AQ474"/>
  <c r="AL474"/>
  <c r="AE472"/>
  <c r="AD472"/>
  <c r="AA471"/>
  <c r="Z471"/>
  <c r="Y471"/>
  <c r="X471"/>
  <c r="W471"/>
  <c r="AB471" s="1"/>
  <c r="T471"/>
  <c r="S471"/>
  <c r="Q471"/>
  <c r="P471"/>
  <c r="N471"/>
  <c r="M471"/>
  <c r="L471"/>
  <c r="K471"/>
  <c r="J471"/>
  <c r="I471"/>
  <c r="H471"/>
  <c r="G471"/>
  <c r="E471"/>
  <c r="AA470"/>
  <c r="Z470"/>
  <c r="Y470"/>
  <c r="X470"/>
  <c r="W470"/>
  <c r="AB470" s="1"/>
  <c r="T470"/>
  <c r="S470"/>
  <c r="Q470"/>
  <c r="P470"/>
  <c r="V470" s="1"/>
  <c r="AC470" s="1"/>
  <c r="AF470" s="1"/>
  <c r="N470"/>
  <c r="M470"/>
  <c r="L470"/>
  <c r="K470"/>
  <c r="J470"/>
  <c r="I470"/>
  <c r="H470"/>
  <c r="G470"/>
  <c r="F470"/>
  <c r="E470"/>
  <c r="AA469"/>
  <c r="Z469"/>
  <c r="Y469"/>
  <c r="X469"/>
  <c r="W469"/>
  <c r="T469"/>
  <c r="S469"/>
  <c r="Q469"/>
  <c r="P469"/>
  <c r="N469"/>
  <c r="M469"/>
  <c r="L469"/>
  <c r="K469"/>
  <c r="J469"/>
  <c r="I469"/>
  <c r="H469"/>
  <c r="G469"/>
  <c r="F469"/>
  <c r="E469"/>
  <c r="AA468"/>
  <c r="Z468"/>
  <c r="Y468"/>
  <c r="X468"/>
  <c r="W468"/>
  <c r="U468"/>
  <c r="T468"/>
  <c r="S468"/>
  <c r="R468"/>
  <c r="Q468"/>
  <c r="P468"/>
  <c r="V468" s="1"/>
  <c r="N468"/>
  <c r="M468"/>
  <c r="L468"/>
  <c r="K468"/>
  <c r="J468"/>
  <c r="I468"/>
  <c r="H468"/>
  <c r="G468"/>
  <c r="F468"/>
  <c r="E468"/>
  <c r="AA467"/>
  <c r="AB467" s="1"/>
  <c r="T467"/>
  <c r="S467"/>
  <c r="Q467"/>
  <c r="P467"/>
  <c r="N467"/>
  <c r="M467"/>
  <c r="L467"/>
  <c r="K467"/>
  <c r="J467"/>
  <c r="I467"/>
  <c r="H467"/>
  <c r="F467"/>
  <c r="E467"/>
  <c r="E466"/>
  <c r="D466"/>
  <c r="C466"/>
  <c r="B466"/>
  <c r="AA466" s="1"/>
  <c r="E465"/>
  <c r="D465"/>
  <c r="C465"/>
  <c r="B465"/>
  <c r="Z465" s="1"/>
  <c r="T464"/>
  <c r="L464"/>
  <c r="E464"/>
  <c r="D464"/>
  <c r="C464"/>
  <c r="B464"/>
  <c r="Y464" s="1"/>
  <c r="Z463"/>
  <c r="U463"/>
  <c r="Q463"/>
  <c r="M463"/>
  <c r="I463"/>
  <c r="E463"/>
  <c r="D463"/>
  <c r="C463"/>
  <c r="B463"/>
  <c r="AA463" s="1"/>
  <c r="E462"/>
  <c r="D462"/>
  <c r="C462"/>
  <c r="B462"/>
  <c r="Y462" s="1"/>
  <c r="Z461"/>
  <c r="U461"/>
  <c r="Q461"/>
  <c r="M461"/>
  <c r="I461"/>
  <c r="E461"/>
  <c r="D461"/>
  <c r="C461"/>
  <c r="B461"/>
  <c r="AA461" s="1"/>
  <c r="AA460"/>
  <c r="W460"/>
  <c r="R460"/>
  <c r="N460"/>
  <c r="J460"/>
  <c r="E460"/>
  <c r="D460"/>
  <c r="C460"/>
  <c r="B460"/>
  <c r="Z460" s="1"/>
  <c r="E459"/>
  <c r="D459"/>
  <c r="C459"/>
  <c r="B459"/>
  <c r="Y459" s="1"/>
  <c r="E458"/>
  <c r="D458"/>
  <c r="C458"/>
  <c r="B458"/>
  <c r="AA458" s="1"/>
  <c r="E457"/>
  <c r="D457"/>
  <c r="C457"/>
  <c r="B457"/>
  <c r="Z457" s="1"/>
  <c r="E456"/>
  <c r="D456"/>
  <c r="C456"/>
  <c r="B456"/>
  <c r="Y456" s="1"/>
  <c r="E455"/>
  <c r="D455"/>
  <c r="C455"/>
  <c r="B455"/>
  <c r="AA455" s="1"/>
  <c r="T454"/>
  <c r="L454"/>
  <c r="E454"/>
  <c r="D454"/>
  <c r="C454"/>
  <c r="B454"/>
  <c r="Y454" s="1"/>
  <c r="Z453"/>
  <c r="U453"/>
  <c r="Q453"/>
  <c r="M453"/>
  <c r="I453"/>
  <c r="E453"/>
  <c r="D453"/>
  <c r="C453"/>
  <c r="B453"/>
  <c r="AA453" s="1"/>
  <c r="E452"/>
  <c r="D452"/>
  <c r="C452"/>
  <c r="B452"/>
  <c r="Y452" s="1"/>
  <c r="Z451"/>
  <c r="U451"/>
  <c r="Q451"/>
  <c r="M451"/>
  <c r="I451"/>
  <c r="E451"/>
  <c r="D451"/>
  <c r="C451"/>
  <c r="B451"/>
  <c r="AA451" s="1"/>
  <c r="E450"/>
  <c r="D450"/>
  <c r="C450"/>
  <c r="B450"/>
  <c r="Y450" s="1"/>
  <c r="U449"/>
  <c r="M449"/>
  <c r="E449"/>
  <c r="D449"/>
  <c r="C449"/>
  <c r="B449"/>
  <c r="Z449" s="1"/>
  <c r="E448"/>
  <c r="D448"/>
  <c r="C448"/>
  <c r="B448"/>
  <c r="AA448" s="1"/>
  <c r="E447"/>
  <c r="D447"/>
  <c r="C447"/>
  <c r="B447"/>
  <c r="Z447" s="1"/>
  <c r="S446"/>
  <c r="E446"/>
  <c r="D446"/>
  <c r="C446"/>
  <c r="B446"/>
  <c r="AA446" s="1"/>
  <c r="E445"/>
  <c r="D445"/>
  <c r="C445"/>
  <c r="B445"/>
  <c r="Z445" s="1"/>
  <c r="E444"/>
  <c r="D444"/>
  <c r="C444"/>
  <c r="B444"/>
  <c r="AA444" s="1"/>
  <c r="U443"/>
  <c r="M443"/>
  <c r="E443"/>
  <c r="D443"/>
  <c r="C443"/>
  <c r="B443"/>
  <c r="Z443" s="1"/>
  <c r="E442"/>
  <c r="D442"/>
  <c r="C442"/>
  <c r="B442"/>
  <c r="AA442" s="1"/>
  <c r="U441"/>
  <c r="M441"/>
  <c r="E441"/>
  <c r="D441"/>
  <c r="C441"/>
  <c r="B441"/>
  <c r="Z441" s="1"/>
  <c r="E440"/>
  <c r="D440"/>
  <c r="C440"/>
  <c r="B440"/>
  <c r="AA440" s="1"/>
  <c r="E439"/>
  <c r="D439"/>
  <c r="C439"/>
  <c r="B439"/>
  <c r="Y439" s="1"/>
  <c r="X438"/>
  <c r="N438"/>
  <c r="E438"/>
  <c r="D438"/>
  <c r="C438"/>
  <c r="B438"/>
  <c r="AA438" s="1"/>
  <c r="E437"/>
  <c r="D437"/>
  <c r="C437"/>
  <c r="B437"/>
  <c r="Q437" s="1"/>
  <c r="E436"/>
  <c r="D436"/>
  <c r="C436"/>
  <c r="B436"/>
  <c r="AA436" s="1"/>
  <c r="E435"/>
  <c r="D435"/>
  <c r="C435"/>
  <c r="B435"/>
  <c r="AA435" s="1"/>
  <c r="E434"/>
  <c r="D434"/>
  <c r="C434"/>
  <c r="B434"/>
  <c r="T434" s="1"/>
  <c r="E433"/>
  <c r="D433"/>
  <c r="C433"/>
  <c r="B433"/>
  <c r="Y433" s="1"/>
  <c r="E432"/>
  <c r="D432"/>
  <c r="C432"/>
  <c r="B432"/>
  <c r="R432" s="1"/>
  <c r="E431"/>
  <c r="D431"/>
  <c r="C431"/>
  <c r="B431"/>
  <c r="X431" s="1"/>
  <c r="E430"/>
  <c r="D430"/>
  <c r="C430"/>
  <c r="B430"/>
  <c r="Z430" s="1"/>
  <c r="E429"/>
  <c r="D429"/>
  <c r="C429"/>
  <c r="B429"/>
  <c r="P429" s="1"/>
  <c r="E428"/>
  <c r="D428"/>
  <c r="C428"/>
  <c r="B428"/>
  <c r="Z428" s="1"/>
  <c r="E427"/>
  <c r="D427"/>
  <c r="C427"/>
  <c r="B427"/>
  <c r="P427" s="1"/>
  <c r="E426"/>
  <c r="D426"/>
  <c r="C426"/>
  <c r="B426"/>
  <c r="Z426" s="1"/>
  <c r="T425"/>
  <c r="E425"/>
  <c r="D425"/>
  <c r="C425"/>
  <c r="B425"/>
  <c r="X425" s="1"/>
  <c r="E424"/>
  <c r="D424"/>
  <c r="C424"/>
  <c r="B424"/>
  <c r="R424" s="1"/>
  <c r="E423"/>
  <c r="D423"/>
  <c r="C423"/>
  <c r="B423"/>
  <c r="X423" s="1"/>
  <c r="E422"/>
  <c r="D422"/>
  <c r="C422"/>
  <c r="B422"/>
  <c r="Z422" s="1"/>
  <c r="E421"/>
  <c r="D421"/>
  <c r="C421"/>
  <c r="B421"/>
  <c r="P421" s="1"/>
  <c r="E420"/>
  <c r="D420"/>
  <c r="C420"/>
  <c r="B420"/>
  <c r="Z420" s="1"/>
  <c r="E419"/>
  <c r="D419"/>
  <c r="C419"/>
  <c r="B419"/>
  <c r="P419" s="1"/>
  <c r="E418"/>
  <c r="D418"/>
  <c r="C418"/>
  <c r="B418"/>
  <c r="Z418" s="1"/>
  <c r="T417"/>
  <c r="E417"/>
  <c r="D417"/>
  <c r="C417"/>
  <c r="B417"/>
  <c r="X417" s="1"/>
  <c r="E416"/>
  <c r="D416"/>
  <c r="C416"/>
  <c r="B416"/>
  <c r="R416" s="1"/>
  <c r="S415"/>
  <c r="E415"/>
  <c r="D415"/>
  <c r="C415"/>
  <c r="B415"/>
  <c r="K415" s="1"/>
  <c r="E414"/>
  <c r="D414"/>
  <c r="C414"/>
  <c r="B414"/>
  <c r="Z414" s="1"/>
  <c r="E413"/>
  <c r="D413"/>
  <c r="C413"/>
  <c r="B413"/>
  <c r="AA413" s="1"/>
  <c r="U412"/>
  <c r="M412"/>
  <c r="E412"/>
  <c r="D412"/>
  <c r="C412"/>
  <c r="B412"/>
  <c r="Z412" s="1"/>
  <c r="E411"/>
  <c r="D411"/>
  <c r="C411"/>
  <c r="B411"/>
  <c r="AA411" s="1"/>
  <c r="U410"/>
  <c r="M410"/>
  <c r="E410"/>
  <c r="D410"/>
  <c r="C410"/>
  <c r="B410"/>
  <c r="Z410" s="1"/>
  <c r="E409"/>
  <c r="D409"/>
  <c r="C409"/>
  <c r="B409"/>
  <c r="AA409" s="1"/>
  <c r="E408"/>
  <c r="D408"/>
  <c r="C408"/>
  <c r="B408"/>
  <c r="Z408" s="1"/>
  <c r="S407"/>
  <c r="E407"/>
  <c r="D407"/>
  <c r="C407"/>
  <c r="B407"/>
  <c r="AA407" s="1"/>
  <c r="E406"/>
  <c r="D406"/>
  <c r="C406"/>
  <c r="B406"/>
  <c r="Z406" s="1"/>
  <c r="E405"/>
  <c r="D405"/>
  <c r="C405"/>
  <c r="B405"/>
  <c r="AA405" s="1"/>
  <c r="U404"/>
  <c r="M404"/>
  <c r="E404"/>
  <c r="D404"/>
  <c r="C404"/>
  <c r="B404"/>
  <c r="Z404" s="1"/>
  <c r="E403"/>
  <c r="D403"/>
  <c r="C403"/>
  <c r="B403"/>
  <c r="AA403" s="1"/>
  <c r="U402"/>
  <c r="M402"/>
  <c r="E402"/>
  <c r="D402"/>
  <c r="C402"/>
  <c r="B402"/>
  <c r="Z402" s="1"/>
  <c r="E401"/>
  <c r="D401"/>
  <c r="C401"/>
  <c r="B401"/>
  <c r="O401" s="1"/>
  <c r="U400"/>
  <c r="M400"/>
  <c r="E400"/>
  <c r="D400"/>
  <c r="C400"/>
  <c r="B400"/>
  <c r="Z400" s="1"/>
  <c r="E399"/>
  <c r="D399"/>
  <c r="C399"/>
  <c r="B399"/>
  <c r="AA399" s="1"/>
  <c r="U398"/>
  <c r="M398"/>
  <c r="E398"/>
  <c r="D398"/>
  <c r="C398"/>
  <c r="B398"/>
  <c r="Z398" s="1"/>
  <c r="E397"/>
  <c r="D397"/>
  <c r="C397"/>
  <c r="B397"/>
  <c r="Y397" s="1"/>
  <c r="T396"/>
  <c r="E396"/>
  <c r="D396"/>
  <c r="C396"/>
  <c r="B396"/>
  <c r="L396" s="1"/>
  <c r="E395"/>
  <c r="D395"/>
  <c r="C395"/>
  <c r="B395"/>
  <c r="Z395" s="1"/>
  <c r="E394"/>
  <c r="D394"/>
  <c r="C394"/>
  <c r="B394"/>
  <c r="O394" s="1"/>
  <c r="E393"/>
  <c r="D393"/>
  <c r="C393"/>
  <c r="B393"/>
  <c r="Z393" s="1"/>
  <c r="S392"/>
  <c r="E392"/>
  <c r="D392"/>
  <c r="C392"/>
  <c r="B392"/>
  <c r="AA392" s="1"/>
  <c r="E391"/>
  <c r="D391"/>
  <c r="C391"/>
  <c r="B391"/>
  <c r="Z391" s="1"/>
  <c r="E390"/>
  <c r="D390"/>
  <c r="C390"/>
  <c r="B390"/>
  <c r="W390" s="1"/>
  <c r="E389"/>
  <c r="D389"/>
  <c r="C389"/>
  <c r="B389"/>
  <c r="AA389" s="1"/>
  <c r="U388"/>
  <c r="M388"/>
  <c r="E388"/>
  <c r="D388"/>
  <c r="C388"/>
  <c r="B388"/>
  <c r="Z388" s="1"/>
  <c r="E387"/>
  <c r="D387"/>
  <c r="C387"/>
  <c r="B387"/>
  <c r="AA387" s="1"/>
  <c r="U386"/>
  <c r="M386"/>
  <c r="E386"/>
  <c r="D386"/>
  <c r="C386"/>
  <c r="B386"/>
  <c r="Z386" s="1"/>
  <c r="E385"/>
  <c r="D385"/>
  <c r="C385"/>
  <c r="B385"/>
  <c r="AA385" s="1"/>
  <c r="E384"/>
  <c r="D384"/>
  <c r="C384"/>
  <c r="B384"/>
  <c r="Z384" s="1"/>
  <c r="S383"/>
  <c r="E383"/>
  <c r="D383"/>
  <c r="C383"/>
  <c r="B383"/>
  <c r="AA383" s="1"/>
  <c r="E382"/>
  <c r="D382"/>
  <c r="C382"/>
  <c r="B382"/>
  <c r="Z382" s="1"/>
  <c r="E381"/>
  <c r="D381"/>
  <c r="C381"/>
  <c r="B381"/>
  <c r="AA381" s="1"/>
  <c r="U380"/>
  <c r="M380"/>
  <c r="E380"/>
  <c r="D380"/>
  <c r="C380"/>
  <c r="B380"/>
  <c r="Z380" s="1"/>
  <c r="E379"/>
  <c r="D379"/>
  <c r="C379"/>
  <c r="B379"/>
  <c r="AA379" s="1"/>
  <c r="U378"/>
  <c r="M378"/>
  <c r="E378"/>
  <c r="D378"/>
  <c r="C378"/>
  <c r="B378"/>
  <c r="Z378" s="1"/>
  <c r="E377"/>
  <c r="D377"/>
  <c r="C377"/>
  <c r="B377"/>
  <c r="AA377" s="1"/>
  <c r="E376"/>
  <c r="D376"/>
  <c r="C376"/>
  <c r="B376"/>
  <c r="Z376" s="1"/>
  <c r="S375"/>
  <c r="E375"/>
  <c r="D375"/>
  <c r="C375"/>
  <c r="B375"/>
  <c r="AA375" s="1"/>
  <c r="E374"/>
  <c r="D374"/>
  <c r="C374"/>
  <c r="B374"/>
  <c r="Z374" s="1"/>
  <c r="E373"/>
  <c r="D373"/>
  <c r="C373"/>
  <c r="B373"/>
  <c r="AA373" s="1"/>
  <c r="U372"/>
  <c r="M372"/>
  <c r="E372"/>
  <c r="D372"/>
  <c r="C372"/>
  <c r="B372"/>
  <c r="Z372" s="1"/>
  <c r="E371"/>
  <c r="D371"/>
  <c r="C371"/>
  <c r="B371"/>
  <c r="AA371" s="1"/>
  <c r="U370"/>
  <c r="M370"/>
  <c r="E370"/>
  <c r="D370"/>
  <c r="C370"/>
  <c r="B370"/>
  <c r="Z370" s="1"/>
  <c r="E369"/>
  <c r="D369"/>
  <c r="C369"/>
  <c r="B369"/>
  <c r="AA369" s="1"/>
  <c r="E368"/>
  <c r="D368"/>
  <c r="C368"/>
  <c r="B368"/>
  <c r="Z368" s="1"/>
  <c r="S367"/>
  <c r="E367"/>
  <c r="D367"/>
  <c r="C367"/>
  <c r="B367"/>
  <c r="AA367" s="1"/>
  <c r="E366"/>
  <c r="D366"/>
  <c r="C366"/>
  <c r="B366"/>
  <c r="Z366" s="1"/>
  <c r="E365"/>
  <c r="D365"/>
  <c r="C365"/>
  <c r="B365"/>
  <c r="AA365" s="1"/>
  <c r="U364"/>
  <c r="M364"/>
  <c r="E364"/>
  <c r="D364"/>
  <c r="C364"/>
  <c r="B364"/>
  <c r="Z364" s="1"/>
  <c r="E363"/>
  <c r="D363"/>
  <c r="C363"/>
  <c r="B363"/>
  <c r="W363" s="1"/>
  <c r="E362"/>
  <c r="D362"/>
  <c r="C362"/>
  <c r="B362"/>
  <c r="Z362" s="1"/>
  <c r="E361"/>
  <c r="D361"/>
  <c r="C361"/>
  <c r="B361"/>
  <c r="Z361" s="1"/>
  <c r="U360"/>
  <c r="M360"/>
  <c r="E360"/>
  <c r="D360"/>
  <c r="C360"/>
  <c r="B360"/>
  <c r="Z360" s="1"/>
  <c r="E359"/>
  <c r="D359"/>
  <c r="C359"/>
  <c r="B359"/>
  <c r="E358"/>
  <c r="D358"/>
  <c r="C358"/>
  <c r="B358"/>
  <c r="Z358" s="1"/>
  <c r="S357"/>
  <c r="E357"/>
  <c r="D357"/>
  <c r="C357"/>
  <c r="B357"/>
  <c r="AA357" s="1"/>
  <c r="E356"/>
  <c r="D356"/>
  <c r="C356"/>
  <c r="B356"/>
  <c r="Z356" s="1"/>
  <c r="E355"/>
  <c r="D355"/>
  <c r="C355"/>
  <c r="B355"/>
  <c r="U354"/>
  <c r="M354"/>
  <c r="E354"/>
  <c r="D354"/>
  <c r="C354"/>
  <c r="B354"/>
  <c r="Z354" s="1"/>
  <c r="E353"/>
  <c r="D353"/>
  <c r="C353"/>
  <c r="B353"/>
  <c r="AA353" s="1"/>
  <c r="U352"/>
  <c r="M352"/>
  <c r="E352"/>
  <c r="D352"/>
  <c r="C352"/>
  <c r="B352"/>
  <c r="Z352" s="1"/>
  <c r="E351"/>
  <c r="D351"/>
  <c r="C351"/>
  <c r="B351"/>
  <c r="E350"/>
  <c r="D350"/>
  <c r="C350"/>
  <c r="B350"/>
  <c r="Z350" s="1"/>
  <c r="S349"/>
  <c r="E349"/>
  <c r="D349"/>
  <c r="C349"/>
  <c r="B349"/>
  <c r="AA349" s="1"/>
  <c r="E348"/>
  <c r="D348"/>
  <c r="C348"/>
  <c r="B348"/>
  <c r="Z348" s="1"/>
  <c r="E347"/>
  <c r="D347"/>
  <c r="C347"/>
  <c r="B347"/>
  <c r="U346"/>
  <c r="M346"/>
  <c r="E346"/>
  <c r="D346"/>
  <c r="C346"/>
  <c r="B346"/>
  <c r="Z346" s="1"/>
  <c r="E345"/>
  <c r="D345"/>
  <c r="C345"/>
  <c r="B345"/>
  <c r="AA345" s="1"/>
  <c r="U344"/>
  <c r="M344"/>
  <c r="E344"/>
  <c r="D344"/>
  <c r="C344"/>
  <c r="B344"/>
  <c r="Z344" s="1"/>
  <c r="E343"/>
  <c r="D343"/>
  <c r="C343"/>
  <c r="B343"/>
  <c r="E342"/>
  <c r="D342"/>
  <c r="C342"/>
  <c r="B342"/>
  <c r="Z342" s="1"/>
  <c r="S341"/>
  <c r="E341"/>
  <c r="D341"/>
  <c r="C341"/>
  <c r="B341"/>
  <c r="AA341" s="1"/>
  <c r="E340"/>
  <c r="D340"/>
  <c r="C340"/>
  <c r="B340"/>
  <c r="Z340" s="1"/>
  <c r="E339"/>
  <c r="D339"/>
  <c r="C339"/>
  <c r="B339"/>
  <c r="U338"/>
  <c r="M338"/>
  <c r="E338"/>
  <c r="D338"/>
  <c r="C338"/>
  <c r="B338"/>
  <c r="Z338" s="1"/>
  <c r="E337"/>
  <c r="D337"/>
  <c r="C337"/>
  <c r="B337"/>
  <c r="S337" s="1"/>
  <c r="U336"/>
  <c r="M336"/>
  <c r="E336"/>
  <c r="D336"/>
  <c r="C336"/>
  <c r="B336"/>
  <c r="Z336" s="1"/>
  <c r="E335"/>
  <c r="D335"/>
  <c r="C335"/>
  <c r="B335"/>
  <c r="E334"/>
  <c r="D334"/>
  <c r="C334"/>
  <c r="B334"/>
  <c r="Z334" s="1"/>
  <c r="S333"/>
  <c r="E333"/>
  <c r="D333"/>
  <c r="C333"/>
  <c r="B333"/>
  <c r="AA333" s="1"/>
  <c r="E332"/>
  <c r="D332"/>
  <c r="C332"/>
  <c r="B332"/>
  <c r="Z332" s="1"/>
  <c r="E331"/>
  <c r="D331"/>
  <c r="C331"/>
  <c r="B331"/>
  <c r="U330"/>
  <c r="M330"/>
  <c r="E330"/>
  <c r="D330"/>
  <c r="C330"/>
  <c r="B330"/>
  <c r="Z330" s="1"/>
  <c r="E329"/>
  <c r="D329"/>
  <c r="C329"/>
  <c r="B329"/>
  <c r="AA329" s="1"/>
  <c r="U328"/>
  <c r="M328"/>
  <c r="E328"/>
  <c r="D328"/>
  <c r="C328"/>
  <c r="B328"/>
  <c r="Z328" s="1"/>
  <c r="E327"/>
  <c r="D327"/>
  <c r="C327"/>
  <c r="B327"/>
  <c r="E326"/>
  <c r="D326"/>
  <c r="C326"/>
  <c r="B326"/>
  <c r="X325"/>
  <c r="N325"/>
  <c r="E325"/>
  <c r="D325"/>
  <c r="C325"/>
  <c r="B325"/>
  <c r="AA325" s="1"/>
  <c r="E324"/>
  <c r="D324"/>
  <c r="C324"/>
  <c r="B324"/>
  <c r="Q324" s="1"/>
  <c r="E323"/>
  <c r="D323"/>
  <c r="C323"/>
  <c r="B323"/>
  <c r="AA323" s="1"/>
  <c r="E322"/>
  <c r="D322"/>
  <c r="C322"/>
  <c r="B322"/>
  <c r="E321"/>
  <c r="D321"/>
  <c r="C321"/>
  <c r="B321"/>
  <c r="E320"/>
  <c r="D320"/>
  <c r="C320"/>
  <c r="B320"/>
  <c r="Y320" s="1"/>
  <c r="E319"/>
  <c r="D319"/>
  <c r="C319"/>
  <c r="B319"/>
  <c r="L319" s="1"/>
  <c r="E318"/>
  <c r="D318"/>
  <c r="C318"/>
  <c r="B318"/>
  <c r="E317"/>
  <c r="D317"/>
  <c r="C317"/>
  <c r="B317"/>
  <c r="AA317" s="1"/>
  <c r="E316"/>
  <c r="D316"/>
  <c r="C316"/>
  <c r="B316"/>
  <c r="E315"/>
  <c r="D315"/>
  <c r="C315"/>
  <c r="B315"/>
  <c r="AA315" s="1"/>
  <c r="E314"/>
  <c r="D314"/>
  <c r="C314"/>
  <c r="B314"/>
  <c r="E313"/>
  <c r="D313"/>
  <c r="C313"/>
  <c r="B313"/>
  <c r="L313" s="1"/>
  <c r="E312"/>
  <c r="D312"/>
  <c r="C312"/>
  <c r="B312"/>
  <c r="Y312" s="1"/>
  <c r="E311"/>
  <c r="D311"/>
  <c r="C311"/>
  <c r="B311"/>
  <c r="E310"/>
  <c r="D310"/>
  <c r="C310"/>
  <c r="B310"/>
  <c r="E309"/>
  <c r="D309"/>
  <c r="C309"/>
  <c r="B309"/>
  <c r="AA309" s="1"/>
  <c r="E308"/>
  <c r="D308"/>
  <c r="C308"/>
  <c r="B308"/>
  <c r="Q308" s="1"/>
  <c r="X307"/>
  <c r="N307"/>
  <c r="E307"/>
  <c r="D307"/>
  <c r="C307"/>
  <c r="B307"/>
  <c r="AA307" s="1"/>
  <c r="E306"/>
  <c r="D306"/>
  <c r="C306"/>
  <c r="B306"/>
  <c r="E305"/>
  <c r="D305"/>
  <c r="C305"/>
  <c r="B305"/>
  <c r="U304"/>
  <c r="E304"/>
  <c r="D304"/>
  <c r="C304"/>
  <c r="B304"/>
  <c r="Y304" s="1"/>
  <c r="T303"/>
  <c r="E303"/>
  <c r="D303"/>
  <c r="C303"/>
  <c r="B303"/>
  <c r="L303" s="1"/>
  <c r="E302"/>
  <c r="D302"/>
  <c r="C302"/>
  <c r="B302"/>
  <c r="X301"/>
  <c r="N301"/>
  <c r="E301"/>
  <c r="D301"/>
  <c r="C301"/>
  <c r="B301"/>
  <c r="AA301" s="1"/>
  <c r="E300"/>
  <c r="D300"/>
  <c r="C300"/>
  <c r="B300"/>
  <c r="S300" s="1"/>
  <c r="U299"/>
  <c r="M299"/>
  <c r="E299"/>
  <c r="D299"/>
  <c r="C299"/>
  <c r="B299"/>
  <c r="Z299" s="1"/>
  <c r="E298"/>
  <c r="D298"/>
  <c r="C298"/>
  <c r="B298"/>
  <c r="E297"/>
  <c r="D297"/>
  <c r="C297"/>
  <c r="B297"/>
  <c r="Z297" s="1"/>
  <c r="S296"/>
  <c r="E296"/>
  <c r="D296"/>
  <c r="C296"/>
  <c r="B296"/>
  <c r="AA296" s="1"/>
  <c r="E295"/>
  <c r="D295"/>
  <c r="C295"/>
  <c r="B295"/>
  <c r="Z295" s="1"/>
  <c r="E294"/>
  <c r="D294"/>
  <c r="C294"/>
  <c r="B294"/>
  <c r="U293"/>
  <c r="M293"/>
  <c r="E293"/>
  <c r="D293"/>
  <c r="C293"/>
  <c r="B293"/>
  <c r="Z293" s="1"/>
  <c r="E292"/>
  <c r="D292"/>
  <c r="C292"/>
  <c r="B292"/>
  <c r="S292" s="1"/>
  <c r="U291"/>
  <c r="M291"/>
  <c r="E291"/>
  <c r="D291"/>
  <c r="C291"/>
  <c r="B291"/>
  <c r="Z291" s="1"/>
  <c r="E290"/>
  <c r="D290"/>
  <c r="C290"/>
  <c r="B290"/>
  <c r="E289"/>
  <c r="D289"/>
  <c r="C289"/>
  <c r="B289"/>
  <c r="Z289" s="1"/>
  <c r="S288"/>
  <c r="E288"/>
  <c r="D288"/>
  <c r="C288"/>
  <c r="B288"/>
  <c r="AA288" s="1"/>
  <c r="E287"/>
  <c r="D287"/>
  <c r="C287"/>
  <c r="B287"/>
  <c r="Z287" s="1"/>
  <c r="E286"/>
  <c r="D286"/>
  <c r="C286"/>
  <c r="B286"/>
  <c r="U285"/>
  <c r="M285"/>
  <c r="E285"/>
  <c r="D285"/>
  <c r="C285"/>
  <c r="B285"/>
  <c r="Z285" s="1"/>
  <c r="E284"/>
  <c r="D284"/>
  <c r="C284"/>
  <c r="B284"/>
  <c r="S284" s="1"/>
  <c r="U283"/>
  <c r="M283"/>
  <c r="E283"/>
  <c r="D283"/>
  <c r="C283"/>
  <c r="B283"/>
  <c r="Z283" s="1"/>
  <c r="E282"/>
  <c r="D282"/>
  <c r="C282"/>
  <c r="B282"/>
  <c r="E281"/>
  <c r="D281"/>
  <c r="C281"/>
  <c r="B281"/>
  <c r="Z281" s="1"/>
  <c r="S280"/>
  <c r="E280"/>
  <c r="D280"/>
  <c r="C280"/>
  <c r="B280"/>
  <c r="AA280" s="1"/>
  <c r="E279"/>
  <c r="D279"/>
  <c r="C279"/>
  <c r="B279"/>
  <c r="Z279" s="1"/>
  <c r="E278"/>
  <c r="D278"/>
  <c r="C278"/>
  <c r="B278"/>
  <c r="U277"/>
  <c r="M277"/>
  <c r="E277"/>
  <c r="D277"/>
  <c r="C277"/>
  <c r="B277"/>
  <c r="Z277" s="1"/>
  <c r="E276"/>
  <c r="D276"/>
  <c r="C276"/>
  <c r="B276"/>
  <c r="AA276" s="1"/>
  <c r="U275"/>
  <c r="M275"/>
  <c r="E275"/>
  <c r="D275"/>
  <c r="C275"/>
  <c r="B275"/>
  <c r="Z275" s="1"/>
  <c r="E274"/>
  <c r="D274"/>
  <c r="C274"/>
  <c r="B274"/>
  <c r="E273"/>
  <c r="D273"/>
  <c r="C273"/>
  <c r="B273"/>
  <c r="Z273" s="1"/>
  <c r="S272"/>
  <c r="E272"/>
  <c r="D272"/>
  <c r="C272"/>
  <c r="B272"/>
  <c r="AA272" s="1"/>
  <c r="E271"/>
  <c r="D271"/>
  <c r="C271"/>
  <c r="B271"/>
  <c r="Z271" s="1"/>
  <c r="E270"/>
  <c r="D270"/>
  <c r="C270"/>
  <c r="B270"/>
  <c r="U269"/>
  <c r="M269"/>
  <c r="E269"/>
  <c r="D269"/>
  <c r="C269"/>
  <c r="B269"/>
  <c r="Z269" s="1"/>
  <c r="E268"/>
  <c r="D268"/>
  <c r="C268"/>
  <c r="B268"/>
  <c r="S268" s="1"/>
  <c r="U267"/>
  <c r="M267"/>
  <c r="E267"/>
  <c r="D267"/>
  <c r="C267"/>
  <c r="B267"/>
  <c r="Z267" s="1"/>
  <c r="E266"/>
  <c r="D266"/>
  <c r="C266"/>
  <c r="B266"/>
  <c r="E265"/>
  <c r="D265"/>
  <c r="C265"/>
  <c r="B265"/>
  <c r="U265" s="1"/>
  <c r="E264"/>
  <c r="D264"/>
  <c r="C264"/>
  <c r="B264"/>
  <c r="Z264" s="1"/>
  <c r="U263"/>
  <c r="M263"/>
  <c r="E263"/>
  <c r="D263"/>
  <c r="C263"/>
  <c r="B263"/>
  <c r="Z263" s="1"/>
  <c r="E262"/>
  <c r="D262"/>
  <c r="C262"/>
  <c r="B262"/>
  <c r="Z262" s="1"/>
  <c r="E261"/>
  <c r="D261"/>
  <c r="C261"/>
  <c r="B261"/>
  <c r="Z261" s="1"/>
  <c r="E260"/>
  <c r="D260"/>
  <c r="C260"/>
  <c r="B260"/>
  <c r="Z260" s="1"/>
  <c r="U259"/>
  <c r="M259"/>
  <c r="E259"/>
  <c r="D259"/>
  <c r="C259"/>
  <c r="B259"/>
  <c r="Z259" s="1"/>
  <c r="E258"/>
  <c r="D258"/>
  <c r="C258"/>
  <c r="B258"/>
  <c r="Z258" s="1"/>
  <c r="E257"/>
  <c r="D257"/>
  <c r="C257"/>
  <c r="B257"/>
  <c r="Z257" s="1"/>
  <c r="E256"/>
  <c r="D256"/>
  <c r="C256"/>
  <c r="B256"/>
  <c r="Z256" s="1"/>
  <c r="U255"/>
  <c r="M255"/>
  <c r="E255"/>
  <c r="D255"/>
  <c r="C255"/>
  <c r="B255"/>
  <c r="Z255" s="1"/>
  <c r="E254"/>
  <c r="D254"/>
  <c r="C254"/>
  <c r="B254"/>
  <c r="Z254" s="1"/>
  <c r="E253"/>
  <c r="D253"/>
  <c r="C253"/>
  <c r="B253"/>
  <c r="Z253" s="1"/>
  <c r="E252"/>
  <c r="D252"/>
  <c r="C252"/>
  <c r="B252"/>
  <c r="Z252" s="1"/>
  <c r="U251"/>
  <c r="M251"/>
  <c r="E251"/>
  <c r="D251"/>
  <c r="C251"/>
  <c r="B251"/>
  <c r="Z251" s="1"/>
  <c r="E250"/>
  <c r="D250"/>
  <c r="C250"/>
  <c r="B250"/>
  <c r="Z250" s="1"/>
  <c r="E249"/>
  <c r="D249"/>
  <c r="C249"/>
  <c r="B249"/>
  <c r="Z249" s="1"/>
  <c r="E248"/>
  <c r="D248"/>
  <c r="C248"/>
  <c r="B248"/>
  <c r="Z248" s="1"/>
  <c r="U247"/>
  <c r="M247"/>
  <c r="E247"/>
  <c r="D247"/>
  <c r="C247"/>
  <c r="B247"/>
  <c r="Z247" s="1"/>
  <c r="E246"/>
  <c r="D246"/>
  <c r="C246"/>
  <c r="B246"/>
  <c r="Z246" s="1"/>
  <c r="E245"/>
  <c r="D245"/>
  <c r="C245"/>
  <c r="B245"/>
  <c r="Z245" s="1"/>
  <c r="E244"/>
  <c r="D244"/>
  <c r="C244"/>
  <c r="B244"/>
  <c r="Z244" s="1"/>
  <c r="U243"/>
  <c r="M243"/>
  <c r="E243"/>
  <c r="D243"/>
  <c r="C243"/>
  <c r="B243"/>
  <c r="Z243" s="1"/>
  <c r="E242"/>
  <c r="D242"/>
  <c r="C242"/>
  <c r="B242"/>
  <c r="Z242" s="1"/>
  <c r="E241"/>
  <c r="D241"/>
  <c r="C241"/>
  <c r="B241"/>
  <c r="Z241" s="1"/>
  <c r="E240"/>
  <c r="D240"/>
  <c r="C240"/>
  <c r="B240"/>
  <c r="Z240" s="1"/>
  <c r="U239"/>
  <c r="M239"/>
  <c r="E239"/>
  <c r="D239"/>
  <c r="C239"/>
  <c r="B239"/>
  <c r="Z239" s="1"/>
  <c r="E238"/>
  <c r="D238"/>
  <c r="C238"/>
  <c r="B238"/>
  <c r="Z238" s="1"/>
  <c r="E237"/>
  <c r="D237"/>
  <c r="C237"/>
  <c r="B237"/>
  <c r="Z237" s="1"/>
  <c r="E236"/>
  <c r="D236"/>
  <c r="C236"/>
  <c r="B236"/>
  <c r="Z236" s="1"/>
  <c r="U235"/>
  <c r="M235"/>
  <c r="E235"/>
  <c r="D235"/>
  <c r="C235"/>
  <c r="B235"/>
  <c r="Z235" s="1"/>
  <c r="E234"/>
  <c r="D234"/>
  <c r="C234"/>
  <c r="B234"/>
  <c r="Z234" s="1"/>
  <c r="E233"/>
  <c r="D233"/>
  <c r="C233"/>
  <c r="B233"/>
  <c r="Z233" s="1"/>
  <c r="E232"/>
  <c r="D232"/>
  <c r="C232"/>
  <c r="B232"/>
  <c r="Z232" s="1"/>
  <c r="U231"/>
  <c r="M231"/>
  <c r="E231"/>
  <c r="D231"/>
  <c r="C231"/>
  <c r="B231"/>
  <c r="Z231" s="1"/>
  <c r="E230"/>
  <c r="D230"/>
  <c r="C230"/>
  <c r="B230"/>
  <c r="Z230" s="1"/>
  <c r="E229"/>
  <c r="D229"/>
  <c r="C229"/>
  <c r="B229"/>
  <c r="Z229" s="1"/>
  <c r="E228"/>
  <c r="D228"/>
  <c r="C228"/>
  <c r="B228"/>
  <c r="Z228" s="1"/>
  <c r="U227"/>
  <c r="M227"/>
  <c r="E227"/>
  <c r="D227"/>
  <c r="C227"/>
  <c r="B227"/>
  <c r="Z227" s="1"/>
  <c r="E226"/>
  <c r="D226"/>
  <c r="C226"/>
  <c r="B226"/>
  <c r="Z226" s="1"/>
  <c r="E225"/>
  <c r="D225"/>
  <c r="C225"/>
  <c r="B225"/>
  <c r="Z225" s="1"/>
  <c r="E224"/>
  <c r="D224"/>
  <c r="C224"/>
  <c r="B224"/>
  <c r="Z224" s="1"/>
  <c r="U223"/>
  <c r="M223"/>
  <c r="E223"/>
  <c r="D223"/>
  <c r="C223"/>
  <c r="B223"/>
  <c r="Z223" s="1"/>
  <c r="E222"/>
  <c r="D222"/>
  <c r="C222"/>
  <c r="B222"/>
  <c r="Z222" s="1"/>
  <c r="E221"/>
  <c r="D221"/>
  <c r="C221"/>
  <c r="B221"/>
  <c r="Z221" s="1"/>
  <c r="E220"/>
  <c r="D220"/>
  <c r="C220"/>
  <c r="B220"/>
  <c r="Z220" s="1"/>
  <c r="U219"/>
  <c r="M219"/>
  <c r="E219"/>
  <c r="D219"/>
  <c r="C219"/>
  <c r="B219"/>
  <c r="Z219" s="1"/>
  <c r="E218"/>
  <c r="D218"/>
  <c r="C218"/>
  <c r="B218"/>
  <c r="Z218" s="1"/>
  <c r="E217"/>
  <c r="D217"/>
  <c r="C217"/>
  <c r="B217"/>
  <c r="Z217" s="1"/>
  <c r="E216"/>
  <c r="D216"/>
  <c r="C216"/>
  <c r="B216"/>
  <c r="Z216" s="1"/>
  <c r="U215"/>
  <c r="M215"/>
  <c r="E215"/>
  <c r="D215"/>
  <c r="C215"/>
  <c r="B215"/>
  <c r="Z215" s="1"/>
  <c r="E214"/>
  <c r="D214"/>
  <c r="C214"/>
  <c r="B214"/>
  <c r="U214" s="1"/>
  <c r="X213"/>
  <c r="N213"/>
  <c r="E213"/>
  <c r="D213"/>
  <c r="C213"/>
  <c r="B213"/>
  <c r="AA213" s="1"/>
  <c r="E212"/>
  <c r="D212"/>
  <c r="C212"/>
  <c r="B212"/>
  <c r="AA212" s="1"/>
  <c r="E211"/>
  <c r="D211"/>
  <c r="C211"/>
  <c r="B211"/>
  <c r="AA211" s="1"/>
  <c r="U210"/>
  <c r="E210"/>
  <c r="D210"/>
  <c r="C210"/>
  <c r="B210"/>
  <c r="Y210" s="1"/>
  <c r="E209"/>
  <c r="D209"/>
  <c r="C209"/>
  <c r="B209"/>
  <c r="AA209" s="1"/>
  <c r="E208"/>
  <c r="D208"/>
  <c r="C208"/>
  <c r="B208"/>
  <c r="AA208" s="1"/>
  <c r="X207"/>
  <c r="N207"/>
  <c r="E207"/>
  <c r="D207"/>
  <c r="C207"/>
  <c r="B207"/>
  <c r="AA207" s="1"/>
  <c r="E206"/>
  <c r="D206"/>
  <c r="C206"/>
  <c r="B206"/>
  <c r="U206" s="1"/>
  <c r="X205"/>
  <c r="N205"/>
  <c r="E205"/>
  <c r="D205"/>
  <c r="C205"/>
  <c r="B205"/>
  <c r="AA205" s="1"/>
  <c r="E204"/>
  <c r="D204"/>
  <c r="C204"/>
  <c r="B204"/>
  <c r="AA204" s="1"/>
  <c r="E203"/>
  <c r="D203"/>
  <c r="C203"/>
  <c r="B203"/>
  <c r="AA203" s="1"/>
  <c r="E202"/>
  <c r="D202"/>
  <c r="C202"/>
  <c r="B202"/>
  <c r="Y202" s="1"/>
  <c r="E201"/>
  <c r="D201"/>
  <c r="C201"/>
  <c r="B201"/>
  <c r="Y201" s="1"/>
  <c r="X200"/>
  <c r="N200"/>
  <c r="E200"/>
  <c r="D200"/>
  <c r="C200"/>
  <c r="B200"/>
  <c r="AA200" s="1"/>
  <c r="E199"/>
  <c r="D199"/>
  <c r="C199"/>
  <c r="B199"/>
  <c r="U199" s="1"/>
  <c r="X198"/>
  <c r="N198"/>
  <c r="E198"/>
  <c r="D198"/>
  <c r="C198"/>
  <c r="B198"/>
  <c r="AA198" s="1"/>
  <c r="E197"/>
  <c r="D197"/>
  <c r="C197"/>
  <c r="B197"/>
  <c r="Y197" s="1"/>
  <c r="E196"/>
  <c r="D196"/>
  <c r="C196"/>
  <c r="B196"/>
  <c r="AA196" s="1"/>
  <c r="U195"/>
  <c r="E195"/>
  <c r="D195"/>
  <c r="C195"/>
  <c r="B195"/>
  <c r="Y195" s="1"/>
  <c r="E194"/>
  <c r="D194"/>
  <c r="C194"/>
  <c r="B194"/>
  <c r="AA194" s="1"/>
  <c r="E193"/>
  <c r="D193"/>
  <c r="C193"/>
  <c r="B193"/>
  <c r="X192"/>
  <c r="N192"/>
  <c r="E192"/>
  <c r="D192"/>
  <c r="C192"/>
  <c r="B192"/>
  <c r="AA192" s="1"/>
  <c r="E191"/>
  <c r="D191"/>
  <c r="C191"/>
  <c r="B191"/>
  <c r="U191" s="1"/>
  <c r="X190"/>
  <c r="N190"/>
  <c r="E190"/>
  <c r="D190"/>
  <c r="C190"/>
  <c r="B190"/>
  <c r="AA190" s="1"/>
  <c r="E189"/>
  <c r="D189"/>
  <c r="C189"/>
  <c r="B189"/>
  <c r="Y189" s="1"/>
  <c r="E188"/>
  <c r="D188"/>
  <c r="C188"/>
  <c r="B188"/>
  <c r="AA188" s="1"/>
  <c r="U187"/>
  <c r="E187"/>
  <c r="D187"/>
  <c r="C187"/>
  <c r="B187"/>
  <c r="Y187" s="1"/>
  <c r="E186"/>
  <c r="D186"/>
  <c r="C186"/>
  <c r="B186"/>
  <c r="AA186" s="1"/>
  <c r="E185"/>
  <c r="D185"/>
  <c r="C185"/>
  <c r="B185"/>
  <c r="X184"/>
  <c r="N184"/>
  <c r="E184"/>
  <c r="D184"/>
  <c r="C184"/>
  <c r="B184"/>
  <c r="AA184" s="1"/>
  <c r="E183"/>
  <c r="D183"/>
  <c r="C183"/>
  <c r="B183"/>
  <c r="U183" s="1"/>
  <c r="X182"/>
  <c r="N182"/>
  <c r="E182"/>
  <c r="D182"/>
  <c r="C182"/>
  <c r="B182"/>
  <c r="AA182" s="1"/>
  <c r="E181"/>
  <c r="D181"/>
  <c r="C181"/>
  <c r="B181"/>
  <c r="Y181" s="1"/>
  <c r="E180"/>
  <c r="D180"/>
  <c r="C180"/>
  <c r="B180"/>
  <c r="AA180" s="1"/>
  <c r="U179"/>
  <c r="E179"/>
  <c r="D179"/>
  <c r="C179"/>
  <c r="B179"/>
  <c r="Y179" s="1"/>
  <c r="E178"/>
  <c r="D178"/>
  <c r="C178"/>
  <c r="B178"/>
  <c r="AA178" s="1"/>
  <c r="E177"/>
  <c r="D177"/>
  <c r="C177"/>
  <c r="B177"/>
  <c r="T176"/>
  <c r="E176"/>
  <c r="D176"/>
  <c r="C176"/>
  <c r="B176"/>
  <c r="X176" s="1"/>
  <c r="E175"/>
  <c r="D175"/>
  <c r="C175"/>
  <c r="B175"/>
  <c r="X175" s="1"/>
  <c r="E174"/>
  <c r="D174"/>
  <c r="C174"/>
  <c r="B174"/>
  <c r="T174" s="1"/>
  <c r="E173"/>
  <c r="D173"/>
  <c r="C173"/>
  <c r="B173"/>
  <c r="T172"/>
  <c r="E172"/>
  <c r="D172"/>
  <c r="C172"/>
  <c r="B172"/>
  <c r="X172" s="1"/>
  <c r="E171"/>
  <c r="D171"/>
  <c r="C171"/>
  <c r="B171"/>
  <c r="E170"/>
  <c r="D170"/>
  <c r="C170"/>
  <c r="B170"/>
  <c r="E169"/>
  <c r="D169"/>
  <c r="C169"/>
  <c r="B169"/>
  <c r="T168"/>
  <c r="E168"/>
  <c r="D168"/>
  <c r="C168"/>
  <c r="B168"/>
  <c r="X168" s="1"/>
  <c r="E167"/>
  <c r="D167"/>
  <c r="C167"/>
  <c r="B167"/>
  <c r="W167" s="1"/>
  <c r="E166"/>
  <c r="D166"/>
  <c r="C166"/>
  <c r="B166"/>
  <c r="U165"/>
  <c r="M165"/>
  <c r="E165"/>
  <c r="D165"/>
  <c r="C165"/>
  <c r="B165"/>
  <c r="Z165" s="1"/>
  <c r="E164"/>
  <c r="D164"/>
  <c r="C164"/>
  <c r="B164"/>
  <c r="K164" s="1"/>
  <c r="U163"/>
  <c r="M163"/>
  <c r="E163"/>
  <c r="D163"/>
  <c r="C163"/>
  <c r="B163"/>
  <c r="Z163" s="1"/>
  <c r="E162"/>
  <c r="D162"/>
  <c r="C162"/>
  <c r="B162"/>
  <c r="E161"/>
  <c r="D161"/>
  <c r="C161"/>
  <c r="B161"/>
  <c r="Z161" s="1"/>
  <c r="S160"/>
  <c r="E160"/>
  <c r="D160"/>
  <c r="C160"/>
  <c r="B160"/>
  <c r="AA160" s="1"/>
  <c r="E159"/>
  <c r="D159"/>
  <c r="C159"/>
  <c r="B159"/>
  <c r="Z159" s="1"/>
  <c r="E158"/>
  <c r="D158"/>
  <c r="C158"/>
  <c r="B158"/>
  <c r="U157"/>
  <c r="M157"/>
  <c r="E157"/>
  <c r="D157"/>
  <c r="C157"/>
  <c r="B157"/>
  <c r="Z157" s="1"/>
  <c r="E156"/>
  <c r="D156"/>
  <c r="C156"/>
  <c r="B156"/>
  <c r="AA156" s="1"/>
  <c r="U155"/>
  <c r="M155"/>
  <c r="E155"/>
  <c r="D155"/>
  <c r="C155"/>
  <c r="B155"/>
  <c r="Z155" s="1"/>
  <c r="E154"/>
  <c r="D154"/>
  <c r="C154"/>
  <c r="B154"/>
  <c r="E153"/>
  <c r="D153"/>
  <c r="C153"/>
  <c r="B153"/>
  <c r="Z153" s="1"/>
  <c r="S152"/>
  <c r="E152"/>
  <c r="D152"/>
  <c r="C152"/>
  <c r="B152"/>
  <c r="AA152" s="1"/>
  <c r="E151"/>
  <c r="D151"/>
  <c r="C151"/>
  <c r="B151"/>
  <c r="Z151" s="1"/>
  <c r="E150"/>
  <c r="D150"/>
  <c r="C150"/>
  <c r="B150"/>
  <c r="U149"/>
  <c r="M149"/>
  <c r="E149"/>
  <c r="D149"/>
  <c r="C149"/>
  <c r="B149"/>
  <c r="Z149" s="1"/>
  <c r="E148"/>
  <c r="D148"/>
  <c r="C148"/>
  <c r="B148"/>
  <c r="S148" s="1"/>
  <c r="U147"/>
  <c r="M147"/>
  <c r="E147"/>
  <c r="D147"/>
  <c r="C147"/>
  <c r="B147"/>
  <c r="Z147" s="1"/>
  <c r="E146"/>
  <c r="D146"/>
  <c r="C146"/>
  <c r="B146"/>
  <c r="E145"/>
  <c r="D145"/>
  <c r="C145"/>
  <c r="B145"/>
  <c r="Z145" s="1"/>
  <c r="S144"/>
  <c r="E144"/>
  <c r="D144"/>
  <c r="C144"/>
  <c r="B144"/>
  <c r="AA144" s="1"/>
  <c r="E143"/>
  <c r="D143"/>
  <c r="C143"/>
  <c r="B143"/>
  <c r="Z143" s="1"/>
  <c r="E142"/>
  <c r="D142"/>
  <c r="C142"/>
  <c r="B142"/>
  <c r="Z142" s="1"/>
  <c r="E141"/>
  <c r="D141"/>
  <c r="C141"/>
  <c r="B141"/>
  <c r="T141" s="1"/>
  <c r="E140"/>
  <c r="D140"/>
  <c r="C140"/>
  <c r="B140"/>
  <c r="J140" s="1"/>
  <c r="E139"/>
  <c r="D139"/>
  <c r="C139"/>
  <c r="B139"/>
  <c r="X139" s="1"/>
  <c r="E138"/>
  <c r="D138"/>
  <c r="C138"/>
  <c r="B138"/>
  <c r="T138" s="1"/>
  <c r="E137"/>
  <c r="D137"/>
  <c r="C137"/>
  <c r="B137"/>
  <c r="P137" s="1"/>
  <c r="E136"/>
  <c r="D136"/>
  <c r="C136"/>
  <c r="B136"/>
  <c r="X136" s="1"/>
  <c r="E135"/>
  <c r="D135"/>
  <c r="C135"/>
  <c r="B135"/>
  <c r="X135" s="1"/>
  <c r="E134"/>
  <c r="D134"/>
  <c r="C134"/>
  <c r="B134"/>
  <c r="X134" s="1"/>
  <c r="E133"/>
  <c r="D133"/>
  <c r="C133"/>
  <c r="B133"/>
  <c r="X133" s="1"/>
  <c r="E132"/>
  <c r="D132"/>
  <c r="C132"/>
  <c r="B132"/>
  <c r="X132" s="1"/>
  <c r="E131"/>
  <c r="D131"/>
  <c r="C131"/>
  <c r="B131"/>
  <c r="P131" s="1"/>
  <c r="E130"/>
  <c r="D130"/>
  <c r="C130"/>
  <c r="B130"/>
  <c r="Z130" s="1"/>
  <c r="E129"/>
  <c r="D129"/>
  <c r="C129"/>
  <c r="B129"/>
  <c r="Z129" s="1"/>
  <c r="E128"/>
  <c r="D128"/>
  <c r="C128"/>
  <c r="B128"/>
  <c r="Z128" s="1"/>
  <c r="E127"/>
  <c r="D127"/>
  <c r="C127"/>
  <c r="B127"/>
  <c r="X127" s="1"/>
  <c r="E126"/>
  <c r="D126"/>
  <c r="C126"/>
  <c r="B126"/>
  <c r="X126" s="1"/>
  <c r="E125"/>
  <c r="D125"/>
  <c r="C125"/>
  <c r="B125"/>
  <c r="Z125" s="1"/>
  <c r="E124"/>
  <c r="D124"/>
  <c r="C124"/>
  <c r="B124"/>
  <c r="X124" s="1"/>
  <c r="E123"/>
  <c r="D123"/>
  <c r="C123"/>
  <c r="B123"/>
  <c r="Z123" s="1"/>
  <c r="E122"/>
  <c r="D122"/>
  <c r="C122"/>
  <c r="B122"/>
  <c r="Z122" s="1"/>
  <c r="E121"/>
  <c r="D121"/>
  <c r="C121"/>
  <c r="B121"/>
  <c r="Z121" s="1"/>
  <c r="E120"/>
  <c r="D120"/>
  <c r="C120"/>
  <c r="B120"/>
  <c r="P120" s="1"/>
  <c r="E119"/>
  <c r="D119"/>
  <c r="C119"/>
  <c r="B119"/>
  <c r="Z119" s="1"/>
  <c r="E118"/>
  <c r="D118"/>
  <c r="C118"/>
  <c r="B118"/>
  <c r="X118" s="1"/>
  <c r="E117"/>
  <c r="D117"/>
  <c r="C117"/>
  <c r="B117"/>
  <c r="Z117" s="1"/>
  <c r="E116"/>
  <c r="D116"/>
  <c r="C116"/>
  <c r="B116"/>
  <c r="X116" s="1"/>
  <c r="E115"/>
  <c r="D115"/>
  <c r="C115"/>
  <c r="B115"/>
  <c r="Z115" s="1"/>
  <c r="E114"/>
  <c r="D114"/>
  <c r="C114"/>
  <c r="B114"/>
  <c r="X114" s="1"/>
  <c r="E113"/>
  <c r="D113"/>
  <c r="C113"/>
  <c r="B113"/>
  <c r="Z113" s="1"/>
  <c r="E112"/>
  <c r="D112"/>
  <c r="C112"/>
  <c r="B112"/>
  <c r="Z112" s="1"/>
  <c r="E111"/>
  <c r="D111"/>
  <c r="C111"/>
  <c r="B111"/>
  <c r="Z111" s="1"/>
  <c r="E110"/>
  <c r="D110"/>
  <c r="C110"/>
  <c r="B110"/>
  <c r="Z110" s="1"/>
  <c r="E109"/>
  <c r="D109"/>
  <c r="C109"/>
  <c r="B109"/>
  <c r="X109" s="1"/>
  <c r="E108"/>
  <c r="D108"/>
  <c r="C108"/>
  <c r="B108"/>
  <c r="X108" s="1"/>
  <c r="E107"/>
  <c r="D107"/>
  <c r="C107"/>
  <c r="B107"/>
  <c r="Z107" s="1"/>
  <c r="E106"/>
  <c r="D106"/>
  <c r="C106"/>
  <c r="B106"/>
  <c r="X106" s="1"/>
  <c r="E105"/>
  <c r="D105"/>
  <c r="C105"/>
  <c r="B105"/>
  <c r="X105" s="1"/>
  <c r="E104"/>
  <c r="D104"/>
  <c r="C104"/>
  <c r="B104"/>
  <c r="X104" s="1"/>
  <c r="E103"/>
  <c r="D103"/>
  <c r="C103"/>
  <c r="B103"/>
  <c r="J103" s="1"/>
  <c r="E102"/>
  <c r="D102"/>
  <c r="C102"/>
  <c r="B102"/>
  <c r="X102" s="1"/>
  <c r="E101"/>
  <c r="D101"/>
  <c r="C101"/>
  <c r="B101"/>
  <c r="X101" s="1"/>
  <c r="E100"/>
  <c r="D100"/>
  <c r="C100"/>
  <c r="B100"/>
  <c r="Z100" s="1"/>
  <c r="E99"/>
  <c r="D99"/>
  <c r="C99"/>
  <c r="B99"/>
  <c r="Z99" s="1"/>
  <c r="E98"/>
  <c r="D98"/>
  <c r="C98"/>
  <c r="B98"/>
  <c r="Z98" s="1"/>
  <c r="E97"/>
  <c r="D97"/>
  <c r="C97"/>
  <c r="B97"/>
  <c r="Z97" s="1"/>
  <c r="E96"/>
  <c r="D96"/>
  <c r="C96"/>
  <c r="B96"/>
  <c r="X96" s="1"/>
  <c r="E95"/>
  <c r="D95"/>
  <c r="C95"/>
  <c r="B95"/>
  <c r="X95" s="1"/>
  <c r="E94"/>
  <c r="D94"/>
  <c r="C94"/>
  <c r="B94"/>
  <c r="X94" s="1"/>
  <c r="E93"/>
  <c r="D93"/>
  <c r="C93"/>
  <c r="B93"/>
  <c r="X93" s="1"/>
  <c r="E92"/>
  <c r="D92"/>
  <c r="C92"/>
  <c r="B92"/>
  <c r="Z92" s="1"/>
  <c r="E91"/>
  <c r="D91"/>
  <c r="C91"/>
  <c r="B91"/>
  <c r="Z91" s="1"/>
  <c r="E90"/>
  <c r="D90"/>
  <c r="C90"/>
  <c r="B90"/>
  <c r="X90" s="1"/>
  <c r="E89"/>
  <c r="D89"/>
  <c r="C89"/>
  <c r="B89"/>
  <c r="Z89" s="1"/>
  <c r="E88"/>
  <c r="D88"/>
  <c r="C88"/>
  <c r="B88"/>
  <c r="X88" s="1"/>
  <c r="E87"/>
  <c r="D87"/>
  <c r="C87"/>
  <c r="B87"/>
  <c r="Z87" s="1"/>
  <c r="E86"/>
  <c r="D86"/>
  <c r="C86"/>
  <c r="B86"/>
  <c r="Z86" s="1"/>
  <c r="E85"/>
  <c r="D85"/>
  <c r="C85"/>
  <c r="B85"/>
  <c r="X85" s="1"/>
  <c r="E84"/>
  <c r="D84"/>
  <c r="C84"/>
  <c r="B84"/>
  <c r="Z84" s="1"/>
  <c r="E83"/>
  <c r="D83"/>
  <c r="C83"/>
  <c r="B83"/>
  <c r="X83" s="1"/>
  <c r="E82"/>
  <c r="D82"/>
  <c r="C82"/>
  <c r="B82"/>
  <c r="Z82" s="1"/>
  <c r="E81"/>
  <c r="D81"/>
  <c r="C81"/>
  <c r="B81"/>
  <c r="Z81" s="1"/>
  <c r="E80"/>
  <c r="D80"/>
  <c r="C80"/>
  <c r="B80"/>
  <c r="Z80" s="1"/>
  <c r="E79"/>
  <c r="D79"/>
  <c r="C79"/>
  <c r="B79"/>
  <c r="Z79" s="1"/>
  <c r="E78"/>
  <c r="D78"/>
  <c r="C78"/>
  <c r="B78"/>
  <c r="Z78" s="1"/>
  <c r="E77"/>
  <c r="D77"/>
  <c r="C77"/>
  <c r="B77"/>
  <c r="X77" s="1"/>
  <c r="E76"/>
  <c r="D76"/>
  <c r="C76"/>
  <c r="B76"/>
  <c r="X76" s="1"/>
  <c r="E75"/>
  <c r="D75"/>
  <c r="C75"/>
  <c r="B75"/>
  <c r="Z75" s="1"/>
  <c r="E74"/>
  <c r="D74"/>
  <c r="C74"/>
  <c r="B74"/>
  <c r="P74" s="1"/>
  <c r="E73"/>
  <c r="D73"/>
  <c r="C73"/>
  <c r="B73"/>
  <c r="Z73" s="1"/>
  <c r="E72"/>
  <c r="D72"/>
  <c r="C72"/>
  <c r="B72"/>
  <c r="X72" s="1"/>
  <c r="E71"/>
  <c r="D71"/>
  <c r="C71"/>
  <c r="B71"/>
  <c r="Z71" s="1"/>
  <c r="E70"/>
  <c r="D70"/>
  <c r="C70"/>
  <c r="B70"/>
  <c r="Z70" s="1"/>
  <c r="E69"/>
  <c r="D69"/>
  <c r="C69"/>
  <c r="B69"/>
  <c r="L69" s="1"/>
  <c r="E68"/>
  <c r="D68"/>
  <c r="C68"/>
  <c r="B68"/>
  <c r="AA68" s="1"/>
  <c r="E67"/>
  <c r="D67"/>
  <c r="C67"/>
  <c r="B67"/>
  <c r="AA67" s="1"/>
  <c r="E66"/>
  <c r="D66"/>
  <c r="C66"/>
  <c r="B66"/>
  <c r="AA66" s="1"/>
  <c r="E65"/>
  <c r="D65"/>
  <c r="C65"/>
  <c r="B65"/>
  <c r="E64"/>
  <c r="D64"/>
  <c r="C64"/>
  <c r="B64"/>
  <c r="Z64" s="1"/>
  <c r="E63"/>
  <c r="D63"/>
  <c r="C63"/>
  <c r="B63"/>
  <c r="AA63" s="1"/>
  <c r="E62"/>
  <c r="D62"/>
  <c r="C62"/>
  <c r="B62"/>
  <c r="AA62" s="1"/>
  <c r="E61"/>
  <c r="D61"/>
  <c r="C61"/>
  <c r="B61"/>
  <c r="T61" s="1"/>
  <c r="E60"/>
  <c r="D60"/>
  <c r="C60"/>
  <c r="B60"/>
  <c r="Z60" s="1"/>
  <c r="E59"/>
  <c r="D59"/>
  <c r="C59"/>
  <c r="B59"/>
  <c r="AA59" s="1"/>
  <c r="E58"/>
  <c r="D58"/>
  <c r="C58"/>
  <c r="B58"/>
  <c r="AA58" s="1"/>
  <c r="E57"/>
  <c r="D57"/>
  <c r="C57"/>
  <c r="B57"/>
  <c r="E56"/>
  <c r="D56"/>
  <c r="C56"/>
  <c r="B56"/>
  <c r="Z56" s="1"/>
  <c r="E55"/>
  <c r="D55"/>
  <c r="C55"/>
  <c r="B55"/>
  <c r="AA55" s="1"/>
  <c r="E54"/>
  <c r="D54"/>
  <c r="C54"/>
  <c r="B54"/>
  <c r="AA54" s="1"/>
  <c r="E53"/>
  <c r="D53"/>
  <c r="C53"/>
  <c r="B53"/>
  <c r="U52"/>
  <c r="M52"/>
  <c r="E52"/>
  <c r="D52"/>
  <c r="C52"/>
  <c r="B52"/>
  <c r="Z52" s="1"/>
  <c r="E51"/>
  <c r="D51"/>
  <c r="C51"/>
  <c r="B51"/>
  <c r="AA51" s="1"/>
  <c r="U50"/>
  <c r="M50"/>
  <c r="E50"/>
  <c r="D50"/>
  <c r="C50"/>
  <c r="B50"/>
  <c r="Z50" s="1"/>
  <c r="E49"/>
  <c r="D49"/>
  <c r="C49"/>
  <c r="B49"/>
  <c r="E48"/>
  <c r="D48"/>
  <c r="C48"/>
  <c r="B48"/>
  <c r="Z48" s="1"/>
  <c r="S47"/>
  <c r="E47"/>
  <c r="D47"/>
  <c r="C47"/>
  <c r="B47"/>
  <c r="AA47" s="1"/>
  <c r="E46"/>
  <c r="D46"/>
  <c r="C46"/>
  <c r="B46"/>
  <c r="Z46" s="1"/>
  <c r="E45"/>
  <c r="D45"/>
  <c r="C45"/>
  <c r="B45"/>
  <c r="U44"/>
  <c r="M44"/>
  <c r="E44"/>
  <c r="D44"/>
  <c r="C44"/>
  <c r="B44"/>
  <c r="Z44" s="1"/>
  <c r="E43"/>
  <c r="D43"/>
  <c r="C43"/>
  <c r="B43"/>
  <c r="S43" s="1"/>
  <c r="U42"/>
  <c r="M42"/>
  <c r="E42"/>
  <c r="D42"/>
  <c r="C42"/>
  <c r="B42"/>
  <c r="Z42" s="1"/>
  <c r="E41"/>
  <c r="D41"/>
  <c r="C41"/>
  <c r="B41"/>
  <c r="E40"/>
  <c r="D40"/>
  <c r="C40"/>
  <c r="B40"/>
  <c r="Z40" s="1"/>
  <c r="S39"/>
  <c r="E39"/>
  <c r="D39"/>
  <c r="C39"/>
  <c r="B39"/>
  <c r="AA39" s="1"/>
  <c r="E38"/>
  <c r="D38"/>
  <c r="C38"/>
  <c r="B38"/>
  <c r="Z38" s="1"/>
  <c r="E37"/>
  <c r="D37"/>
  <c r="C37"/>
  <c r="B37"/>
  <c r="U36"/>
  <c r="M36"/>
  <c r="E36"/>
  <c r="D36"/>
  <c r="C36"/>
  <c r="B36"/>
  <c r="Z36" s="1"/>
  <c r="E35"/>
  <c r="D35"/>
  <c r="C35"/>
  <c r="B35"/>
  <c r="AA35" s="1"/>
  <c r="U34"/>
  <c r="M34"/>
  <c r="E34"/>
  <c r="D34"/>
  <c r="C34"/>
  <c r="B34"/>
  <c r="Z34" s="1"/>
  <c r="E33"/>
  <c r="D33"/>
  <c r="C33"/>
  <c r="B33"/>
  <c r="E32"/>
  <c r="D32"/>
  <c r="C32"/>
  <c r="B32"/>
  <c r="Z32" s="1"/>
  <c r="S31"/>
  <c r="E31"/>
  <c r="D31"/>
  <c r="C31"/>
  <c r="B31"/>
  <c r="AA31" s="1"/>
  <c r="E30"/>
  <c r="D30"/>
  <c r="C30"/>
  <c r="B30"/>
  <c r="Z30" s="1"/>
  <c r="E29"/>
  <c r="D29"/>
  <c r="C29"/>
  <c r="B29"/>
  <c r="U28"/>
  <c r="M28"/>
  <c r="E28"/>
  <c r="D28"/>
  <c r="C28"/>
  <c r="B28"/>
  <c r="Z28" s="1"/>
  <c r="E27"/>
  <c r="D27"/>
  <c r="C27"/>
  <c r="B27"/>
  <c r="AA27" s="1"/>
  <c r="U26"/>
  <c r="M26"/>
  <c r="E26"/>
  <c r="D26"/>
  <c r="C26"/>
  <c r="B26"/>
  <c r="Z26" s="1"/>
  <c r="E25"/>
  <c r="D25"/>
  <c r="C25"/>
  <c r="B25"/>
  <c r="E24"/>
  <c r="D24"/>
  <c r="C24"/>
  <c r="B24"/>
  <c r="Z24" s="1"/>
  <c r="S23"/>
  <c r="E23"/>
  <c r="D23"/>
  <c r="C23"/>
  <c r="B23"/>
  <c r="AA23" s="1"/>
  <c r="E22"/>
  <c r="D22"/>
  <c r="C22"/>
  <c r="B22"/>
  <c r="Z22" s="1"/>
  <c r="E21"/>
  <c r="D21"/>
  <c r="C21"/>
  <c r="B21"/>
  <c r="U20"/>
  <c r="M20"/>
  <c r="E20"/>
  <c r="D20"/>
  <c r="C20"/>
  <c r="B20"/>
  <c r="Z20" s="1"/>
  <c r="E19"/>
  <c r="D19"/>
  <c r="C19"/>
  <c r="B19"/>
  <c r="AA19" s="1"/>
  <c r="U18"/>
  <c r="M18"/>
  <c r="E18"/>
  <c r="D18"/>
  <c r="C18"/>
  <c r="B18"/>
  <c r="Z18" s="1"/>
  <c r="E17"/>
  <c r="D17"/>
  <c r="C17"/>
  <c r="B17"/>
  <c r="E16"/>
  <c r="D16"/>
  <c r="C16"/>
  <c r="B16"/>
  <c r="Z16" s="1"/>
  <c r="S15"/>
  <c r="E15"/>
  <c r="D15"/>
  <c r="C15"/>
  <c r="B15"/>
  <c r="AA15" s="1"/>
  <c r="E14"/>
  <c r="D14"/>
  <c r="C14"/>
  <c r="B14"/>
  <c r="Z14" s="1"/>
  <c r="E13"/>
  <c r="D13"/>
  <c r="C13"/>
  <c r="B13"/>
  <c r="U12"/>
  <c r="M12"/>
  <c r="E12"/>
  <c r="D12"/>
  <c r="C12"/>
  <c r="B12"/>
  <c r="Z12" s="1"/>
  <c r="E11"/>
  <c r="D11"/>
  <c r="C11"/>
  <c r="B11"/>
  <c r="S11" s="1"/>
  <c r="E10"/>
  <c r="D10"/>
  <c r="C10"/>
  <c r="B10"/>
  <c r="Y10" s="1"/>
  <c r="E9"/>
  <c r="D9"/>
  <c r="C9"/>
  <c r="B9"/>
  <c r="AA9" s="1"/>
  <c r="E8"/>
  <c r="D8"/>
  <c r="C8"/>
  <c r="B8"/>
  <c r="AA8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X7"/>
  <c r="M7"/>
  <c r="E7"/>
  <c r="D7"/>
  <c r="C7"/>
  <c r="B7"/>
  <c r="AA7" s="1"/>
  <c r="H6"/>
  <c r="AT475" i="1"/>
  <c r="AQ475"/>
  <c r="AR475" s="1"/>
  <c r="AN475"/>
  <c r="AR474"/>
  <c r="AQ474"/>
  <c r="AL474"/>
  <c r="R9" i="2" l="1"/>
  <c r="K11"/>
  <c r="AA11"/>
  <c r="I14"/>
  <c r="Q14"/>
  <c r="Y14"/>
  <c r="I16"/>
  <c r="Q16"/>
  <c r="Y16"/>
  <c r="I22"/>
  <c r="Q22"/>
  <c r="Y22"/>
  <c r="I24"/>
  <c r="Q24"/>
  <c r="Y24"/>
  <c r="I30"/>
  <c r="Q30"/>
  <c r="Y30"/>
  <c r="I32"/>
  <c r="Q32"/>
  <c r="Y32"/>
  <c r="K43"/>
  <c r="AA43"/>
  <c r="I46"/>
  <c r="Q46"/>
  <c r="Y46"/>
  <c r="I48"/>
  <c r="Q48"/>
  <c r="Y48"/>
  <c r="J54"/>
  <c r="R54"/>
  <c r="J59"/>
  <c r="R59"/>
  <c r="L61"/>
  <c r="J63"/>
  <c r="R63"/>
  <c r="K148"/>
  <c r="AA148"/>
  <c r="I151"/>
  <c r="Q151"/>
  <c r="Y151"/>
  <c r="I153"/>
  <c r="Q153"/>
  <c r="Y153"/>
  <c r="AA164"/>
  <c r="I167"/>
  <c r="Q167"/>
  <c r="Z167"/>
  <c r="I217"/>
  <c r="Q217"/>
  <c r="Y217"/>
  <c r="I225"/>
  <c r="Q225"/>
  <c r="Y225"/>
  <c r="I233"/>
  <c r="Q233"/>
  <c r="Y233"/>
  <c r="I245"/>
  <c r="Q245"/>
  <c r="Y245"/>
  <c r="I253"/>
  <c r="Q253"/>
  <c r="Y253"/>
  <c r="I261"/>
  <c r="Q261"/>
  <c r="Y261"/>
  <c r="K268"/>
  <c r="AA268"/>
  <c r="I271"/>
  <c r="Q271"/>
  <c r="Y271"/>
  <c r="I273"/>
  <c r="Q273"/>
  <c r="Y273"/>
  <c r="K284"/>
  <c r="AA284"/>
  <c r="K292"/>
  <c r="AA292"/>
  <c r="I295"/>
  <c r="Q295"/>
  <c r="Y295"/>
  <c r="I297"/>
  <c r="Q297"/>
  <c r="Y297"/>
  <c r="K300"/>
  <c r="AA300"/>
  <c r="J309"/>
  <c r="R309"/>
  <c r="J315"/>
  <c r="R315"/>
  <c r="M320"/>
  <c r="J323"/>
  <c r="R323"/>
  <c r="K337"/>
  <c r="AA337"/>
  <c r="I340"/>
  <c r="Q340"/>
  <c r="Y340"/>
  <c r="I342"/>
  <c r="Q342"/>
  <c r="Y342"/>
  <c r="I348"/>
  <c r="Q348"/>
  <c r="Y348"/>
  <c r="I350"/>
  <c r="Q350"/>
  <c r="Y350"/>
  <c r="I356"/>
  <c r="Q356"/>
  <c r="Y356"/>
  <c r="I358"/>
  <c r="Q358"/>
  <c r="Y358"/>
  <c r="I366"/>
  <c r="Q366"/>
  <c r="Y366"/>
  <c r="I368"/>
  <c r="Q368"/>
  <c r="Y368"/>
  <c r="I374"/>
  <c r="Q374"/>
  <c r="Y374"/>
  <c r="I376"/>
  <c r="Q376"/>
  <c r="Y376"/>
  <c r="I382"/>
  <c r="Q382"/>
  <c r="Y382"/>
  <c r="I384"/>
  <c r="Q384"/>
  <c r="Y384"/>
  <c r="I390"/>
  <c r="Q390"/>
  <c r="I395"/>
  <c r="Q395"/>
  <c r="Y395"/>
  <c r="I406"/>
  <c r="Q406"/>
  <c r="Y406"/>
  <c r="I408"/>
  <c r="Q408"/>
  <c r="Y408"/>
  <c r="M433"/>
  <c r="J436"/>
  <c r="R436"/>
  <c r="I7"/>
  <c r="R7"/>
  <c r="M9"/>
  <c r="X9"/>
  <c r="I12"/>
  <c r="Q12"/>
  <c r="Y12"/>
  <c r="M14"/>
  <c r="U14"/>
  <c r="K15"/>
  <c r="M16"/>
  <c r="U16"/>
  <c r="I18"/>
  <c r="Q18"/>
  <c r="Y18"/>
  <c r="S19"/>
  <c r="I20"/>
  <c r="Q20"/>
  <c r="Y20"/>
  <c r="M22"/>
  <c r="U22"/>
  <c r="K23"/>
  <c r="M24"/>
  <c r="U24"/>
  <c r="I26"/>
  <c r="Q26"/>
  <c r="Y26"/>
  <c r="S27"/>
  <c r="I28"/>
  <c r="Q28"/>
  <c r="Y28"/>
  <c r="M30"/>
  <c r="U30"/>
  <c r="K31"/>
  <c r="M32"/>
  <c r="U32"/>
  <c r="I34"/>
  <c r="Q34"/>
  <c r="Y34"/>
  <c r="S35"/>
  <c r="I36"/>
  <c r="Q36"/>
  <c r="Y36"/>
  <c r="M38"/>
  <c r="U38"/>
  <c r="K39"/>
  <c r="M40"/>
  <c r="U40"/>
  <c r="I42"/>
  <c r="Q42"/>
  <c r="Y42"/>
  <c r="I44"/>
  <c r="Q44"/>
  <c r="Y44"/>
  <c r="M46"/>
  <c r="U46"/>
  <c r="K47"/>
  <c r="M48"/>
  <c r="U48"/>
  <c r="I50"/>
  <c r="Q50"/>
  <c r="Y50"/>
  <c r="S51"/>
  <c r="I52"/>
  <c r="Q52"/>
  <c r="Y52"/>
  <c r="N54"/>
  <c r="X54"/>
  <c r="N59"/>
  <c r="X59"/>
  <c r="N63"/>
  <c r="X63"/>
  <c r="N67"/>
  <c r="X67"/>
  <c r="T69"/>
  <c r="M143"/>
  <c r="U143"/>
  <c r="K144"/>
  <c r="M145"/>
  <c r="U145"/>
  <c r="I147"/>
  <c r="Q147"/>
  <c r="Y147"/>
  <c r="I149"/>
  <c r="Q149"/>
  <c r="Y149"/>
  <c r="M151"/>
  <c r="U151"/>
  <c r="K152"/>
  <c r="M153"/>
  <c r="U153"/>
  <c r="I155"/>
  <c r="Q155"/>
  <c r="Y155"/>
  <c r="S156"/>
  <c r="I157"/>
  <c r="Q157"/>
  <c r="Y157"/>
  <c r="M159"/>
  <c r="U159"/>
  <c r="K160"/>
  <c r="M161"/>
  <c r="U161"/>
  <c r="I163"/>
  <c r="Q163"/>
  <c r="Y163"/>
  <c r="S164"/>
  <c r="I165"/>
  <c r="Q165"/>
  <c r="Y165"/>
  <c r="M167"/>
  <c r="U167"/>
  <c r="L168"/>
  <c r="L172"/>
  <c r="L176"/>
  <c r="M179"/>
  <c r="J182"/>
  <c r="R182"/>
  <c r="J184"/>
  <c r="R184"/>
  <c r="M187"/>
  <c r="J190"/>
  <c r="R190"/>
  <c r="J192"/>
  <c r="R192"/>
  <c r="M195"/>
  <c r="J198"/>
  <c r="R198"/>
  <c r="J200"/>
  <c r="R200"/>
  <c r="J205"/>
  <c r="R205"/>
  <c r="J207"/>
  <c r="R207"/>
  <c r="M210"/>
  <c r="J213"/>
  <c r="R213"/>
  <c r="I215"/>
  <c r="Q215"/>
  <c r="Y215"/>
  <c r="M217"/>
  <c r="U217"/>
  <c r="I219"/>
  <c r="Q219"/>
  <c r="Y219"/>
  <c r="M221"/>
  <c r="U221"/>
  <c r="I223"/>
  <c r="Q223"/>
  <c r="Y223"/>
  <c r="M225"/>
  <c r="U225"/>
  <c r="I227"/>
  <c r="Q227"/>
  <c r="Y227"/>
  <c r="M229"/>
  <c r="U229"/>
  <c r="I231"/>
  <c r="Q231"/>
  <c r="Y231"/>
  <c r="M233"/>
  <c r="U233"/>
  <c r="I235"/>
  <c r="Q235"/>
  <c r="Y235"/>
  <c r="M237"/>
  <c r="U237"/>
  <c r="I239"/>
  <c r="Q239"/>
  <c r="Y239"/>
  <c r="M241"/>
  <c r="U241"/>
  <c r="I243"/>
  <c r="Q243"/>
  <c r="Y243"/>
  <c r="M245"/>
  <c r="U245"/>
  <c r="I247"/>
  <c r="Q247"/>
  <c r="Y247"/>
  <c r="M249"/>
  <c r="U249"/>
  <c r="I251"/>
  <c r="Q251"/>
  <c r="Y251"/>
  <c r="M253"/>
  <c r="U253"/>
  <c r="I255"/>
  <c r="Q255"/>
  <c r="Y255"/>
  <c r="M257"/>
  <c r="U257"/>
  <c r="I259"/>
  <c r="Q259"/>
  <c r="Y259"/>
  <c r="M261"/>
  <c r="U261"/>
  <c r="I263"/>
  <c r="Q263"/>
  <c r="Y263"/>
  <c r="M265"/>
  <c r="I267"/>
  <c r="Q267"/>
  <c r="Y267"/>
  <c r="I269"/>
  <c r="Q269"/>
  <c r="Y269"/>
  <c r="M271"/>
  <c r="U271"/>
  <c r="K272"/>
  <c r="M273"/>
  <c r="U273"/>
  <c r="I275"/>
  <c r="Q275"/>
  <c r="Y275"/>
  <c r="S276"/>
  <c r="I277"/>
  <c r="Q277"/>
  <c r="Y277"/>
  <c r="M279"/>
  <c r="U279"/>
  <c r="K280"/>
  <c r="M281"/>
  <c r="U281"/>
  <c r="I283"/>
  <c r="Q283"/>
  <c r="Y283"/>
  <c r="I285"/>
  <c r="Q285"/>
  <c r="Y285"/>
  <c r="M287"/>
  <c r="U287"/>
  <c r="K288"/>
  <c r="M289"/>
  <c r="U289"/>
  <c r="I291"/>
  <c r="Q291"/>
  <c r="Y291"/>
  <c r="I293"/>
  <c r="Q293"/>
  <c r="Y293"/>
  <c r="M295"/>
  <c r="U295"/>
  <c r="K296"/>
  <c r="M297"/>
  <c r="U297"/>
  <c r="I299"/>
  <c r="Q299"/>
  <c r="Y299"/>
  <c r="J301"/>
  <c r="R301"/>
  <c r="M304"/>
  <c r="J307"/>
  <c r="R307"/>
  <c r="N309"/>
  <c r="X309"/>
  <c r="U312"/>
  <c r="T313"/>
  <c r="N315"/>
  <c r="X315"/>
  <c r="N317"/>
  <c r="X317"/>
  <c r="T319"/>
  <c r="U320"/>
  <c r="N323"/>
  <c r="X323"/>
  <c r="J325"/>
  <c r="R325"/>
  <c r="I328"/>
  <c r="Q328"/>
  <c r="Y328"/>
  <c r="S329"/>
  <c r="I330"/>
  <c r="Q330"/>
  <c r="Y330"/>
  <c r="M332"/>
  <c r="U332"/>
  <c r="K333"/>
  <c r="M334"/>
  <c r="U334"/>
  <c r="I336"/>
  <c r="Q336"/>
  <c r="Y336"/>
  <c r="I338"/>
  <c r="Q338"/>
  <c r="Y338"/>
  <c r="M340"/>
  <c r="U340"/>
  <c r="K341"/>
  <c r="M342"/>
  <c r="U342"/>
  <c r="I344"/>
  <c r="Q344"/>
  <c r="Y344"/>
  <c r="S345"/>
  <c r="I346"/>
  <c r="Q346"/>
  <c r="Y346"/>
  <c r="M348"/>
  <c r="U348"/>
  <c r="K349"/>
  <c r="M350"/>
  <c r="U350"/>
  <c r="I352"/>
  <c r="Q352"/>
  <c r="Y352"/>
  <c r="S353"/>
  <c r="I354"/>
  <c r="Q354"/>
  <c r="Y354"/>
  <c r="M356"/>
  <c r="U356"/>
  <c r="K357"/>
  <c r="M358"/>
  <c r="U358"/>
  <c r="I360"/>
  <c r="Q360"/>
  <c r="Y360"/>
  <c r="M362"/>
  <c r="U362"/>
  <c r="I364"/>
  <c r="Q364"/>
  <c r="Y364"/>
  <c r="M366"/>
  <c r="U366"/>
  <c r="K367"/>
  <c r="M368"/>
  <c r="U368"/>
  <c r="I370"/>
  <c r="Q370"/>
  <c r="Y370"/>
  <c r="S371"/>
  <c r="I372"/>
  <c r="Q372"/>
  <c r="Y372"/>
  <c r="M374"/>
  <c r="U374"/>
  <c r="K375"/>
  <c r="M376"/>
  <c r="U376"/>
  <c r="I378"/>
  <c r="Q378"/>
  <c r="Y378"/>
  <c r="S379"/>
  <c r="I380"/>
  <c r="Q380"/>
  <c r="Y380"/>
  <c r="M382"/>
  <c r="U382"/>
  <c r="K383"/>
  <c r="M384"/>
  <c r="U384"/>
  <c r="I386"/>
  <c r="Q386"/>
  <c r="Y386"/>
  <c r="S387"/>
  <c r="I388"/>
  <c r="Q388"/>
  <c r="Y388"/>
  <c r="M390"/>
  <c r="M391"/>
  <c r="U391"/>
  <c r="K392"/>
  <c r="M393"/>
  <c r="U393"/>
  <c r="M395"/>
  <c r="U395"/>
  <c r="I398"/>
  <c r="Q398"/>
  <c r="Y398"/>
  <c r="S399"/>
  <c r="I400"/>
  <c r="Q400"/>
  <c r="Y400"/>
  <c r="I402"/>
  <c r="Q402"/>
  <c r="Y402"/>
  <c r="S403"/>
  <c r="I404"/>
  <c r="Q404"/>
  <c r="Y404"/>
  <c r="M406"/>
  <c r="U406"/>
  <c r="K407"/>
  <c r="M408"/>
  <c r="U408"/>
  <c r="I410"/>
  <c r="Q410"/>
  <c r="Y410"/>
  <c r="S411"/>
  <c r="I412"/>
  <c r="Q412"/>
  <c r="Y412"/>
  <c r="M414"/>
  <c r="U414"/>
  <c r="L417"/>
  <c r="R420"/>
  <c r="T423"/>
  <c r="L425"/>
  <c r="T431"/>
  <c r="U433"/>
  <c r="N436"/>
  <c r="X436"/>
  <c r="J438"/>
  <c r="R438"/>
  <c r="I441"/>
  <c r="Q441"/>
  <c r="Y441"/>
  <c r="S442"/>
  <c r="I443"/>
  <c r="Q443"/>
  <c r="Y443"/>
  <c r="M445"/>
  <c r="U445"/>
  <c r="K446"/>
  <c r="M447"/>
  <c r="U447"/>
  <c r="I449"/>
  <c r="Q449"/>
  <c r="Y449"/>
  <c r="L450"/>
  <c r="T450"/>
  <c r="G451"/>
  <c r="K451"/>
  <c r="O451"/>
  <c r="S451"/>
  <c r="X451"/>
  <c r="G453"/>
  <c r="K453"/>
  <c r="O453"/>
  <c r="S453"/>
  <c r="X453"/>
  <c r="H454"/>
  <c r="P454"/>
  <c r="I455"/>
  <c r="M455"/>
  <c r="Q455"/>
  <c r="U455"/>
  <c r="Z455"/>
  <c r="J457"/>
  <c r="N457"/>
  <c r="R457"/>
  <c r="W457"/>
  <c r="AA457"/>
  <c r="I458"/>
  <c r="M458"/>
  <c r="Q458"/>
  <c r="U458"/>
  <c r="Z458"/>
  <c r="L459"/>
  <c r="T459"/>
  <c r="H460"/>
  <c r="L460"/>
  <c r="P460"/>
  <c r="T460"/>
  <c r="Y460"/>
  <c r="G461"/>
  <c r="K461"/>
  <c r="O461"/>
  <c r="S461"/>
  <c r="X461"/>
  <c r="G463"/>
  <c r="K463"/>
  <c r="O463"/>
  <c r="S463"/>
  <c r="X463"/>
  <c r="H464"/>
  <c r="P464"/>
  <c r="J465"/>
  <c r="N465"/>
  <c r="R465"/>
  <c r="W465"/>
  <c r="AA465"/>
  <c r="I466"/>
  <c r="M466"/>
  <c r="Q466"/>
  <c r="U466"/>
  <c r="Z466"/>
  <c r="I9"/>
  <c r="K19"/>
  <c r="K27"/>
  <c r="K35"/>
  <c r="I38"/>
  <c r="Q38"/>
  <c r="Y38"/>
  <c r="I40"/>
  <c r="Q40"/>
  <c r="Y40"/>
  <c r="K51"/>
  <c r="J67"/>
  <c r="R67"/>
  <c r="I143"/>
  <c r="Q143"/>
  <c r="Y143"/>
  <c r="I145"/>
  <c r="Q145"/>
  <c r="Y145"/>
  <c r="K156"/>
  <c r="I159"/>
  <c r="Q159"/>
  <c r="Y159"/>
  <c r="I161"/>
  <c r="Q161"/>
  <c r="Y161"/>
  <c r="I221"/>
  <c r="Q221"/>
  <c r="Y221"/>
  <c r="I229"/>
  <c r="Q229"/>
  <c r="Y229"/>
  <c r="I237"/>
  <c r="Q237"/>
  <c r="Y237"/>
  <c r="I241"/>
  <c r="Q241"/>
  <c r="Y241"/>
  <c r="I249"/>
  <c r="Q249"/>
  <c r="Y249"/>
  <c r="I257"/>
  <c r="Q257"/>
  <c r="Y257"/>
  <c r="I265"/>
  <c r="K276"/>
  <c r="I279"/>
  <c r="Q279"/>
  <c r="Y279"/>
  <c r="I281"/>
  <c r="Q281"/>
  <c r="Y281"/>
  <c r="I287"/>
  <c r="Q287"/>
  <c r="Y287"/>
  <c r="I289"/>
  <c r="Q289"/>
  <c r="Y289"/>
  <c r="M312"/>
  <c r="J317"/>
  <c r="R317"/>
  <c r="K329"/>
  <c r="I332"/>
  <c r="Q332"/>
  <c r="Y332"/>
  <c r="I334"/>
  <c r="Q334"/>
  <c r="Y334"/>
  <c r="K345"/>
  <c r="K353"/>
  <c r="I362"/>
  <c r="Q362"/>
  <c r="Y362"/>
  <c r="K371"/>
  <c r="K379"/>
  <c r="K387"/>
  <c r="I391"/>
  <c r="Q391"/>
  <c r="Y391"/>
  <c r="I393"/>
  <c r="Q393"/>
  <c r="Y393"/>
  <c r="K399"/>
  <c r="K403"/>
  <c r="K411"/>
  <c r="I414"/>
  <c r="Q414"/>
  <c r="Y414"/>
  <c r="L423"/>
  <c r="Z424"/>
  <c r="R428"/>
  <c r="L431"/>
  <c r="K442"/>
  <c r="I445"/>
  <c r="Q445"/>
  <c r="Y445"/>
  <c r="I447"/>
  <c r="Q447"/>
  <c r="Y447"/>
  <c r="H450"/>
  <c r="P450"/>
  <c r="G455"/>
  <c r="K455"/>
  <c r="O455"/>
  <c r="S455"/>
  <c r="X455"/>
  <c r="H457"/>
  <c r="L457"/>
  <c r="P457"/>
  <c r="T457"/>
  <c r="Y457"/>
  <c r="G458"/>
  <c r="K458"/>
  <c r="O458"/>
  <c r="S458"/>
  <c r="X458"/>
  <c r="H459"/>
  <c r="P459"/>
  <c r="H465"/>
  <c r="L465"/>
  <c r="P465"/>
  <c r="T465"/>
  <c r="Y465"/>
  <c r="G466"/>
  <c r="K466"/>
  <c r="O466"/>
  <c r="S466"/>
  <c r="X466"/>
  <c r="Z13"/>
  <c r="Y13"/>
  <c r="U13"/>
  <c r="Q13"/>
  <c r="M13"/>
  <c r="I13"/>
  <c r="Z17"/>
  <c r="Y17"/>
  <c r="U17"/>
  <c r="Q17"/>
  <c r="M17"/>
  <c r="I17"/>
  <c r="Z21"/>
  <c r="Y21"/>
  <c r="U21"/>
  <c r="Q21"/>
  <c r="M21"/>
  <c r="I21"/>
  <c r="Z25"/>
  <c r="Y25"/>
  <c r="U25"/>
  <c r="Q25"/>
  <c r="M25"/>
  <c r="I25"/>
  <c r="Z29"/>
  <c r="Y29"/>
  <c r="U29"/>
  <c r="Q29"/>
  <c r="M29"/>
  <c r="I29"/>
  <c r="Z37"/>
  <c r="Y37"/>
  <c r="U37"/>
  <c r="Q37"/>
  <c r="M37"/>
  <c r="I37"/>
  <c r="Z45"/>
  <c r="Y45"/>
  <c r="U45"/>
  <c r="Q45"/>
  <c r="M45"/>
  <c r="I45"/>
  <c r="Z49"/>
  <c r="Y49"/>
  <c r="U49"/>
  <c r="Q49"/>
  <c r="M49"/>
  <c r="I49"/>
  <c r="Z53"/>
  <c r="Y53"/>
  <c r="U53"/>
  <c r="Q53"/>
  <c r="M53"/>
  <c r="I53"/>
  <c r="AA57"/>
  <c r="X57"/>
  <c r="R57"/>
  <c r="N57"/>
  <c r="J57"/>
  <c r="AA65"/>
  <c r="X65"/>
  <c r="R65"/>
  <c r="N65"/>
  <c r="J65"/>
  <c r="Z146"/>
  <c r="Y146"/>
  <c r="U146"/>
  <c r="Q146"/>
  <c r="M146"/>
  <c r="I146"/>
  <c r="Z150"/>
  <c r="Y150"/>
  <c r="U150"/>
  <c r="Q150"/>
  <c r="M150"/>
  <c r="I150"/>
  <c r="Z154"/>
  <c r="Y154"/>
  <c r="U154"/>
  <c r="Q154"/>
  <c r="M154"/>
  <c r="I154"/>
  <c r="Z158"/>
  <c r="Y158"/>
  <c r="U158"/>
  <c r="Q158"/>
  <c r="M158"/>
  <c r="I158"/>
  <c r="Z162"/>
  <c r="Y162"/>
  <c r="U162"/>
  <c r="Q162"/>
  <c r="M162"/>
  <c r="I162"/>
  <c r="Z166"/>
  <c r="Y166"/>
  <c r="U166"/>
  <c r="Q166"/>
  <c r="M166"/>
  <c r="I166"/>
  <c r="G13"/>
  <c r="O13"/>
  <c r="W13"/>
  <c r="G17"/>
  <c r="O17"/>
  <c r="W17"/>
  <c r="G21"/>
  <c r="O21"/>
  <c r="W21"/>
  <c r="G25"/>
  <c r="O25"/>
  <c r="W25"/>
  <c r="G29"/>
  <c r="O29"/>
  <c r="W29"/>
  <c r="G37"/>
  <c r="O37"/>
  <c r="W37"/>
  <c r="G45"/>
  <c r="O45"/>
  <c r="W45"/>
  <c r="G49"/>
  <c r="O49"/>
  <c r="W49"/>
  <c r="G53"/>
  <c r="O53"/>
  <c r="W53"/>
  <c r="H57"/>
  <c r="P57"/>
  <c r="Z57"/>
  <c r="H65"/>
  <c r="P65"/>
  <c r="Z65"/>
  <c r="G146"/>
  <c r="O146"/>
  <c r="W146"/>
  <c r="G150"/>
  <c r="O150"/>
  <c r="W150"/>
  <c r="G154"/>
  <c r="O154"/>
  <c r="W154"/>
  <c r="G158"/>
  <c r="O158"/>
  <c r="W158"/>
  <c r="G162"/>
  <c r="O162"/>
  <c r="W162"/>
  <c r="G166"/>
  <c r="O166"/>
  <c r="W166"/>
  <c r="Z33"/>
  <c r="Y33"/>
  <c r="U33"/>
  <c r="Q33"/>
  <c r="M33"/>
  <c r="I33"/>
  <c r="Z41"/>
  <c r="Y41"/>
  <c r="U41"/>
  <c r="Q41"/>
  <c r="M41"/>
  <c r="I41"/>
  <c r="Z11"/>
  <c r="Y11"/>
  <c r="U11"/>
  <c r="Q11"/>
  <c r="M11"/>
  <c r="I11"/>
  <c r="Z15"/>
  <c r="Y15"/>
  <c r="U15"/>
  <c r="Q15"/>
  <c r="M15"/>
  <c r="I15"/>
  <c r="Z19"/>
  <c r="Y19"/>
  <c r="U19"/>
  <c r="Q19"/>
  <c r="M19"/>
  <c r="I19"/>
  <c r="Z23"/>
  <c r="Y23"/>
  <c r="U23"/>
  <c r="Q23"/>
  <c r="M23"/>
  <c r="I23"/>
  <c r="Z27"/>
  <c r="Y27"/>
  <c r="U27"/>
  <c r="Q27"/>
  <c r="M27"/>
  <c r="I27"/>
  <c r="Z31"/>
  <c r="Y31"/>
  <c r="U31"/>
  <c r="Q31"/>
  <c r="M31"/>
  <c r="I31"/>
  <c r="Z35"/>
  <c r="Y35"/>
  <c r="U35"/>
  <c r="Q35"/>
  <c r="M35"/>
  <c r="I35"/>
  <c r="Z39"/>
  <c r="Y39"/>
  <c r="U39"/>
  <c r="Q39"/>
  <c r="M39"/>
  <c r="I39"/>
  <c r="Z43"/>
  <c r="Y43"/>
  <c r="U43"/>
  <c r="Q43"/>
  <c r="M43"/>
  <c r="I43"/>
  <c r="Z47"/>
  <c r="Y47"/>
  <c r="U47"/>
  <c r="Q47"/>
  <c r="M47"/>
  <c r="I47"/>
  <c r="Z51"/>
  <c r="Y51"/>
  <c r="U51"/>
  <c r="Q51"/>
  <c r="M51"/>
  <c r="I51"/>
  <c r="AA61"/>
  <c r="X61"/>
  <c r="R61"/>
  <c r="N61"/>
  <c r="J61"/>
  <c r="AA69"/>
  <c r="X69"/>
  <c r="R69"/>
  <c r="N69"/>
  <c r="J69"/>
  <c r="Z144"/>
  <c r="Y144"/>
  <c r="U144"/>
  <c r="Q144"/>
  <c r="M144"/>
  <c r="I144"/>
  <c r="Z148"/>
  <c r="Y148"/>
  <c r="U148"/>
  <c r="Q148"/>
  <c r="M148"/>
  <c r="I148"/>
  <c r="Z152"/>
  <c r="Y152"/>
  <c r="U152"/>
  <c r="Q152"/>
  <c r="M152"/>
  <c r="I152"/>
  <c r="Z156"/>
  <c r="Y156"/>
  <c r="U156"/>
  <c r="Q156"/>
  <c r="M156"/>
  <c r="I156"/>
  <c r="Z160"/>
  <c r="Y160"/>
  <c r="U160"/>
  <c r="Q160"/>
  <c r="M160"/>
  <c r="I160"/>
  <c r="Z164"/>
  <c r="Y164"/>
  <c r="U164"/>
  <c r="Q164"/>
  <c r="M164"/>
  <c r="I164"/>
  <c r="T170"/>
  <c r="L170"/>
  <c r="X170"/>
  <c r="P170"/>
  <c r="G33"/>
  <c r="O33"/>
  <c r="W33"/>
  <c r="G41"/>
  <c r="O41"/>
  <c r="W41"/>
  <c r="G11"/>
  <c r="O11"/>
  <c r="W11"/>
  <c r="K13"/>
  <c r="S13"/>
  <c r="AA13"/>
  <c r="G15"/>
  <c r="O15"/>
  <c r="W15"/>
  <c r="K17"/>
  <c r="S17"/>
  <c r="AA17"/>
  <c r="G19"/>
  <c r="O19"/>
  <c r="W19"/>
  <c r="K21"/>
  <c r="S21"/>
  <c r="AA21"/>
  <c r="G23"/>
  <c r="O23"/>
  <c r="W23"/>
  <c r="K25"/>
  <c r="S25"/>
  <c r="AA25"/>
  <c r="G27"/>
  <c r="O27"/>
  <c r="W27"/>
  <c r="K29"/>
  <c r="S29"/>
  <c r="AA29"/>
  <c r="G31"/>
  <c r="O31"/>
  <c r="W31"/>
  <c r="K33"/>
  <c r="S33"/>
  <c r="AA33"/>
  <c r="G35"/>
  <c r="O35"/>
  <c r="W35"/>
  <c r="K37"/>
  <c r="S37"/>
  <c r="AA37"/>
  <c r="G39"/>
  <c r="O39"/>
  <c r="W39"/>
  <c r="K41"/>
  <c r="S41"/>
  <c r="AA41"/>
  <c r="G43"/>
  <c r="O43"/>
  <c r="W43"/>
  <c r="K45"/>
  <c r="S45"/>
  <c r="AA45"/>
  <c r="G47"/>
  <c r="O47"/>
  <c r="W47"/>
  <c r="K49"/>
  <c r="S49"/>
  <c r="AA49"/>
  <c r="G51"/>
  <c r="O51"/>
  <c r="W51"/>
  <c r="K53"/>
  <c r="S53"/>
  <c r="AA53"/>
  <c r="L57"/>
  <c r="T57"/>
  <c r="H61"/>
  <c r="P61"/>
  <c r="Z61"/>
  <c r="L65"/>
  <c r="T65"/>
  <c r="H69"/>
  <c r="P69"/>
  <c r="Z69"/>
  <c r="G144"/>
  <c r="O144"/>
  <c r="W144"/>
  <c r="K146"/>
  <c r="S146"/>
  <c r="AA146"/>
  <c r="G148"/>
  <c r="O148"/>
  <c r="W148"/>
  <c r="K150"/>
  <c r="S150"/>
  <c r="AA150"/>
  <c r="G152"/>
  <c r="O152"/>
  <c r="W152"/>
  <c r="K154"/>
  <c r="S154"/>
  <c r="AA154"/>
  <c r="G156"/>
  <c r="O156"/>
  <c r="W156"/>
  <c r="K158"/>
  <c r="S158"/>
  <c r="AA158"/>
  <c r="G160"/>
  <c r="O160"/>
  <c r="W160"/>
  <c r="K162"/>
  <c r="S162"/>
  <c r="AA162"/>
  <c r="G164"/>
  <c r="O164"/>
  <c r="W164"/>
  <c r="K166"/>
  <c r="S166"/>
  <c r="AA166"/>
  <c r="H170"/>
  <c r="Z266"/>
  <c r="Y266"/>
  <c r="U266"/>
  <c r="Q266"/>
  <c r="M266"/>
  <c r="I266"/>
  <c r="Z270"/>
  <c r="Y270"/>
  <c r="U270"/>
  <c r="Q270"/>
  <c r="M270"/>
  <c r="I270"/>
  <c r="Z274"/>
  <c r="Y274"/>
  <c r="U274"/>
  <c r="Q274"/>
  <c r="M274"/>
  <c r="I274"/>
  <c r="Z278"/>
  <c r="Y278"/>
  <c r="U278"/>
  <c r="Q278"/>
  <c r="M278"/>
  <c r="I278"/>
  <c r="Z282"/>
  <c r="Y282"/>
  <c r="U282"/>
  <c r="Q282"/>
  <c r="M282"/>
  <c r="I282"/>
  <c r="Z286"/>
  <c r="Y286"/>
  <c r="U286"/>
  <c r="Q286"/>
  <c r="M286"/>
  <c r="I286"/>
  <c r="Z290"/>
  <c r="Y290"/>
  <c r="U290"/>
  <c r="Q290"/>
  <c r="M290"/>
  <c r="I290"/>
  <c r="Z294"/>
  <c r="Y294"/>
  <c r="U294"/>
  <c r="Q294"/>
  <c r="M294"/>
  <c r="I294"/>
  <c r="Z298"/>
  <c r="Y298"/>
  <c r="U298"/>
  <c r="Q298"/>
  <c r="M298"/>
  <c r="I298"/>
  <c r="AA305"/>
  <c r="X305"/>
  <c r="R305"/>
  <c r="N305"/>
  <c r="J305"/>
  <c r="AA311"/>
  <c r="X311"/>
  <c r="R311"/>
  <c r="N311"/>
  <c r="J311"/>
  <c r="U316"/>
  <c r="M316"/>
  <c r="AA321"/>
  <c r="X321"/>
  <c r="R321"/>
  <c r="N321"/>
  <c r="J321"/>
  <c r="Z327"/>
  <c r="Y327"/>
  <c r="U327"/>
  <c r="Q327"/>
  <c r="M327"/>
  <c r="I327"/>
  <c r="Z331"/>
  <c r="Y331"/>
  <c r="U331"/>
  <c r="Q331"/>
  <c r="M331"/>
  <c r="I331"/>
  <c r="Z335"/>
  <c r="Y335"/>
  <c r="U335"/>
  <c r="Q335"/>
  <c r="M335"/>
  <c r="I335"/>
  <c r="Z339"/>
  <c r="Y339"/>
  <c r="U339"/>
  <c r="Q339"/>
  <c r="M339"/>
  <c r="I339"/>
  <c r="Z343"/>
  <c r="Y343"/>
  <c r="U343"/>
  <c r="Q343"/>
  <c r="M343"/>
  <c r="I343"/>
  <c r="Z347"/>
  <c r="Y347"/>
  <c r="U347"/>
  <c r="Q347"/>
  <c r="M347"/>
  <c r="I347"/>
  <c r="Z351"/>
  <c r="Y351"/>
  <c r="U351"/>
  <c r="Q351"/>
  <c r="M351"/>
  <c r="I351"/>
  <c r="Z355"/>
  <c r="Y355"/>
  <c r="U355"/>
  <c r="Q355"/>
  <c r="M355"/>
  <c r="I355"/>
  <c r="Z359"/>
  <c r="Y359"/>
  <c r="U359"/>
  <c r="Q359"/>
  <c r="M359"/>
  <c r="I359"/>
  <c r="H174"/>
  <c r="P174"/>
  <c r="X174"/>
  <c r="H178"/>
  <c r="L178"/>
  <c r="P178"/>
  <c r="T178"/>
  <c r="Z178"/>
  <c r="H180"/>
  <c r="L180"/>
  <c r="P180"/>
  <c r="T180"/>
  <c r="Z180"/>
  <c r="I183"/>
  <c r="Q183"/>
  <c r="Y183"/>
  <c r="H194"/>
  <c r="L194"/>
  <c r="P194"/>
  <c r="T194"/>
  <c r="Z194"/>
  <c r="H196"/>
  <c r="L196"/>
  <c r="P196"/>
  <c r="T196"/>
  <c r="Z196"/>
  <c r="I199"/>
  <c r="Q199"/>
  <c r="Y199"/>
  <c r="H202"/>
  <c r="L202"/>
  <c r="P202"/>
  <c r="U202"/>
  <c r="H203"/>
  <c r="L203"/>
  <c r="P203"/>
  <c r="T203"/>
  <c r="Z203"/>
  <c r="I206"/>
  <c r="Q206"/>
  <c r="Y206"/>
  <c r="H209"/>
  <c r="L209"/>
  <c r="P209"/>
  <c r="T209"/>
  <c r="Z209"/>
  <c r="H211"/>
  <c r="L211"/>
  <c r="P211"/>
  <c r="T211"/>
  <c r="Z211"/>
  <c r="I214"/>
  <c r="Q214"/>
  <c r="Y214"/>
  <c r="G218"/>
  <c r="K218"/>
  <c r="O218"/>
  <c r="S218"/>
  <c r="W218"/>
  <c r="AA218"/>
  <c r="G222"/>
  <c r="K222"/>
  <c r="O222"/>
  <c r="S222"/>
  <c r="W222"/>
  <c r="AA222"/>
  <c r="G226"/>
  <c r="K226"/>
  <c r="O226"/>
  <c r="S226"/>
  <c r="W226"/>
  <c r="AA226"/>
  <c r="G230"/>
  <c r="K230"/>
  <c r="O230"/>
  <c r="S230"/>
  <c r="W230"/>
  <c r="AA230"/>
  <c r="G234"/>
  <c r="K234"/>
  <c r="O234"/>
  <c r="S234"/>
  <c r="W234"/>
  <c r="AA234"/>
  <c r="G238"/>
  <c r="K238"/>
  <c r="O238"/>
  <c r="S238"/>
  <c r="W238"/>
  <c r="AA238"/>
  <c r="G242"/>
  <c r="K242"/>
  <c r="O242"/>
  <c r="S242"/>
  <c r="W242"/>
  <c r="AA242"/>
  <c r="G246"/>
  <c r="K246"/>
  <c r="O246"/>
  <c r="S246"/>
  <c r="W246"/>
  <c r="AA246"/>
  <c r="G248"/>
  <c r="K248"/>
  <c r="O248"/>
  <c r="S248"/>
  <c r="W248"/>
  <c r="AA248"/>
  <c r="G252"/>
  <c r="K252"/>
  <c r="O252"/>
  <c r="S252"/>
  <c r="W252"/>
  <c r="AA252"/>
  <c r="G256"/>
  <c r="K256"/>
  <c r="O256"/>
  <c r="S256"/>
  <c r="W256"/>
  <c r="AA256"/>
  <c r="G260"/>
  <c r="K260"/>
  <c r="O260"/>
  <c r="S260"/>
  <c r="W260"/>
  <c r="AA260"/>
  <c r="G262"/>
  <c r="K262"/>
  <c r="O262"/>
  <c r="S262"/>
  <c r="W262"/>
  <c r="AA262"/>
  <c r="G264"/>
  <c r="K264"/>
  <c r="O264"/>
  <c r="S264"/>
  <c r="W264"/>
  <c r="AA264"/>
  <c r="G266"/>
  <c r="O266"/>
  <c r="W266"/>
  <c r="G270"/>
  <c r="O270"/>
  <c r="W270"/>
  <c r="G274"/>
  <c r="O274"/>
  <c r="W274"/>
  <c r="G278"/>
  <c r="O278"/>
  <c r="W278"/>
  <c r="G282"/>
  <c r="O282"/>
  <c r="W282"/>
  <c r="G286"/>
  <c r="O286"/>
  <c r="W286"/>
  <c r="G290"/>
  <c r="O290"/>
  <c r="W290"/>
  <c r="G294"/>
  <c r="O294"/>
  <c r="W294"/>
  <c r="G298"/>
  <c r="O298"/>
  <c r="W298"/>
  <c r="H305"/>
  <c r="P305"/>
  <c r="Z305"/>
  <c r="H311"/>
  <c r="P311"/>
  <c r="Z311"/>
  <c r="I316"/>
  <c r="Y316"/>
  <c r="H321"/>
  <c r="P321"/>
  <c r="Z321"/>
  <c r="G327"/>
  <c r="O327"/>
  <c r="W327"/>
  <c r="G331"/>
  <c r="O331"/>
  <c r="W331"/>
  <c r="G335"/>
  <c r="O335"/>
  <c r="W335"/>
  <c r="G339"/>
  <c r="O339"/>
  <c r="W339"/>
  <c r="G343"/>
  <c r="O343"/>
  <c r="W343"/>
  <c r="G347"/>
  <c r="O347"/>
  <c r="W347"/>
  <c r="G351"/>
  <c r="O351"/>
  <c r="W351"/>
  <c r="G355"/>
  <c r="O355"/>
  <c r="W355"/>
  <c r="G359"/>
  <c r="O359"/>
  <c r="W359"/>
  <c r="Z265"/>
  <c r="AA265"/>
  <c r="W265"/>
  <c r="S265"/>
  <c r="O265"/>
  <c r="Z268"/>
  <c r="Y268"/>
  <c r="U268"/>
  <c r="Q268"/>
  <c r="M268"/>
  <c r="I268"/>
  <c r="Z272"/>
  <c r="Y272"/>
  <c r="U272"/>
  <c r="Q272"/>
  <c r="M272"/>
  <c r="I272"/>
  <c r="Z276"/>
  <c r="Y276"/>
  <c r="U276"/>
  <c r="Q276"/>
  <c r="M276"/>
  <c r="I276"/>
  <c r="Z280"/>
  <c r="Y280"/>
  <c r="U280"/>
  <c r="Q280"/>
  <c r="M280"/>
  <c r="I280"/>
  <c r="Z284"/>
  <c r="Y284"/>
  <c r="U284"/>
  <c r="Q284"/>
  <c r="M284"/>
  <c r="I284"/>
  <c r="Z288"/>
  <c r="Y288"/>
  <c r="U288"/>
  <c r="Q288"/>
  <c r="M288"/>
  <c r="I288"/>
  <c r="Z292"/>
  <c r="Y292"/>
  <c r="U292"/>
  <c r="Q292"/>
  <c r="M292"/>
  <c r="I292"/>
  <c r="Z296"/>
  <c r="Y296"/>
  <c r="U296"/>
  <c r="Q296"/>
  <c r="M296"/>
  <c r="I296"/>
  <c r="Z300"/>
  <c r="Y300"/>
  <c r="U300"/>
  <c r="Q300"/>
  <c r="M300"/>
  <c r="I300"/>
  <c r="AA303"/>
  <c r="X303"/>
  <c r="R303"/>
  <c r="N303"/>
  <c r="J303"/>
  <c r="U308"/>
  <c r="M308"/>
  <c r="AA313"/>
  <c r="X313"/>
  <c r="R313"/>
  <c r="N313"/>
  <c r="J313"/>
  <c r="AA319"/>
  <c r="X319"/>
  <c r="R319"/>
  <c r="N319"/>
  <c r="J319"/>
  <c r="U324"/>
  <c r="M324"/>
  <c r="Z329"/>
  <c r="Y329"/>
  <c r="U329"/>
  <c r="Q329"/>
  <c r="M329"/>
  <c r="I329"/>
  <c r="Z333"/>
  <c r="Y333"/>
  <c r="U333"/>
  <c r="Q333"/>
  <c r="M333"/>
  <c r="I333"/>
  <c r="Z337"/>
  <c r="Y337"/>
  <c r="U337"/>
  <c r="Q337"/>
  <c r="M337"/>
  <c r="I337"/>
  <c r="Z341"/>
  <c r="Y341"/>
  <c r="U341"/>
  <c r="Q341"/>
  <c r="M341"/>
  <c r="I341"/>
  <c r="Z345"/>
  <c r="Y345"/>
  <c r="U345"/>
  <c r="Q345"/>
  <c r="M345"/>
  <c r="I345"/>
  <c r="Z349"/>
  <c r="Y349"/>
  <c r="U349"/>
  <c r="Q349"/>
  <c r="M349"/>
  <c r="I349"/>
  <c r="Z353"/>
  <c r="Y353"/>
  <c r="U353"/>
  <c r="Q353"/>
  <c r="M353"/>
  <c r="I353"/>
  <c r="Z357"/>
  <c r="Y357"/>
  <c r="U357"/>
  <c r="Q357"/>
  <c r="M357"/>
  <c r="I357"/>
  <c r="H186"/>
  <c r="L186"/>
  <c r="P186"/>
  <c r="T186"/>
  <c r="Z186"/>
  <c r="H188"/>
  <c r="L188"/>
  <c r="P188"/>
  <c r="T188"/>
  <c r="Z188"/>
  <c r="I191"/>
  <c r="Q191"/>
  <c r="Y191"/>
  <c r="G216"/>
  <c r="K216"/>
  <c r="O216"/>
  <c r="S216"/>
  <c r="W216"/>
  <c r="AA216"/>
  <c r="G220"/>
  <c r="K220"/>
  <c r="O220"/>
  <c r="S220"/>
  <c r="W220"/>
  <c r="AA220"/>
  <c r="G224"/>
  <c r="K224"/>
  <c r="O224"/>
  <c r="S224"/>
  <c r="W224"/>
  <c r="AA224"/>
  <c r="G228"/>
  <c r="K228"/>
  <c r="O228"/>
  <c r="S228"/>
  <c r="W228"/>
  <c r="AA228"/>
  <c r="G232"/>
  <c r="K232"/>
  <c r="O232"/>
  <c r="S232"/>
  <c r="W232"/>
  <c r="AA232"/>
  <c r="G236"/>
  <c r="K236"/>
  <c r="O236"/>
  <c r="S236"/>
  <c r="W236"/>
  <c r="AA236"/>
  <c r="G240"/>
  <c r="K240"/>
  <c r="O240"/>
  <c r="S240"/>
  <c r="W240"/>
  <c r="AA240"/>
  <c r="G244"/>
  <c r="K244"/>
  <c r="O244"/>
  <c r="S244"/>
  <c r="W244"/>
  <c r="AA244"/>
  <c r="G250"/>
  <c r="K250"/>
  <c r="O250"/>
  <c r="S250"/>
  <c r="W250"/>
  <c r="AA250"/>
  <c r="G254"/>
  <c r="K254"/>
  <c r="O254"/>
  <c r="S254"/>
  <c r="W254"/>
  <c r="AA254"/>
  <c r="G258"/>
  <c r="K258"/>
  <c r="O258"/>
  <c r="S258"/>
  <c r="W258"/>
  <c r="AA258"/>
  <c r="G7"/>
  <c r="K7"/>
  <c r="P7"/>
  <c r="T7"/>
  <c r="Z7"/>
  <c r="G9"/>
  <c r="K9"/>
  <c r="P9"/>
  <c r="T9"/>
  <c r="Z9"/>
  <c r="G12"/>
  <c r="K12"/>
  <c r="O12"/>
  <c r="S12"/>
  <c r="W12"/>
  <c r="AA12"/>
  <c r="G14"/>
  <c r="K14"/>
  <c r="O14"/>
  <c r="S14"/>
  <c r="W14"/>
  <c r="AA14"/>
  <c r="G16"/>
  <c r="K16"/>
  <c r="O16"/>
  <c r="S16"/>
  <c r="W16"/>
  <c r="AA16"/>
  <c r="G18"/>
  <c r="K18"/>
  <c r="O18"/>
  <c r="S18"/>
  <c r="W18"/>
  <c r="AA18"/>
  <c r="G20"/>
  <c r="K20"/>
  <c r="O20"/>
  <c r="S20"/>
  <c r="W20"/>
  <c r="AA20"/>
  <c r="G22"/>
  <c r="K22"/>
  <c r="O22"/>
  <c r="S22"/>
  <c r="W22"/>
  <c r="AA22"/>
  <c r="G24"/>
  <c r="K24"/>
  <c r="O24"/>
  <c r="S24"/>
  <c r="W24"/>
  <c r="AA24"/>
  <c r="G26"/>
  <c r="K26"/>
  <c r="O26"/>
  <c r="S26"/>
  <c r="W26"/>
  <c r="AA26"/>
  <c r="G28"/>
  <c r="K28"/>
  <c r="O28"/>
  <c r="S28"/>
  <c r="W28"/>
  <c r="AA28"/>
  <c r="G30"/>
  <c r="K30"/>
  <c r="O30"/>
  <c r="S30"/>
  <c r="W30"/>
  <c r="AA30"/>
  <c r="G32"/>
  <c r="K32"/>
  <c r="O32"/>
  <c r="S32"/>
  <c r="W32"/>
  <c r="AA32"/>
  <c r="G34"/>
  <c r="K34"/>
  <c r="O34"/>
  <c r="S34"/>
  <c r="W34"/>
  <c r="AA34"/>
  <c r="G36"/>
  <c r="K36"/>
  <c r="O36"/>
  <c r="S36"/>
  <c r="W36"/>
  <c r="AA36"/>
  <c r="G38"/>
  <c r="K38"/>
  <c r="O38"/>
  <c r="S38"/>
  <c r="W38"/>
  <c r="AA38"/>
  <c r="G40"/>
  <c r="K40"/>
  <c r="O40"/>
  <c r="S40"/>
  <c r="W40"/>
  <c r="AA40"/>
  <c r="G42"/>
  <c r="K42"/>
  <c r="O42"/>
  <c r="S42"/>
  <c r="W42"/>
  <c r="AA42"/>
  <c r="G44"/>
  <c r="K44"/>
  <c r="O44"/>
  <c r="S44"/>
  <c r="W44"/>
  <c r="AA44"/>
  <c r="G46"/>
  <c r="K46"/>
  <c r="O46"/>
  <c r="S46"/>
  <c r="W46"/>
  <c r="AA46"/>
  <c r="G48"/>
  <c r="K48"/>
  <c r="O48"/>
  <c r="S48"/>
  <c r="W48"/>
  <c r="AA48"/>
  <c r="G50"/>
  <c r="K50"/>
  <c r="O50"/>
  <c r="S50"/>
  <c r="W50"/>
  <c r="AA50"/>
  <c r="G52"/>
  <c r="K52"/>
  <c r="O52"/>
  <c r="S52"/>
  <c r="W52"/>
  <c r="AA52"/>
  <c r="H54"/>
  <c r="L54"/>
  <c r="P54"/>
  <c r="T54"/>
  <c r="Z54"/>
  <c r="H59"/>
  <c r="L59"/>
  <c r="P59"/>
  <c r="T59"/>
  <c r="Z59"/>
  <c r="H63"/>
  <c r="L63"/>
  <c r="P63"/>
  <c r="T63"/>
  <c r="Z63"/>
  <c r="H67"/>
  <c r="L67"/>
  <c r="P67"/>
  <c r="T67"/>
  <c r="Z67"/>
  <c r="G143"/>
  <c r="K143"/>
  <c r="O143"/>
  <c r="S143"/>
  <c r="W143"/>
  <c r="AA143"/>
  <c r="G145"/>
  <c r="K145"/>
  <c r="O145"/>
  <c r="S145"/>
  <c r="W145"/>
  <c r="AA145"/>
  <c r="G147"/>
  <c r="K147"/>
  <c r="O147"/>
  <c r="S147"/>
  <c r="W147"/>
  <c r="AA147"/>
  <c r="G149"/>
  <c r="K149"/>
  <c r="O149"/>
  <c r="S149"/>
  <c r="W149"/>
  <c r="AA149"/>
  <c r="G151"/>
  <c r="K151"/>
  <c r="O151"/>
  <c r="S151"/>
  <c r="W151"/>
  <c r="AA151"/>
  <c r="G153"/>
  <c r="K153"/>
  <c r="O153"/>
  <c r="S153"/>
  <c r="W153"/>
  <c r="AA153"/>
  <c r="G155"/>
  <c r="K155"/>
  <c r="O155"/>
  <c r="S155"/>
  <c r="W155"/>
  <c r="AA155"/>
  <c r="G157"/>
  <c r="K157"/>
  <c r="O157"/>
  <c r="S157"/>
  <c r="W157"/>
  <c r="AA157"/>
  <c r="G159"/>
  <c r="K159"/>
  <c r="O159"/>
  <c r="S159"/>
  <c r="W159"/>
  <c r="AA159"/>
  <c r="G161"/>
  <c r="K161"/>
  <c r="O161"/>
  <c r="S161"/>
  <c r="W161"/>
  <c r="AA161"/>
  <c r="G163"/>
  <c r="K163"/>
  <c r="O163"/>
  <c r="S163"/>
  <c r="W163"/>
  <c r="AA163"/>
  <c r="G165"/>
  <c r="K165"/>
  <c r="O165"/>
  <c r="S165"/>
  <c r="W165"/>
  <c r="AA165"/>
  <c r="G167"/>
  <c r="K167"/>
  <c r="O167"/>
  <c r="S167"/>
  <c r="H168"/>
  <c r="P168"/>
  <c r="H172"/>
  <c r="P172"/>
  <c r="L174"/>
  <c r="H176"/>
  <c r="P176"/>
  <c r="J178"/>
  <c r="N178"/>
  <c r="R178"/>
  <c r="X178"/>
  <c r="I179"/>
  <c r="Q179"/>
  <c r="J180"/>
  <c r="N180"/>
  <c r="R180"/>
  <c r="X180"/>
  <c r="H182"/>
  <c r="L182"/>
  <c r="P182"/>
  <c r="T182"/>
  <c r="Z182"/>
  <c r="M183"/>
  <c r="H184"/>
  <c r="L184"/>
  <c r="P184"/>
  <c r="T184"/>
  <c r="Z184"/>
  <c r="J186"/>
  <c r="N186"/>
  <c r="R186"/>
  <c r="X186"/>
  <c r="I187"/>
  <c r="Q187"/>
  <c r="J188"/>
  <c r="N188"/>
  <c r="R188"/>
  <c r="X188"/>
  <c r="H190"/>
  <c r="L190"/>
  <c r="P190"/>
  <c r="T190"/>
  <c r="Z190"/>
  <c r="M191"/>
  <c r="H192"/>
  <c r="L192"/>
  <c r="P192"/>
  <c r="T192"/>
  <c r="Z192"/>
  <c r="J194"/>
  <c r="N194"/>
  <c r="R194"/>
  <c r="X194"/>
  <c r="I195"/>
  <c r="Q195"/>
  <c r="J196"/>
  <c r="N196"/>
  <c r="R196"/>
  <c r="X196"/>
  <c r="H198"/>
  <c r="L198"/>
  <c r="P198"/>
  <c r="T198"/>
  <c r="Z198"/>
  <c r="M199"/>
  <c r="H200"/>
  <c r="L200"/>
  <c r="P200"/>
  <c r="T200"/>
  <c r="Z200"/>
  <c r="J202"/>
  <c r="N202"/>
  <c r="R202"/>
  <c r="J203"/>
  <c r="N203"/>
  <c r="R203"/>
  <c r="X203"/>
  <c r="H205"/>
  <c r="L205"/>
  <c r="P205"/>
  <c r="T205"/>
  <c r="Z205"/>
  <c r="M206"/>
  <c r="H207"/>
  <c r="L207"/>
  <c r="P207"/>
  <c r="T207"/>
  <c r="Z207"/>
  <c r="J209"/>
  <c r="N209"/>
  <c r="R209"/>
  <c r="X209"/>
  <c r="I210"/>
  <c r="Q210"/>
  <c r="J211"/>
  <c r="N211"/>
  <c r="R211"/>
  <c r="X211"/>
  <c r="H213"/>
  <c r="L213"/>
  <c r="P213"/>
  <c r="T213"/>
  <c r="Z213"/>
  <c r="M214"/>
  <c r="G215"/>
  <c r="K215"/>
  <c r="O215"/>
  <c r="S215"/>
  <c r="W215"/>
  <c r="AA215"/>
  <c r="I216"/>
  <c r="M216"/>
  <c r="Q216"/>
  <c r="U216"/>
  <c r="Y216"/>
  <c r="G217"/>
  <c r="K217"/>
  <c r="O217"/>
  <c r="S217"/>
  <c r="W217"/>
  <c r="AA217"/>
  <c r="I218"/>
  <c r="M218"/>
  <c r="Q218"/>
  <c r="U218"/>
  <c r="Y218"/>
  <c r="G219"/>
  <c r="K219"/>
  <c r="O219"/>
  <c r="S219"/>
  <c r="W219"/>
  <c r="AA219"/>
  <c r="I220"/>
  <c r="M220"/>
  <c r="Q220"/>
  <c r="U220"/>
  <c r="Y220"/>
  <c r="G221"/>
  <c r="K221"/>
  <c r="O221"/>
  <c r="S221"/>
  <c r="W221"/>
  <c r="AA221"/>
  <c r="I222"/>
  <c r="M222"/>
  <c r="Q222"/>
  <c r="U222"/>
  <c r="Y222"/>
  <c r="G223"/>
  <c r="K223"/>
  <c r="O223"/>
  <c r="S223"/>
  <c r="W223"/>
  <c r="AA223"/>
  <c r="I224"/>
  <c r="M224"/>
  <c r="Q224"/>
  <c r="U224"/>
  <c r="Y224"/>
  <c r="G225"/>
  <c r="K225"/>
  <c r="O225"/>
  <c r="S225"/>
  <c r="W225"/>
  <c r="AA225"/>
  <c r="I226"/>
  <c r="M226"/>
  <c r="Q226"/>
  <c r="U226"/>
  <c r="Y226"/>
  <c r="G227"/>
  <c r="K227"/>
  <c r="O227"/>
  <c r="S227"/>
  <c r="W227"/>
  <c r="AA227"/>
  <c r="I228"/>
  <c r="M228"/>
  <c r="Q228"/>
  <c r="U228"/>
  <c r="Y228"/>
  <c r="G229"/>
  <c r="K229"/>
  <c r="O229"/>
  <c r="S229"/>
  <c r="W229"/>
  <c r="AA229"/>
  <c r="I230"/>
  <c r="M230"/>
  <c r="Q230"/>
  <c r="U230"/>
  <c r="Y230"/>
  <c r="G231"/>
  <c r="K231"/>
  <c r="O231"/>
  <c r="S231"/>
  <c r="W231"/>
  <c r="AA231"/>
  <c r="I232"/>
  <c r="M232"/>
  <c r="Q232"/>
  <c r="U232"/>
  <c r="Y232"/>
  <c r="G233"/>
  <c r="K233"/>
  <c r="O233"/>
  <c r="S233"/>
  <c r="W233"/>
  <c r="AA233"/>
  <c r="I234"/>
  <c r="M234"/>
  <c r="Q234"/>
  <c r="U234"/>
  <c r="Y234"/>
  <c r="G235"/>
  <c r="K235"/>
  <c r="O235"/>
  <c r="S235"/>
  <c r="W235"/>
  <c r="AA235"/>
  <c r="I236"/>
  <c r="M236"/>
  <c r="Q236"/>
  <c r="U236"/>
  <c r="Y236"/>
  <c r="G237"/>
  <c r="K237"/>
  <c r="O237"/>
  <c r="S237"/>
  <c r="W237"/>
  <c r="AA237"/>
  <c r="I238"/>
  <c r="M238"/>
  <c r="Q238"/>
  <c r="U238"/>
  <c r="Y238"/>
  <c r="G239"/>
  <c r="K239"/>
  <c r="O239"/>
  <c r="S239"/>
  <c r="W239"/>
  <c r="AA239"/>
  <c r="I240"/>
  <c r="M240"/>
  <c r="Q240"/>
  <c r="U240"/>
  <c r="Y240"/>
  <c r="G241"/>
  <c r="K241"/>
  <c r="O241"/>
  <c r="S241"/>
  <c r="W241"/>
  <c r="AA241"/>
  <c r="I242"/>
  <c r="M242"/>
  <c r="Q242"/>
  <c r="U242"/>
  <c r="Y242"/>
  <c r="G243"/>
  <c r="K243"/>
  <c r="O243"/>
  <c r="S243"/>
  <c r="W243"/>
  <c r="AA243"/>
  <c r="I244"/>
  <c r="M244"/>
  <c r="Q244"/>
  <c r="U244"/>
  <c r="Y244"/>
  <c r="G245"/>
  <c r="K245"/>
  <c r="O245"/>
  <c r="S245"/>
  <c r="W245"/>
  <c r="AA245"/>
  <c r="I246"/>
  <c r="M246"/>
  <c r="Q246"/>
  <c r="U246"/>
  <c r="Y246"/>
  <c r="G247"/>
  <c r="K247"/>
  <c r="O247"/>
  <c r="S247"/>
  <c r="W247"/>
  <c r="AA247"/>
  <c r="I248"/>
  <c r="M248"/>
  <c r="Q248"/>
  <c r="U248"/>
  <c r="Y248"/>
  <c r="G249"/>
  <c r="K249"/>
  <c r="O249"/>
  <c r="S249"/>
  <c r="W249"/>
  <c r="AA249"/>
  <c r="I250"/>
  <c r="M250"/>
  <c r="Q250"/>
  <c r="U250"/>
  <c r="Y250"/>
  <c r="G251"/>
  <c r="K251"/>
  <c r="O251"/>
  <c r="S251"/>
  <c r="W251"/>
  <c r="AA251"/>
  <c r="I252"/>
  <c r="M252"/>
  <c r="Q252"/>
  <c r="U252"/>
  <c r="Y252"/>
  <c r="G253"/>
  <c r="K253"/>
  <c r="O253"/>
  <c r="S253"/>
  <c r="W253"/>
  <c r="AA253"/>
  <c r="I254"/>
  <c r="M254"/>
  <c r="Q254"/>
  <c r="U254"/>
  <c r="Y254"/>
  <c r="G255"/>
  <c r="K255"/>
  <c r="O255"/>
  <c r="S255"/>
  <c r="W255"/>
  <c r="AA255"/>
  <c r="I256"/>
  <c r="M256"/>
  <c r="Q256"/>
  <c r="U256"/>
  <c r="Y256"/>
  <c r="G257"/>
  <c r="K257"/>
  <c r="O257"/>
  <c r="S257"/>
  <c r="W257"/>
  <c r="AA257"/>
  <c r="I258"/>
  <c r="M258"/>
  <c r="Q258"/>
  <c r="U258"/>
  <c r="Y258"/>
  <c r="G259"/>
  <c r="K259"/>
  <c r="O259"/>
  <c r="S259"/>
  <c r="W259"/>
  <c r="AA259"/>
  <c r="I260"/>
  <c r="M260"/>
  <c r="Q260"/>
  <c r="U260"/>
  <c r="Y260"/>
  <c r="G261"/>
  <c r="K261"/>
  <c r="O261"/>
  <c r="S261"/>
  <c r="W261"/>
  <c r="AA261"/>
  <c r="I262"/>
  <c r="M262"/>
  <c r="Q262"/>
  <c r="U262"/>
  <c r="Y262"/>
  <c r="G263"/>
  <c r="K263"/>
  <c r="O263"/>
  <c r="S263"/>
  <c r="W263"/>
  <c r="AA263"/>
  <c r="I264"/>
  <c r="M264"/>
  <c r="Q264"/>
  <c r="U264"/>
  <c r="Y264"/>
  <c r="G265"/>
  <c r="K265"/>
  <c r="Q265"/>
  <c r="Y265"/>
  <c r="K266"/>
  <c r="S266"/>
  <c r="AA266"/>
  <c r="G268"/>
  <c r="O268"/>
  <c r="W268"/>
  <c r="K270"/>
  <c r="S270"/>
  <c r="AA270"/>
  <c r="G272"/>
  <c r="O272"/>
  <c r="W272"/>
  <c r="K274"/>
  <c r="S274"/>
  <c r="AA274"/>
  <c r="G276"/>
  <c r="O276"/>
  <c r="W276"/>
  <c r="K278"/>
  <c r="S278"/>
  <c r="AA278"/>
  <c r="G280"/>
  <c r="O280"/>
  <c r="W280"/>
  <c r="K282"/>
  <c r="S282"/>
  <c r="AA282"/>
  <c r="G284"/>
  <c r="O284"/>
  <c r="W284"/>
  <c r="K286"/>
  <c r="S286"/>
  <c r="AA286"/>
  <c r="G288"/>
  <c r="O288"/>
  <c r="W288"/>
  <c r="K290"/>
  <c r="S290"/>
  <c r="AA290"/>
  <c r="G292"/>
  <c r="O292"/>
  <c r="W292"/>
  <c r="K294"/>
  <c r="S294"/>
  <c r="AA294"/>
  <c r="G296"/>
  <c r="O296"/>
  <c r="W296"/>
  <c r="K298"/>
  <c r="S298"/>
  <c r="AA298"/>
  <c r="G300"/>
  <c r="O300"/>
  <c r="W300"/>
  <c r="H303"/>
  <c r="P303"/>
  <c r="Z303"/>
  <c r="L305"/>
  <c r="T305"/>
  <c r="I308"/>
  <c r="Y308"/>
  <c r="L311"/>
  <c r="T311"/>
  <c r="H313"/>
  <c r="P313"/>
  <c r="Z313"/>
  <c r="Q316"/>
  <c r="H319"/>
  <c r="P319"/>
  <c r="Z319"/>
  <c r="L321"/>
  <c r="T321"/>
  <c r="I324"/>
  <c r="Y324"/>
  <c r="K327"/>
  <c r="S327"/>
  <c r="AA327"/>
  <c r="G329"/>
  <c r="O329"/>
  <c r="W329"/>
  <c r="K331"/>
  <c r="S331"/>
  <c r="AA331"/>
  <c r="G333"/>
  <c r="O333"/>
  <c r="W333"/>
  <c r="K335"/>
  <c r="S335"/>
  <c r="AA335"/>
  <c r="G337"/>
  <c r="O337"/>
  <c r="W337"/>
  <c r="K339"/>
  <c r="S339"/>
  <c r="AA339"/>
  <c r="G341"/>
  <c r="O341"/>
  <c r="W341"/>
  <c r="K343"/>
  <c r="S343"/>
  <c r="AA343"/>
  <c r="G345"/>
  <c r="O345"/>
  <c r="W345"/>
  <c r="K347"/>
  <c r="S347"/>
  <c r="AA347"/>
  <c r="G349"/>
  <c r="O349"/>
  <c r="W349"/>
  <c r="K351"/>
  <c r="S351"/>
  <c r="AA351"/>
  <c r="G353"/>
  <c r="O353"/>
  <c r="W353"/>
  <c r="K355"/>
  <c r="S355"/>
  <c r="AA355"/>
  <c r="G357"/>
  <c r="O357"/>
  <c r="W357"/>
  <c r="K359"/>
  <c r="S359"/>
  <c r="AA359"/>
  <c r="Z367"/>
  <c r="Y367"/>
  <c r="U367"/>
  <c r="Q367"/>
  <c r="M367"/>
  <c r="I367"/>
  <c r="Z371"/>
  <c r="Y371"/>
  <c r="U371"/>
  <c r="Q371"/>
  <c r="M371"/>
  <c r="I371"/>
  <c r="Z375"/>
  <c r="Y375"/>
  <c r="U375"/>
  <c r="Q375"/>
  <c r="M375"/>
  <c r="I375"/>
  <c r="Z379"/>
  <c r="Y379"/>
  <c r="U379"/>
  <c r="Q379"/>
  <c r="M379"/>
  <c r="I379"/>
  <c r="Z383"/>
  <c r="Y383"/>
  <c r="U383"/>
  <c r="Q383"/>
  <c r="M383"/>
  <c r="I383"/>
  <c r="Z387"/>
  <c r="Y387"/>
  <c r="U387"/>
  <c r="Q387"/>
  <c r="M387"/>
  <c r="I387"/>
  <c r="Z394"/>
  <c r="Y394"/>
  <c r="U394"/>
  <c r="Q394"/>
  <c r="M394"/>
  <c r="I394"/>
  <c r="AA394"/>
  <c r="S394"/>
  <c r="K394"/>
  <c r="G267"/>
  <c r="K267"/>
  <c r="O267"/>
  <c r="S267"/>
  <c r="W267"/>
  <c r="AA267"/>
  <c r="G269"/>
  <c r="K269"/>
  <c r="O269"/>
  <c r="S269"/>
  <c r="W269"/>
  <c r="AA269"/>
  <c r="G271"/>
  <c r="K271"/>
  <c r="O271"/>
  <c r="S271"/>
  <c r="W271"/>
  <c r="AA271"/>
  <c r="G273"/>
  <c r="K273"/>
  <c r="O273"/>
  <c r="S273"/>
  <c r="W273"/>
  <c r="AA273"/>
  <c r="G275"/>
  <c r="K275"/>
  <c r="O275"/>
  <c r="S275"/>
  <c r="W275"/>
  <c r="AA275"/>
  <c r="G277"/>
  <c r="K277"/>
  <c r="O277"/>
  <c r="S277"/>
  <c r="W277"/>
  <c r="AA277"/>
  <c r="G279"/>
  <c r="K279"/>
  <c r="O279"/>
  <c r="S279"/>
  <c r="W279"/>
  <c r="AA279"/>
  <c r="G281"/>
  <c r="K281"/>
  <c r="O281"/>
  <c r="S281"/>
  <c r="W281"/>
  <c r="AA281"/>
  <c r="G283"/>
  <c r="K283"/>
  <c r="O283"/>
  <c r="S283"/>
  <c r="W283"/>
  <c r="AA283"/>
  <c r="G285"/>
  <c r="K285"/>
  <c r="O285"/>
  <c r="S285"/>
  <c r="W285"/>
  <c r="AA285"/>
  <c r="G287"/>
  <c r="K287"/>
  <c r="O287"/>
  <c r="S287"/>
  <c r="W287"/>
  <c r="AA287"/>
  <c r="G289"/>
  <c r="K289"/>
  <c r="O289"/>
  <c r="S289"/>
  <c r="W289"/>
  <c r="AA289"/>
  <c r="G291"/>
  <c r="K291"/>
  <c r="O291"/>
  <c r="S291"/>
  <c r="W291"/>
  <c r="AA291"/>
  <c r="G293"/>
  <c r="K293"/>
  <c r="O293"/>
  <c r="S293"/>
  <c r="W293"/>
  <c r="AA293"/>
  <c r="G295"/>
  <c r="K295"/>
  <c r="O295"/>
  <c r="S295"/>
  <c r="W295"/>
  <c r="AA295"/>
  <c r="G297"/>
  <c r="K297"/>
  <c r="O297"/>
  <c r="S297"/>
  <c r="W297"/>
  <c r="AA297"/>
  <c r="G299"/>
  <c r="K299"/>
  <c r="O299"/>
  <c r="S299"/>
  <c r="W299"/>
  <c r="AA299"/>
  <c r="H301"/>
  <c r="L301"/>
  <c r="P301"/>
  <c r="T301"/>
  <c r="Z301"/>
  <c r="I304"/>
  <c r="Q304"/>
  <c r="H307"/>
  <c r="L307"/>
  <c r="P307"/>
  <c r="T307"/>
  <c r="Z307"/>
  <c r="H309"/>
  <c r="L309"/>
  <c r="P309"/>
  <c r="T309"/>
  <c r="Z309"/>
  <c r="I312"/>
  <c r="Q312"/>
  <c r="H315"/>
  <c r="L315"/>
  <c r="P315"/>
  <c r="T315"/>
  <c r="Z315"/>
  <c r="H317"/>
  <c r="L317"/>
  <c r="P317"/>
  <c r="T317"/>
  <c r="Z317"/>
  <c r="I320"/>
  <c r="Q320"/>
  <c r="H323"/>
  <c r="L323"/>
  <c r="P323"/>
  <c r="T323"/>
  <c r="Z323"/>
  <c r="H325"/>
  <c r="L325"/>
  <c r="P325"/>
  <c r="T325"/>
  <c r="Z325"/>
  <c r="G328"/>
  <c r="K328"/>
  <c r="O328"/>
  <c r="S328"/>
  <c r="W328"/>
  <c r="AA328"/>
  <c r="G330"/>
  <c r="K330"/>
  <c r="O330"/>
  <c r="S330"/>
  <c r="W330"/>
  <c r="AA330"/>
  <c r="G332"/>
  <c r="K332"/>
  <c r="O332"/>
  <c r="S332"/>
  <c r="W332"/>
  <c r="AA332"/>
  <c r="G334"/>
  <c r="K334"/>
  <c r="O334"/>
  <c r="S334"/>
  <c r="W334"/>
  <c r="AA334"/>
  <c r="G336"/>
  <c r="K336"/>
  <c r="O336"/>
  <c r="S336"/>
  <c r="W336"/>
  <c r="AA336"/>
  <c r="G338"/>
  <c r="K338"/>
  <c r="O338"/>
  <c r="S338"/>
  <c r="W338"/>
  <c r="AA338"/>
  <c r="G340"/>
  <c r="K340"/>
  <c r="O340"/>
  <c r="S340"/>
  <c r="W340"/>
  <c r="AA340"/>
  <c r="G342"/>
  <c r="K342"/>
  <c r="O342"/>
  <c r="S342"/>
  <c r="W342"/>
  <c r="AA342"/>
  <c r="G344"/>
  <c r="K344"/>
  <c r="O344"/>
  <c r="S344"/>
  <c r="W344"/>
  <c r="AA344"/>
  <c r="G346"/>
  <c r="K346"/>
  <c r="O346"/>
  <c r="S346"/>
  <c r="W346"/>
  <c r="AA346"/>
  <c r="G348"/>
  <c r="K348"/>
  <c r="O348"/>
  <c r="S348"/>
  <c r="W348"/>
  <c r="AA348"/>
  <c r="G350"/>
  <c r="K350"/>
  <c r="O350"/>
  <c r="S350"/>
  <c r="W350"/>
  <c r="AA350"/>
  <c r="G352"/>
  <c r="K352"/>
  <c r="O352"/>
  <c r="S352"/>
  <c r="W352"/>
  <c r="AA352"/>
  <c r="G354"/>
  <c r="K354"/>
  <c r="O354"/>
  <c r="S354"/>
  <c r="W354"/>
  <c r="AA354"/>
  <c r="G356"/>
  <c r="K356"/>
  <c r="O356"/>
  <c r="S356"/>
  <c r="W356"/>
  <c r="AA356"/>
  <c r="G358"/>
  <c r="K358"/>
  <c r="O358"/>
  <c r="S358"/>
  <c r="W358"/>
  <c r="AA358"/>
  <c r="G360"/>
  <c r="K360"/>
  <c r="O360"/>
  <c r="S360"/>
  <c r="W360"/>
  <c r="AA360"/>
  <c r="I361"/>
  <c r="M361"/>
  <c r="Q361"/>
  <c r="U361"/>
  <c r="Y361"/>
  <c r="G362"/>
  <c r="K362"/>
  <c r="O362"/>
  <c r="S362"/>
  <c r="W362"/>
  <c r="AA362"/>
  <c r="I363"/>
  <c r="O363"/>
  <c r="K365"/>
  <c r="S365"/>
  <c r="G367"/>
  <c r="O367"/>
  <c r="W367"/>
  <c r="K369"/>
  <c r="S369"/>
  <c r="G371"/>
  <c r="O371"/>
  <c r="W371"/>
  <c r="K373"/>
  <c r="S373"/>
  <c r="G375"/>
  <c r="O375"/>
  <c r="W375"/>
  <c r="K377"/>
  <c r="S377"/>
  <c r="G379"/>
  <c r="O379"/>
  <c r="W379"/>
  <c r="K381"/>
  <c r="S381"/>
  <c r="G383"/>
  <c r="O383"/>
  <c r="W383"/>
  <c r="K385"/>
  <c r="S385"/>
  <c r="G387"/>
  <c r="O387"/>
  <c r="W387"/>
  <c r="K389"/>
  <c r="S389"/>
  <c r="G394"/>
  <c r="W394"/>
  <c r="Z363"/>
  <c r="Y363"/>
  <c r="U363"/>
  <c r="Q363"/>
  <c r="M363"/>
  <c r="Z365"/>
  <c r="Y365"/>
  <c r="U365"/>
  <c r="Q365"/>
  <c r="M365"/>
  <c r="I365"/>
  <c r="Z369"/>
  <c r="Y369"/>
  <c r="U369"/>
  <c r="Q369"/>
  <c r="M369"/>
  <c r="I369"/>
  <c r="Z373"/>
  <c r="Y373"/>
  <c r="U373"/>
  <c r="Q373"/>
  <c r="M373"/>
  <c r="I373"/>
  <c r="Z377"/>
  <c r="Y377"/>
  <c r="U377"/>
  <c r="Q377"/>
  <c r="M377"/>
  <c r="I377"/>
  <c r="Z381"/>
  <c r="Y381"/>
  <c r="U381"/>
  <c r="Q381"/>
  <c r="M381"/>
  <c r="I381"/>
  <c r="Z385"/>
  <c r="Y385"/>
  <c r="U385"/>
  <c r="Q385"/>
  <c r="M385"/>
  <c r="I385"/>
  <c r="Z389"/>
  <c r="Y389"/>
  <c r="U389"/>
  <c r="Q389"/>
  <c r="M389"/>
  <c r="I389"/>
  <c r="Z401"/>
  <c r="Y401"/>
  <c r="U401"/>
  <c r="Q401"/>
  <c r="M401"/>
  <c r="I401"/>
  <c r="AA401"/>
  <c r="S401"/>
  <c r="K401"/>
  <c r="G361"/>
  <c r="K361"/>
  <c r="O361"/>
  <c r="S361"/>
  <c r="W361"/>
  <c r="AA361"/>
  <c r="G363"/>
  <c r="K363"/>
  <c r="S363"/>
  <c r="AA363"/>
  <c r="G365"/>
  <c r="O365"/>
  <c r="W365"/>
  <c r="G369"/>
  <c r="O369"/>
  <c r="W369"/>
  <c r="G373"/>
  <c r="O373"/>
  <c r="W373"/>
  <c r="G377"/>
  <c r="O377"/>
  <c r="W377"/>
  <c r="G381"/>
  <c r="O381"/>
  <c r="W381"/>
  <c r="G385"/>
  <c r="O385"/>
  <c r="W385"/>
  <c r="G389"/>
  <c r="O389"/>
  <c r="W389"/>
  <c r="G401"/>
  <c r="W401"/>
  <c r="Z390"/>
  <c r="Y390"/>
  <c r="U390"/>
  <c r="Z392"/>
  <c r="Y392"/>
  <c r="U392"/>
  <c r="Q392"/>
  <c r="M392"/>
  <c r="I392"/>
  <c r="AA396"/>
  <c r="X396"/>
  <c r="R396"/>
  <c r="N396"/>
  <c r="J396"/>
  <c r="Z399"/>
  <c r="Y399"/>
  <c r="U399"/>
  <c r="Q399"/>
  <c r="M399"/>
  <c r="I399"/>
  <c r="Z403"/>
  <c r="Y403"/>
  <c r="U403"/>
  <c r="Q403"/>
  <c r="M403"/>
  <c r="I403"/>
  <c r="Z407"/>
  <c r="Y407"/>
  <c r="U407"/>
  <c r="Q407"/>
  <c r="M407"/>
  <c r="I407"/>
  <c r="Z411"/>
  <c r="Y411"/>
  <c r="U411"/>
  <c r="Q411"/>
  <c r="M411"/>
  <c r="I411"/>
  <c r="AA415"/>
  <c r="Y415"/>
  <c r="U415"/>
  <c r="Q415"/>
  <c r="M415"/>
  <c r="I415"/>
  <c r="T427"/>
  <c r="L427"/>
  <c r="T429"/>
  <c r="L429"/>
  <c r="U437"/>
  <c r="M437"/>
  <c r="Z442"/>
  <c r="Y442"/>
  <c r="U442"/>
  <c r="Q442"/>
  <c r="M442"/>
  <c r="I442"/>
  <c r="Z446"/>
  <c r="Y446"/>
  <c r="U446"/>
  <c r="Q446"/>
  <c r="M446"/>
  <c r="I446"/>
  <c r="Z450"/>
  <c r="X450"/>
  <c r="U450"/>
  <c r="S450"/>
  <c r="Q450"/>
  <c r="O450"/>
  <c r="M450"/>
  <c r="K450"/>
  <c r="I450"/>
  <c r="G450"/>
  <c r="Z454"/>
  <c r="X454"/>
  <c r="U454"/>
  <c r="S454"/>
  <c r="Q454"/>
  <c r="O454"/>
  <c r="M454"/>
  <c r="K454"/>
  <c r="I454"/>
  <c r="G454"/>
  <c r="Z459"/>
  <c r="X459"/>
  <c r="U459"/>
  <c r="S459"/>
  <c r="Q459"/>
  <c r="O459"/>
  <c r="M459"/>
  <c r="K459"/>
  <c r="I459"/>
  <c r="G459"/>
  <c r="Z464"/>
  <c r="X464"/>
  <c r="U464"/>
  <c r="S464"/>
  <c r="Q464"/>
  <c r="O464"/>
  <c r="M464"/>
  <c r="K464"/>
  <c r="I464"/>
  <c r="G464"/>
  <c r="G364"/>
  <c r="K364"/>
  <c r="O364"/>
  <c r="S364"/>
  <c r="W364"/>
  <c r="AA364"/>
  <c r="G366"/>
  <c r="K366"/>
  <c r="O366"/>
  <c r="S366"/>
  <c r="W366"/>
  <c r="AA366"/>
  <c r="G368"/>
  <c r="K368"/>
  <c r="O368"/>
  <c r="S368"/>
  <c r="W368"/>
  <c r="AA368"/>
  <c r="G370"/>
  <c r="K370"/>
  <c r="O370"/>
  <c r="S370"/>
  <c r="W370"/>
  <c r="AA370"/>
  <c r="G372"/>
  <c r="K372"/>
  <c r="O372"/>
  <c r="S372"/>
  <c r="W372"/>
  <c r="AA372"/>
  <c r="G374"/>
  <c r="K374"/>
  <c r="O374"/>
  <c r="S374"/>
  <c r="W374"/>
  <c r="AA374"/>
  <c r="G376"/>
  <c r="K376"/>
  <c r="O376"/>
  <c r="S376"/>
  <c r="W376"/>
  <c r="AA376"/>
  <c r="G378"/>
  <c r="K378"/>
  <c r="O378"/>
  <c r="S378"/>
  <c r="W378"/>
  <c r="AA378"/>
  <c r="G380"/>
  <c r="K380"/>
  <c r="O380"/>
  <c r="S380"/>
  <c r="W380"/>
  <c r="AA380"/>
  <c r="G382"/>
  <c r="K382"/>
  <c r="O382"/>
  <c r="S382"/>
  <c r="W382"/>
  <c r="AA382"/>
  <c r="G384"/>
  <c r="K384"/>
  <c r="O384"/>
  <c r="S384"/>
  <c r="W384"/>
  <c r="AA384"/>
  <c r="G386"/>
  <c r="K386"/>
  <c r="O386"/>
  <c r="S386"/>
  <c r="W386"/>
  <c r="AA386"/>
  <c r="G388"/>
  <c r="K388"/>
  <c r="O388"/>
  <c r="S388"/>
  <c r="W388"/>
  <c r="AA388"/>
  <c r="G390"/>
  <c r="K390"/>
  <c r="O390"/>
  <c r="S390"/>
  <c r="AA390"/>
  <c r="G392"/>
  <c r="O392"/>
  <c r="W392"/>
  <c r="H396"/>
  <c r="P396"/>
  <c r="Z396"/>
  <c r="G399"/>
  <c r="O399"/>
  <c r="W399"/>
  <c r="G403"/>
  <c r="O403"/>
  <c r="W403"/>
  <c r="K405"/>
  <c r="S405"/>
  <c r="G407"/>
  <c r="O407"/>
  <c r="W407"/>
  <c r="K409"/>
  <c r="S409"/>
  <c r="G411"/>
  <c r="O411"/>
  <c r="W411"/>
  <c r="K413"/>
  <c r="S413"/>
  <c r="G415"/>
  <c r="O415"/>
  <c r="W415"/>
  <c r="Z416"/>
  <c r="J424"/>
  <c r="H427"/>
  <c r="X427"/>
  <c r="H429"/>
  <c r="X429"/>
  <c r="Z432"/>
  <c r="L434"/>
  <c r="I437"/>
  <c r="Y437"/>
  <c r="K440"/>
  <c r="S440"/>
  <c r="G442"/>
  <c r="O442"/>
  <c r="W442"/>
  <c r="K444"/>
  <c r="S444"/>
  <c r="G446"/>
  <c r="O446"/>
  <c r="W446"/>
  <c r="K448"/>
  <c r="S448"/>
  <c r="F450"/>
  <c r="J450"/>
  <c r="N450"/>
  <c r="R450"/>
  <c r="W450"/>
  <c r="AA450"/>
  <c r="H452"/>
  <c r="L452"/>
  <c r="P452"/>
  <c r="T452"/>
  <c r="F454"/>
  <c r="J454"/>
  <c r="N454"/>
  <c r="R454"/>
  <c r="W454"/>
  <c r="AA454"/>
  <c r="H456"/>
  <c r="L456"/>
  <c r="P456"/>
  <c r="T456"/>
  <c r="F459"/>
  <c r="J459"/>
  <c r="N459"/>
  <c r="R459"/>
  <c r="W459"/>
  <c r="AA459"/>
  <c r="H462"/>
  <c r="L462"/>
  <c r="P462"/>
  <c r="T462"/>
  <c r="F464"/>
  <c r="J464"/>
  <c r="N464"/>
  <c r="R464"/>
  <c r="W464"/>
  <c r="AA464"/>
  <c r="Z405"/>
  <c r="Y405"/>
  <c r="U405"/>
  <c r="Q405"/>
  <c r="M405"/>
  <c r="I405"/>
  <c r="Z409"/>
  <c r="Y409"/>
  <c r="U409"/>
  <c r="Q409"/>
  <c r="M409"/>
  <c r="I409"/>
  <c r="Z413"/>
  <c r="Y413"/>
  <c r="U413"/>
  <c r="Q413"/>
  <c r="M413"/>
  <c r="I413"/>
  <c r="T419"/>
  <c r="L419"/>
  <c r="T421"/>
  <c r="L421"/>
  <c r="AA434"/>
  <c r="X434"/>
  <c r="R434"/>
  <c r="N434"/>
  <c r="J434"/>
  <c r="Z440"/>
  <c r="Y440"/>
  <c r="U440"/>
  <c r="Q440"/>
  <c r="M440"/>
  <c r="I440"/>
  <c r="Z444"/>
  <c r="Y444"/>
  <c r="U444"/>
  <c r="Q444"/>
  <c r="M444"/>
  <c r="I444"/>
  <c r="Z448"/>
  <c r="Y448"/>
  <c r="U448"/>
  <c r="Q448"/>
  <c r="M448"/>
  <c r="I448"/>
  <c r="Z452"/>
  <c r="X452"/>
  <c r="U452"/>
  <c r="S452"/>
  <c r="Q452"/>
  <c r="O452"/>
  <c r="M452"/>
  <c r="K452"/>
  <c r="I452"/>
  <c r="G452"/>
  <c r="Z456"/>
  <c r="X456"/>
  <c r="U456"/>
  <c r="S456"/>
  <c r="Q456"/>
  <c r="O456"/>
  <c r="M456"/>
  <c r="K456"/>
  <c r="I456"/>
  <c r="G456"/>
  <c r="Z462"/>
  <c r="X462"/>
  <c r="U462"/>
  <c r="S462"/>
  <c r="Q462"/>
  <c r="O462"/>
  <c r="M462"/>
  <c r="K462"/>
  <c r="I462"/>
  <c r="G462"/>
  <c r="G405"/>
  <c r="O405"/>
  <c r="W405"/>
  <c r="G409"/>
  <c r="O409"/>
  <c r="W409"/>
  <c r="G413"/>
  <c r="O413"/>
  <c r="W413"/>
  <c r="J416"/>
  <c r="H419"/>
  <c r="X419"/>
  <c r="H421"/>
  <c r="X421"/>
  <c r="J432"/>
  <c r="H434"/>
  <c r="P434"/>
  <c r="Z434"/>
  <c r="G440"/>
  <c r="O440"/>
  <c r="W440"/>
  <c r="G444"/>
  <c r="O444"/>
  <c r="W444"/>
  <c r="G448"/>
  <c r="O448"/>
  <c r="W448"/>
  <c r="F452"/>
  <c r="J452"/>
  <c r="N452"/>
  <c r="R452"/>
  <c r="W452"/>
  <c r="AA452"/>
  <c r="F456"/>
  <c r="J456"/>
  <c r="N456"/>
  <c r="R456"/>
  <c r="W456"/>
  <c r="AA456"/>
  <c r="F462"/>
  <c r="J462"/>
  <c r="N462"/>
  <c r="R462"/>
  <c r="W462"/>
  <c r="AB462" s="1"/>
  <c r="AA462"/>
  <c r="V464"/>
  <c r="G391"/>
  <c r="K391"/>
  <c r="O391"/>
  <c r="S391"/>
  <c r="W391"/>
  <c r="AA391"/>
  <c r="G393"/>
  <c r="K393"/>
  <c r="O393"/>
  <c r="S393"/>
  <c r="W393"/>
  <c r="AA393"/>
  <c r="G395"/>
  <c r="K395"/>
  <c r="O395"/>
  <c r="S395"/>
  <c r="W395"/>
  <c r="AA395"/>
  <c r="G398"/>
  <c r="K398"/>
  <c r="O398"/>
  <c r="S398"/>
  <c r="W398"/>
  <c r="AA398"/>
  <c r="G400"/>
  <c r="K400"/>
  <c r="O400"/>
  <c r="S400"/>
  <c r="W400"/>
  <c r="AA400"/>
  <c r="G402"/>
  <c r="K402"/>
  <c r="O402"/>
  <c r="S402"/>
  <c r="W402"/>
  <c r="AA402"/>
  <c r="G404"/>
  <c r="K404"/>
  <c r="O404"/>
  <c r="S404"/>
  <c r="W404"/>
  <c r="AA404"/>
  <c r="G406"/>
  <c r="K406"/>
  <c r="O406"/>
  <c r="S406"/>
  <c r="W406"/>
  <c r="AA406"/>
  <c r="G408"/>
  <c r="K408"/>
  <c r="O408"/>
  <c r="S408"/>
  <c r="W408"/>
  <c r="AA408"/>
  <c r="G410"/>
  <c r="K410"/>
  <c r="O410"/>
  <c r="S410"/>
  <c r="W410"/>
  <c r="AA410"/>
  <c r="G412"/>
  <c r="K412"/>
  <c r="O412"/>
  <c r="S412"/>
  <c r="W412"/>
  <c r="AA412"/>
  <c r="G414"/>
  <c r="K414"/>
  <c r="O414"/>
  <c r="S414"/>
  <c r="W414"/>
  <c r="AA414"/>
  <c r="H417"/>
  <c r="P417"/>
  <c r="J420"/>
  <c r="H423"/>
  <c r="P423"/>
  <c r="H425"/>
  <c r="P425"/>
  <c r="J428"/>
  <c r="H431"/>
  <c r="P431"/>
  <c r="I433"/>
  <c r="Q433"/>
  <c r="H436"/>
  <c r="L436"/>
  <c r="P436"/>
  <c r="T436"/>
  <c r="Z436"/>
  <c r="H438"/>
  <c r="L438"/>
  <c r="P438"/>
  <c r="T438"/>
  <c r="Z438"/>
  <c r="G441"/>
  <c r="K441"/>
  <c r="O441"/>
  <c r="S441"/>
  <c r="W441"/>
  <c r="AA441"/>
  <c r="G443"/>
  <c r="K443"/>
  <c r="O443"/>
  <c r="S443"/>
  <c r="W443"/>
  <c r="AA443"/>
  <c r="G445"/>
  <c r="K445"/>
  <c r="O445"/>
  <c r="S445"/>
  <c r="W445"/>
  <c r="AA445"/>
  <c r="G447"/>
  <c r="K447"/>
  <c r="O447"/>
  <c r="S447"/>
  <c r="W447"/>
  <c r="AA447"/>
  <c r="G449"/>
  <c r="K449"/>
  <c r="O449"/>
  <c r="S449"/>
  <c r="W449"/>
  <c r="AA449"/>
  <c r="F451"/>
  <c r="H451"/>
  <c r="J451"/>
  <c r="L451"/>
  <c r="N451"/>
  <c r="P451"/>
  <c r="R451"/>
  <c r="T451"/>
  <c r="W451"/>
  <c r="Y451"/>
  <c r="F453"/>
  <c r="H453"/>
  <c r="J453"/>
  <c r="L453"/>
  <c r="N453"/>
  <c r="P453"/>
  <c r="R453"/>
  <c r="T453"/>
  <c r="W453"/>
  <c r="Y453"/>
  <c r="F455"/>
  <c r="H455"/>
  <c r="J455"/>
  <c r="L455"/>
  <c r="N455"/>
  <c r="P455"/>
  <c r="R455"/>
  <c r="T455"/>
  <c r="W455"/>
  <c r="Y455"/>
  <c r="G457"/>
  <c r="I457"/>
  <c r="K457"/>
  <c r="M457"/>
  <c r="O457"/>
  <c r="Q457"/>
  <c r="V457" s="1"/>
  <c r="S457"/>
  <c r="U457"/>
  <c r="X457"/>
  <c r="F458"/>
  <c r="H458"/>
  <c r="J458"/>
  <c r="L458"/>
  <c r="N458"/>
  <c r="P458"/>
  <c r="R458"/>
  <c r="V458" s="1"/>
  <c r="T458"/>
  <c r="W458"/>
  <c r="Y458"/>
  <c r="G460"/>
  <c r="I460"/>
  <c r="K460"/>
  <c r="M460"/>
  <c r="O460"/>
  <c r="Q460"/>
  <c r="S460"/>
  <c r="U460"/>
  <c r="X460"/>
  <c r="AB460" s="1"/>
  <c r="F461"/>
  <c r="H461"/>
  <c r="J461"/>
  <c r="L461"/>
  <c r="N461"/>
  <c r="P461"/>
  <c r="R461"/>
  <c r="T461"/>
  <c r="W461"/>
  <c r="Y461"/>
  <c r="F463"/>
  <c r="H463"/>
  <c r="J463"/>
  <c r="L463"/>
  <c r="N463"/>
  <c r="P463"/>
  <c r="R463"/>
  <c r="T463"/>
  <c r="W463"/>
  <c r="Y463"/>
  <c r="G465"/>
  <c r="I465"/>
  <c r="K465"/>
  <c r="M465"/>
  <c r="O465"/>
  <c r="Q465"/>
  <c r="V465" s="1"/>
  <c r="S465"/>
  <c r="U465"/>
  <c r="X465"/>
  <c r="F466"/>
  <c r="H466"/>
  <c r="J466"/>
  <c r="L466"/>
  <c r="N466"/>
  <c r="P466"/>
  <c r="R466"/>
  <c r="V466" s="1"/>
  <c r="T466"/>
  <c r="W466"/>
  <c r="Y466"/>
  <c r="AB450"/>
  <c r="AB452"/>
  <c r="AB454"/>
  <c r="AB456"/>
  <c r="V471"/>
  <c r="AC471" s="1"/>
  <c r="AF471" s="1"/>
  <c r="AB458"/>
  <c r="AB466"/>
  <c r="V467"/>
  <c r="AB468"/>
  <c r="AC468" s="1"/>
  <c r="AF468" s="1"/>
  <c r="V469"/>
  <c r="AB469"/>
  <c r="V451"/>
  <c r="AB451"/>
  <c r="V453"/>
  <c r="AB453"/>
  <c r="V455"/>
  <c r="AB455"/>
  <c r="AB457"/>
  <c r="V459"/>
  <c r="AB459"/>
  <c r="AB461"/>
  <c r="AB463"/>
  <c r="AB465"/>
  <c r="AC467"/>
  <c r="AF467" s="1"/>
  <c r="AA169"/>
  <c r="Y169"/>
  <c r="W169"/>
  <c r="U169"/>
  <c r="S169"/>
  <c r="Q169"/>
  <c r="O169"/>
  <c r="M169"/>
  <c r="K169"/>
  <c r="I169"/>
  <c r="G169"/>
  <c r="AA171"/>
  <c r="Y171"/>
  <c r="W171"/>
  <c r="U171"/>
  <c r="S171"/>
  <c r="Q171"/>
  <c r="O171"/>
  <c r="M171"/>
  <c r="K171"/>
  <c r="I171"/>
  <c r="G171"/>
  <c r="AA173"/>
  <c r="Y173"/>
  <c r="W173"/>
  <c r="U173"/>
  <c r="S173"/>
  <c r="Q173"/>
  <c r="O173"/>
  <c r="M173"/>
  <c r="K173"/>
  <c r="I173"/>
  <c r="G173"/>
  <c r="Z177"/>
  <c r="X177"/>
  <c r="T177"/>
  <c r="R177"/>
  <c r="P177"/>
  <c r="N177"/>
  <c r="L177"/>
  <c r="J177"/>
  <c r="H177"/>
  <c r="Z185"/>
  <c r="X185"/>
  <c r="T185"/>
  <c r="R185"/>
  <c r="P185"/>
  <c r="N185"/>
  <c r="L185"/>
  <c r="J185"/>
  <c r="H185"/>
  <c r="Z193"/>
  <c r="X193"/>
  <c r="T193"/>
  <c r="R193"/>
  <c r="P193"/>
  <c r="N193"/>
  <c r="L193"/>
  <c r="J193"/>
  <c r="H193"/>
  <c r="AA167"/>
  <c r="Y167"/>
  <c r="AA168"/>
  <c r="Y168"/>
  <c r="W168"/>
  <c r="U168"/>
  <c r="S168"/>
  <c r="Q168"/>
  <c r="O168"/>
  <c r="M168"/>
  <c r="K168"/>
  <c r="I168"/>
  <c r="G168"/>
  <c r="AA170"/>
  <c r="Y170"/>
  <c r="W170"/>
  <c r="U170"/>
  <c r="S170"/>
  <c r="Q170"/>
  <c r="O170"/>
  <c r="M170"/>
  <c r="K170"/>
  <c r="I170"/>
  <c r="G170"/>
  <c r="AA172"/>
  <c r="Y172"/>
  <c r="W172"/>
  <c r="U172"/>
  <c r="S172"/>
  <c r="Q172"/>
  <c r="O172"/>
  <c r="M172"/>
  <c r="K172"/>
  <c r="I172"/>
  <c r="G172"/>
  <c r="AA174"/>
  <c r="Y174"/>
  <c r="W174"/>
  <c r="U174"/>
  <c r="S174"/>
  <c r="Q174"/>
  <c r="O174"/>
  <c r="M174"/>
  <c r="K174"/>
  <c r="I174"/>
  <c r="G174"/>
  <c r="AA176"/>
  <c r="Y176"/>
  <c r="W176"/>
  <c r="U176"/>
  <c r="S176"/>
  <c r="Q176"/>
  <c r="O176"/>
  <c r="M176"/>
  <c r="K176"/>
  <c r="I176"/>
  <c r="G176"/>
  <c r="Z179"/>
  <c r="X179"/>
  <c r="T179"/>
  <c r="R179"/>
  <c r="P179"/>
  <c r="N179"/>
  <c r="L179"/>
  <c r="J179"/>
  <c r="H179"/>
  <c r="Z183"/>
  <c r="X183"/>
  <c r="T183"/>
  <c r="R183"/>
  <c r="P183"/>
  <c r="N183"/>
  <c r="L183"/>
  <c r="J183"/>
  <c r="H183"/>
  <c r="Z187"/>
  <c r="X187"/>
  <c r="T187"/>
  <c r="R187"/>
  <c r="P187"/>
  <c r="N187"/>
  <c r="L187"/>
  <c r="J187"/>
  <c r="H187"/>
  <c r="Z191"/>
  <c r="X191"/>
  <c r="T191"/>
  <c r="R191"/>
  <c r="P191"/>
  <c r="N191"/>
  <c r="L191"/>
  <c r="J191"/>
  <c r="H191"/>
  <c r="Z195"/>
  <c r="X195"/>
  <c r="T195"/>
  <c r="R195"/>
  <c r="P195"/>
  <c r="N195"/>
  <c r="L195"/>
  <c r="J195"/>
  <c r="H195"/>
  <c r="Z199"/>
  <c r="X199"/>
  <c r="T199"/>
  <c r="R199"/>
  <c r="P199"/>
  <c r="N199"/>
  <c r="L199"/>
  <c r="J199"/>
  <c r="H199"/>
  <c r="F8"/>
  <c r="J8"/>
  <c r="N8"/>
  <c r="S8"/>
  <c r="Y8"/>
  <c r="F10"/>
  <c r="J10"/>
  <c r="N10"/>
  <c r="S10"/>
  <c r="AA10"/>
  <c r="F55"/>
  <c r="H55"/>
  <c r="J55"/>
  <c r="L55"/>
  <c r="N55"/>
  <c r="P55"/>
  <c r="R55"/>
  <c r="T55"/>
  <c r="X55"/>
  <c r="Z55"/>
  <c r="F56"/>
  <c r="I56"/>
  <c r="K56"/>
  <c r="M56"/>
  <c r="O56"/>
  <c r="Q56"/>
  <c r="S56"/>
  <c r="U56"/>
  <c r="W56"/>
  <c r="Y56"/>
  <c r="AA56"/>
  <c r="F60"/>
  <c r="I60"/>
  <c r="K60"/>
  <c r="M60"/>
  <c r="O60"/>
  <c r="Q60"/>
  <c r="S60"/>
  <c r="U60"/>
  <c r="W60"/>
  <c r="Y60"/>
  <c r="AA60"/>
  <c r="F64"/>
  <c r="I64"/>
  <c r="K64"/>
  <c r="M64"/>
  <c r="O64"/>
  <c r="Q64"/>
  <c r="S64"/>
  <c r="U64"/>
  <c r="W64"/>
  <c r="Y64"/>
  <c r="AA64"/>
  <c r="H70"/>
  <c r="J70"/>
  <c r="N70"/>
  <c r="R70"/>
  <c r="X70"/>
  <c r="F71"/>
  <c r="J71"/>
  <c r="N71"/>
  <c r="R71"/>
  <c r="X71"/>
  <c r="F72"/>
  <c r="J72"/>
  <c r="N72"/>
  <c r="R72"/>
  <c r="Z72"/>
  <c r="H73"/>
  <c r="L73"/>
  <c r="P73"/>
  <c r="R73"/>
  <c r="X73"/>
  <c r="F74"/>
  <c r="J74"/>
  <c r="N74"/>
  <c r="R74"/>
  <c r="T74"/>
  <c r="X74"/>
  <c r="Z74"/>
  <c r="F75"/>
  <c r="J75"/>
  <c r="N75"/>
  <c r="R75"/>
  <c r="X75"/>
  <c r="F76"/>
  <c r="J76"/>
  <c r="N76"/>
  <c r="R76"/>
  <c r="Z76"/>
  <c r="H77"/>
  <c r="L77"/>
  <c r="P77"/>
  <c r="T77"/>
  <c r="Z77"/>
  <c r="H78"/>
  <c r="L78"/>
  <c r="P78"/>
  <c r="H79"/>
  <c r="L79"/>
  <c r="N79"/>
  <c r="R79"/>
  <c r="X79"/>
  <c r="F80"/>
  <c r="J80"/>
  <c r="L80"/>
  <c r="P80"/>
  <c r="R80"/>
  <c r="X80"/>
  <c r="F81"/>
  <c r="J81"/>
  <c r="N81"/>
  <c r="R81"/>
  <c r="X81"/>
  <c r="F82"/>
  <c r="J82"/>
  <c r="N82"/>
  <c r="R82"/>
  <c r="X82"/>
  <c r="F83"/>
  <c r="J83"/>
  <c r="L83"/>
  <c r="P83"/>
  <c r="T83"/>
  <c r="Z83"/>
  <c r="F84"/>
  <c r="J84"/>
  <c r="N84"/>
  <c r="R84"/>
  <c r="H85"/>
  <c r="J85"/>
  <c r="N85"/>
  <c r="R85"/>
  <c r="Z85"/>
  <c r="H86"/>
  <c r="J86"/>
  <c r="N86"/>
  <c r="R86"/>
  <c r="X86"/>
  <c r="F87"/>
  <c r="F88"/>
  <c r="J88"/>
  <c r="N88"/>
  <c r="R88"/>
  <c r="Z88"/>
  <c r="H89"/>
  <c r="L89"/>
  <c r="P89"/>
  <c r="X89"/>
  <c r="F90"/>
  <c r="J90"/>
  <c r="N90"/>
  <c r="R90"/>
  <c r="Z90"/>
  <c r="F91"/>
  <c r="J91"/>
  <c r="N91"/>
  <c r="R91"/>
  <c r="H92"/>
  <c r="L92"/>
  <c r="P92"/>
  <c r="T92"/>
  <c r="X92"/>
  <c r="H93"/>
  <c r="L93"/>
  <c r="N93"/>
  <c r="R93"/>
  <c r="T93"/>
  <c r="Z93"/>
  <c r="H94"/>
  <c r="J94"/>
  <c r="N94"/>
  <c r="R94"/>
  <c r="Z94"/>
  <c r="H95"/>
  <c r="L95"/>
  <c r="N95"/>
  <c r="R95"/>
  <c r="Z95"/>
  <c r="F96"/>
  <c r="J96"/>
  <c r="N96"/>
  <c r="R96"/>
  <c r="Z96"/>
  <c r="H97"/>
  <c r="L97"/>
  <c r="P97"/>
  <c r="X97"/>
  <c r="F98"/>
  <c r="J98"/>
  <c r="N98"/>
  <c r="R98"/>
  <c r="T98"/>
  <c r="X98"/>
  <c r="F99"/>
  <c r="J99"/>
  <c r="N99"/>
  <c r="R99"/>
  <c r="T99"/>
  <c r="X99"/>
  <c r="F100"/>
  <c r="J100"/>
  <c r="N100"/>
  <c r="R100"/>
  <c r="X100"/>
  <c r="F101"/>
  <c r="H101"/>
  <c r="L101"/>
  <c r="P101"/>
  <c r="Z101"/>
  <c r="H102"/>
  <c r="N102"/>
  <c r="R102"/>
  <c r="Z102"/>
  <c r="F103"/>
  <c r="H103"/>
  <c r="L103"/>
  <c r="N103"/>
  <c r="P103"/>
  <c r="R103"/>
  <c r="T103"/>
  <c r="X103"/>
  <c r="Z103"/>
  <c r="F104"/>
  <c r="J104"/>
  <c r="N104"/>
  <c r="R104"/>
  <c r="Z104"/>
  <c r="F105"/>
  <c r="J105"/>
  <c r="N105"/>
  <c r="R105"/>
  <c r="Z105"/>
  <c r="H106"/>
  <c r="L106"/>
  <c r="P106"/>
  <c r="R106"/>
  <c r="Z106"/>
  <c r="F107"/>
  <c r="J107"/>
  <c r="N107"/>
  <c r="R107"/>
  <c r="T107"/>
  <c r="X107"/>
  <c r="H108"/>
  <c r="L108"/>
  <c r="R108"/>
  <c r="Z108"/>
  <c r="H109"/>
  <c r="L109"/>
  <c r="P109"/>
  <c r="T109"/>
  <c r="Z109"/>
  <c r="F110"/>
  <c r="J110"/>
  <c r="N110"/>
  <c r="R110"/>
  <c r="T110"/>
  <c r="X110"/>
  <c r="F111"/>
  <c r="J111"/>
  <c r="N111"/>
  <c r="R111"/>
  <c r="T111"/>
  <c r="X111"/>
  <c r="F112"/>
  <c r="J112"/>
  <c r="N112"/>
  <c r="R112"/>
  <c r="X112"/>
  <c r="F113"/>
  <c r="H113"/>
  <c r="L113"/>
  <c r="P113"/>
  <c r="T113"/>
  <c r="X113"/>
  <c r="H114"/>
  <c r="L114"/>
  <c r="P114"/>
  <c r="T114"/>
  <c r="Z114"/>
  <c r="F115"/>
  <c r="J115"/>
  <c r="N115"/>
  <c r="R115"/>
  <c r="H116"/>
  <c r="J116"/>
  <c r="N116"/>
  <c r="R116"/>
  <c r="T116"/>
  <c r="Z116"/>
  <c r="H117"/>
  <c r="L117"/>
  <c r="P117"/>
  <c r="H118"/>
  <c r="L118"/>
  <c r="P118"/>
  <c r="Z118"/>
  <c r="H119"/>
  <c r="L119"/>
  <c r="P119"/>
  <c r="T119"/>
  <c r="X119"/>
  <c r="H120"/>
  <c r="J120"/>
  <c r="N120"/>
  <c r="R120"/>
  <c r="T120"/>
  <c r="X120"/>
  <c r="Z120"/>
  <c r="F121"/>
  <c r="J121"/>
  <c r="N121"/>
  <c r="R121"/>
  <c r="T121"/>
  <c r="X121"/>
  <c r="F122"/>
  <c r="H122"/>
  <c r="L122"/>
  <c r="P122"/>
  <c r="X122"/>
  <c r="F123"/>
  <c r="J123"/>
  <c r="N123"/>
  <c r="P123"/>
  <c r="T123"/>
  <c r="X123"/>
  <c r="H124"/>
  <c r="L124"/>
  <c r="P124"/>
  <c r="Z124"/>
  <c r="H125"/>
  <c r="L125"/>
  <c r="N125"/>
  <c r="R125"/>
  <c r="T125"/>
  <c r="X125"/>
  <c r="F126"/>
  <c r="J126"/>
  <c r="N126"/>
  <c r="R126"/>
  <c r="T126"/>
  <c r="Z126"/>
  <c r="H127"/>
  <c r="J127"/>
  <c r="N127"/>
  <c r="R127"/>
  <c r="Z127"/>
  <c r="H128"/>
  <c r="J128"/>
  <c r="N128"/>
  <c r="R128"/>
  <c r="X128"/>
  <c r="F129"/>
  <c r="J129"/>
  <c r="P129"/>
  <c r="H130"/>
  <c r="L130"/>
  <c r="N130"/>
  <c r="R130"/>
  <c r="T130"/>
  <c r="X130"/>
  <c r="F131"/>
  <c r="J131"/>
  <c r="N131"/>
  <c r="R131"/>
  <c r="T131"/>
  <c r="X131"/>
  <c r="Z131"/>
  <c r="F132"/>
  <c r="J132"/>
  <c r="N132"/>
  <c r="P132"/>
  <c r="Z132"/>
  <c r="H133"/>
  <c r="J133"/>
  <c r="N133"/>
  <c r="R133"/>
  <c r="Z133"/>
  <c r="H134"/>
  <c r="J134"/>
  <c r="N134"/>
  <c r="R134"/>
  <c r="Z134"/>
  <c r="F135"/>
  <c r="J135"/>
  <c r="N135"/>
  <c r="R135"/>
  <c r="Z135"/>
  <c r="H136"/>
  <c r="J136"/>
  <c r="N136"/>
  <c r="R136"/>
  <c r="Z136"/>
  <c r="F137"/>
  <c r="J137"/>
  <c r="N137"/>
  <c r="R137"/>
  <c r="T137"/>
  <c r="X137"/>
  <c r="Z137"/>
  <c r="F138"/>
  <c r="J138"/>
  <c r="L138"/>
  <c r="P138"/>
  <c r="R138"/>
  <c r="X138"/>
  <c r="Z138"/>
  <c r="F139"/>
  <c r="J139"/>
  <c r="N139"/>
  <c r="P139"/>
  <c r="T139"/>
  <c r="Z139"/>
  <c r="F140"/>
  <c r="H140"/>
  <c r="L140"/>
  <c r="N140"/>
  <c r="P140"/>
  <c r="R140"/>
  <c r="T140"/>
  <c r="X140"/>
  <c r="Z140"/>
  <c r="F141"/>
  <c r="J141"/>
  <c r="N141"/>
  <c r="P141"/>
  <c r="R141"/>
  <c r="X141"/>
  <c r="Z141"/>
  <c r="F142"/>
  <c r="I142"/>
  <c r="K142"/>
  <c r="M142"/>
  <c r="O142"/>
  <c r="Q142"/>
  <c r="S142"/>
  <c r="U142"/>
  <c r="W142"/>
  <c r="Y142"/>
  <c r="AA142"/>
  <c r="F169"/>
  <c r="N169"/>
  <c r="Z169"/>
  <c r="F171"/>
  <c r="N171"/>
  <c r="Z171"/>
  <c r="F173"/>
  <c r="N173"/>
  <c r="F177"/>
  <c r="K177"/>
  <c r="O177"/>
  <c r="S177"/>
  <c r="W177"/>
  <c r="AA177"/>
  <c r="F185"/>
  <c r="K185"/>
  <c r="O185"/>
  <c r="S185"/>
  <c r="W185"/>
  <c r="AA185"/>
  <c r="F193"/>
  <c r="K193"/>
  <c r="O193"/>
  <c r="S193"/>
  <c r="W193"/>
  <c r="AA193"/>
  <c r="F7"/>
  <c r="H7"/>
  <c r="J7"/>
  <c r="L7"/>
  <c r="N7"/>
  <c r="Q7"/>
  <c r="S7"/>
  <c r="U7"/>
  <c r="W7"/>
  <c r="Y7"/>
  <c r="G8"/>
  <c r="I8"/>
  <c r="K8"/>
  <c r="M8"/>
  <c r="P8"/>
  <c r="R8"/>
  <c r="T8"/>
  <c r="X8"/>
  <c r="Z8"/>
  <c r="F9"/>
  <c r="H9"/>
  <c r="J9"/>
  <c r="L9"/>
  <c r="N9"/>
  <c r="Q9"/>
  <c r="S9"/>
  <c r="U9"/>
  <c r="W9"/>
  <c r="Y9"/>
  <c r="G10"/>
  <c r="I10"/>
  <c r="K10"/>
  <c r="M10"/>
  <c r="P10"/>
  <c r="R10"/>
  <c r="T10"/>
  <c r="X10"/>
  <c r="Z10"/>
  <c r="F11"/>
  <c r="H11"/>
  <c r="J11"/>
  <c r="L11"/>
  <c r="N11"/>
  <c r="P11"/>
  <c r="R11"/>
  <c r="T11"/>
  <c r="X11"/>
  <c r="AB11" s="1"/>
  <c r="F12"/>
  <c r="H12"/>
  <c r="J12"/>
  <c r="L12"/>
  <c r="N12"/>
  <c r="P12"/>
  <c r="R12"/>
  <c r="T12"/>
  <c r="X12"/>
  <c r="AB12" s="1"/>
  <c r="F13"/>
  <c r="H13"/>
  <c r="J13"/>
  <c r="L13"/>
  <c r="N13"/>
  <c r="P13"/>
  <c r="R13"/>
  <c r="T13"/>
  <c r="X13"/>
  <c r="AB13" s="1"/>
  <c r="F14"/>
  <c r="H14"/>
  <c r="J14"/>
  <c r="L14"/>
  <c r="N14"/>
  <c r="P14"/>
  <c r="R14"/>
  <c r="T14"/>
  <c r="X14"/>
  <c r="AB14" s="1"/>
  <c r="F15"/>
  <c r="H15"/>
  <c r="J15"/>
  <c r="L15"/>
  <c r="N15"/>
  <c r="P15"/>
  <c r="R15"/>
  <c r="T15"/>
  <c r="X15"/>
  <c r="AB15" s="1"/>
  <c r="F16"/>
  <c r="H16"/>
  <c r="J16"/>
  <c r="L16"/>
  <c r="N16"/>
  <c r="P16"/>
  <c r="R16"/>
  <c r="T16"/>
  <c r="X16"/>
  <c r="AB16" s="1"/>
  <c r="F17"/>
  <c r="H17"/>
  <c r="J17"/>
  <c r="L17"/>
  <c r="N17"/>
  <c r="P17"/>
  <c r="R17"/>
  <c r="T17"/>
  <c r="X17"/>
  <c r="AB17" s="1"/>
  <c r="F18"/>
  <c r="H18"/>
  <c r="J18"/>
  <c r="L18"/>
  <c r="N18"/>
  <c r="P18"/>
  <c r="R18"/>
  <c r="T18"/>
  <c r="X18"/>
  <c r="AB18" s="1"/>
  <c r="F19"/>
  <c r="H19"/>
  <c r="J19"/>
  <c r="L19"/>
  <c r="N19"/>
  <c r="P19"/>
  <c r="R19"/>
  <c r="T19"/>
  <c r="X19"/>
  <c r="AB19" s="1"/>
  <c r="F20"/>
  <c r="H20"/>
  <c r="J20"/>
  <c r="L20"/>
  <c r="N20"/>
  <c r="P20"/>
  <c r="R20"/>
  <c r="T20"/>
  <c r="X20"/>
  <c r="AB20" s="1"/>
  <c r="F21"/>
  <c r="H21"/>
  <c r="J21"/>
  <c r="L21"/>
  <c r="N21"/>
  <c r="P21"/>
  <c r="R21"/>
  <c r="T21"/>
  <c r="X21"/>
  <c r="AB21" s="1"/>
  <c r="F22"/>
  <c r="H22"/>
  <c r="J22"/>
  <c r="L22"/>
  <c r="N22"/>
  <c r="P22"/>
  <c r="R22"/>
  <c r="T22"/>
  <c r="X22"/>
  <c r="AB22" s="1"/>
  <c r="F23"/>
  <c r="H23"/>
  <c r="J23"/>
  <c r="L23"/>
  <c r="N23"/>
  <c r="P23"/>
  <c r="R23"/>
  <c r="T23"/>
  <c r="X23"/>
  <c r="AB23" s="1"/>
  <c r="F24"/>
  <c r="H24"/>
  <c r="J24"/>
  <c r="L24"/>
  <c r="N24"/>
  <c r="P24"/>
  <c r="R24"/>
  <c r="T24"/>
  <c r="X24"/>
  <c r="AB24" s="1"/>
  <c r="F25"/>
  <c r="H25"/>
  <c r="J25"/>
  <c r="L25"/>
  <c r="N25"/>
  <c r="P25"/>
  <c r="R25"/>
  <c r="T25"/>
  <c r="X25"/>
  <c r="AB25" s="1"/>
  <c r="F26"/>
  <c r="H26"/>
  <c r="J26"/>
  <c r="L26"/>
  <c r="N26"/>
  <c r="P26"/>
  <c r="R26"/>
  <c r="T26"/>
  <c r="X26"/>
  <c r="AB26" s="1"/>
  <c r="F27"/>
  <c r="H27"/>
  <c r="J27"/>
  <c r="L27"/>
  <c r="N27"/>
  <c r="P27"/>
  <c r="R27"/>
  <c r="T27"/>
  <c r="X27"/>
  <c r="AB27" s="1"/>
  <c r="F28"/>
  <c r="H28"/>
  <c r="J28"/>
  <c r="L28"/>
  <c r="N28"/>
  <c r="P28"/>
  <c r="R28"/>
  <c r="T28"/>
  <c r="X28"/>
  <c r="AB28" s="1"/>
  <c r="F29"/>
  <c r="H29"/>
  <c r="J29"/>
  <c r="L29"/>
  <c r="N29"/>
  <c r="P29"/>
  <c r="R29"/>
  <c r="T29"/>
  <c r="X29"/>
  <c r="AB29" s="1"/>
  <c r="F30"/>
  <c r="H30"/>
  <c r="J30"/>
  <c r="L30"/>
  <c r="N30"/>
  <c r="P30"/>
  <c r="R30"/>
  <c r="T30"/>
  <c r="X30"/>
  <c r="AB30" s="1"/>
  <c r="F31"/>
  <c r="H31"/>
  <c r="J31"/>
  <c r="L31"/>
  <c r="N31"/>
  <c r="P31"/>
  <c r="R31"/>
  <c r="T31"/>
  <c r="X31"/>
  <c r="AB31" s="1"/>
  <c r="F32"/>
  <c r="H32"/>
  <c r="J32"/>
  <c r="L32"/>
  <c r="N32"/>
  <c r="P32"/>
  <c r="R32"/>
  <c r="T32"/>
  <c r="X32"/>
  <c r="AB32" s="1"/>
  <c r="F33"/>
  <c r="H33"/>
  <c r="J33"/>
  <c r="L33"/>
  <c r="N33"/>
  <c r="P33"/>
  <c r="R33"/>
  <c r="T33"/>
  <c r="X33"/>
  <c r="AB33" s="1"/>
  <c r="F34"/>
  <c r="H34"/>
  <c r="J34"/>
  <c r="L34"/>
  <c r="N34"/>
  <c r="P34"/>
  <c r="R34"/>
  <c r="T34"/>
  <c r="X34"/>
  <c r="AB34" s="1"/>
  <c r="F35"/>
  <c r="H35"/>
  <c r="J35"/>
  <c r="L35"/>
  <c r="N35"/>
  <c r="P35"/>
  <c r="R35"/>
  <c r="T35"/>
  <c r="X35"/>
  <c r="AB35" s="1"/>
  <c r="F36"/>
  <c r="H36"/>
  <c r="J36"/>
  <c r="L36"/>
  <c r="N36"/>
  <c r="P36"/>
  <c r="R36"/>
  <c r="T36"/>
  <c r="X36"/>
  <c r="AB36" s="1"/>
  <c r="F37"/>
  <c r="H37"/>
  <c r="J37"/>
  <c r="L37"/>
  <c r="N37"/>
  <c r="P37"/>
  <c r="R37"/>
  <c r="T37"/>
  <c r="X37"/>
  <c r="AB37" s="1"/>
  <c r="F38"/>
  <c r="H38"/>
  <c r="J38"/>
  <c r="L38"/>
  <c r="N38"/>
  <c r="P38"/>
  <c r="R38"/>
  <c r="T38"/>
  <c r="X38"/>
  <c r="AB38" s="1"/>
  <c r="F39"/>
  <c r="H39"/>
  <c r="J39"/>
  <c r="L39"/>
  <c r="N39"/>
  <c r="P39"/>
  <c r="R39"/>
  <c r="T39"/>
  <c r="X39"/>
  <c r="AB39" s="1"/>
  <c r="F40"/>
  <c r="H40"/>
  <c r="J40"/>
  <c r="L40"/>
  <c r="N40"/>
  <c r="P40"/>
  <c r="R40"/>
  <c r="T40"/>
  <c r="X40"/>
  <c r="AB40" s="1"/>
  <c r="F41"/>
  <c r="H41"/>
  <c r="J41"/>
  <c r="L41"/>
  <c r="N41"/>
  <c r="P41"/>
  <c r="R41"/>
  <c r="T41"/>
  <c r="X41"/>
  <c r="AB41" s="1"/>
  <c r="F42"/>
  <c r="H42"/>
  <c r="J42"/>
  <c r="L42"/>
  <c r="N42"/>
  <c r="P42"/>
  <c r="R42"/>
  <c r="T42"/>
  <c r="X42"/>
  <c r="AB42" s="1"/>
  <c r="F43"/>
  <c r="H43"/>
  <c r="J43"/>
  <c r="L43"/>
  <c r="N43"/>
  <c r="P43"/>
  <c r="R43"/>
  <c r="T43"/>
  <c r="X43"/>
  <c r="AB43" s="1"/>
  <c r="F44"/>
  <c r="H44"/>
  <c r="J44"/>
  <c r="L44"/>
  <c r="N44"/>
  <c r="P44"/>
  <c r="R44"/>
  <c r="T44"/>
  <c r="X44"/>
  <c r="AB44" s="1"/>
  <c r="F45"/>
  <c r="H45"/>
  <c r="J45"/>
  <c r="L45"/>
  <c r="N45"/>
  <c r="P45"/>
  <c r="R45"/>
  <c r="T45"/>
  <c r="X45"/>
  <c r="AB45" s="1"/>
  <c r="F46"/>
  <c r="H46"/>
  <c r="J46"/>
  <c r="L46"/>
  <c r="N46"/>
  <c r="P46"/>
  <c r="R46"/>
  <c r="T46"/>
  <c r="X46"/>
  <c r="AB46" s="1"/>
  <c r="F47"/>
  <c r="H47"/>
  <c r="J47"/>
  <c r="L47"/>
  <c r="N47"/>
  <c r="P47"/>
  <c r="R47"/>
  <c r="T47"/>
  <c r="X47"/>
  <c r="AB47" s="1"/>
  <c r="F48"/>
  <c r="H48"/>
  <c r="J48"/>
  <c r="L48"/>
  <c r="N48"/>
  <c r="P48"/>
  <c r="R48"/>
  <c r="T48"/>
  <c r="X48"/>
  <c r="AB48" s="1"/>
  <c r="F49"/>
  <c r="H49"/>
  <c r="J49"/>
  <c r="L49"/>
  <c r="N49"/>
  <c r="P49"/>
  <c r="R49"/>
  <c r="T49"/>
  <c r="X49"/>
  <c r="AB49" s="1"/>
  <c r="F50"/>
  <c r="H50"/>
  <c r="J50"/>
  <c r="L50"/>
  <c r="N50"/>
  <c r="P50"/>
  <c r="R50"/>
  <c r="T50"/>
  <c r="X50"/>
  <c r="AB50" s="1"/>
  <c r="F51"/>
  <c r="H51"/>
  <c r="J51"/>
  <c r="L51"/>
  <c r="N51"/>
  <c r="P51"/>
  <c r="R51"/>
  <c r="T51"/>
  <c r="X51"/>
  <c r="AB51" s="1"/>
  <c r="F52"/>
  <c r="H52"/>
  <c r="J52"/>
  <c r="L52"/>
  <c r="N52"/>
  <c r="P52"/>
  <c r="R52"/>
  <c r="T52"/>
  <c r="X52"/>
  <c r="AB52" s="1"/>
  <c r="F53"/>
  <c r="H53"/>
  <c r="J53"/>
  <c r="L53"/>
  <c r="N53"/>
  <c r="P53"/>
  <c r="R53"/>
  <c r="T53"/>
  <c r="X53"/>
  <c r="AB53" s="1"/>
  <c r="F54"/>
  <c r="I54"/>
  <c r="K54"/>
  <c r="M54"/>
  <c r="O54"/>
  <c r="Q54"/>
  <c r="S54"/>
  <c r="U54"/>
  <c r="W54"/>
  <c r="Y54"/>
  <c r="G55"/>
  <c r="I55"/>
  <c r="K55"/>
  <c r="M55"/>
  <c r="O55"/>
  <c r="Q55"/>
  <c r="S55"/>
  <c r="U55"/>
  <c r="W55"/>
  <c r="Y55"/>
  <c r="H56"/>
  <c r="J56"/>
  <c r="L56"/>
  <c r="N56"/>
  <c r="P56"/>
  <c r="R56"/>
  <c r="T56"/>
  <c r="X56"/>
  <c r="F57"/>
  <c r="I57"/>
  <c r="K57"/>
  <c r="M57"/>
  <c r="O57"/>
  <c r="Q57"/>
  <c r="S57"/>
  <c r="U57"/>
  <c r="W57"/>
  <c r="Y57"/>
  <c r="H58"/>
  <c r="J58"/>
  <c r="L58"/>
  <c r="N58"/>
  <c r="P58"/>
  <c r="R58"/>
  <c r="T58"/>
  <c r="X58"/>
  <c r="Z58"/>
  <c r="F59"/>
  <c r="I59"/>
  <c r="K59"/>
  <c r="M59"/>
  <c r="O59"/>
  <c r="Q59"/>
  <c r="S59"/>
  <c r="U59"/>
  <c r="W59"/>
  <c r="Y59"/>
  <c r="H60"/>
  <c r="J60"/>
  <c r="L60"/>
  <c r="N60"/>
  <c r="P60"/>
  <c r="R60"/>
  <c r="T60"/>
  <c r="X60"/>
  <c r="F61"/>
  <c r="I61"/>
  <c r="K61"/>
  <c r="M61"/>
  <c r="O61"/>
  <c r="Q61"/>
  <c r="S61"/>
  <c r="U61"/>
  <c r="W61"/>
  <c r="Y61"/>
  <c r="H62"/>
  <c r="J62"/>
  <c r="L62"/>
  <c r="N62"/>
  <c r="P62"/>
  <c r="R62"/>
  <c r="T62"/>
  <c r="X62"/>
  <c r="Z62"/>
  <c r="F63"/>
  <c r="I63"/>
  <c r="K63"/>
  <c r="M63"/>
  <c r="O63"/>
  <c r="Q63"/>
  <c r="S63"/>
  <c r="U63"/>
  <c r="W63"/>
  <c r="Y63"/>
  <c r="H64"/>
  <c r="J64"/>
  <c r="L64"/>
  <c r="N64"/>
  <c r="P64"/>
  <c r="R64"/>
  <c r="T64"/>
  <c r="X64"/>
  <c r="F65"/>
  <c r="I65"/>
  <c r="K65"/>
  <c r="M65"/>
  <c r="O65"/>
  <c r="Q65"/>
  <c r="S65"/>
  <c r="U65"/>
  <c r="W65"/>
  <c r="Y65"/>
  <c r="H66"/>
  <c r="J66"/>
  <c r="L66"/>
  <c r="N66"/>
  <c r="P66"/>
  <c r="R66"/>
  <c r="T66"/>
  <c r="X66"/>
  <c r="Z66"/>
  <c r="F67"/>
  <c r="I67"/>
  <c r="K67"/>
  <c r="M67"/>
  <c r="O67"/>
  <c r="Q67"/>
  <c r="S67"/>
  <c r="U67"/>
  <c r="W67"/>
  <c r="Y67"/>
  <c r="H68"/>
  <c r="J68"/>
  <c r="L68"/>
  <c r="N68"/>
  <c r="P68"/>
  <c r="R68"/>
  <c r="T68"/>
  <c r="X68"/>
  <c r="Z68"/>
  <c r="F69"/>
  <c r="I69"/>
  <c r="K69"/>
  <c r="M69"/>
  <c r="O69"/>
  <c r="Q69"/>
  <c r="S69"/>
  <c r="U69"/>
  <c r="W69"/>
  <c r="Y69"/>
  <c r="G70"/>
  <c r="I70"/>
  <c r="K70"/>
  <c r="M70"/>
  <c r="O70"/>
  <c r="Q70"/>
  <c r="S70"/>
  <c r="U70"/>
  <c r="W70"/>
  <c r="Y70"/>
  <c r="AA70"/>
  <c r="G71"/>
  <c r="I71"/>
  <c r="K71"/>
  <c r="M71"/>
  <c r="O71"/>
  <c r="Q71"/>
  <c r="S71"/>
  <c r="U71"/>
  <c r="W71"/>
  <c r="Y71"/>
  <c r="AA71"/>
  <c r="G72"/>
  <c r="I72"/>
  <c r="K72"/>
  <c r="M72"/>
  <c r="O72"/>
  <c r="Q72"/>
  <c r="S72"/>
  <c r="U72"/>
  <c r="W72"/>
  <c r="Y72"/>
  <c r="AA72"/>
  <c r="G73"/>
  <c r="I73"/>
  <c r="K73"/>
  <c r="M73"/>
  <c r="O73"/>
  <c r="Q73"/>
  <c r="S73"/>
  <c r="U73"/>
  <c r="W73"/>
  <c r="Y73"/>
  <c r="AA73"/>
  <c r="G74"/>
  <c r="I74"/>
  <c r="K74"/>
  <c r="M74"/>
  <c r="O74"/>
  <c r="Q74"/>
  <c r="S74"/>
  <c r="U74"/>
  <c r="W74"/>
  <c r="Y74"/>
  <c r="AA74"/>
  <c r="G75"/>
  <c r="I75"/>
  <c r="K75"/>
  <c r="M75"/>
  <c r="O75"/>
  <c r="Q75"/>
  <c r="S75"/>
  <c r="U75"/>
  <c r="W75"/>
  <c r="Y75"/>
  <c r="AA75"/>
  <c r="G76"/>
  <c r="I76"/>
  <c r="K76"/>
  <c r="M76"/>
  <c r="O76"/>
  <c r="Q76"/>
  <c r="S76"/>
  <c r="U76"/>
  <c r="W76"/>
  <c r="Y76"/>
  <c r="AA76"/>
  <c r="G77"/>
  <c r="I77"/>
  <c r="K77"/>
  <c r="M77"/>
  <c r="O77"/>
  <c r="Q77"/>
  <c r="S77"/>
  <c r="U77"/>
  <c r="W77"/>
  <c r="Y77"/>
  <c r="AA77"/>
  <c r="G78"/>
  <c r="I78"/>
  <c r="K78"/>
  <c r="M78"/>
  <c r="O78"/>
  <c r="Q78"/>
  <c r="S78"/>
  <c r="U78"/>
  <c r="W78"/>
  <c r="Y78"/>
  <c r="AA78"/>
  <c r="G79"/>
  <c r="I79"/>
  <c r="K79"/>
  <c r="M79"/>
  <c r="O79"/>
  <c r="Q79"/>
  <c r="S79"/>
  <c r="U79"/>
  <c r="W79"/>
  <c r="Y79"/>
  <c r="AA79"/>
  <c r="G80"/>
  <c r="I80"/>
  <c r="K80"/>
  <c r="M80"/>
  <c r="O80"/>
  <c r="Q80"/>
  <c r="S80"/>
  <c r="U80"/>
  <c r="W80"/>
  <c r="Y80"/>
  <c r="AA80"/>
  <c r="G81"/>
  <c r="I81"/>
  <c r="K81"/>
  <c r="M81"/>
  <c r="O81"/>
  <c r="Q81"/>
  <c r="S81"/>
  <c r="U81"/>
  <c r="W81"/>
  <c r="Y81"/>
  <c r="AA81"/>
  <c r="G82"/>
  <c r="I82"/>
  <c r="K82"/>
  <c r="M82"/>
  <c r="O82"/>
  <c r="Q82"/>
  <c r="S82"/>
  <c r="U82"/>
  <c r="W82"/>
  <c r="Y82"/>
  <c r="AA82"/>
  <c r="G83"/>
  <c r="I83"/>
  <c r="K83"/>
  <c r="M83"/>
  <c r="O83"/>
  <c r="Q83"/>
  <c r="S83"/>
  <c r="U83"/>
  <c r="W83"/>
  <c r="Y83"/>
  <c r="AA83"/>
  <c r="G84"/>
  <c r="I84"/>
  <c r="K84"/>
  <c r="M84"/>
  <c r="O84"/>
  <c r="Q84"/>
  <c r="S84"/>
  <c r="U84"/>
  <c r="W84"/>
  <c r="Y84"/>
  <c r="AA84"/>
  <c r="G85"/>
  <c r="I85"/>
  <c r="K85"/>
  <c r="M85"/>
  <c r="O85"/>
  <c r="Q85"/>
  <c r="S85"/>
  <c r="U85"/>
  <c r="W85"/>
  <c r="Y85"/>
  <c r="AA85"/>
  <c r="G86"/>
  <c r="I86"/>
  <c r="K86"/>
  <c r="M86"/>
  <c r="O86"/>
  <c r="Q86"/>
  <c r="S86"/>
  <c r="U86"/>
  <c r="W86"/>
  <c r="Y86"/>
  <c r="AA86"/>
  <c r="G87"/>
  <c r="I87"/>
  <c r="K87"/>
  <c r="M87"/>
  <c r="O87"/>
  <c r="Q87"/>
  <c r="S87"/>
  <c r="U87"/>
  <c r="W87"/>
  <c r="Y87"/>
  <c r="AA87"/>
  <c r="G88"/>
  <c r="I88"/>
  <c r="K88"/>
  <c r="M88"/>
  <c r="O88"/>
  <c r="Q88"/>
  <c r="S88"/>
  <c r="U88"/>
  <c r="W88"/>
  <c r="Y88"/>
  <c r="AA88"/>
  <c r="G89"/>
  <c r="I89"/>
  <c r="K89"/>
  <c r="M89"/>
  <c r="O89"/>
  <c r="Q89"/>
  <c r="S89"/>
  <c r="U89"/>
  <c r="W89"/>
  <c r="Y89"/>
  <c r="AA89"/>
  <c r="G90"/>
  <c r="I90"/>
  <c r="K90"/>
  <c r="M90"/>
  <c r="O90"/>
  <c r="Q90"/>
  <c r="S90"/>
  <c r="U90"/>
  <c r="W90"/>
  <c r="Y90"/>
  <c r="AA90"/>
  <c r="G91"/>
  <c r="I91"/>
  <c r="K91"/>
  <c r="M91"/>
  <c r="O91"/>
  <c r="Q91"/>
  <c r="S91"/>
  <c r="U91"/>
  <c r="W91"/>
  <c r="Y91"/>
  <c r="AA91"/>
  <c r="G92"/>
  <c r="I92"/>
  <c r="K92"/>
  <c r="M92"/>
  <c r="O92"/>
  <c r="Q92"/>
  <c r="S92"/>
  <c r="U92"/>
  <c r="W92"/>
  <c r="Y92"/>
  <c r="AA92"/>
  <c r="G93"/>
  <c r="I93"/>
  <c r="K93"/>
  <c r="M93"/>
  <c r="O93"/>
  <c r="Q93"/>
  <c r="S93"/>
  <c r="U93"/>
  <c r="W93"/>
  <c r="Y93"/>
  <c r="AA93"/>
  <c r="G94"/>
  <c r="I94"/>
  <c r="K94"/>
  <c r="M94"/>
  <c r="O94"/>
  <c r="Q94"/>
  <c r="S94"/>
  <c r="U94"/>
  <c r="W94"/>
  <c r="Y94"/>
  <c r="AA94"/>
  <c r="G95"/>
  <c r="I95"/>
  <c r="K95"/>
  <c r="M95"/>
  <c r="O95"/>
  <c r="Q95"/>
  <c r="S95"/>
  <c r="U95"/>
  <c r="W95"/>
  <c r="Y95"/>
  <c r="AA95"/>
  <c r="G96"/>
  <c r="I96"/>
  <c r="K96"/>
  <c r="M96"/>
  <c r="O96"/>
  <c r="Q96"/>
  <c r="S96"/>
  <c r="U96"/>
  <c r="W96"/>
  <c r="Y96"/>
  <c r="AA96"/>
  <c r="G97"/>
  <c r="I97"/>
  <c r="K97"/>
  <c r="M97"/>
  <c r="O97"/>
  <c r="Q97"/>
  <c r="S97"/>
  <c r="U97"/>
  <c r="W97"/>
  <c r="Y97"/>
  <c r="AA97"/>
  <c r="G98"/>
  <c r="I98"/>
  <c r="K98"/>
  <c r="M98"/>
  <c r="O98"/>
  <c r="Q98"/>
  <c r="S98"/>
  <c r="U98"/>
  <c r="W98"/>
  <c r="Y98"/>
  <c r="AA98"/>
  <c r="G99"/>
  <c r="I99"/>
  <c r="K99"/>
  <c r="M99"/>
  <c r="O99"/>
  <c r="Q99"/>
  <c r="S99"/>
  <c r="U99"/>
  <c r="W99"/>
  <c r="Y99"/>
  <c r="AA99"/>
  <c r="G100"/>
  <c r="I100"/>
  <c r="K100"/>
  <c r="M100"/>
  <c r="O100"/>
  <c r="Q100"/>
  <c r="S100"/>
  <c r="U100"/>
  <c r="W100"/>
  <c r="Y100"/>
  <c r="AA100"/>
  <c r="G101"/>
  <c r="I101"/>
  <c r="K101"/>
  <c r="M101"/>
  <c r="O101"/>
  <c r="Q101"/>
  <c r="S101"/>
  <c r="U101"/>
  <c r="W101"/>
  <c r="Y101"/>
  <c r="AA101"/>
  <c r="G102"/>
  <c r="I102"/>
  <c r="K102"/>
  <c r="M102"/>
  <c r="O102"/>
  <c r="Q102"/>
  <c r="S102"/>
  <c r="U102"/>
  <c r="W102"/>
  <c r="Y102"/>
  <c r="AA102"/>
  <c r="G103"/>
  <c r="I103"/>
  <c r="K103"/>
  <c r="M103"/>
  <c r="O103"/>
  <c r="Q103"/>
  <c r="S103"/>
  <c r="U103"/>
  <c r="W103"/>
  <c r="Y103"/>
  <c r="AA103"/>
  <c r="G104"/>
  <c r="I104"/>
  <c r="K104"/>
  <c r="M104"/>
  <c r="O104"/>
  <c r="Q104"/>
  <c r="S104"/>
  <c r="U104"/>
  <c r="W104"/>
  <c r="Y104"/>
  <c r="AA104"/>
  <c r="G105"/>
  <c r="I105"/>
  <c r="K105"/>
  <c r="M105"/>
  <c r="O105"/>
  <c r="Q105"/>
  <c r="S105"/>
  <c r="U105"/>
  <c r="W105"/>
  <c r="Y105"/>
  <c r="AA105"/>
  <c r="G106"/>
  <c r="I106"/>
  <c r="K106"/>
  <c r="M106"/>
  <c r="O106"/>
  <c r="Q106"/>
  <c r="S106"/>
  <c r="U106"/>
  <c r="W106"/>
  <c r="Y106"/>
  <c r="AA106"/>
  <c r="G107"/>
  <c r="I107"/>
  <c r="K107"/>
  <c r="M107"/>
  <c r="O107"/>
  <c r="Q107"/>
  <c r="S107"/>
  <c r="U107"/>
  <c r="W107"/>
  <c r="Y107"/>
  <c r="AA107"/>
  <c r="G108"/>
  <c r="I108"/>
  <c r="K108"/>
  <c r="M108"/>
  <c r="O108"/>
  <c r="Q108"/>
  <c r="S108"/>
  <c r="U108"/>
  <c r="W108"/>
  <c r="Y108"/>
  <c r="AA108"/>
  <c r="G109"/>
  <c r="I109"/>
  <c r="K109"/>
  <c r="M109"/>
  <c r="O109"/>
  <c r="Q109"/>
  <c r="S109"/>
  <c r="U109"/>
  <c r="W109"/>
  <c r="Y109"/>
  <c r="AA109"/>
  <c r="G110"/>
  <c r="I110"/>
  <c r="K110"/>
  <c r="M110"/>
  <c r="O110"/>
  <c r="Q110"/>
  <c r="S110"/>
  <c r="U110"/>
  <c r="W110"/>
  <c r="Y110"/>
  <c r="AA110"/>
  <c r="G111"/>
  <c r="I111"/>
  <c r="K111"/>
  <c r="M111"/>
  <c r="O111"/>
  <c r="Q111"/>
  <c r="S111"/>
  <c r="U111"/>
  <c r="W111"/>
  <c r="Y111"/>
  <c r="AA111"/>
  <c r="G112"/>
  <c r="I112"/>
  <c r="K112"/>
  <c r="M112"/>
  <c r="O112"/>
  <c r="Q112"/>
  <c r="S112"/>
  <c r="U112"/>
  <c r="W112"/>
  <c r="Y112"/>
  <c r="AA112"/>
  <c r="G113"/>
  <c r="I113"/>
  <c r="K113"/>
  <c r="M113"/>
  <c r="O113"/>
  <c r="Q113"/>
  <c r="S113"/>
  <c r="U113"/>
  <c r="W113"/>
  <c r="Y113"/>
  <c r="AA113"/>
  <c r="G114"/>
  <c r="I114"/>
  <c r="K114"/>
  <c r="M114"/>
  <c r="O114"/>
  <c r="Q114"/>
  <c r="S114"/>
  <c r="U114"/>
  <c r="W114"/>
  <c r="Y114"/>
  <c r="AA114"/>
  <c r="G115"/>
  <c r="I115"/>
  <c r="K115"/>
  <c r="M115"/>
  <c r="O115"/>
  <c r="Q115"/>
  <c r="S115"/>
  <c r="U115"/>
  <c r="W115"/>
  <c r="Y115"/>
  <c r="AA115"/>
  <c r="G116"/>
  <c r="I116"/>
  <c r="K116"/>
  <c r="M116"/>
  <c r="O116"/>
  <c r="Q116"/>
  <c r="S116"/>
  <c r="U116"/>
  <c r="W116"/>
  <c r="Y116"/>
  <c r="AA116"/>
  <c r="G117"/>
  <c r="I117"/>
  <c r="K117"/>
  <c r="M117"/>
  <c r="O117"/>
  <c r="Q117"/>
  <c r="S117"/>
  <c r="U117"/>
  <c r="W117"/>
  <c r="Y117"/>
  <c r="AA117"/>
  <c r="G118"/>
  <c r="I118"/>
  <c r="K118"/>
  <c r="M118"/>
  <c r="O118"/>
  <c r="Q118"/>
  <c r="S118"/>
  <c r="U118"/>
  <c r="W118"/>
  <c r="Y118"/>
  <c r="AA118"/>
  <c r="G119"/>
  <c r="I119"/>
  <c r="K119"/>
  <c r="M119"/>
  <c r="O119"/>
  <c r="Q119"/>
  <c r="S119"/>
  <c r="U119"/>
  <c r="W119"/>
  <c r="Y119"/>
  <c r="AA119"/>
  <c r="G120"/>
  <c r="I120"/>
  <c r="K120"/>
  <c r="M120"/>
  <c r="O120"/>
  <c r="Q120"/>
  <c r="S120"/>
  <c r="U120"/>
  <c r="W120"/>
  <c r="Y120"/>
  <c r="AA120"/>
  <c r="G121"/>
  <c r="I121"/>
  <c r="K121"/>
  <c r="M121"/>
  <c r="O121"/>
  <c r="Q121"/>
  <c r="S121"/>
  <c r="U121"/>
  <c r="W121"/>
  <c r="Y121"/>
  <c r="AA121"/>
  <c r="G122"/>
  <c r="I122"/>
  <c r="K122"/>
  <c r="M122"/>
  <c r="O122"/>
  <c r="Q122"/>
  <c r="S122"/>
  <c r="U122"/>
  <c r="W122"/>
  <c r="Y122"/>
  <c r="AA122"/>
  <c r="G123"/>
  <c r="I123"/>
  <c r="K123"/>
  <c r="M123"/>
  <c r="O123"/>
  <c r="Q123"/>
  <c r="S123"/>
  <c r="U123"/>
  <c r="W123"/>
  <c r="Y123"/>
  <c r="AA123"/>
  <c r="G124"/>
  <c r="I124"/>
  <c r="K124"/>
  <c r="M124"/>
  <c r="O124"/>
  <c r="Q124"/>
  <c r="S124"/>
  <c r="U124"/>
  <c r="W124"/>
  <c r="Y124"/>
  <c r="AA124"/>
  <c r="G125"/>
  <c r="I125"/>
  <c r="K125"/>
  <c r="M125"/>
  <c r="O125"/>
  <c r="Q125"/>
  <c r="S125"/>
  <c r="U125"/>
  <c r="W125"/>
  <c r="Y125"/>
  <c r="AA125"/>
  <c r="G126"/>
  <c r="I126"/>
  <c r="K126"/>
  <c r="M126"/>
  <c r="O126"/>
  <c r="Q126"/>
  <c r="S126"/>
  <c r="U126"/>
  <c r="W126"/>
  <c r="Y126"/>
  <c r="AA126"/>
  <c r="G127"/>
  <c r="I127"/>
  <c r="K127"/>
  <c r="M127"/>
  <c r="O127"/>
  <c r="Q127"/>
  <c r="S127"/>
  <c r="U127"/>
  <c r="W127"/>
  <c r="Y127"/>
  <c r="AA127"/>
  <c r="G128"/>
  <c r="I128"/>
  <c r="K128"/>
  <c r="M128"/>
  <c r="O128"/>
  <c r="Q128"/>
  <c r="S128"/>
  <c r="U128"/>
  <c r="W128"/>
  <c r="Y128"/>
  <c r="AA128"/>
  <c r="G129"/>
  <c r="I129"/>
  <c r="K129"/>
  <c r="M129"/>
  <c r="O129"/>
  <c r="Q129"/>
  <c r="S129"/>
  <c r="U129"/>
  <c r="W129"/>
  <c r="Y129"/>
  <c r="AA129"/>
  <c r="G130"/>
  <c r="I130"/>
  <c r="K130"/>
  <c r="M130"/>
  <c r="O130"/>
  <c r="Q130"/>
  <c r="S130"/>
  <c r="U130"/>
  <c r="W130"/>
  <c r="Y130"/>
  <c r="AA130"/>
  <c r="G131"/>
  <c r="I131"/>
  <c r="K131"/>
  <c r="M131"/>
  <c r="O131"/>
  <c r="Q131"/>
  <c r="S131"/>
  <c r="U131"/>
  <c r="W131"/>
  <c r="Y131"/>
  <c r="AA131"/>
  <c r="G132"/>
  <c r="I132"/>
  <c r="K132"/>
  <c r="M132"/>
  <c r="O132"/>
  <c r="Q132"/>
  <c r="S132"/>
  <c r="U132"/>
  <c r="W132"/>
  <c r="Y132"/>
  <c r="AA132"/>
  <c r="G133"/>
  <c r="I133"/>
  <c r="K133"/>
  <c r="M133"/>
  <c r="O133"/>
  <c r="Q133"/>
  <c r="S133"/>
  <c r="U133"/>
  <c r="W133"/>
  <c r="Y133"/>
  <c r="AA133"/>
  <c r="G134"/>
  <c r="I134"/>
  <c r="K134"/>
  <c r="M134"/>
  <c r="O134"/>
  <c r="Q134"/>
  <c r="S134"/>
  <c r="U134"/>
  <c r="W134"/>
  <c r="Y134"/>
  <c r="AA134"/>
  <c r="G135"/>
  <c r="I135"/>
  <c r="K135"/>
  <c r="M135"/>
  <c r="O135"/>
  <c r="Q135"/>
  <c r="S135"/>
  <c r="U135"/>
  <c r="W135"/>
  <c r="Y135"/>
  <c r="AA135"/>
  <c r="G136"/>
  <c r="I136"/>
  <c r="K136"/>
  <c r="M136"/>
  <c r="O136"/>
  <c r="Q136"/>
  <c r="S136"/>
  <c r="U136"/>
  <c r="W136"/>
  <c r="Y136"/>
  <c r="AA136"/>
  <c r="G137"/>
  <c r="I137"/>
  <c r="K137"/>
  <c r="M137"/>
  <c r="O137"/>
  <c r="Q137"/>
  <c r="S137"/>
  <c r="U137"/>
  <c r="W137"/>
  <c r="Y137"/>
  <c r="AA137"/>
  <c r="G138"/>
  <c r="I138"/>
  <c r="K138"/>
  <c r="M138"/>
  <c r="O138"/>
  <c r="Q138"/>
  <c r="S138"/>
  <c r="U138"/>
  <c r="W138"/>
  <c r="Y138"/>
  <c r="AA138"/>
  <c r="G139"/>
  <c r="I139"/>
  <c r="K139"/>
  <c r="M139"/>
  <c r="O139"/>
  <c r="Q139"/>
  <c r="S139"/>
  <c r="U139"/>
  <c r="W139"/>
  <c r="Y139"/>
  <c r="AA139"/>
  <c r="G140"/>
  <c r="I140"/>
  <c r="K140"/>
  <c r="M140"/>
  <c r="O140"/>
  <c r="Q140"/>
  <c r="S140"/>
  <c r="U140"/>
  <c r="W140"/>
  <c r="Y140"/>
  <c r="AA140"/>
  <c r="G141"/>
  <c r="I141"/>
  <c r="K141"/>
  <c r="M141"/>
  <c r="O141"/>
  <c r="Q141"/>
  <c r="S141"/>
  <c r="U141"/>
  <c r="W141"/>
  <c r="Y141"/>
  <c r="AA141"/>
  <c r="H142"/>
  <c r="J142"/>
  <c r="L142"/>
  <c r="N142"/>
  <c r="P142"/>
  <c r="R142"/>
  <c r="T142"/>
  <c r="X142"/>
  <c r="F143"/>
  <c r="H143"/>
  <c r="J143"/>
  <c r="L143"/>
  <c r="N143"/>
  <c r="P143"/>
  <c r="R143"/>
  <c r="T143"/>
  <c r="X143"/>
  <c r="AB143" s="1"/>
  <c r="F144"/>
  <c r="H144"/>
  <c r="J144"/>
  <c r="L144"/>
  <c r="N144"/>
  <c r="P144"/>
  <c r="R144"/>
  <c r="T144"/>
  <c r="X144"/>
  <c r="AB144" s="1"/>
  <c r="F145"/>
  <c r="H145"/>
  <c r="J145"/>
  <c r="L145"/>
  <c r="N145"/>
  <c r="P145"/>
  <c r="R145"/>
  <c r="T145"/>
  <c r="X145"/>
  <c r="AB145" s="1"/>
  <c r="F146"/>
  <c r="H146"/>
  <c r="J146"/>
  <c r="L146"/>
  <c r="N146"/>
  <c r="P146"/>
  <c r="R146"/>
  <c r="T146"/>
  <c r="X146"/>
  <c r="AB146" s="1"/>
  <c r="F147"/>
  <c r="H147"/>
  <c r="J147"/>
  <c r="L147"/>
  <c r="N147"/>
  <c r="P147"/>
  <c r="R147"/>
  <c r="T147"/>
  <c r="X147"/>
  <c r="AB147" s="1"/>
  <c r="F148"/>
  <c r="H148"/>
  <c r="J148"/>
  <c r="L148"/>
  <c r="N148"/>
  <c r="P148"/>
  <c r="R148"/>
  <c r="T148"/>
  <c r="X148"/>
  <c r="AB148" s="1"/>
  <c r="F149"/>
  <c r="H149"/>
  <c r="J149"/>
  <c r="L149"/>
  <c r="N149"/>
  <c r="P149"/>
  <c r="R149"/>
  <c r="T149"/>
  <c r="X149"/>
  <c r="AB149" s="1"/>
  <c r="F150"/>
  <c r="H150"/>
  <c r="J150"/>
  <c r="L150"/>
  <c r="N150"/>
  <c r="P150"/>
  <c r="R150"/>
  <c r="T150"/>
  <c r="X150"/>
  <c r="AB150" s="1"/>
  <c r="F151"/>
  <c r="H151"/>
  <c r="J151"/>
  <c r="L151"/>
  <c r="N151"/>
  <c r="P151"/>
  <c r="R151"/>
  <c r="T151"/>
  <c r="X151"/>
  <c r="AB151" s="1"/>
  <c r="F152"/>
  <c r="H152"/>
  <c r="J152"/>
  <c r="L152"/>
  <c r="N152"/>
  <c r="P152"/>
  <c r="R152"/>
  <c r="T152"/>
  <c r="X152"/>
  <c r="AB152" s="1"/>
  <c r="F153"/>
  <c r="H153"/>
  <c r="J153"/>
  <c r="L153"/>
  <c r="N153"/>
  <c r="P153"/>
  <c r="R153"/>
  <c r="T153"/>
  <c r="X153"/>
  <c r="AB153" s="1"/>
  <c r="F154"/>
  <c r="H154"/>
  <c r="J154"/>
  <c r="L154"/>
  <c r="N154"/>
  <c r="P154"/>
  <c r="R154"/>
  <c r="T154"/>
  <c r="X154"/>
  <c r="AB154" s="1"/>
  <c r="F155"/>
  <c r="H155"/>
  <c r="J155"/>
  <c r="L155"/>
  <c r="N155"/>
  <c r="P155"/>
  <c r="R155"/>
  <c r="T155"/>
  <c r="X155"/>
  <c r="AB155" s="1"/>
  <c r="F156"/>
  <c r="H156"/>
  <c r="J156"/>
  <c r="L156"/>
  <c r="N156"/>
  <c r="P156"/>
  <c r="R156"/>
  <c r="T156"/>
  <c r="X156"/>
  <c r="AB156" s="1"/>
  <c r="F157"/>
  <c r="H157"/>
  <c r="J157"/>
  <c r="L157"/>
  <c r="N157"/>
  <c r="P157"/>
  <c r="R157"/>
  <c r="T157"/>
  <c r="X157"/>
  <c r="AB157" s="1"/>
  <c r="F158"/>
  <c r="H158"/>
  <c r="J158"/>
  <c r="L158"/>
  <c r="N158"/>
  <c r="P158"/>
  <c r="R158"/>
  <c r="T158"/>
  <c r="X158"/>
  <c r="AB158" s="1"/>
  <c r="F159"/>
  <c r="H159"/>
  <c r="J159"/>
  <c r="L159"/>
  <c r="N159"/>
  <c r="P159"/>
  <c r="R159"/>
  <c r="T159"/>
  <c r="X159"/>
  <c r="AB159" s="1"/>
  <c r="F160"/>
  <c r="H160"/>
  <c r="J160"/>
  <c r="L160"/>
  <c r="N160"/>
  <c r="P160"/>
  <c r="R160"/>
  <c r="T160"/>
  <c r="X160"/>
  <c r="AB160" s="1"/>
  <c r="F161"/>
  <c r="H161"/>
  <c r="J161"/>
  <c r="L161"/>
  <c r="N161"/>
  <c r="P161"/>
  <c r="R161"/>
  <c r="T161"/>
  <c r="X161"/>
  <c r="AB161" s="1"/>
  <c r="F162"/>
  <c r="H162"/>
  <c r="J162"/>
  <c r="L162"/>
  <c r="N162"/>
  <c r="P162"/>
  <c r="R162"/>
  <c r="T162"/>
  <c r="X162"/>
  <c r="AB162" s="1"/>
  <c r="F163"/>
  <c r="H163"/>
  <c r="J163"/>
  <c r="L163"/>
  <c r="N163"/>
  <c r="P163"/>
  <c r="R163"/>
  <c r="T163"/>
  <c r="X163"/>
  <c r="AB163" s="1"/>
  <c r="F164"/>
  <c r="H164"/>
  <c r="J164"/>
  <c r="L164"/>
  <c r="N164"/>
  <c r="P164"/>
  <c r="R164"/>
  <c r="T164"/>
  <c r="X164"/>
  <c r="AB164" s="1"/>
  <c r="F165"/>
  <c r="H165"/>
  <c r="J165"/>
  <c r="L165"/>
  <c r="N165"/>
  <c r="P165"/>
  <c r="R165"/>
  <c r="T165"/>
  <c r="X165"/>
  <c r="AB165" s="1"/>
  <c r="F166"/>
  <c r="H166"/>
  <c r="J166"/>
  <c r="L166"/>
  <c r="N166"/>
  <c r="P166"/>
  <c r="R166"/>
  <c r="T166"/>
  <c r="X166"/>
  <c r="AB166" s="1"/>
  <c r="F167"/>
  <c r="H167"/>
  <c r="J167"/>
  <c r="L167"/>
  <c r="N167"/>
  <c r="P167"/>
  <c r="R167"/>
  <c r="T167"/>
  <c r="X167"/>
  <c r="AB167" s="1"/>
  <c r="F168"/>
  <c r="J168"/>
  <c r="N168"/>
  <c r="R168"/>
  <c r="Z168"/>
  <c r="H169"/>
  <c r="L169"/>
  <c r="P169"/>
  <c r="T169"/>
  <c r="X169"/>
  <c r="F170"/>
  <c r="J170"/>
  <c r="N170"/>
  <c r="R170"/>
  <c r="Z170"/>
  <c r="H171"/>
  <c r="L171"/>
  <c r="P171"/>
  <c r="T171"/>
  <c r="X171"/>
  <c r="F172"/>
  <c r="J172"/>
  <c r="N172"/>
  <c r="R172"/>
  <c r="Z172"/>
  <c r="H173"/>
  <c r="L173"/>
  <c r="P173"/>
  <c r="T173"/>
  <c r="X173"/>
  <c r="F174"/>
  <c r="J174"/>
  <c r="N174"/>
  <c r="R174"/>
  <c r="Z174"/>
  <c r="H175"/>
  <c r="L175"/>
  <c r="P175"/>
  <c r="T175"/>
  <c r="F176"/>
  <c r="J176"/>
  <c r="N176"/>
  <c r="R176"/>
  <c r="Z176"/>
  <c r="I177"/>
  <c r="M177"/>
  <c r="Q177"/>
  <c r="U177"/>
  <c r="Y177"/>
  <c r="F179"/>
  <c r="K179"/>
  <c r="O179"/>
  <c r="S179"/>
  <c r="W179"/>
  <c r="AA179"/>
  <c r="I181"/>
  <c r="M181"/>
  <c r="Q181"/>
  <c r="U181"/>
  <c r="F183"/>
  <c r="K183"/>
  <c r="O183"/>
  <c r="S183"/>
  <c r="W183"/>
  <c r="AA183"/>
  <c r="I185"/>
  <c r="M185"/>
  <c r="Q185"/>
  <c r="U185"/>
  <c r="Y185"/>
  <c r="F187"/>
  <c r="K187"/>
  <c r="O187"/>
  <c r="S187"/>
  <c r="W187"/>
  <c r="AA187"/>
  <c r="I189"/>
  <c r="M189"/>
  <c r="Q189"/>
  <c r="U189"/>
  <c r="F191"/>
  <c r="K191"/>
  <c r="O191"/>
  <c r="S191"/>
  <c r="W191"/>
  <c r="AA191"/>
  <c r="I193"/>
  <c r="M193"/>
  <c r="Q193"/>
  <c r="U193"/>
  <c r="Y193"/>
  <c r="F195"/>
  <c r="K195"/>
  <c r="O195"/>
  <c r="S195"/>
  <c r="W195"/>
  <c r="AA195"/>
  <c r="I197"/>
  <c r="M197"/>
  <c r="Q197"/>
  <c r="U197"/>
  <c r="F199"/>
  <c r="K199"/>
  <c r="O199"/>
  <c r="S199"/>
  <c r="W199"/>
  <c r="AA199"/>
  <c r="I201"/>
  <c r="M201"/>
  <c r="Q201"/>
  <c r="U201"/>
  <c r="K204"/>
  <c r="S204"/>
  <c r="K208"/>
  <c r="S208"/>
  <c r="K212"/>
  <c r="S212"/>
  <c r="AA175"/>
  <c r="Y175"/>
  <c r="W175"/>
  <c r="U175"/>
  <c r="S175"/>
  <c r="Q175"/>
  <c r="O175"/>
  <c r="M175"/>
  <c r="K175"/>
  <c r="I175"/>
  <c r="G175"/>
  <c r="Z181"/>
  <c r="X181"/>
  <c r="T181"/>
  <c r="R181"/>
  <c r="P181"/>
  <c r="N181"/>
  <c r="L181"/>
  <c r="J181"/>
  <c r="H181"/>
  <c r="Z189"/>
  <c r="X189"/>
  <c r="T189"/>
  <c r="R189"/>
  <c r="P189"/>
  <c r="N189"/>
  <c r="L189"/>
  <c r="J189"/>
  <c r="H189"/>
  <c r="Z197"/>
  <c r="X197"/>
  <c r="T197"/>
  <c r="R197"/>
  <c r="P197"/>
  <c r="N197"/>
  <c r="L197"/>
  <c r="J197"/>
  <c r="H197"/>
  <c r="Z201"/>
  <c r="X201"/>
  <c r="T201"/>
  <c r="R201"/>
  <c r="P201"/>
  <c r="N201"/>
  <c r="L201"/>
  <c r="J201"/>
  <c r="H201"/>
  <c r="Z204"/>
  <c r="X204"/>
  <c r="T204"/>
  <c r="R204"/>
  <c r="P204"/>
  <c r="N204"/>
  <c r="L204"/>
  <c r="J204"/>
  <c r="H204"/>
  <c r="Y204"/>
  <c r="U204"/>
  <c r="Q204"/>
  <c r="M204"/>
  <c r="I204"/>
  <c r="Z208"/>
  <c r="X208"/>
  <c r="T208"/>
  <c r="R208"/>
  <c r="P208"/>
  <c r="N208"/>
  <c r="L208"/>
  <c r="J208"/>
  <c r="H208"/>
  <c r="Y208"/>
  <c r="U208"/>
  <c r="Q208"/>
  <c r="M208"/>
  <c r="I208"/>
  <c r="Z212"/>
  <c r="X212"/>
  <c r="T212"/>
  <c r="R212"/>
  <c r="P212"/>
  <c r="N212"/>
  <c r="L212"/>
  <c r="J212"/>
  <c r="H212"/>
  <c r="Y212"/>
  <c r="U212"/>
  <c r="Q212"/>
  <c r="M212"/>
  <c r="I212"/>
  <c r="H8"/>
  <c r="L8"/>
  <c r="Q8"/>
  <c r="U8"/>
  <c r="W8"/>
  <c r="AB8" s="1"/>
  <c r="H10"/>
  <c r="L10"/>
  <c r="Q10"/>
  <c r="U10"/>
  <c r="W10"/>
  <c r="AB10" s="1"/>
  <c r="F58"/>
  <c r="I58"/>
  <c r="K58"/>
  <c r="M58"/>
  <c r="O58"/>
  <c r="Q58"/>
  <c r="S58"/>
  <c r="U58"/>
  <c r="W58"/>
  <c r="Y58"/>
  <c r="F62"/>
  <c r="I62"/>
  <c r="K62"/>
  <c r="M62"/>
  <c r="O62"/>
  <c r="Q62"/>
  <c r="S62"/>
  <c r="U62"/>
  <c r="W62"/>
  <c r="Y62"/>
  <c r="F66"/>
  <c r="I66"/>
  <c r="K66"/>
  <c r="M66"/>
  <c r="O66"/>
  <c r="Q66"/>
  <c r="S66"/>
  <c r="U66"/>
  <c r="W66"/>
  <c r="Y66"/>
  <c r="F68"/>
  <c r="I68"/>
  <c r="K68"/>
  <c r="M68"/>
  <c r="O68"/>
  <c r="Q68"/>
  <c r="S68"/>
  <c r="U68"/>
  <c r="W68"/>
  <c r="Y68"/>
  <c r="F70"/>
  <c r="L70"/>
  <c r="P70"/>
  <c r="T70"/>
  <c r="H71"/>
  <c r="L71"/>
  <c r="P71"/>
  <c r="T71"/>
  <c r="H72"/>
  <c r="L72"/>
  <c r="P72"/>
  <c r="T72"/>
  <c r="F73"/>
  <c r="J73"/>
  <c r="N73"/>
  <c r="T73"/>
  <c r="H74"/>
  <c r="L74"/>
  <c r="H75"/>
  <c r="L75"/>
  <c r="P75"/>
  <c r="T75"/>
  <c r="H76"/>
  <c r="L76"/>
  <c r="P76"/>
  <c r="T76"/>
  <c r="J77"/>
  <c r="N77"/>
  <c r="R77"/>
  <c r="F78"/>
  <c r="J78"/>
  <c r="N78"/>
  <c r="R78"/>
  <c r="T78"/>
  <c r="X78"/>
  <c r="F79"/>
  <c r="J79"/>
  <c r="P79"/>
  <c r="T79"/>
  <c r="H80"/>
  <c r="N80"/>
  <c r="T80"/>
  <c r="H81"/>
  <c r="L81"/>
  <c r="P81"/>
  <c r="T81"/>
  <c r="H82"/>
  <c r="L82"/>
  <c r="P82"/>
  <c r="T82"/>
  <c r="H83"/>
  <c r="N83"/>
  <c r="R83"/>
  <c r="H84"/>
  <c r="L84"/>
  <c r="P84"/>
  <c r="T84"/>
  <c r="X84"/>
  <c r="F85"/>
  <c r="L85"/>
  <c r="P85"/>
  <c r="T85"/>
  <c r="F86"/>
  <c r="L86"/>
  <c r="P86"/>
  <c r="T86"/>
  <c r="H87"/>
  <c r="J87"/>
  <c r="L87"/>
  <c r="N87"/>
  <c r="P87"/>
  <c r="R87"/>
  <c r="T87"/>
  <c r="X87"/>
  <c r="H88"/>
  <c r="L88"/>
  <c r="P88"/>
  <c r="T88"/>
  <c r="F89"/>
  <c r="J89"/>
  <c r="N89"/>
  <c r="R89"/>
  <c r="T89"/>
  <c r="H90"/>
  <c r="L90"/>
  <c r="P90"/>
  <c r="T90"/>
  <c r="H91"/>
  <c r="L91"/>
  <c r="P91"/>
  <c r="T91"/>
  <c r="X91"/>
  <c r="F92"/>
  <c r="J92"/>
  <c r="N92"/>
  <c r="R92"/>
  <c r="F93"/>
  <c r="J93"/>
  <c r="P93"/>
  <c r="V93" s="1"/>
  <c r="F94"/>
  <c r="L94"/>
  <c r="P94"/>
  <c r="T94"/>
  <c r="F95"/>
  <c r="J95"/>
  <c r="P95"/>
  <c r="T95"/>
  <c r="H96"/>
  <c r="L96"/>
  <c r="P96"/>
  <c r="T96"/>
  <c r="F97"/>
  <c r="J97"/>
  <c r="N97"/>
  <c r="R97"/>
  <c r="T97"/>
  <c r="H98"/>
  <c r="L98"/>
  <c r="P98"/>
  <c r="V98" s="1"/>
  <c r="H99"/>
  <c r="L99"/>
  <c r="P99"/>
  <c r="V99" s="1"/>
  <c r="H100"/>
  <c r="L100"/>
  <c r="P100"/>
  <c r="T100"/>
  <c r="J101"/>
  <c r="N101"/>
  <c r="R101"/>
  <c r="T101"/>
  <c r="F102"/>
  <c r="J102"/>
  <c r="L102"/>
  <c r="P102"/>
  <c r="T102"/>
  <c r="H104"/>
  <c r="L104"/>
  <c r="P104"/>
  <c r="T104"/>
  <c r="H105"/>
  <c r="L105"/>
  <c r="P105"/>
  <c r="T105"/>
  <c r="F106"/>
  <c r="J106"/>
  <c r="N106"/>
  <c r="T106"/>
  <c r="H107"/>
  <c r="L107"/>
  <c r="P107"/>
  <c r="V107" s="1"/>
  <c r="F108"/>
  <c r="J108"/>
  <c r="N108"/>
  <c r="P108"/>
  <c r="T108"/>
  <c r="F109"/>
  <c r="J109"/>
  <c r="N109"/>
  <c r="R109"/>
  <c r="H110"/>
  <c r="L110"/>
  <c r="P110"/>
  <c r="V110" s="1"/>
  <c r="H111"/>
  <c r="L111"/>
  <c r="P111"/>
  <c r="V111" s="1"/>
  <c r="H112"/>
  <c r="L112"/>
  <c r="P112"/>
  <c r="T112"/>
  <c r="J113"/>
  <c r="N113"/>
  <c r="R113"/>
  <c r="F114"/>
  <c r="J114"/>
  <c r="N114"/>
  <c r="R114"/>
  <c r="H115"/>
  <c r="L115"/>
  <c r="P115"/>
  <c r="T115"/>
  <c r="X115"/>
  <c r="F116"/>
  <c r="L116"/>
  <c r="P116"/>
  <c r="V116" s="1"/>
  <c r="F117"/>
  <c r="J117"/>
  <c r="N117"/>
  <c r="R117"/>
  <c r="T117"/>
  <c r="X117"/>
  <c r="F118"/>
  <c r="J118"/>
  <c r="N118"/>
  <c r="R118"/>
  <c r="T118"/>
  <c r="F119"/>
  <c r="J119"/>
  <c r="N119"/>
  <c r="R119"/>
  <c r="F120"/>
  <c r="L120"/>
  <c r="H121"/>
  <c r="L121"/>
  <c r="P121"/>
  <c r="V121" s="1"/>
  <c r="J122"/>
  <c r="N122"/>
  <c r="R122"/>
  <c r="T122"/>
  <c r="H123"/>
  <c r="L123"/>
  <c r="R123"/>
  <c r="F124"/>
  <c r="J124"/>
  <c r="N124"/>
  <c r="R124"/>
  <c r="T124"/>
  <c r="F125"/>
  <c r="J125"/>
  <c r="P125"/>
  <c r="V125" s="1"/>
  <c r="H126"/>
  <c r="L126"/>
  <c r="P126"/>
  <c r="V126" s="1"/>
  <c r="L127"/>
  <c r="P127"/>
  <c r="T127"/>
  <c r="F128"/>
  <c r="L128"/>
  <c r="P128"/>
  <c r="T128"/>
  <c r="H129"/>
  <c r="L129"/>
  <c r="N129"/>
  <c r="R129"/>
  <c r="T129"/>
  <c r="X129"/>
  <c r="F130"/>
  <c r="J130"/>
  <c r="P130"/>
  <c r="V130" s="1"/>
  <c r="H131"/>
  <c r="L131"/>
  <c r="H132"/>
  <c r="L132"/>
  <c r="R132"/>
  <c r="T132"/>
  <c r="F133"/>
  <c r="L133"/>
  <c r="P133"/>
  <c r="T133"/>
  <c r="F134"/>
  <c r="L134"/>
  <c r="P134"/>
  <c r="T134"/>
  <c r="H135"/>
  <c r="L135"/>
  <c r="P135"/>
  <c r="T135"/>
  <c r="F136"/>
  <c r="L136"/>
  <c r="P136"/>
  <c r="T136"/>
  <c r="H137"/>
  <c r="L137"/>
  <c r="H138"/>
  <c r="N138"/>
  <c r="H139"/>
  <c r="L139"/>
  <c r="R139"/>
  <c r="H141"/>
  <c r="L141"/>
  <c r="J169"/>
  <c r="R169"/>
  <c r="J171"/>
  <c r="R171"/>
  <c r="J173"/>
  <c r="R173"/>
  <c r="Z173"/>
  <c r="F175"/>
  <c r="J175"/>
  <c r="N175"/>
  <c r="R175"/>
  <c r="Z175"/>
  <c r="F181"/>
  <c r="K181"/>
  <c r="O181"/>
  <c r="S181"/>
  <c r="W181"/>
  <c r="AA181"/>
  <c r="F189"/>
  <c r="K189"/>
  <c r="O189"/>
  <c r="S189"/>
  <c r="W189"/>
  <c r="AA189"/>
  <c r="F197"/>
  <c r="K197"/>
  <c r="O197"/>
  <c r="S197"/>
  <c r="W197"/>
  <c r="AA197"/>
  <c r="F201"/>
  <c r="K201"/>
  <c r="O201"/>
  <c r="S201"/>
  <c r="W201"/>
  <c r="AA201"/>
  <c r="F204"/>
  <c r="O204"/>
  <c r="W204"/>
  <c r="AB204" s="1"/>
  <c r="F208"/>
  <c r="O208"/>
  <c r="W208"/>
  <c r="AB208" s="1"/>
  <c r="F212"/>
  <c r="O212"/>
  <c r="W212"/>
  <c r="AB212" s="1"/>
  <c r="Z202"/>
  <c r="X202"/>
  <c r="T202"/>
  <c r="Z206"/>
  <c r="X206"/>
  <c r="T206"/>
  <c r="R206"/>
  <c r="P206"/>
  <c r="N206"/>
  <c r="L206"/>
  <c r="J206"/>
  <c r="H206"/>
  <c r="Z210"/>
  <c r="X210"/>
  <c r="T210"/>
  <c r="R210"/>
  <c r="P210"/>
  <c r="N210"/>
  <c r="L210"/>
  <c r="J210"/>
  <c r="H210"/>
  <c r="Z214"/>
  <c r="X214"/>
  <c r="T214"/>
  <c r="R214"/>
  <c r="P214"/>
  <c r="N214"/>
  <c r="L214"/>
  <c r="J214"/>
  <c r="H214"/>
  <c r="F178"/>
  <c r="I178"/>
  <c r="K178"/>
  <c r="M178"/>
  <c r="O178"/>
  <c r="Q178"/>
  <c r="S178"/>
  <c r="U178"/>
  <c r="W178"/>
  <c r="Y178"/>
  <c r="F180"/>
  <c r="I180"/>
  <c r="K180"/>
  <c r="M180"/>
  <c r="O180"/>
  <c r="Q180"/>
  <c r="S180"/>
  <c r="U180"/>
  <c r="W180"/>
  <c r="Y180"/>
  <c r="F182"/>
  <c r="I182"/>
  <c r="K182"/>
  <c r="M182"/>
  <c r="O182"/>
  <c r="Q182"/>
  <c r="S182"/>
  <c r="U182"/>
  <c r="W182"/>
  <c r="Y182"/>
  <c r="F184"/>
  <c r="I184"/>
  <c r="K184"/>
  <c r="M184"/>
  <c r="O184"/>
  <c r="Q184"/>
  <c r="S184"/>
  <c r="U184"/>
  <c r="W184"/>
  <c r="Y184"/>
  <c r="F186"/>
  <c r="I186"/>
  <c r="K186"/>
  <c r="M186"/>
  <c r="O186"/>
  <c r="Q186"/>
  <c r="S186"/>
  <c r="U186"/>
  <c r="W186"/>
  <c r="Y186"/>
  <c r="F188"/>
  <c r="I188"/>
  <c r="K188"/>
  <c r="M188"/>
  <c r="O188"/>
  <c r="Q188"/>
  <c r="S188"/>
  <c r="U188"/>
  <c r="W188"/>
  <c r="Y188"/>
  <c r="F190"/>
  <c r="I190"/>
  <c r="K190"/>
  <c r="M190"/>
  <c r="O190"/>
  <c r="Q190"/>
  <c r="S190"/>
  <c r="U190"/>
  <c r="W190"/>
  <c r="Y190"/>
  <c r="F192"/>
  <c r="I192"/>
  <c r="K192"/>
  <c r="M192"/>
  <c r="O192"/>
  <c r="Q192"/>
  <c r="S192"/>
  <c r="U192"/>
  <c r="W192"/>
  <c r="Y192"/>
  <c r="F194"/>
  <c r="I194"/>
  <c r="K194"/>
  <c r="M194"/>
  <c r="O194"/>
  <c r="Q194"/>
  <c r="S194"/>
  <c r="U194"/>
  <c r="W194"/>
  <c r="Y194"/>
  <c r="F196"/>
  <c r="I196"/>
  <c r="K196"/>
  <c r="M196"/>
  <c r="O196"/>
  <c r="Q196"/>
  <c r="S196"/>
  <c r="U196"/>
  <c r="W196"/>
  <c r="Y196"/>
  <c r="F198"/>
  <c r="I198"/>
  <c r="K198"/>
  <c r="M198"/>
  <c r="O198"/>
  <c r="Q198"/>
  <c r="V198" s="1"/>
  <c r="S198"/>
  <c r="U198"/>
  <c r="W198"/>
  <c r="Y198"/>
  <c r="F200"/>
  <c r="I200"/>
  <c r="K200"/>
  <c r="M200"/>
  <c r="O200"/>
  <c r="Q200"/>
  <c r="V200" s="1"/>
  <c r="S200"/>
  <c r="U200"/>
  <c r="W200"/>
  <c r="Y200"/>
  <c r="F202"/>
  <c r="I202"/>
  <c r="K202"/>
  <c r="M202"/>
  <c r="O202"/>
  <c r="Q202"/>
  <c r="V202" s="1"/>
  <c r="S202"/>
  <c r="W202"/>
  <c r="AB202" s="1"/>
  <c r="AA202"/>
  <c r="F206"/>
  <c r="K206"/>
  <c r="O206"/>
  <c r="S206"/>
  <c r="W206"/>
  <c r="AB206" s="1"/>
  <c r="AA206"/>
  <c r="F210"/>
  <c r="K210"/>
  <c r="O210"/>
  <c r="S210"/>
  <c r="W210"/>
  <c r="AB210" s="1"/>
  <c r="AA210"/>
  <c r="F214"/>
  <c r="K214"/>
  <c r="O214"/>
  <c r="S214"/>
  <c r="W214"/>
  <c r="AB214" s="1"/>
  <c r="AA214"/>
  <c r="Z302"/>
  <c r="X302"/>
  <c r="T302"/>
  <c r="R302"/>
  <c r="P302"/>
  <c r="N302"/>
  <c r="L302"/>
  <c r="J302"/>
  <c r="H302"/>
  <c r="Z306"/>
  <c r="X306"/>
  <c r="T306"/>
  <c r="R306"/>
  <c r="P306"/>
  <c r="N306"/>
  <c r="L306"/>
  <c r="J306"/>
  <c r="H306"/>
  <c r="Z310"/>
  <c r="X310"/>
  <c r="T310"/>
  <c r="R310"/>
  <c r="P310"/>
  <c r="N310"/>
  <c r="L310"/>
  <c r="J310"/>
  <c r="H310"/>
  <c r="Z314"/>
  <c r="X314"/>
  <c r="T314"/>
  <c r="R314"/>
  <c r="P314"/>
  <c r="N314"/>
  <c r="L314"/>
  <c r="J314"/>
  <c r="H314"/>
  <c r="Z318"/>
  <c r="X318"/>
  <c r="T318"/>
  <c r="R318"/>
  <c r="P318"/>
  <c r="N318"/>
  <c r="L318"/>
  <c r="J318"/>
  <c r="H318"/>
  <c r="Z322"/>
  <c r="X322"/>
  <c r="T322"/>
  <c r="R322"/>
  <c r="P322"/>
  <c r="N322"/>
  <c r="L322"/>
  <c r="J322"/>
  <c r="H322"/>
  <c r="Z326"/>
  <c r="X326"/>
  <c r="T326"/>
  <c r="R326"/>
  <c r="P326"/>
  <c r="N326"/>
  <c r="L326"/>
  <c r="J326"/>
  <c r="H326"/>
  <c r="F302"/>
  <c r="K302"/>
  <c r="O302"/>
  <c r="S302"/>
  <c r="W302"/>
  <c r="AA302"/>
  <c r="F306"/>
  <c r="K306"/>
  <c r="O306"/>
  <c r="S306"/>
  <c r="W306"/>
  <c r="AA306"/>
  <c r="F310"/>
  <c r="K310"/>
  <c r="O310"/>
  <c r="S310"/>
  <c r="W310"/>
  <c r="AA310"/>
  <c r="F314"/>
  <c r="K314"/>
  <c r="O314"/>
  <c r="S314"/>
  <c r="W314"/>
  <c r="AA314"/>
  <c r="F318"/>
  <c r="K318"/>
  <c r="O318"/>
  <c r="S318"/>
  <c r="W318"/>
  <c r="AA318"/>
  <c r="F322"/>
  <c r="K322"/>
  <c r="O322"/>
  <c r="S322"/>
  <c r="W322"/>
  <c r="AA322"/>
  <c r="F326"/>
  <c r="K326"/>
  <c r="O326"/>
  <c r="S326"/>
  <c r="W326"/>
  <c r="AA326"/>
  <c r="Z304"/>
  <c r="X304"/>
  <c r="T304"/>
  <c r="R304"/>
  <c r="P304"/>
  <c r="N304"/>
  <c r="L304"/>
  <c r="J304"/>
  <c r="H304"/>
  <c r="Z308"/>
  <c r="X308"/>
  <c r="T308"/>
  <c r="R308"/>
  <c r="P308"/>
  <c r="N308"/>
  <c r="L308"/>
  <c r="J308"/>
  <c r="H308"/>
  <c r="Z312"/>
  <c r="X312"/>
  <c r="T312"/>
  <c r="R312"/>
  <c r="P312"/>
  <c r="N312"/>
  <c r="L312"/>
  <c r="J312"/>
  <c r="H312"/>
  <c r="Z316"/>
  <c r="X316"/>
  <c r="T316"/>
  <c r="R316"/>
  <c r="P316"/>
  <c r="N316"/>
  <c r="L316"/>
  <c r="J316"/>
  <c r="H316"/>
  <c r="Z320"/>
  <c r="X320"/>
  <c r="T320"/>
  <c r="R320"/>
  <c r="P320"/>
  <c r="N320"/>
  <c r="L320"/>
  <c r="J320"/>
  <c r="H320"/>
  <c r="Z324"/>
  <c r="X324"/>
  <c r="T324"/>
  <c r="R324"/>
  <c r="P324"/>
  <c r="N324"/>
  <c r="L324"/>
  <c r="J324"/>
  <c r="H324"/>
  <c r="I302"/>
  <c r="M302"/>
  <c r="Q302"/>
  <c r="U302"/>
  <c r="Y302"/>
  <c r="F304"/>
  <c r="K304"/>
  <c r="O304"/>
  <c r="S304"/>
  <c r="W304"/>
  <c r="AA304"/>
  <c r="I306"/>
  <c r="M306"/>
  <c r="Q306"/>
  <c r="U306"/>
  <c r="Y306"/>
  <c r="F308"/>
  <c r="K308"/>
  <c r="O308"/>
  <c r="S308"/>
  <c r="W308"/>
  <c r="AA308"/>
  <c r="I310"/>
  <c r="M310"/>
  <c r="Q310"/>
  <c r="U310"/>
  <c r="Y310"/>
  <c r="F312"/>
  <c r="K312"/>
  <c r="O312"/>
  <c r="S312"/>
  <c r="W312"/>
  <c r="AA312"/>
  <c r="I314"/>
  <c r="M314"/>
  <c r="Q314"/>
  <c r="U314"/>
  <c r="Y314"/>
  <c r="F316"/>
  <c r="K316"/>
  <c r="O316"/>
  <c r="S316"/>
  <c r="W316"/>
  <c r="AA316"/>
  <c r="I318"/>
  <c r="M318"/>
  <c r="Q318"/>
  <c r="U318"/>
  <c r="Y318"/>
  <c r="F320"/>
  <c r="K320"/>
  <c r="O320"/>
  <c r="S320"/>
  <c r="W320"/>
  <c r="AA320"/>
  <c r="I322"/>
  <c r="M322"/>
  <c r="Q322"/>
  <c r="U322"/>
  <c r="Y322"/>
  <c r="F324"/>
  <c r="K324"/>
  <c r="O324"/>
  <c r="S324"/>
  <c r="W324"/>
  <c r="AA324"/>
  <c r="I326"/>
  <c r="M326"/>
  <c r="Q326"/>
  <c r="U326"/>
  <c r="Y326"/>
  <c r="AA416"/>
  <c r="Y416"/>
  <c r="W416"/>
  <c r="U416"/>
  <c r="S416"/>
  <c r="Q416"/>
  <c r="O416"/>
  <c r="M416"/>
  <c r="K416"/>
  <c r="I416"/>
  <c r="G416"/>
  <c r="X416"/>
  <c r="T416"/>
  <c r="P416"/>
  <c r="L416"/>
  <c r="H416"/>
  <c r="AA420"/>
  <c r="Y420"/>
  <c r="W420"/>
  <c r="U420"/>
  <c r="S420"/>
  <c r="Q420"/>
  <c r="O420"/>
  <c r="M420"/>
  <c r="K420"/>
  <c r="I420"/>
  <c r="G420"/>
  <c r="X420"/>
  <c r="T420"/>
  <c r="P420"/>
  <c r="L420"/>
  <c r="H420"/>
  <c r="AA424"/>
  <c r="Y424"/>
  <c r="W424"/>
  <c r="U424"/>
  <c r="S424"/>
  <c r="Q424"/>
  <c r="O424"/>
  <c r="M424"/>
  <c r="K424"/>
  <c r="I424"/>
  <c r="G424"/>
  <c r="X424"/>
  <c r="T424"/>
  <c r="P424"/>
  <c r="L424"/>
  <c r="H424"/>
  <c r="AA428"/>
  <c r="Y428"/>
  <c r="W428"/>
  <c r="U428"/>
  <c r="S428"/>
  <c r="Q428"/>
  <c r="O428"/>
  <c r="M428"/>
  <c r="K428"/>
  <c r="I428"/>
  <c r="G428"/>
  <c r="X428"/>
  <c r="T428"/>
  <c r="P428"/>
  <c r="L428"/>
  <c r="H428"/>
  <c r="AA432"/>
  <c r="Y432"/>
  <c r="W432"/>
  <c r="U432"/>
  <c r="S432"/>
  <c r="Q432"/>
  <c r="O432"/>
  <c r="M432"/>
  <c r="K432"/>
  <c r="I432"/>
  <c r="G432"/>
  <c r="X432"/>
  <c r="T432"/>
  <c r="P432"/>
  <c r="L432"/>
  <c r="H432"/>
  <c r="F203"/>
  <c r="I203"/>
  <c r="K203"/>
  <c r="M203"/>
  <c r="O203"/>
  <c r="Q203"/>
  <c r="S203"/>
  <c r="U203"/>
  <c r="W203"/>
  <c r="Y203"/>
  <c r="F205"/>
  <c r="I205"/>
  <c r="K205"/>
  <c r="M205"/>
  <c r="O205"/>
  <c r="Q205"/>
  <c r="S205"/>
  <c r="U205"/>
  <c r="W205"/>
  <c r="Y205"/>
  <c r="F207"/>
  <c r="I207"/>
  <c r="K207"/>
  <c r="M207"/>
  <c r="O207"/>
  <c r="Q207"/>
  <c r="S207"/>
  <c r="U207"/>
  <c r="W207"/>
  <c r="Y207"/>
  <c r="F209"/>
  <c r="I209"/>
  <c r="K209"/>
  <c r="M209"/>
  <c r="O209"/>
  <c r="Q209"/>
  <c r="S209"/>
  <c r="U209"/>
  <c r="W209"/>
  <c r="Y209"/>
  <c r="F211"/>
  <c r="I211"/>
  <c r="K211"/>
  <c r="M211"/>
  <c r="O211"/>
  <c r="Q211"/>
  <c r="S211"/>
  <c r="U211"/>
  <c r="W211"/>
  <c r="Y211"/>
  <c r="F213"/>
  <c r="I213"/>
  <c r="K213"/>
  <c r="M213"/>
  <c r="O213"/>
  <c r="Q213"/>
  <c r="S213"/>
  <c r="U213"/>
  <c r="W213"/>
  <c r="Y213"/>
  <c r="F215"/>
  <c r="H215"/>
  <c r="J215"/>
  <c r="L215"/>
  <c r="N215"/>
  <c r="P215"/>
  <c r="R215"/>
  <c r="T215"/>
  <c r="X215"/>
  <c r="AB215" s="1"/>
  <c r="H216"/>
  <c r="J216"/>
  <c r="L216"/>
  <c r="N216"/>
  <c r="P216"/>
  <c r="R216"/>
  <c r="T216"/>
  <c r="X216"/>
  <c r="AB216" s="1"/>
  <c r="F217"/>
  <c r="H217"/>
  <c r="J217"/>
  <c r="L217"/>
  <c r="N217"/>
  <c r="P217"/>
  <c r="R217"/>
  <c r="T217"/>
  <c r="X217"/>
  <c r="AB217" s="1"/>
  <c r="F218"/>
  <c r="H218"/>
  <c r="J218"/>
  <c r="L218"/>
  <c r="N218"/>
  <c r="P218"/>
  <c r="R218"/>
  <c r="T218"/>
  <c r="X218"/>
  <c r="AB218" s="1"/>
  <c r="F219"/>
  <c r="H219"/>
  <c r="J219"/>
  <c r="L219"/>
  <c r="N219"/>
  <c r="P219"/>
  <c r="R219"/>
  <c r="T219"/>
  <c r="X219"/>
  <c r="AB219" s="1"/>
  <c r="F220"/>
  <c r="H220"/>
  <c r="J220"/>
  <c r="L220"/>
  <c r="N220"/>
  <c r="P220"/>
  <c r="R220"/>
  <c r="T220"/>
  <c r="X220"/>
  <c r="AB220" s="1"/>
  <c r="F221"/>
  <c r="H221"/>
  <c r="J221"/>
  <c r="L221"/>
  <c r="N221"/>
  <c r="P221"/>
  <c r="R221"/>
  <c r="T221"/>
  <c r="X221"/>
  <c r="AB221" s="1"/>
  <c r="F222"/>
  <c r="H222"/>
  <c r="J222"/>
  <c r="L222"/>
  <c r="N222"/>
  <c r="P222"/>
  <c r="R222"/>
  <c r="T222"/>
  <c r="X222"/>
  <c r="AB222" s="1"/>
  <c r="F223"/>
  <c r="H223"/>
  <c r="J223"/>
  <c r="L223"/>
  <c r="N223"/>
  <c r="P223"/>
  <c r="R223"/>
  <c r="T223"/>
  <c r="X223"/>
  <c r="AB223" s="1"/>
  <c r="F224"/>
  <c r="H224"/>
  <c r="J224"/>
  <c r="L224"/>
  <c r="N224"/>
  <c r="P224"/>
  <c r="R224"/>
  <c r="T224"/>
  <c r="X224"/>
  <c r="AB224" s="1"/>
  <c r="F225"/>
  <c r="H225"/>
  <c r="J225"/>
  <c r="L225"/>
  <c r="N225"/>
  <c r="P225"/>
  <c r="R225"/>
  <c r="T225"/>
  <c r="X225"/>
  <c r="AB225" s="1"/>
  <c r="F226"/>
  <c r="H226"/>
  <c r="J226"/>
  <c r="L226"/>
  <c r="N226"/>
  <c r="P226"/>
  <c r="R226"/>
  <c r="T226"/>
  <c r="X226"/>
  <c r="AB226" s="1"/>
  <c r="F227"/>
  <c r="H227"/>
  <c r="J227"/>
  <c r="L227"/>
  <c r="N227"/>
  <c r="P227"/>
  <c r="R227"/>
  <c r="T227"/>
  <c r="X227"/>
  <c r="AB227" s="1"/>
  <c r="F228"/>
  <c r="H228"/>
  <c r="J228"/>
  <c r="L228"/>
  <c r="N228"/>
  <c r="P228"/>
  <c r="R228"/>
  <c r="T228"/>
  <c r="X228"/>
  <c r="AB228" s="1"/>
  <c r="F229"/>
  <c r="H229"/>
  <c r="J229"/>
  <c r="L229"/>
  <c r="N229"/>
  <c r="P229"/>
  <c r="R229"/>
  <c r="T229"/>
  <c r="X229"/>
  <c r="AB229" s="1"/>
  <c r="F230"/>
  <c r="H230"/>
  <c r="J230"/>
  <c r="L230"/>
  <c r="N230"/>
  <c r="P230"/>
  <c r="R230"/>
  <c r="T230"/>
  <c r="X230"/>
  <c r="AB230" s="1"/>
  <c r="F231"/>
  <c r="H231"/>
  <c r="J231"/>
  <c r="L231"/>
  <c r="N231"/>
  <c r="P231"/>
  <c r="R231"/>
  <c r="T231"/>
  <c r="X231"/>
  <c r="AB231" s="1"/>
  <c r="F232"/>
  <c r="H232"/>
  <c r="J232"/>
  <c r="L232"/>
  <c r="N232"/>
  <c r="P232"/>
  <c r="R232"/>
  <c r="T232"/>
  <c r="X232"/>
  <c r="AB232" s="1"/>
  <c r="F233"/>
  <c r="H233"/>
  <c r="J233"/>
  <c r="L233"/>
  <c r="N233"/>
  <c r="P233"/>
  <c r="R233"/>
  <c r="T233"/>
  <c r="X233"/>
  <c r="AB233" s="1"/>
  <c r="F234"/>
  <c r="H234"/>
  <c r="J234"/>
  <c r="L234"/>
  <c r="N234"/>
  <c r="P234"/>
  <c r="R234"/>
  <c r="T234"/>
  <c r="X234"/>
  <c r="AB234" s="1"/>
  <c r="F235"/>
  <c r="H235"/>
  <c r="J235"/>
  <c r="L235"/>
  <c r="N235"/>
  <c r="P235"/>
  <c r="R235"/>
  <c r="T235"/>
  <c r="X235"/>
  <c r="AB235" s="1"/>
  <c r="F236"/>
  <c r="H236"/>
  <c r="J236"/>
  <c r="L236"/>
  <c r="N236"/>
  <c r="P236"/>
  <c r="R236"/>
  <c r="T236"/>
  <c r="X236"/>
  <c r="AB236" s="1"/>
  <c r="F237"/>
  <c r="H237"/>
  <c r="J237"/>
  <c r="L237"/>
  <c r="N237"/>
  <c r="P237"/>
  <c r="R237"/>
  <c r="T237"/>
  <c r="X237"/>
  <c r="AB237" s="1"/>
  <c r="F238"/>
  <c r="H238"/>
  <c r="J238"/>
  <c r="L238"/>
  <c r="N238"/>
  <c r="P238"/>
  <c r="R238"/>
  <c r="T238"/>
  <c r="X238"/>
  <c r="AB238" s="1"/>
  <c r="F239"/>
  <c r="H239"/>
  <c r="J239"/>
  <c r="L239"/>
  <c r="N239"/>
  <c r="P239"/>
  <c r="R239"/>
  <c r="T239"/>
  <c r="X239"/>
  <c r="AB239" s="1"/>
  <c r="F240"/>
  <c r="H240"/>
  <c r="J240"/>
  <c r="L240"/>
  <c r="N240"/>
  <c r="P240"/>
  <c r="R240"/>
  <c r="T240"/>
  <c r="X240"/>
  <c r="AB240" s="1"/>
  <c r="F241"/>
  <c r="H241"/>
  <c r="J241"/>
  <c r="L241"/>
  <c r="N241"/>
  <c r="P241"/>
  <c r="R241"/>
  <c r="T241"/>
  <c r="X241"/>
  <c r="AB241" s="1"/>
  <c r="F242"/>
  <c r="H242"/>
  <c r="J242"/>
  <c r="L242"/>
  <c r="N242"/>
  <c r="P242"/>
  <c r="R242"/>
  <c r="T242"/>
  <c r="X242"/>
  <c r="AB242" s="1"/>
  <c r="F243"/>
  <c r="H243"/>
  <c r="J243"/>
  <c r="L243"/>
  <c r="N243"/>
  <c r="P243"/>
  <c r="R243"/>
  <c r="T243"/>
  <c r="X243"/>
  <c r="AB243" s="1"/>
  <c r="F244"/>
  <c r="H244"/>
  <c r="J244"/>
  <c r="L244"/>
  <c r="N244"/>
  <c r="P244"/>
  <c r="R244"/>
  <c r="T244"/>
  <c r="X244"/>
  <c r="AB244" s="1"/>
  <c r="F245"/>
  <c r="H245"/>
  <c r="J245"/>
  <c r="L245"/>
  <c r="N245"/>
  <c r="P245"/>
  <c r="R245"/>
  <c r="T245"/>
  <c r="X245"/>
  <c r="AB245" s="1"/>
  <c r="F246"/>
  <c r="H246"/>
  <c r="J246"/>
  <c r="L246"/>
  <c r="N246"/>
  <c r="P246"/>
  <c r="R246"/>
  <c r="T246"/>
  <c r="X246"/>
  <c r="AB246" s="1"/>
  <c r="F247"/>
  <c r="H247"/>
  <c r="J247"/>
  <c r="L247"/>
  <c r="N247"/>
  <c r="P247"/>
  <c r="R247"/>
  <c r="T247"/>
  <c r="X247"/>
  <c r="AB247" s="1"/>
  <c r="F248"/>
  <c r="H248"/>
  <c r="J248"/>
  <c r="L248"/>
  <c r="N248"/>
  <c r="P248"/>
  <c r="R248"/>
  <c r="T248"/>
  <c r="X248"/>
  <c r="AB248" s="1"/>
  <c r="F249"/>
  <c r="H249"/>
  <c r="J249"/>
  <c r="L249"/>
  <c r="N249"/>
  <c r="P249"/>
  <c r="R249"/>
  <c r="T249"/>
  <c r="X249"/>
  <c r="AB249" s="1"/>
  <c r="F250"/>
  <c r="H250"/>
  <c r="J250"/>
  <c r="L250"/>
  <c r="N250"/>
  <c r="P250"/>
  <c r="R250"/>
  <c r="T250"/>
  <c r="X250"/>
  <c r="AB250" s="1"/>
  <c r="F251"/>
  <c r="H251"/>
  <c r="J251"/>
  <c r="L251"/>
  <c r="N251"/>
  <c r="P251"/>
  <c r="R251"/>
  <c r="T251"/>
  <c r="X251"/>
  <c r="AB251" s="1"/>
  <c r="F252"/>
  <c r="H252"/>
  <c r="J252"/>
  <c r="L252"/>
  <c r="N252"/>
  <c r="P252"/>
  <c r="R252"/>
  <c r="T252"/>
  <c r="X252"/>
  <c r="AB252" s="1"/>
  <c r="F253"/>
  <c r="H253"/>
  <c r="J253"/>
  <c r="L253"/>
  <c r="N253"/>
  <c r="P253"/>
  <c r="R253"/>
  <c r="T253"/>
  <c r="X253"/>
  <c r="AB253" s="1"/>
  <c r="F254"/>
  <c r="H254"/>
  <c r="J254"/>
  <c r="L254"/>
  <c r="N254"/>
  <c r="P254"/>
  <c r="R254"/>
  <c r="T254"/>
  <c r="X254"/>
  <c r="AB254" s="1"/>
  <c r="F255"/>
  <c r="H255"/>
  <c r="J255"/>
  <c r="L255"/>
  <c r="N255"/>
  <c r="P255"/>
  <c r="R255"/>
  <c r="T255"/>
  <c r="X255"/>
  <c r="AB255" s="1"/>
  <c r="F256"/>
  <c r="H256"/>
  <c r="J256"/>
  <c r="L256"/>
  <c r="N256"/>
  <c r="P256"/>
  <c r="R256"/>
  <c r="T256"/>
  <c r="X256"/>
  <c r="AB256" s="1"/>
  <c r="F257"/>
  <c r="H257"/>
  <c r="J257"/>
  <c r="L257"/>
  <c r="N257"/>
  <c r="P257"/>
  <c r="R257"/>
  <c r="T257"/>
  <c r="X257"/>
  <c r="AB257" s="1"/>
  <c r="F258"/>
  <c r="H258"/>
  <c r="J258"/>
  <c r="L258"/>
  <c r="N258"/>
  <c r="P258"/>
  <c r="R258"/>
  <c r="T258"/>
  <c r="X258"/>
  <c r="AB258" s="1"/>
  <c r="F259"/>
  <c r="H259"/>
  <c r="J259"/>
  <c r="L259"/>
  <c r="N259"/>
  <c r="P259"/>
  <c r="R259"/>
  <c r="T259"/>
  <c r="X259"/>
  <c r="AB259" s="1"/>
  <c r="F260"/>
  <c r="H260"/>
  <c r="J260"/>
  <c r="L260"/>
  <c r="N260"/>
  <c r="P260"/>
  <c r="R260"/>
  <c r="T260"/>
  <c r="X260"/>
  <c r="AB260" s="1"/>
  <c r="F261"/>
  <c r="H261"/>
  <c r="J261"/>
  <c r="L261"/>
  <c r="N261"/>
  <c r="P261"/>
  <c r="R261"/>
  <c r="T261"/>
  <c r="X261"/>
  <c r="AB261" s="1"/>
  <c r="F262"/>
  <c r="H262"/>
  <c r="J262"/>
  <c r="L262"/>
  <c r="N262"/>
  <c r="P262"/>
  <c r="R262"/>
  <c r="T262"/>
  <c r="X262"/>
  <c r="AB262" s="1"/>
  <c r="F263"/>
  <c r="H263"/>
  <c r="J263"/>
  <c r="L263"/>
  <c r="N263"/>
  <c r="P263"/>
  <c r="R263"/>
  <c r="T263"/>
  <c r="X263"/>
  <c r="AB263" s="1"/>
  <c r="F264"/>
  <c r="H264"/>
  <c r="J264"/>
  <c r="L264"/>
  <c r="N264"/>
  <c r="P264"/>
  <c r="R264"/>
  <c r="T264"/>
  <c r="X264"/>
  <c r="AB264" s="1"/>
  <c r="F265"/>
  <c r="H265"/>
  <c r="J265"/>
  <c r="L265"/>
  <c r="N265"/>
  <c r="P265"/>
  <c r="R265"/>
  <c r="T265"/>
  <c r="X265"/>
  <c r="AB265" s="1"/>
  <c r="F266"/>
  <c r="H266"/>
  <c r="J266"/>
  <c r="L266"/>
  <c r="N266"/>
  <c r="P266"/>
  <c r="R266"/>
  <c r="T266"/>
  <c r="X266"/>
  <c r="AB266" s="1"/>
  <c r="F267"/>
  <c r="H267"/>
  <c r="J267"/>
  <c r="L267"/>
  <c r="N267"/>
  <c r="P267"/>
  <c r="R267"/>
  <c r="T267"/>
  <c r="X267"/>
  <c r="AB267" s="1"/>
  <c r="F268"/>
  <c r="H268"/>
  <c r="J268"/>
  <c r="L268"/>
  <c r="N268"/>
  <c r="P268"/>
  <c r="R268"/>
  <c r="T268"/>
  <c r="X268"/>
  <c r="AB268" s="1"/>
  <c r="F269"/>
  <c r="H269"/>
  <c r="J269"/>
  <c r="L269"/>
  <c r="N269"/>
  <c r="P269"/>
  <c r="R269"/>
  <c r="T269"/>
  <c r="X269"/>
  <c r="AB269" s="1"/>
  <c r="F270"/>
  <c r="H270"/>
  <c r="J270"/>
  <c r="L270"/>
  <c r="N270"/>
  <c r="P270"/>
  <c r="R270"/>
  <c r="T270"/>
  <c r="X270"/>
  <c r="AB270" s="1"/>
  <c r="F271"/>
  <c r="H271"/>
  <c r="J271"/>
  <c r="L271"/>
  <c r="N271"/>
  <c r="P271"/>
  <c r="R271"/>
  <c r="T271"/>
  <c r="X271"/>
  <c r="AB271" s="1"/>
  <c r="F272"/>
  <c r="H272"/>
  <c r="J272"/>
  <c r="L272"/>
  <c r="N272"/>
  <c r="P272"/>
  <c r="R272"/>
  <c r="T272"/>
  <c r="X272"/>
  <c r="AB272" s="1"/>
  <c r="F273"/>
  <c r="H273"/>
  <c r="J273"/>
  <c r="L273"/>
  <c r="N273"/>
  <c r="P273"/>
  <c r="R273"/>
  <c r="T273"/>
  <c r="X273"/>
  <c r="AB273" s="1"/>
  <c r="F274"/>
  <c r="H274"/>
  <c r="J274"/>
  <c r="L274"/>
  <c r="N274"/>
  <c r="P274"/>
  <c r="R274"/>
  <c r="T274"/>
  <c r="X274"/>
  <c r="AB274" s="1"/>
  <c r="F275"/>
  <c r="H275"/>
  <c r="J275"/>
  <c r="L275"/>
  <c r="N275"/>
  <c r="P275"/>
  <c r="R275"/>
  <c r="T275"/>
  <c r="X275"/>
  <c r="AB275" s="1"/>
  <c r="F276"/>
  <c r="H276"/>
  <c r="J276"/>
  <c r="L276"/>
  <c r="N276"/>
  <c r="P276"/>
  <c r="R276"/>
  <c r="T276"/>
  <c r="X276"/>
  <c r="AB276" s="1"/>
  <c r="F277"/>
  <c r="H277"/>
  <c r="J277"/>
  <c r="L277"/>
  <c r="N277"/>
  <c r="P277"/>
  <c r="R277"/>
  <c r="T277"/>
  <c r="X277"/>
  <c r="AB277" s="1"/>
  <c r="F278"/>
  <c r="H278"/>
  <c r="J278"/>
  <c r="L278"/>
  <c r="N278"/>
  <c r="P278"/>
  <c r="R278"/>
  <c r="T278"/>
  <c r="X278"/>
  <c r="AB278" s="1"/>
  <c r="F279"/>
  <c r="H279"/>
  <c r="J279"/>
  <c r="L279"/>
  <c r="N279"/>
  <c r="P279"/>
  <c r="R279"/>
  <c r="T279"/>
  <c r="X279"/>
  <c r="AB279" s="1"/>
  <c r="F280"/>
  <c r="H280"/>
  <c r="J280"/>
  <c r="L280"/>
  <c r="N280"/>
  <c r="P280"/>
  <c r="R280"/>
  <c r="T280"/>
  <c r="X280"/>
  <c r="AB280" s="1"/>
  <c r="F281"/>
  <c r="H281"/>
  <c r="J281"/>
  <c r="L281"/>
  <c r="N281"/>
  <c r="P281"/>
  <c r="R281"/>
  <c r="T281"/>
  <c r="X281"/>
  <c r="AB281" s="1"/>
  <c r="F282"/>
  <c r="H282"/>
  <c r="J282"/>
  <c r="L282"/>
  <c r="N282"/>
  <c r="P282"/>
  <c r="R282"/>
  <c r="T282"/>
  <c r="X282"/>
  <c r="AB282" s="1"/>
  <c r="F283"/>
  <c r="H283"/>
  <c r="J283"/>
  <c r="L283"/>
  <c r="N283"/>
  <c r="P283"/>
  <c r="R283"/>
  <c r="T283"/>
  <c r="X283"/>
  <c r="AB283" s="1"/>
  <c r="F284"/>
  <c r="H284"/>
  <c r="J284"/>
  <c r="L284"/>
  <c r="N284"/>
  <c r="P284"/>
  <c r="R284"/>
  <c r="T284"/>
  <c r="X284"/>
  <c r="AB284" s="1"/>
  <c r="F285"/>
  <c r="H285"/>
  <c r="J285"/>
  <c r="L285"/>
  <c r="N285"/>
  <c r="P285"/>
  <c r="R285"/>
  <c r="T285"/>
  <c r="X285"/>
  <c r="AB285" s="1"/>
  <c r="F286"/>
  <c r="H286"/>
  <c r="J286"/>
  <c r="L286"/>
  <c r="N286"/>
  <c r="P286"/>
  <c r="R286"/>
  <c r="T286"/>
  <c r="X286"/>
  <c r="AB286" s="1"/>
  <c r="F287"/>
  <c r="H287"/>
  <c r="J287"/>
  <c r="L287"/>
  <c r="N287"/>
  <c r="P287"/>
  <c r="R287"/>
  <c r="T287"/>
  <c r="X287"/>
  <c r="AB287" s="1"/>
  <c r="F288"/>
  <c r="H288"/>
  <c r="J288"/>
  <c r="L288"/>
  <c r="N288"/>
  <c r="P288"/>
  <c r="R288"/>
  <c r="T288"/>
  <c r="X288"/>
  <c r="AB288" s="1"/>
  <c r="F289"/>
  <c r="H289"/>
  <c r="J289"/>
  <c r="L289"/>
  <c r="N289"/>
  <c r="P289"/>
  <c r="R289"/>
  <c r="T289"/>
  <c r="X289"/>
  <c r="AB289" s="1"/>
  <c r="F290"/>
  <c r="H290"/>
  <c r="J290"/>
  <c r="L290"/>
  <c r="N290"/>
  <c r="P290"/>
  <c r="R290"/>
  <c r="T290"/>
  <c r="X290"/>
  <c r="AB290" s="1"/>
  <c r="F291"/>
  <c r="H291"/>
  <c r="J291"/>
  <c r="L291"/>
  <c r="N291"/>
  <c r="P291"/>
  <c r="R291"/>
  <c r="T291"/>
  <c r="X291"/>
  <c r="AB291" s="1"/>
  <c r="F292"/>
  <c r="H292"/>
  <c r="J292"/>
  <c r="L292"/>
  <c r="N292"/>
  <c r="P292"/>
  <c r="R292"/>
  <c r="T292"/>
  <c r="X292"/>
  <c r="AB292" s="1"/>
  <c r="F293"/>
  <c r="H293"/>
  <c r="J293"/>
  <c r="L293"/>
  <c r="N293"/>
  <c r="P293"/>
  <c r="R293"/>
  <c r="T293"/>
  <c r="X293"/>
  <c r="AB293" s="1"/>
  <c r="F294"/>
  <c r="H294"/>
  <c r="J294"/>
  <c r="L294"/>
  <c r="N294"/>
  <c r="P294"/>
  <c r="R294"/>
  <c r="T294"/>
  <c r="X294"/>
  <c r="AB294" s="1"/>
  <c r="F295"/>
  <c r="H295"/>
  <c r="J295"/>
  <c r="L295"/>
  <c r="N295"/>
  <c r="P295"/>
  <c r="R295"/>
  <c r="T295"/>
  <c r="X295"/>
  <c r="AB295" s="1"/>
  <c r="F296"/>
  <c r="H296"/>
  <c r="J296"/>
  <c r="L296"/>
  <c r="N296"/>
  <c r="P296"/>
  <c r="R296"/>
  <c r="T296"/>
  <c r="X296"/>
  <c r="AB296" s="1"/>
  <c r="F297"/>
  <c r="H297"/>
  <c r="J297"/>
  <c r="L297"/>
  <c r="N297"/>
  <c r="P297"/>
  <c r="R297"/>
  <c r="T297"/>
  <c r="X297"/>
  <c r="AB297" s="1"/>
  <c r="F298"/>
  <c r="H298"/>
  <c r="J298"/>
  <c r="L298"/>
  <c r="N298"/>
  <c r="P298"/>
  <c r="R298"/>
  <c r="T298"/>
  <c r="X298"/>
  <c r="AB298" s="1"/>
  <c r="F299"/>
  <c r="H299"/>
  <c r="J299"/>
  <c r="L299"/>
  <c r="N299"/>
  <c r="P299"/>
  <c r="R299"/>
  <c r="T299"/>
  <c r="X299"/>
  <c r="AB299" s="1"/>
  <c r="F300"/>
  <c r="H300"/>
  <c r="J300"/>
  <c r="L300"/>
  <c r="N300"/>
  <c r="P300"/>
  <c r="R300"/>
  <c r="T300"/>
  <c r="X300"/>
  <c r="AB300" s="1"/>
  <c r="F301"/>
  <c r="I301"/>
  <c r="K301"/>
  <c r="M301"/>
  <c r="O301"/>
  <c r="Q301"/>
  <c r="S301"/>
  <c r="U301"/>
  <c r="W301"/>
  <c r="Y301"/>
  <c r="F303"/>
  <c r="I303"/>
  <c r="K303"/>
  <c r="M303"/>
  <c r="O303"/>
  <c r="Q303"/>
  <c r="S303"/>
  <c r="U303"/>
  <c r="W303"/>
  <c r="Y303"/>
  <c r="F305"/>
  <c r="I305"/>
  <c r="K305"/>
  <c r="M305"/>
  <c r="O305"/>
  <c r="Q305"/>
  <c r="S305"/>
  <c r="U305"/>
  <c r="W305"/>
  <c r="Y305"/>
  <c r="F307"/>
  <c r="I307"/>
  <c r="K307"/>
  <c r="M307"/>
  <c r="O307"/>
  <c r="Q307"/>
  <c r="S307"/>
  <c r="U307"/>
  <c r="W307"/>
  <c r="Y307"/>
  <c r="F309"/>
  <c r="I309"/>
  <c r="K309"/>
  <c r="M309"/>
  <c r="O309"/>
  <c r="Q309"/>
  <c r="S309"/>
  <c r="U309"/>
  <c r="W309"/>
  <c r="Y309"/>
  <c r="F311"/>
  <c r="I311"/>
  <c r="K311"/>
  <c r="M311"/>
  <c r="O311"/>
  <c r="Q311"/>
  <c r="S311"/>
  <c r="U311"/>
  <c r="W311"/>
  <c r="Y311"/>
  <c r="F313"/>
  <c r="I313"/>
  <c r="K313"/>
  <c r="M313"/>
  <c r="O313"/>
  <c r="Q313"/>
  <c r="V313" s="1"/>
  <c r="S313"/>
  <c r="U313"/>
  <c r="W313"/>
  <c r="Y313"/>
  <c r="F315"/>
  <c r="I315"/>
  <c r="K315"/>
  <c r="M315"/>
  <c r="O315"/>
  <c r="Q315"/>
  <c r="V315" s="1"/>
  <c r="S315"/>
  <c r="U315"/>
  <c r="W315"/>
  <c r="Y315"/>
  <c r="F317"/>
  <c r="I317"/>
  <c r="K317"/>
  <c r="M317"/>
  <c r="O317"/>
  <c r="Q317"/>
  <c r="V317" s="1"/>
  <c r="S317"/>
  <c r="U317"/>
  <c r="W317"/>
  <c r="Y317"/>
  <c r="F319"/>
  <c r="I319"/>
  <c r="K319"/>
  <c r="M319"/>
  <c r="O319"/>
  <c r="Q319"/>
  <c r="V319" s="1"/>
  <c r="S319"/>
  <c r="U319"/>
  <c r="W319"/>
  <c r="Y319"/>
  <c r="F321"/>
  <c r="I321"/>
  <c r="K321"/>
  <c r="M321"/>
  <c r="O321"/>
  <c r="Q321"/>
  <c r="V321" s="1"/>
  <c r="S321"/>
  <c r="U321"/>
  <c r="W321"/>
  <c r="Y321"/>
  <c r="F323"/>
  <c r="I323"/>
  <c r="K323"/>
  <c r="M323"/>
  <c r="O323"/>
  <c r="Q323"/>
  <c r="V323" s="1"/>
  <c r="S323"/>
  <c r="U323"/>
  <c r="W323"/>
  <c r="Y323"/>
  <c r="F325"/>
  <c r="I325"/>
  <c r="K325"/>
  <c r="M325"/>
  <c r="O325"/>
  <c r="Q325"/>
  <c r="V325" s="1"/>
  <c r="S325"/>
  <c r="U325"/>
  <c r="W325"/>
  <c r="Y325"/>
  <c r="F327"/>
  <c r="H327"/>
  <c r="J327"/>
  <c r="L327"/>
  <c r="N327"/>
  <c r="P327"/>
  <c r="R327"/>
  <c r="T327"/>
  <c r="X327"/>
  <c r="AB327" s="1"/>
  <c r="F328"/>
  <c r="H328"/>
  <c r="J328"/>
  <c r="L328"/>
  <c r="N328"/>
  <c r="P328"/>
  <c r="R328"/>
  <c r="T328"/>
  <c r="X328"/>
  <c r="AB328" s="1"/>
  <c r="F329"/>
  <c r="H329"/>
  <c r="J329"/>
  <c r="L329"/>
  <c r="N329"/>
  <c r="P329"/>
  <c r="R329"/>
  <c r="T329"/>
  <c r="X329"/>
  <c r="AB329" s="1"/>
  <c r="F330"/>
  <c r="H330"/>
  <c r="J330"/>
  <c r="L330"/>
  <c r="N330"/>
  <c r="P330"/>
  <c r="R330"/>
  <c r="T330"/>
  <c r="X330"/>
  <c r="AB330" s="1"/>
  <c r="F331"/>
  <c r="H331"/>
  <c r="J331"/>
  <c r="L331"/>
  <c r="N331"/>
  <c r="P331"/>
  <c r="R331"/>
  <c r="T331"/>
  <c r="X331"/>
  <c r="AB331" s="1"/>
  <c r="F332"/>
  <c r="H332"/>
  <c r="J332"/>
  <c r="L332"/>
  <c r="N332"/>
  <c r="P332"/>
  <c r="R332"/>
  <c r="T332"/>
  <c r="X332"/>
  <c r="AB332" s="1"/>
  <c r="F333"/>
  <c r="H333"/>
  <c r="J333"/>
  <c r="L333"/>
  <c r="N333"/>
  <c r="P333"/>
  <c r="R333"/>
  <c r="T333"/>
  <c r="X333"/>
  <c r="AB333" s="1"/>
  <c r="F334"/>
  <c r="H334"/>
  <c r="J334"/>
  <c r="L334"/>
  <c r="N334"/>
  <c r="P334"/>
  <c r="R334"/>
  <c r="T334"/>
  <c r="X334"/>
  <c r="AB334" s="1"/>
  <c r="F335"/>
  <c r="H335"/>
  <c r="J335"/>
  <c r="L335"/>
  <c r="N335"/>
  <c r="P335"/>
  <c r="R335"/>
  <c r="T335"/>
  <c r="X335"/>
  <c r="AB335" s="1"/>
  <c r="F336"/>
  <c r="H336"/>
  <c r="J336"/>
  <c r="L336"/>
  <c r="N336"/>
  <c r="P336"/>
  <c r="R336"/>
  <c r="T336"/>
  <c r="X336"/>
  <c r="AB336" s="1"/>
  <c r="F337"/>
  <c r="H337"/>
  <c r="J337"/>
  <c r="L337"/>
  <c r="N337"/>
  <c r="P337"/>
  <c r="R337"/>
  <c r="T337"/>
  <c r="X337"/>
  <c r="AB337" s="1"/>
  <c r="F338"/>
  <c r="H338"/>
  <c r="J338"/>
  <c r="L338"/>
  <c r="N338"/>
  <c r="P338"/>
  <c r="R338"/>
  <c r="T338"/>
  <c r="X338"/>
  <c r="AB338" s="1"/>
  <c r="F339"/>
  <c r="H339"/>
  <c r="J339"/>
  <c r="L339"/>
  <c r="N339"/>
  <c r="P339"/>
  <c r="R339"/>
  <c r="T339"/>
  <c r="X339"/>
  <c r="AB339" s="1"/>
  <c r="F340"/>
  <c r="H340"/>
  <c r="J340"/>
  <c r="L340"/>
  <c r="N340"/>
  <c r="P340"/>
  <c r="R340"/>
  <c r="T340"/>
  <c r="X340"/>
  <c r="AB340" s="1"/>
  <c r="F341"/>
  <c r="H341"/>
  <c r="J341"/>
  <c r="L341"/>
  <c r="N341"/>
  <c r="P341"/>
  <c r="R341"/>
  <c r="T341"/>
  <c r="X341"/>
  <c r="AB341" s="1"/>
  <c r="F342"/>
  <c r="H342"/>
  <c r="J342"/>
  <c r="L342"/>
  <c r="N342"/>
  <c r="P342"/>
  <c r="R342"/>
  <c r="T342"/>
  <c r="X342"/>
  <c r="AB342" s="1"/>
  <c r="F343"/>
  <c r="H343"/>
  <c r="J343"/>
  <c r="L343"/>
  <c r="N343"/>
  <c r="P343"/>
  <c r="R343"/>
  <c r="T343"/>
  <c r="X343"/>
  <c r="AB343" s="1"/>
  <c r="F344"/>
  <c r="H344"/>
  <c r="J344"/>
  <c r="L344"/>
  <c r="N344"/>
  <c r="P344"/>
  <c r="R344"/>
  <c r="T344"/>
  <c r="X344"/>
  <c r="AB344" s="1"/>
  <c r="F345"/>
  <c r="H345"/>
  <c r="J345"/>
  <c r="L345"/>
  <c r="N345"/>
  <c r="P345"/>
  <c r="R345"/>
  <c r="T345"/>
  <c r="X345"/>
  <c r="AB345" s="1"/>
  <c r="F346"/>
  <c r="H346"/>
  <c r="J346"/>
  <c r="L346"/>
  <c r="N346"/>
  <c r="P346"/>
  <c r="R346"/>
  <c r="T346"/>
  <c r="X346"/>
  <c r="AB346" s="1"/>
  <c r="F347"/>
  <c r="H347"/>
  <c r="J347"/>
  <c r="L347"/>
  <c r="N347"/>
  <c r="P347"/>
  <c r="R347"/>
  <c r="T347"/>
  <c r="X347"/>
  <c r="AB347" s="1"/>
  <c r="F348"/>
  <c r="H348"/>
  <c r="J348"/>
  <c r="L348"/>
  <c r="N348"/>
  <c r="P348"/>
  <c r="R348"/>
  <c r="T348"/>
  <c r="X348"/>
  <c r="AB348" s="1"/>
  <c r="F349"/>
  <c r="H349"/>
  <c r="J349"/>
  <c r="L349"/>
  <c r="N349"/>
  <c r="P349"/>
  <c r="R349"/>
  <c r="T349"/>
  <c r="X349"/>
  <c r="AB349" s="1"/>
  <c r="I397"/>
  <c r="M397"/>
  <c r="Q397"/>
  <c r="U397"/>
  <c r="N416"/>
  <c r="J418"/>
  <c r="R418"/>
  <c r="N420"/>
  <c r="J422"/>
  <c r="R422"/>
  <c r="N424"/>
  <c r="J426"/>
  <c r="R426"/>
  <c r="N428"/>
  <c r="J430"/>
  <c r="R430"/>
  <c r="N432"/>
  <c r="K435"/>
  <c r="S435"/>
  <c r="Z397"/>
  <c r="X397"/>
  <c r="T397"/>
  <c r="R397"/>
  <c r="P397"/>
  <c r="N397"/>
  <c r="L397"/>
  <c r="J397"/>
  <c r="H397"/>
  <c r="AA418"/>
  <c r="Y418"/>
  <c r="W418"/>
  <c r="U418"/>
  <c r="S418"/>
  <c r="Q418"/>
  <c r="O418"/>
  <c r="M418"/>
  <c r="K418"/>
  <c r="I418"/>
  <c r="G418"/>
  <c r="X418"/>
  <c r="T418"/>
  <c r="P418"/>
  <c r="L418"/>
  <c r="H418"/>
  <c r="AA422"/>
  <c r="Y422"/>
  <c r="W422"/>
  <c r="U422"/>
  <c r="S422"/>
  <c r="Q422"/>
  <c r="O422"/>
  <c r="M422"/>
  <c r="K422"/>
  <c r="I422"/>
  <c r="G422"/>
  <c r="X422"/>
  <c r="T422"/>
  <c r="P422"/>
  <c r="L422"/>
  <c r="H422"/>
  <c r="AA426"/>
  <c r="Y426"/>
  <c r="W426"/>
  <c r="U426"/>
  <c r="S426"/>
  <c r="Q426"/>
  <c r="O426"/>
  <c r="M426"/>
  <c r="K426"/>
  <c r="I426"/>
  <c r="G426"/>
  <c r="X426"/>
  <c r="T426"/>
  <c r="P426"/>
  <c r="L426"/>
  <c r="H426"/>
  <c r="AA430"/>
  <c r="Y430"/>
  <c r="W430"/>
  <c r="U430"/>
  <c r="S430"/>
  <c r="Q430"/>
  <c r="O430"/>
  <c r="M430"/>
  <c r="K430"/>
  <c r="I430"/>
  <c r="G430"/>
  <c r="X430"/>
  <c r="T430"/>
  <c r="P430"/>
  <c r="L430"/>
  <c r="H430"/>
  <c r="Z435"/>
  <c r="X435"/>
  <c r="T435"/>
  <c r="R435"/>
  <c r="P435"/>
  <c r="N435"/>
  <c r="L435"/>
  <c r="J435"/>
  <c r="H435"/>
  <c r="Y435"/>
  <c r="U435"/>
  <c r="Q435"/>
  <c r="M435"/>
  <c r="I435"/>
  <c r="F397"/>
  <c r="K397"/>
  <c r="O397"/>
  <c r="S397"/>
  <c r="W397"/>
  <c r="AA397"/>
  <c r="N418"/>
  <c r="N422"/>
  <c r="N426"/>
  <c r="N430"/>
  <c r="O435"/>
  <c r="W435"/>
  <c r="AA417"/>
  <c r="Y417"/>
  <c r="W417"/>
  <c r="U417"/>
  <c r="S417"/>
  <c r="Q417"/>
  <c r="O417"/>
  <c r="M417"/>
  <c r="K417"/>
  <c r="I417"/>
  <c r="G417"/>
  <c r="AA419"/>
  <c r="Y419"/>
  <c r="W419"/>
  <c r="U419"/>
  <c r="S419"/>
  <c r="Q419"/>
  <c r="O419"/>
  <c r="M419"/>
  <c r="K419"/>
  <c r="I419"/>
  <c r="G419"/>
  <c r="AA421"/>
  <c r="Y421"/>
  <c r="W421"/>
  <c r="U421"/>
  <c r="S421"/>
  <c r="Q421"/>
  <c r="O421"/>
  <c r="M421"/>
  <c r="K421"/>
  <c r="I421"/>
  <c r="G421"/>
  <c r="AA423"/>
  <c r="Y423"/>
  <c r="W423"/>
  <c r="U423"/>
  <c r="S423"/>
  <c r="Q423"/>
  <c r="O423"/>
  <c r="M423"/>
  <c r="K423"/>
  <c r="I423"/>
  <c r="G423"/>
  <c r="AA425"/>
  <c r="Y425"/>
  <c r="W425"/>
  <c r="U425"/>
  <c r="S425"/>
  <c r="Q425"/>
  <c r="O425"/>
  <c r="M425"/>
  <c r="K425"/>
  <c r="I425"/>
  <c r="G425"/>
  <c r="AA427"/>
  <c r="Y427"/>
  <c r="W427"/>
  <c r="U427"/>
  <c r="S427"/>
  <c r="Q427"/>
  <c r="O427"/>
  <c r="M427"/>
  <c r="K427"/>
  <c r="I427"/>
  <c r="G427"/>
  <c r="AA429"/>
  <c r="Y429"/>
  <c r="W429"/>
  <c r="U429"/>
  <c r="S429"/>
  <c r="Q429"/>
  <c r="O429"/>
  <c r="M429"/>
  <c r="K429"/>
  <c r="I429"/>
  <c r="G429"/>
  <c r="AA431"/>
  <c r="Y431"/>
  <c r="W431"/>
  <c r="U431"/>
  <c r="S431"/>
  <c r="Q431"/>
  <c r="O431"/>
  <c r="M431"/>
  <c r="K431"/>
  <c r="I431"/>
  <c r="G431"/>
  <c r="Z433"/>
  <c r="X433"/>
  <c r="T433"/>
  <c r="R433"/>
  <c r="P433"/>
  <c r="N433"/>
  <c r="L433"/>
  <c r="J433"/>
  <c r="H433"/>
  <c r="Z437"/>
  <c r="X437"/>
  <c r="T437"/>
  <c r="R437"/>
  <c r="P437"/>
  <c r="N437"/>
  <c r="L437"/>
  <c r="J437"/>
  <c r="H437"/>
  <c r="F350"/>
  <c r="H350"/>
  <c r="J350"/>
  <c r="L350"/>
  <c r="N350"/>
  <c r="P350"/>
  <c r="R350"/>
  <c r="T350"/>
  <c r="X350"/>
  <c r="AB350" s="1"/>
  <c r="F351"/>
  <c r="H351"/>
  <c r="J351"/>
  <c r="L351"/>
  <c r="N351"/>
  <c r="P351"/>
  <c r="R351"/>
  <c r="T351"/>
  <c r="X351"/>
  <c r="AB351" s="1"/>
  <c r="F352"/>
  <c r="H352"/>
  <c r="J352"/>
  <c r="L352"/>
  <c r="N352"/>
  <c r="P352"/>
  <c r="R352"/>
  <c r="T352"/>
  <c r="X352"/>
  <c r="AB352" s="1"/>
  <c r="F353"/>
  <c r="H353"/>
  <c r="J353"/>
  <c r="L353"/>
  <c r="N353"/>
  <c r="P353"/>
  <c r="R353"/>
  <c r="T353"/>
  <c r="X353"/>
  <c r="AB353" s="1"/>
  <c r="F354"/>
  <c r="H354"/>
  <c r="J354"/>
  <c r="L354"/>
  <c r="N354"/>
  <c r="P354"/>
  <c r="R354"/>
  <c r="T354"/>
  <c r="X354"/>
  <c r="AB354" s="1"/>
  <c r="F355"/>
  <c r="H355"/>
  <c r="J355"/>
  <c r="L355"/>
  <c r="N355"/>
  <c r="P355"/>
  <c r="R355"/>
  <c r="T355"/>
  <c r="X355"/>
  <c r="AB355" s="1"/>
  <c r="F356"/>
  <c r="H356"/>
  <c r="J356"/>
  <c r="L356"/>
  <c r="N356"/>
  <c r="P356"/>
  <c r="R356"/>
  <c r="T356"/>
  <c r="X356"/>
  <c r="AB356" s="1"/>
  <c r="F357"/>
  <c r="H357"/>
  <c r="J357"/>
  <c r="L357"/>
  <c r="N357"/>
  <c r="P357"/>
  <c r="R357"/>
  <c r="T357"/>
  <c r="X357"/>
  <c r="AB357" s="1"/>
  <c r="F358"/>
  <c r="H358"/>
  <c r="J358"/>
  <c r="L358"/>
  <c r="N358"/>
  <c r="P358"/>
  <c r="R358"/>
  <c r="T358"/>
  <c r="X358"/>
  <c r="AB358" s="1"/>
  <c r="F359"/>
  <c r="H359"/>
  <c r="J359"/>
  <c r="L359"/>
  <c r="N359"/>
  <c r="P359"/>
  <c r="R359"/>
  <c r="T359"/>
  <c r="X359"/>
  <c r="AB359" s="1"/>
  <c r="F360"/>
  <c r="H360"/>
  <c r="J360"/>
  <c r="L360"/>
  <c r="N360"/>
  <c r="P360"/>
  <c r="R360"/>
  <c r="T360"/>
  <c r="X360"/>
  <c r="AB360" s="1"/>
  <c r="F361"/>
  <c r="H361"/>
  <c r="J361"/>
  <c r="L361"/>
  <c r="N361"/>
  <c r="P361"/>
  <c r="R361"/>
  <c r="T361"/>
  <c r="X361"/>
  <c r="AB361" s="1"/>
  <c r="F362"/>
  <c r="H362"/>
  <c r="J362"/>
  <c r="L362"/>
  <c r="N362"/>
  <c r="P362"/>
  <c r="R362"/>
  <c r="T362"/>
  <c r="X362"/>
  <c r="AB362" s="1"/>
  <c r="F363"/>
  <c r="H363"/>
  <c r="J363"/>
  <c r="L363"/>
  <c r="N363"/>
  <c r="P363"/>
  <c r="R363"/>
  <c r="T363"/>
  <c r="X363"/>
  <c r="AB363" s="1"/>
  <c r="F364"/>
  <c r="H364"/>
  <c r="J364"/>
  <c r="L364"/>
  <c r="N364"/>
  <c r="P364"/>
  <c r="R364"/>
  <c r="T364"/>
  <c r="X364"/>
  <c r="AB364" s="1"/>
  <c r="F365"/>
  <c r="H365"/>
  <c r="J365"/>
  <c r="L365"/>
  <c r="N365"/>
  <c r="P365"/>
  <c r="R365"/>
  <c r="T365"/>
  <c r="X365"/>
  <c r="AB365" s="1"/>
  <c r="F366"/>
  <c r="H366"/>
  <c r="J366"/>
  <c r="L366"/>
  <c r="N366"/>
  <c r="P366"/>
  <c r="R366"/>
  <c r="T366"/>
  <c r="X366"/>
  <c r="AB366" s="1"/>
  <c r="F367"/>
  <c r="H367"/>
  <c r="J367"/>
  <c r="L367"/>
  <c r="N367"/>
  <c r="P367"/>
  <c r="R367"/>
  <c r="T367"/>
  <c r="X367"/>
  <c r="AB367" s="1"/>
  <c r="F368"/>
  <c r="H368"/>
  <c r="J368"/>
  <c r="L368"/>
  <c r="N368"/>
  <c r="P368"/>
  <c r="R368"/>
  <c r="T368"/>
  <c r="X368"/>
  <c r="AB368" s="1"/>
  <c r="F369"/>
  <c r="H369"/>
  <c r="J369"/>
  <c r="L369"/>
  <c r="N369"/>
  <c r="P369"/>
  <c r="R369"/>
  <c r="T369"/>
  <c r="X369"/>
  <c r="AB369" s="1"/>
  <c r="F370"/>
  <c r="H370"/>
  <c r="J370"/>
  <c r="L370"/>
  <c r="N370"/>
  <c r="P370"/>
  <c r="R370"/>
  <c r="T370"/>
  <c r="X370"/>
  <c r="AB370" s="1"/>
  <c r="F371"/>
  <c r="H371"/>
  <c r="J371"/>
  <c r="L371"/>
  <c r="N371"/>
  <c r="P371"/>
  <c r="R371"/>
  <c r="T371"/>
  <c r="X371"/>
  <c r="AB371" s="1"/>
  <c r="F372"/>
  <c r="H372"/>
  <c r="J372"/>
  <c r="L372"/>
  <c r="N372"/>
  <c r="P372"/>
  <c r="R372"/>
  <c r="T372"/>
  <c r="X372"/>
  <c r="AB372" s="1"/>
  <c r="F373"/>
  <c r="H373"/>
  <c r="J373"/>
  <c r="L373"/>
  <c r="N373"/>
  <c r="P373"/>
  <c r="R373"/>
  <c r="T373"/>
  <c r="X373"/>
  <c r="AB373" s="1"/>
  <c r="F374"/>
  <c r="H374"/>
  <c r="J374"/>
  <c r="L374"/>
  <c r="N374"/>
  <c r="P374"/>
  <c r="R374"/>
  <c r="T374"/>
  <c r="X374"/>
  <c r="AB374" s="1"/>
  <c r="F375"/>
  <c r="H375"/>
  <c r="J375"/>
  <c r="L375"/>
  <c r="N375"/>
  <c r="P375"/>
  <c r="R375"/>
  <c r="T375"/>
  <c r="X375"/>
  <c r="AB375" s="1"/>
  <c r="F376"/>
  <c r="H376"/>
  <c r="J376"/>
  <c r="L376"/>
  <c r="N376"/>
  <c r="P376"/>
  <c r="R376"/>
  <c r="T376"/>
  <c r="X376"/>
  <c r="AB376" s="1"/>
  <c r="F377"/>
  <c r="H377"/>
  <c r="J377"/>
  <c r="L377"/>
  <c r="N377"/>
  <c r="P377"/>
  <c r="R377"/>
  <c r="T377"/>
  <c r="X377"/>
  <c r="AB377" s="1"/>
  <c r="F378"/>
  <c r="H378"/>
  <c r="J378"/>
  <c r="L378"/>
  <c r="N378"/>
  <c r="P378"/>
  <c r="R378"/>
  <c r="T378"/>
  <c r="X378"/>
  <c r="AB378" s="1"/>
  <c r="F379"/>
  <c r="H379"/>
  <c r="J379"/>
  <c r="L379"/>
  <c r="N379"/>
  <c r="P379"/>
  <c r="R379"/>
  <c r="T379"/>
  <c r="X379"/>
  <c r="AB379" s="1"/>
  <c r="F380"/>
  <c r="H380"/>
  <c r="J380"/>
  <c r="L380"/>
  <c r="N380"/>
  <c r="P380"/>
  <c r="R380"/>
  <c r="T380"/>
  <c r="X380"/>
  <c r="AB380" s="1"/>
  <c r="F381"/>
  <c r="H381"/>
  <c r="J381"/>
  <c r="L381"/>
  <c r="N381"/>
  <c r="P381"/>
  <c r="R381"/>
  <c r="T381"/>
  <c r="X381"/>
  <c r="AB381" s="1"/>
  <c r="F382"/>
  <c r="H382"/>
  <c r="J382"/>
  <c r="L382"/>
  <c r="N382"/>
  <c r="P382"/>
  <c r="R382"/>
  <c r="T382"/>
  <c r="X382"/>
  <c r="AB382" s="1"/>
  <c r="F383"/>
  <c r="H383"/>
  <c r="J383"/>
  <c r="L383"/>
  <c r="N383"/>
  <c r="P383"/>
  <c r="R383"/>
  <c r="T383"/>
  <c r="X383"/>
  <c r="AB383" s="1"/>
  <c r="F384"/>
  <c r="H384"/>
  <c r="J384"/>
  <c r="L384"/>
  <c r="N384"/>
  <c r="P384"/>
  <c r="R384"/>
  <c r="T384"/>
  <c r="X384"/>
  <c r="AB384" s="1"/>
  <c r="F385"/>
  <c r="H385"/>
  <c r="J385"/>
  <c r="L385"/>
  <c r="N385"/>
  <c r="P385"/>
  <c r="R385"/>
  <c r="T385"/>
  <c r="X385"/>
  <c r="AB385" s="1"/>
  <c r="F386"/>
  <c r="H386"/>
  <c r="J386"/>
  <c r="L386"/>
  <c r="N386"/>
  <c r="P386"/>
  <c r="R386"/>
  <c r="T386"/>
  <c r="X386"/>
  <c r="AB386" s="1"/>
  <c r="F387"/>
  <c r="H387"/>
  <c r="J387"/>
  <c r="L387"/>
  <c r="N387"/>
  <c r="P387"/>
  <c r="R387"/>
  <c r="T387"/>
  <c r="X387"/>
  <c r="AB387" s="1"/>
  <c r="F388"/>
  <c r="H388"/>
  <c r="J388"/>
  <c r="L388"/>
  <c r="N388"/>
  <c r="P388"/>
  <c r="R388"/>
  <c r="T388"/>
  <c r="X388"/>
  <c r="AB388" s="1"/>
  <c r="F389"/>
  <c r="H389"/>
  <c r="J389"/>
  <c r="L389"/>
  <c r="N389"/>
  <c r="P389"/>
  <c r="R389"/>
  <c r="T389"/>
  <c r="X389"/>
  <c r="AB389" s="1"/>
  <c r="F390"/>
  <c r="H390"/>
  <c r="J390"/>
  <c r="L390"/>
  <c r="N390"/>
  <c r="P390"/>
  <c r="R390"/>
  <c r="T390"/>
  <c r="X390"/>
  <c r="AB390" s="1"/>
  <c r="F391"/>
  <c r="H391"/>
  <c r="J391"/>
  <c r="L391"/>
  <c r="N391"/>
  <c r="P391"/>
  <c r="R391"/>
  <c r="T391"/>
  <c r="X391"/>
  <c r="AB391" s="1"/>
  <c r="F392"/>
  <c r="H392"/>
  <c r="J392"/>
  <c r="L392"/>
  <c r="N392"/>
  <c r="P392"/>
  <c r="R392"/>
  <c r="T392"/>
  <c r="X392"/>
  <c r="AB392" s="1"/>
  <c r="F393"/>
  <c r="H393"/>
  <c r="J393"/>
  <c r="L393"/>
  <c r="N393"/>
  <c r="P393"/>
  <c r="R393"/>
  <c r="T393"/>
  <c r="X393"/>
  <c r="AB393" s="1"/>
  <c r="F394"/>
  <c r="H394"/>
  <c r="J394"/>
  <c r="L394"/>
  <c r="N394"/>
  <c r="P394"/>
  <c r="R394"/>
  <c r="T394"/>
  <c r="X394"/>
  <c r="AB394" s="1"/>
  <c r="F395"/>
  <c r="H395"/>
  <c r="J395"/>
  <c r="L395"/>
  <c r="N395"/>
  <c r="P395"/>
  <c r="R395"/>
  <c r="T395"/>
  <c r="X395"/>
  <c r="AB395" s="1"/>
  <c r="F396"/>
  <c r="I396"/>
  <c r="K396"/>
  <c r="M396"/>
  <c r="O396"/>
  <c r="Q396"/>
  <c r="S396"/>
  <c r="U396"/>
  <c r="W396"/>
  <c r="Y396"/>
  <c r="F398"/>
  <c r="H398"/>
  <c r="J398"/>
  <c r="L398"/>
  <c r="N398"/>
  <c r="P398"/>
  <c r="R398"/>
  <c r="T398"/>
  <c r="X398"/>
  <c r="AB398" s="1"/>
  <c r="F399"/>
  <c r="H399"/>
  <c r="J399"/>
  <c r="L399"/>
  <c r="N399"/>
  <c r="P399"/>
  <c r="R399"/>
  <c r="T399"/>
  <c r="X399"/>
  <c r="AB399" s="1"/>
  <c r="F400"/>
  <c r="H400"/>
  <c r="J400"/>
  <c r="L400"/>
  <c r="N400"/>
  <c r="P400"/>
  <c r="R400"/>
  <c r="T400"/>
  <c r="X400"/>
  <c r="AB400" s="1"/>
  <c r="H401"/>
  <c r="J401"/>
  <c r="L401"/>
  <c r="N401"/>
  <c r="P401"/>
  <c r="R401"/>
  <c r="T401"/>
  <c r="X401"/>
  <c r="AB401" s="1"/>
  <c r="H402"/>
  <c r="J402"/>
  <c r="L402"/>
  <c r="N402"/>
  <c r="P402"/>
  <c r="R402"/>
  <c r="T402"/>
  <c r="X402"/>
  <c r="AB402" s="1"/>
  <c r="H403"/>
  <c r="J403"/>
  <c r="L403"/>
  <c r="N403"/>
  <c r="P403"/>
  <c r="R403"/>
  <c r="T403"/>
  <c r="X403"/>
  <c r="AB403" s="1"/>
  <c r="H404"/>
  <c r="J404"/>
  <c r="L404"/>
  <c r="N404"/>
  <c r="P404"/>
  <c r="R404"/>
  <c r="T404"/>
  <c r="X404"/>
  <c r="AB404" s="1"/>
  <c r="H405"/>
  <c r="J405"/>
  <c r="L405"/>
  <c r="N405"/>
  <c r="P405"/>
  <c r="R405"/>
  <c r="T405"/>
  <c r="X405"/>
  <c r="AB405" s="1"/>
  <c r="H406"/>
  <c r="J406"/>
  <c r="L406"/>
  <c r="N406"/>
  <c r="P406"/>
  <c r="R406"/>
  <c r="T406"/>
  <c r="X406"/>
  <c r="AB406" s="1"/>
  <c r="H407"/>
  <c r="J407"/>
  <c r="L407"/>
  <c r="N407"/>
  <c r="P407"/>
  <c r="R407"/>
  <c r="T407"/>
  <c r="X407"/>
  <c r="AB407" s="1"/>
  <c r="F408"/>
  <c r="H408"/>
  <c r="J408"/>
  <c r="L408"/>
  <c r="N408"/>
  <c r="P408"/>
  <c r="R408"/>
  <c r="T408"/>
  <c r="X408"/>
  <c r="AB408" s="1"/>
  <c r="F409"/>
  <c r="H409"/>
  <c r="J409"/>
  <c r="L409"/>
  <c r="N409"/>
  <c r="P409"/>
  <c r="R409"/>
  <c r="T409"/>
  <c r="X409"/>
  <c r="AB409" s="1"/>
  <c r="F410"/>
  <c r="H410"/>
  <c r="J410"/>
  <c r="L410"/>
  <c r="N410"/>
  <c r="P410"/>
  <c r="R410"/>
  <c r="T410"/>
  <c r="X410"/>
  <c r="AB410" s="1"/>
  <c r="H411"/>
  <c r="J411"/>
  <c r="L411"/>
  <c r="N411"/>
  <c r="P411"/>
  <c r="R411"/>
  <c r="T411"/>
  <c r="X411"/>
  <c r="AB411" s="1"/>
  <c r="H412"/>
  <c r="J412"/>
  <c r="L412"/>
  <c r="N412"/>
  <c r="P412"/>
  <c r="R412"/>
  <c r="T412"/>
  <c r="X412"/>
  <c r="AB412" s="1"/>
  <c r="H413"/>
  <c r="J413"/>
  <c r="L413"/>
  <c r="N413"/>
  <c r="P413"/>
  <c r="R413"/>
  <c r="T413"/>
  <c r="X413"/>
  <c r="AB413" s="1"/>
  <c r="F414"/>
  <c r="H414"/>
  <c r="J414"/>
  <c r="L414"/>
  <c r="N414"/>
  <c r="P414"/>
  <c r="R414"/>
  <c r="T414"/>
  <c r="X414"/>
  <c r="AB414" s="1"/>
  <c r="F415"/>
  <c r="H415"/>
  <c r="J415"/>
  <c r="L415"/>
  <c r="N415"/>
  <c r="P415"/>
  <c r="R415"/>
  <c r="T415"/>
  <c r="X415"/>
  <c r="Z415"/>
  <c r="J417"/>
  <c r="N417"/>
  <c r="R417"/>
  <c r="Z417"/>
  <c r="J419"/>
  <c r="N419"/>
  <c r="R419"/>
  <c r="V419" s="1"/>
  <c r="Z419"/>
  <c r="J421"/>
  <c r="N421"/>
  <c r="R421"/>
  <c r="Z421"/>
  <c r="J423"/>
  <c r="N423"/>
  <c r="R423"/>
  <c r="Z423"/>
  <c r="F425"/>
  <c r="J425"/>
  <c r="N425"/>
  <c r="R425"/>
  <c r="Z425"/>
  <c r="J427"/>
  <c r="N427"/>
  <c r="R427"/>
  <c r="V427" s="1"/>
  <c r="Z427"/>
  <c r="J429"/>
  <c r="N429"/>
  <c r="R429"/>
  <c r="Z429"/>
  <c r="F431"/>
  <c r="J431"/>
  <c r="N431"/>
  <c r="R431"/>
  <c r="Z431"/>
  <c r="K433"/>
  <c r="O433"/>
  <c r="S433"/>
  <c r="W433"/>
  <c r="AA433"/>
  <c r="K437"/>
  <c r="O437"/>
  <c r="S437"/>
  <c r="W437"/>
  <c r="AA437"/>
  <c r="I439"/>
  <c r="M439"/>
  <c r="Q439"/>
  <c r="U439"/>
  <c r="V450"/>
  <c r="AC450" s="1"/>
  <c r="AF450" s="1"/>
  <c r="V452"/>
  <c r="AC452" s="1"/>
  <c r="AF452" s="1"/>
  <c r="V454"/>
  <c r="AC454" s="1"/>
  <c r="AF454" s="1"/>
  <c r="V456"/>
  <c r="AC456" s="1"/>
  <c r="AF456" s="1"/>
  <c r="Z439"/>
  <c r="X439"/>
  <c r="T439"/>
  <c r="R439"/>
  <c r="P439"/>
  <c r="N439"/>
  <c r="L439"/>
  <c r="J439"/>
  <c r="H439"/>
  <c r="K439"/>
  <c r="O439"/>
  <c r="S439"/>
  <c r="W439"/>
  <c r="AA439"/>
  <c r="I434"/>
  <c r="K434"/>
  <c r="M434"/>
  <c r="O434"/>
  <c r="Q434"/>
  <c r="S434"/>
  <c r="U434"/>
  <c r="W434"/>
  <c r="Y434"/>
  <c r="I436"/>
  <c r="K436"/>
  <c r="M436"/>
  <c r="O436"/>
  <c r="Q436"/>
  <c r="S436"/>
  <c r="U436"/>
  <c r="W436"/>
  <c r="Y436"/>
  <c r="I438"/>
  <c r="K438"/>
  <c r="M438"/>
  <c r="O438"/>
  <c r="Q438"/>
  <c r="S438"/>
  <c r="U438"/>
  <c r="W438"/>
  <c r="Y438"/>
  <c r="F440"/>
  <c r="H440"/>
  <c r="J440"/>
  <c r="L440"/>
  <c r="N440"/>
  <c r="P440"/>
  <c r="R440"/>
  <c r="T440"/>
  <c r="X440"/>
  <c r="AB440" s="1"/>
  <c r="F441"/>
  <c r="H441"/>
  <c r="J441"/>
  <c r="L441"/>
  <c r="N441"/>
  <c r="P441"/>
  <c r="R441"/>
  <c r="T441"/>
  <c r="X441"/>
  <c r="AB441" s="1"/>
  <c r="F442"/>
  <c r="H442"/>
  <c r="J442"/>
  <c r="L442"/>
  <c r="N442"/>
  <c r="P442"/>
  <c r="R442"/>
  <c r="T442"/>
  <c r="X442"/>
  <c r="AB442" s="1"/>
  <c r="F443"/>
  <c r="H443"/>
  <c r="J443"/>
  <c r="L443"/>
  <c r="N443"/>
  <c r="P443"/>
  <c r="R443"/>
  <c r="T443"/>
  <c r="X443"/>
  <c r="AB443" s="1"/>
  <c r="H444"/>
  <c r="J444"/>
  <c r="L444"/>
  <c r="N444"/>
  <c r="P444"/>
  <c r="R444"/>
  <c r="T444"/>
  <c r="X444"/>
  <c r="AB444" s="1"/>
  <c r="F445"/>
  <c r="H445"/>
  <c r="J445"/>
  <c r="L445"/>
  <c r="N445"/>
  <c r="P445"/>
  <c r="R445"/>
  <c r="T445"/>
  <c r="X445"/>
  <c r="AB445" s="1"/>
  <c r="F446"/>
  <c r="H446"/>
  <c r="J446"/>
  <c r="L446"/>
  <c r="N446"/>
  <c r="P446"/>
  <c r="R446"/>
  <c r="T446"/>
  <c r="X446"/>
  <c r="AB446" s="1"/>
  <c r="H447"/>
  <c r="J447"/>
  <c r="L447"/>
  <c r="N447"/>
  <c r="P447"/>
  <c r="R447"/>
  <c r="T447"/>
  <c r="X447"/>
  <c r="AB447" s="1"/>
  <c r="F448"/>
  <c r="H448"/>
  <c r="J448"/>
  <c r="L448"/>
  <c r="N448"/>
  <c r="P448"/>
  <c r="R448"/>
  <c r="T448"/>
  <c r="X448"/>
  <c r="AB448" s="1"/>
  <c r="F449"/>
  <c r="H449"/>
  <c r="J449"/>
  <c r="L449"/>
  <c r="N449"/>
  <c r="P449"/>
  <c r="R449"/>
  <c r="T449"/>
  <c r="X449"/>
  <c r="AB449" s="1"/>
  <c r="AD472" i="1"/>
  <c r="AE472"/>
  <c r="H6"/>
  <c r="B7"/>
  <c r="C7"/>
  <c r="D7"/>
  <c r="E7"/>
  <c r="F7"/>
  <c r="H7"/>
  <c r="J7"/>
  <c r="L7"/>
  <c r="N7"/>
  <c r="Q7"/>
  <c r="S7"/>
  <c r="U7"/>
  <c r="X7"/>
  <c r="Z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B8"/>
  <c r="G8" s="1"/>
  <c r="C8"/>
  <c r="D8"/>
  <c r="E8"/>
  <c r="F8"/>
  <c r="Y8"/>
  <c r="B9"/>
  <c r="G9" s="1"/>
  <c r="C9"/>
  <c r="D9"/>
  <c r="E9"/>
  <c r="F9"/>
  <c r="X9"/>
  <c r="B10"/>
  <c r="G10" s="1"/>
  <c r="C10"/>
  <c r="D10"/>
  <c r="E10"/>
  <c r="F10"/>
  <c r="B11"/>
  <c r="G11" s="1"/>
  <c r="C11"/>
  <c r="D11"/>
  <c r="E11"/>
  <c r="F11"/>
  <c r="W11"/>
  <c r="B12"/>
  <c r="G12" s="1"/>
  <c r="C12"/>
  <c r="D12"/>
  <c r="E12"/>
  <c r="F12"/>
  <c r="B13"/>
  <c r="G13" s="1"/>
  <c r="C13"/>
  <c r="D13"/>
  <c r="E13"/>
  <c r="F13"/>
  <c r="W13"/>
  <c r="B14"/>
  <c r="G14" s="1"/>
  <c r="C14"/>
  <c r="D14"/>
  <c r="E14"/>
  <c r="F14"/>
  <c r="B15"/>
  <c r="G15" s="1"/>
  <c r="C15"/>
  <c r="D15"/>
  <c r="E15"/>
  <c r="F15"/>
  <c r="B16"/>
  <c r="G16" s="1"/>
  <c r="C16"/>
  <c r="D16"/>
  <c r="E16"/>
  <c r="F16"/>
  <c r="B17"/>
  <c r="G17" s="1"/>
  <c r="C17"/>
  <c r="D17"/>
  <c r="E17"/>
  <c r="F17"/>
  <c r="B18"/>
  <c r="H18" s="1"/>
  <c r="C18"/>
  <c r="D18"/>
  <c r="E18"/>
  <c r="F18"/>
  <c r="B19"/>
  <c r="G19" s="1"/>
  <c r="C19"/>
  <c r="D19"/>
  <c r="E19"/>
  <c r="F19"/>
  <c r="B20"/>
  <c r="J20" s="1"/>
  <c r="C20"/>
  <c r="D20"/>
  <c r="E20"/>
  <c r="F20"/>
  <c r="B21"/>
  <c r="G21" s="1"/>
  <c r="C21"/>
  <c r="D21"/>
  <c r="E21"/>
  <c r="F21"/>
  <c r="B22"/>
  <c r="J22" s="1"/>
  <c r="C22"/>
  <c r="D22"/>
  <c r="E22"/>
  <c r="F22"/>
  <c r="AA22"/>
  <c r="B23"/>
  <c r="G23" s="1"/>
  <c r="C23"/>
  <c r="D23"/>
  <c r="E23"/>
  <c r="F23"/>
  <c r="B24"/>
  <c r="N24" s="1"/>
  <c r="C24"/>
  <c r="D24"/>
  <c r="E24"/>
  <c r="F24"/>
  <c r="B25"/>
  <c r="G25" s="1"/>
  <c r="C25"/>
  <c r="D25"/>
  <c r="E25"/>
  <c r="F25"/>
  <c r="W25"/>
  <c r="B26"/>
  <c r="J26" s="1"/>
  <c r="C26"/>
  <c r="D26"/>
  <c r="E26"/>
  <c r="F26"/>
  <c r="B27"/>
  <c r="G27" s="1"/>
  <c r="C27"/>
  <c r="D27"/>
  <c r="E27"/>
  <c r="F27"/>
  <c r="B28"/>
  <c r="W28" s="1"/>
  <c r="C28"/>
  <c r="D28"/>
  <c r="E28"/>
  <c r="F28"/>
  <c r="B29"/>
  <c r="H29" s="1"/>
  <c r="C29"/>
  <c r="D29"/>
  <c r="E29"/>
  <c r="F29"/>
  <c r="B30"/>
  <c r="H30" s="1"/>
  <c r="C30"/>
  <c r="D30"/>
  <c r="E30"/>
  <c r="F30"/>
  <c r="B31"/>
  <c r="G31" s="1"/>
  <c r="C31"/>
  <c r="D31"/>
  <c r="E31"/>
  <c r="F31"/>
  <c r="B32"/>
  <c r="N32" s="1"/>
  <c r="C32"/>
  <c r="D32"/>
  <c r="E32"/>
  <c r="F32"/>
  <c r="B33"/>
  <c r="N33" s="1"/>
  <c r="C33"/>
  <c r="D33"/>
  <c r="E33"/>
  <c r="F33"/>
  <c r="B34"/>
  <c r="N34" s="1"/>
  <c r="C34"/>
  <c r="D34"/>
  <c r="E34"/>
  <c r="F34"/>
  <c r="B35"/>
  <c r="N35" s="1"/>
  <c r="C35"/>
  <c r="D35"/>
  <c r="E35"/>
  <c r="F35"/>
  <c r="B36"/>
  <c r="N36" s="1"/>
  <c r="C36"/>
  <c r="D36"/>
  <c r="E36"/>
  <c r="F36"/>
  <c r="B37"/>
  <c r="J37" s="1"/>
  <c r="C37"/>
  <c r="D37"/>
  <c r="E37"/>
  <c r="F37"/>
  <c r="B38"/>
  <c r="H38" s="1"/>
  <c r="C38"/>
  <c r="D38"/>
  <c r="E38"/>
  <c r="F38"/>
  <c r="B39"/>
  <c r="H39" s="1"/>
  <c r="C39"/>
  <c r="D39"/>
  <c r="E39"/>
  <c r="F39"/>
  <c r="B40"/>
  <c r="H40" s="1"/>
  <c r="C40"/>
  <c r="D40"/>
  <c r="E40"/>
  <c r="F40"/>
  <c r="B41"/>
  <c r="Z41" s="1"/>
  <c r="C41"/>
  <c r="D41"/>
  <c r="E41"/>
  <c r="F41"/>
  <c r="B42"/>
  <c r="H42" s="1"/>
  <c r="C42"/>
  <c r="D42"/>
  <c r="E42"/>
  <c r="F42"/>
  <c r="Z42"/>
  <c r="B43"/>
  <c r="C43"/>
  <c r="D43"/>
  <c r="E43"/>
  <c r="F43"/>
  <c r="B44"/>
  <c r="N44" s="1"/>
  <c r="C44"/>
  <c r="D44"/>
  <c r="E44"/>
  <c r="F44"/>
  <c r="B45"/>
  <c r="H45" s="1"/>
  <c r="C45"/>
  <c r="D45"/>
  <c r="E45"/>
  <c r="F45"/>
  <c r="B46"/>
  <c r="H46" s="1"/>
  <c r="C46"/>
  <c r="D46"/>
  <c r="E46"/>
  <c r="F46"/>
  <c r="B47"/>
  <c r="C47"/>
  <c r="D47"/>
  <c r="E47"/>
  <c r="F47"/>
  <c r="B48"/>
  <c r="N48" s="1"/>
  <c r="C48"/>
  <c r="D48"/>
  <c r="E48"/>
  <c r="F48"/>
  <c r="B49"/>
  <c r="H49" s="1"/>
  <c r="C49"/>
  <c r="D49"/>
  <c r="E49"/>
  <c r="F49"/>
  <c r="B50"/>
  <c r="W50" s="1"/>
  <c r="C50"/>
  <c r="D50"/>
  <c r="E50"/>
  <c r="F50"/>
  <c r="B51"/>
  <c r="G51" s="1"/>
  <c r="C51"/>
  <c r="D51"/>
  <c r="E51"/>
  <c r="F51"/>
  <c r="W51"/>
  <c r="B52"/>
  <c r="N52" s="1"/>
  <c r="C52"/>
  <c r="D52"/>
  <c r="E52"/>
  <c r="F52"/>
  <c r="B53"/>
  <c r="H53" s="1"/>
  <c r="C53"/>
  <c r="D53"/>
  <c r="E53"/>
  <c r="F53"/>
  <c r="B54"/>
  <c r="K54" s="1"/>
  <c r="C54"/>
  <c r="D54"/>
  <c r="E54"/>
  <c r="F54"/>
  <c r="B55"/>
  <c r="C55"/>
  <c r="D55"/>
  <c r="E55"/>
  <c r="F55"/>
  <c r="B56"/>
  <c r="O56" s="1"/>
  <c r="C56"/>
  <c r="D56"/>
  <c r="E56"/>
  <c r="F56"/>
  <c r="B57"/>
  <c r="I57" s="1"/>
  <c r="C57"/>
  <c r="D57"/>
  <c r="E57"/>
  <c r="F57"/>
  <c r="X57"/>
  <c r="B58"/>
  <c r="K58" s="1"/>
  <c r="C58"/>
  <c r="D58"/>
  <c r="E58"/>
  <c r="F58"/>
  <c r="B59"/>
  <c r="K59" s="1"/>
  <c r="C59"/>
  <c r="D59"/>
  <c r="E59"/>
  <c r="F59"/>
  <c r="B60"/>
  <c r="O60" s="1"/>
  <c r="C60"/>
  <c r="D60"/>
  <c r="E60"/>
  <c r="F60"/>
  <c r="B61"/>
  <c r="I61" s="1"/>
  <c r="C61"/>
  <c r="D61"/>
  <c r="E61"/>
  <c r="F61"/>
  <c r="B62"/>
  <c r="O62" s="1"/>
  <c r="C62"/>
  <c r="D62"/>
  <c r="E62"/>
  <c r="F62"/>
  <c r="B63"/>
  <c r="I63" s="1"/>
  <c r="C63"/>
  <c r="D63"/>
  <c r="E63"/>
  <c r="F63"/>
  <c r="B64"/>
  <c r="O64" s="1"/>
  <c r="C64"/>
  <c r="D64"/>
  <c r="E64"/>
  <c r="F64"/>
  <c r="B65"/>
  <c r="I65" s="1"/>
  <c r="C65"/>
  <c r="D65"/>
  <c r="E65"/>
  <c r="F65"/>
  <c r="B66"/>
  <c r="O66" s="1"/>
  <c r="C66"/>
  <c r="D66"/>
  <c r="E66"/>
  <c r="F66"/>
  <c r="B67"/>
  <c r="H67" s="1"/>
  <c r="C67"/>
  <c r="D67"/>
  <c r="E67"/>
  <c r="F67"/>
  <c r="B68"/>
  <c r="K68" s="1"/>
  <c r="C68"/>
  <c r="D68"/>
  <c r="E68"/>
  <c r="F68"/>
  <c r="B69"/>
  <c r="O69" s="1"/>
  <c r="C69"/>
  <c r="D69"/>
  <c r="E69"/>
  <c r="F69"/>
  <c r="B70"/>
  <c r="G70" s="1"/>
  <c r="C70"/>
  <c r="D70"/>
  <c r="E70"/>
  <c r="F70"/>
  <c r="B71"/>
  <c r="H71" s="1"/>
  <c r="C71"/>
  <c r="D71"/>
  <c r="E71"/>
  <c r="F71"/>
  <c r="B72"/>
  <c r="G72" s="1"/>
  <c r="C72"/>
  <c r="D72"/>
  <c r="E72"/>
  <c r="F72"/>
  <c r="B73"/>
  <c r="H73" s="1"/>
  <c r="C73"/>
  <c r="D73"/>
  <c r="E73"/>
  <c r="F73"/>
  <c r="B74"/>
  <c r="G74" s="1"/>
  <c r="C74"/>
  <c r="D74"/>
  <c r="E74"/>
  <c r="F74"/>
  <c r="B75"/>
  <c r="H75" s="1"/>
  <c r="C75"/>
  <c r="D75"/>
  <c r="E75"/>
  <c r="F75"/>
  <c r="B76"/>
  <c r="G76" s="1"/>
  <c r="C76"/>
  <c r="D76"/>
  <c r="E76"/>
  <c r="F76"/>
  <c r="B77"/>
  <c r="H77" s="1"/>
  <c r="C77"/>
  <c r="D77"/>
  <c r="E77"/>
  <c r="F77"/>
  <c r="B78"/>
  <c r="G78" s="1"/>
  <c r="C78"/>
  <c r="D78"/>
  <c r="E78"/>
  <c r="F78"/>
  <c r="B79"/>
  <c r="H79" s="1"/>
  <c r="C79"/>
  <c r="D79"/>
  <c r="E79"/>
  <c r="F79"/>
  <c r="B80"/>
  <c r="G80" s="1"/>
  <c r="C80"/>
  <c r="D80"/>
  <c r="E80"/>
  <c r="F80"/>
  <c r="B81"/>
  <c r="H81" s="1"/>
  <c r="C81"/>
  <c r="D81"/>
  <c r="E81"/>
  <c r="F81"/>
  <c r="B82"/>
  <c r="G82" s="1"/>
  <c r="C82"/>
  <c r="D82"/>
  <c r="E82"/>
  <c r="F82"/>
  <c r="W82"/>
  <c r="B83"/>
  <c r="H83" s="1"/>
  <c r="C83"/>
  <c r="D83"/>
  <c r="E83"/>
  <c r="F83"/>
  <c r="B84"/>
  <c r="G84" s="1"/>
  <c r="C84"/>
  <c r="D84"/>
  <c r="E84"/>
  <c r="F84"/>
  <c r="B85"/>
  <c r="J85" s="1"/>
  <c r="C85"/>
  <c r="D85"/>
  <c r="E85"/>
  <c r="F85"/>
  <c r="B86"/>
  <c r="N86" s="1"/>
  <c r="C86"/>
  <c r="D86"/>
  <c r="E86"/>
  <c r="F86"/>
  <c r="B87"/>
  <c r="H87" s="1"/>
  <c r="C87"/>
  <c r="D87"/>
  <c r="E87"/>
  <c r="F87"/>
  <c r="B88"/>
  <c r="W88" s="1"/>
  <c r="C88"/>
  <c r="D88"/>
  <c r="E88"/>
  <c r="F88"/>
  <c r="B89"/>
  <c r="G89" s="1"/>
  <c r="C89"/>
  <c r="D89"/>
  <c r="E89"/>
  <c r="F89"/>
  <c r="B90"/>
  <c r="W90" s="1"/>
  <c r="C90"/>
  <c r="D90"/>
  <c r="E90"/>
  <c r="F90"/>
  <c r="B91"/>
  <c r="J91" s="1"/>
  <c r="C91"/>
  <c r="D91"/>
  <c r="E91"/>
  <c r="F91"/>
  <c r="W91"/>
  <c r="B92"/>
  <c r="G92" s="1"/>
  <c r="C92"/>
  <c r="D92"/>
  <c r="E92"/>
  <c r="F92"/>
  <c r="B93"/>
  <c r="J93" s="1"/>
  <c r="C93"/>
  <c r="D93"/>
  <c r="E93"/>
  <c r="F93"/>
  <c r="B94"/>
  <c r="N94" s="1"/>
  <c r="C94"/>
  <c r="D94"/>
  <c r="E94"/>
  <c r="F94"/>
  <c r="B95"/>
  <c r="H95" s="1"/>
  <c r="C95"/>
  <c r="D95"/>
  <c r="E95"/>
  <c r="F95"/>
  <c r="B96"/>
  <c r="C96"/>
  <c r="D96"/>
  <c r="E96"/>
  <c r="F96"/>
  <c r="B97"/>
  <c r="H97" s="1"/>
  <c r="C97"/>
  <c r="D97"/>
  <c r="E97"/>
  <c r="F97"/>
  <c r="B98"/>
  <c r="N98" s="1"/>
  <c r="C98"/>
  <c r="D98"/>
  <c r="E98"/>
  <c r="F98"/>
  <c r="B99"/>
  <c r="H99" s="1"/>
  <c r="C99"/>
  <c r="D99"/>
  <c r="E99"/>
  <c r="F99"/>
  <c r="B100"/>
  <c r="J100" s="1"/>
  <c r="C100"/>
  <c r="D100"/>
  <c r="E100"/>
  <c r="F100"/>
  <c r="B101"/>
  <c r="H101" s="1"/>
  <c r="C101"/>
  <c r="D101"/>
  <c r="E101"/>
  <c r="F101"/>
  <c r="B102"/>
  <c r="N102" s="1"/>
  <c r="C102"/>
  <c r="D102"/>
  <c r="E102"/>
  <c r="F102"/>
  <c r="B103"/>
  <c r="H103" s="1"/>
  <c r="C103"/>
  <c r="D103"/>
  <c r="E103"/>
  <c r="F103"/>
  <c r="B104"/>
  <c r="J104" s="1"/>
  <c r="C104"/>
  <c r="D104"/>
  <c r="E104"/>
  <c r="F104"/>
  <c r="B105"/>
  <c r="J105" s="1"/>
  <c r="C105"/>
  <c r="D105"/>
  <c r="E105"/>
  <c r="F105"/>
  <c r="B106"/>
  <c r="N106" s="1"/>
  <c r="C106"/>
  <c r="D106"/>
  <c r="E106"/>
  <c r="F106"/>
  <c r="B107"/>
  <c r="W107" s="1"/>
  <c r="C107"/>
  <c r="D107"/>
  <c r="E107"/>
  <c r="F107"/>
  <c r="B108"/>
  <c r="W108" s="1"/>
  <c r="C108"/>
  <c r="D108"/>
  <c r="E108"/>
  <c r="F108"/>
  <c r="B109"/>
  <c r="J109" s="1"/>
  <c r="C109"/>
  <c r="D109"/>
  <c r="E109"/>
  <c r="F109"/>
  <c r="B110"/>
  <c r="N110" s="1"/>
  <c r="C110"/>
  <c r="D110"/>
  <c r="E110"/>
  <c r="F110"/>
  <c r="B111"/>
  <c r="P111" s="1"/>
  <c r="C111"/>
  <c r="D111"/>
  <c r="E111"/>
  <c r="F111"/>
  <c r="B112"/>
  <c r="W112" s="1"/>
  <c r="C112"/>
  <c r="D112"/>
  <c r="E112"/>
  <c r="F112"/>
  <c r="B113"/>
  <c r="G113" s="1"/>
  <c r="C113"/>
  <c r="D113"/>
  <c r="E113"/>
  <c r="F113"/>
  <c r="B114"/>
  <c r="W114" s="1"/>
  <c r="C114"/>
  <c r="D114"/>
  <c r="E114"/>
  <c r="F114"/>
  <c r="B115"/>
  <c r="J115" s="1"/>
  <c r="C115"/>
  <c r="D115"/>
  <c r="E115"/>
  <c r="F115"/>
  <c r="B116"/>
  <c r="H116" s="1"/>
  <c r="C116"/>
  <c r="D116"/>
  <c r="E116"/>
  <c r="F116"/>
  <c r="B117"/>
  <c r="N117" s="1"/>
  <c r="C117"/>
  <c r="D117"/>
  <c r="E117"/>
  <c r="F117"/>
  <c r="B118"/>
  <c r="N118" s="1"/>
  <c r="C118"/>
  <c r="D118"/>
  <c r="E118"/>
  <c r="F118"/>
  <c r="B119"/>
  <c r="G119" s="1"/>
  <c r="C119"/>
  <c r="D119"/>
  <c r="E119"/>
  <c r="F119"/>
  <c r="B120"/>
  <c r="C120"/>
  <c r="D120"/>
  <c r="E120"/>
  <c r="F120"/>
  <c r="B121"/>
  <c r="N121" s="1"/>
  <c r="C121"/>
  <c r="D121"/>
  <c r="E121"/>
  <c r="F121"/>
  <c r="B122"/>
  <c r="H122" s="1"/>
  <c r="C122"/>
  <c r="D122"/>
  <c r="E122"/>
  <c r="F122"/>
  <c r="B123"/>
  <c r="J123" s="1"/>
  <c r="C123"/>
  <c r="D123"/>
  <c r="E123"/>
  <c r="F123"/>
  <c r="B124"/>
  <c r="H124" s="1"/>
  <c r="C124"/>
  <c r="D124"/>
  <c r="E124"/>
  <c r="F124"/>
  <c r="B125"/>
  <c r="W125" s="1"/>
  <c r="C125"/>
  <c r="D125"/>
  <c r="E125"/>
  <c r="F125"/>
  <c r="B126"/>
  <c r="N126" s="1"/>
  <c r="C126"/>
  <c r="D126"/>
  <c r="E126"/>
  <c r="F126"/>
  <c r="B127"/>
  <c r="J127" s="1"/>
  <c r="C127"/>
  <c r="D127"/>
  <c r="E127"/>
  <c r="F127"/>
  <c r="B128"/>
  <c r="J128" s="1"/>
  <c r="C128"/>
  <c r="D128"/>
  <c r="E128"/>
  <c r="F128"/>
  <c r="B129"/>
  <c r="W129" s="1"/>
  <c r="C129"/>
  <c r="D129"/>
  <c r="E129"/>
  <c r="F129"/>
  <c r="B130"/>
  <c r="N130" s="1"/>
  <c r="C130"/>
  <c r="D130"/>
  <c r="E130"/>
  <c r="F130"/>
  <c r="B131"/>
  <c r="N131" s="1"/>
  <c r="C131"/>
  <c r="D131"/>
  <c r="E131"/>
  <c r="F131"/>
  <c r="B132"/>
  <c r="N132" s="1"/>
  <c r="C132"/>
  <c r="D132"/>
  <c r="E132"/>
  <c r="F132"/>
  <c r="B133"/>
  <c r="C133"/>
  <c r="D133"/>
  <c r="E133"/>
  <c r="F133"/>
  <c r="B134"/>
  <c r="J134" s="1"/>
  <c r="C134"/>
  <c r="D134"/>
  <c r="E134"/>
  <c r="F134"/>
  <c r="B135"/>
  <c r="H135" s="1"/>
  <c r="C135"/>
  <c r="D135"/>
  <c r="E135"/>
  <c r="F135"/>
  <c r="B136"/>
  <c r="J136" s="1"/>
  <c r="C136"/>
  <c r="D136"/>
  <c r="E136"/>
  <c r="F136"/>
  <c r="B137"/>
  <c r="H137" s="1"/>
  <c r="C137"/>
  <c r="D137"/>
  <c r="E137"/>
  <c r="F137"/>
  <c r="B138"/>
  <c r="W138" s="1"/>
  <c r="C138"/>
  <c r="D138"/>
  <c r="E138"/>
  <c r="F138"/>
  <c r="B139"/>
  <c r="N139" s="1"/>
  <c r="C139"/>
  <c r="D139"/>
  <c r="E139"/>
  <c r="F139"/>
  <c r="B140"/>
  <c r="J140" s="1"/>
  <c r="C140"/>
  <c r="D140"/>
  <c r="E140"/>
  <c r="F140"/>
  <c r="B141"/>
  <c r="H141" s="1"/>
  <c r="C141"/>
  <c r="D141"/>
  <c r="E141"/>
  <c r="F141"/>
  <c r="B142"/>
  <c r="H142" s="1"/>
  <c r="C142"/>
  <c r="D142"/>
  <c r="E142"/>
  <c r="F142"/>
  <c r="B143"/>
  <c r="J143" s="1"/>
  <c r="C143"/>
  <c r="D143"/>
  <c r="E143"/>
  <c r="F143"/>
  <c r="B144"/>
  <c r="J144" s="1"/>
  <c r="C144"/>
  <c r="D144"/>
  <c r="E144"/>
  <c r="F144"/>
  <c r="B145"/>
  <c r="N145" s="1"/>
  <c r="C145"/>
  <c r="D145"/>
  <c r="E145"/>
  <c r="F145"/>
  <c r="B146"/>
  <c r="H146" s="1"/>
  <c r="C146"/>
  <c r="D146"/>
  <c r="E146"/>
  <c r="F146"/>
  <c r="B147"/>
  <c r="J147" s="1"/>
  <c r="C147"/>
  <c r="D147"/>
  <c r="E147"/>
  <c r="F147"/>
  <c r="B148"/>
  <c r="J148" s="1"/>
  <c r="C148"/>
  <c r="D148"/>
  <c r="E148"/>
  <c r="F148"/>
  <c r="B149"/>
  <c r="J149" s="1"/>
  <c r="C149"/>
  <c r="D149"/>
  <c r="E149"/>
  <c r="F149"/>
  <c r="B150"/>
  <c r="J150" s="1"/>
  <c r="C150"/>
  <c r="D150"/>
  <c r="E150"/>
  <c r="F150"/>
  <c r="B151"/>
  <c r="G151" s="1"/>
  <c r="C151"/>
  <c r="D151"/>
  <c r="E151"/>
  <c r="F151"/>
  <c r="B152"/>
  <c r="G152" s="1"/>
  <c r="C152"/>
  <c r="D152"/>
  <c r="E152"/>
  <c r="F152"/>
  <c r="B153"/>
  <c r="G153" s="1"/>
  <c r="C153"/>
  <c r="D153"/>
  <c r="E153"/>
  <c r="F153"/>
  <c r="B154"/>
  <c r="G154" s="1"/>
  <c r="C154"/>
  <c r="D154"/>
  <c r="E154"/>
  <c r="F154"/>
  <c r="B155"/>
  <c r="G155" s="1"/>
  <c r="C155"/>
  <c r="D155"/>
  <c r="E155"/>
  <c r="F155"/>
  <c r="B156"/>
  <c r="C156"/>
  <c r="D156"/>
  <c r="E156"/>
  <c r="F156"/>
  <c r="B157"/>
  <c r="H157" s="1"/>
  <c r="C157"/>
  <c r="D157"/>
  <c r="E157"/>
  <c r="F157"/>
  <c r="B158"/>
  <c r="C158"/>
  <c r="D158"/>
  <c r="E158"/>
  <c r="F158"/>
  <c r="B159"/>
  <c r="X159" s="1"/>
  <c r="C159"/>
  <c r="D159"/>
  <c r="E159"/>
  <c r="F159"/>
  <c r="B160"/>
  <c r="H160" s="1"/>
  <c r="C160"/>
  <c r="D160"/>
  <c r="E160"/>
  <c r="F160"/>
  <c r="B161"/>
  <c r="X161" s="1"/>
  <c r="C161"/>
  <c r="D161"/>
  <c r="E161"/>
  <c r="F161"/>
  <c r="B162"/>
  <c r="N162" s="1"/>
  <c r="C162"/>
  <c r="D162"/>
  <c r="E162"/>
  <c r="F162"/>
  <c r="B163"/>
  <c r="H163" s="1"/>
  <c r="C163"/>
  <c r="D163"/>
  <c r="E163"/>
  <c r="F163"/>
  <c r="B164"/>
  <c r="Z164" s="1"/>
  <c r="C164"/>
  <c r="D164"/>
  <c r="E164"/>
  <c r="F164"/>
  <c r="B165"/>
  <c r="H165" s="1"/>
  <c r="C165"/>
  <c r="D165"/>
  <c r="E165"/>
  <c r="F165"/>
  <c r="B166"/>
  <c r="Z166" s="1"/>
  <c r="C166"/>
  <c r="D166"/>
  <c r="E166"/>
  <c r="F166"/>
  <c r="B167"/>
  <c r="N167" s="1"/>
  <c r="C167"/>
  <c r="D167"/>
  <c r="E167"/>
  <c r="F167"/>
  <c r="B168"/>
  <c r="C168"/>
  <c r="D168"/>
  <c r="E168"/>
  <c r="F168"/>
  <c r="B169"/>
  <c r="N169" s="1"/>
  <c r="C169"/>
  <c r="D169"/>
  <c r="E169"/>
  <c r="F169"/>
  <c r="B170"/>
  <c r="N170" s="1"/>
  <c r="C170"/>
  <c r="D170"/>
  <c r="E170"/>
  <c r="F170"/>
  <c r="B171"/>
  <c r="H171" s="1"/>
  <c r="C171"/>
  <c r="D171"/>
  <c r="E171"/>
  <c r="F171"/>
  <c r="B172"/>
  <c r="Z172" s="1"/>
  <c r="C172"/>
  <c r="D172"/>
  <c r="E172"/>
  <c r="F172"/>
  <c r="B173"/>
  <c r="H173" s="1"/>
  <c r="C173"/>
  <c r="D173"/>
  <c r="E173"/>
  <c r="F173"/>
  <c r="B174"/>
  <c r="Z174" s="1"/>
  <c r="C174"/>
  <c r="D174"/>
  <c r="E174"/>
  <c r="F174"/>
  <c r="B175"/>
  <c r="X175" s="1"/>
  <c r="C175"/>
  <c r="D175"/>
  <c r="E175"/>
  <c r="F175"/>
  <c r="B176"/>
  <c r="C176"/>
  <c r="D176"/>
  <c r="E176"/>
  <c r="F176"/>
  <c r="B177"/>
  <c r="W177" s="1"/>
  <c r="C177"/>
  <c r="D177"/>
  <c r="E177"/>
  <c r="F177"/>
  <c r="B178"/>
  <c r="I178" s="1"/>
  <c r="C178"/>
  <c r="D178"/>
  <c r="E178"/>
  <c r="F178"/>
  <c r="B179"/>
  <c r="W179" s="1"/>
  <c r="C179"/>
  <c r="D179"/>
  <c r="E179"/>
  <c r="F179"/>
  <c r="B180"/>
  <c r="O180" s="1"/>
  <c r="C180"/>
  <c r="D180"/>
  <c r="E180"/>
  <c r="F180"/>
  <c r="B181"/>
  <c r="O181" s="1"/>
  <c r="C181"/>
  <c r="D181"/>
  <c r="E181"/>
  <c r="F181"/>
  <c r="B182"/>
  <c r="I182" s="1"/>
  <c r="C182"/>
  <c r="D182"/>
  <c r="E182"/>
  <c r="F182"/>
  <c r="B183"/>
  <c r="C183"/>
  <c r="D183"/>
  <c r="E183"/>
  <c r="F183"/>
  <c r="B184"/>
  <c r="K184" s="1"/>
  <c r="C184"/>
  <c r="D184"/>
  <c r="E184"/>
  <c r="F184"/>
  <c r="B185"/>
  <c r="W185" s="1"/>
  <c r="C185"/>
  <c r="D185"/>
  <c r="E185"/>
  <c r="F185"/>
  <c r="B186"/>
  <c r="I186" s="1"/>
  <c r="C186"/>
  <c r="D186"/>
  <c r="E186"/>
  <c r="F186"/>
  <c r="B187"/>
  <c r="W187" s="1"/>
  <c r="C187"/>
  <c r="D187"/>
  <c r="E187"/>
  <c r="F187"/>
  <c r="B188"/>
  <c r="O188" s="1"/>
  <c r="C188"/>
  <c r="D188"/>
  <c r="E188"/>
  <c r="F188"/>
  <c r="B189"/>
  <c r="O189" s="1"/>
  <c r="C189"/>
  <c r="D189"/>
  <c r="E189"/>
  <c r="F189"/>
  <c r="B190"/>
  <c r="I190" s="1"/>
  <c r="C190"/>
  <c r="D190"/>
  <c r="E190"/>
  <c r="F190"/>
  <c r="B191"/>
  <c r="K191" s="1"/>
  <c r="C191"/>
  <c r="D191"/>
  <c r="E191"/>
  <c r="F191"/>
  <c r="B192"/>
  <c r="I192" s="1"/>
  <c r="C192"/>
  <c r="D192"/>
  <c r="E192"/>
  <c r="F192"/>
  <c r="B193"/>
  <c r="K193" s="1"/>
  <c r="C193"/>
  <c r="D193"/>
  <c r="E193"/>
  <c r="F193"/>
  <c r="B194"/>
  <c r="I194" s="1"/>
  <c r="C194"/>
  <c r="D194"/>
  <c r="E194"/>
  <c r="F194"/>
  <c r="B195"/>
  <c r="C195"/>
  <c r="D195"/>
  <c r="E195"/>
  <c r="F195"/>
  <c r="B196"/>
  <c r="I196" s="1"/>
  <c r="C196"/>
  <c r="D196"/>
  <c r="E196"/>
  <c r="F196"/>
  <c r="B197"/>
  <c r="W197" s="1"/>
  <c r="C197"/>
  <c r="D197"/>
  <c r="E197"/>
  <c r="F197"/>
  <c r="B198"/>
  <c r="X198" s="1"/>
  <c r="C198"/>
  <c r="D198"/>
  <c r="E198"/>
  <c r="F198"/>
  <c r="B199"/>
  <c r="K199" s="1"/>
  <c r="C199"/>
  <c r="D199"/>
  <c r="E199"/>
  <c r="F199"/>
  <c r="B200"/>
  <c r="X200" s="1"/>
  <c r="C200"/>
  <c r="D200"/>
  <c r="E200"/>
  <c r="F200"/>
  <c r="B201"/>
  <c r="K201" s="1"/>
  <c r="C201"/>
  <c r="D201"/>
  <c r="E201"/>
  <c r="F201"/>
  <c r="B202"/>
  <c r="I202" s="1"/>
  <c r="C202"/>
  <c r="D202"/>
  <c r="E202"/>
  <c r="F202"/>
  <c r="B203"/>
  <c r="C203"/>
  <c r="D203"/>
  <c r="E203"/>
  <c r="F203"/>
  <c r="B204"/>
  <c r="I204" s="1"/>
  <c r="C204"/>
  <c r="D204"/>
  <c r="E204"/>
  <c r="F204"/>
  <c r="B205"/>
  <c r="C205"/>
  <c r="D205"/>
  <c r="E205"/>
  <c r="F205"/>
  <c r="B206"/>
  <c r="X206" s="1"/>
  <c r="C206"/>
  <c r="D206"/>
  <c r="E206"/>
  <c r="F206"/>
  <c r="B207"/>
  <c r="O207" s="1"/>
  <c r="C207"/>
  <c r="D207"/>
  <c r="E207"/>
  <c r="F207"/>
  <c r="B208"/>
  <c r="X208" s="1"/>
  <c r="C208"/>
  <c r="D208"/>
  <c r="E208"/>
  <c r="F208"/>
  <c r="B209"/>
  <c r="O209" s="1"/>
  <c r="C209"/>
  <c r="D209"/>
  <c r="E209"/>
  <c r="F209"/>
  <c r="B210"/>
  <c r="K210" s="1"/>
  <c r="C210"/>
  <c r="D210"/>
  <c r="E210"/>
  <c r="F210"/>
  <c r="B211"/>
  <c r="C211"/>
  <c r="D211"/>
  <c r="E211"/>
  <c r="F211"/>
  <c r="B212"/>
  <c r="H212" s="1"/>
  <c r="C212"/>
  <c r="D212"/>
  <c r="E212"/>
  <c r="F212"/>
  <c r="B213"/>
  <c r="K213" s="1"/>
  <c r="C213"/>
  <c r="D213"/>
  <c r="E213"/>
  <c r="F213"/>
  <c r="B214"/>
  <c r="W214" s="1"/>
  <c r="C214"/>
  <c r="D214"/>
  <c r="E214"/>
  <c r="F214"/>
  <c r="B215"/>
  <c r="N215" s="1"/>
  <c r="C215"/>
  <c r="D215"/>
  <c r="E215"/>
  <c r="F215"/>
  <c r="B216"/>
  <c r="H216" s="1"/>
  <c r="C216"/>
  <c r="D216"/>
  <c r="E216"/>
  <c r="F216"/>
  <c r="B217"/>
  <c r="C217"/>
  <c r="D217"/>
  <c r="E217"/>
  <c r="F217"/>
  <c r="B218"/>
  <c r="G218" s="1"/>
  <c r="C218"/>
  <c r="D218"/>
  <c r="E218"/>
  <c r="F218"/>
  <c r="B219"/>
  <c r="C219"/>
  <c r="D219"/>
  <c r="E219"/>
  <c r="F219"/>
  <c r="B220"/>
  <c r="N220" s="1"/>
  <c r="C220"/>
  <c r="D220"/>
  <c r="E220"/>
  <c r="F220"/>
  <c r="B221"/>
  <c r="G221" s="1"/>
  <c r="C221"/>
  <c r="D221"/>
  <c r="E221"/>
  <c r="F221"/>
  <c r="B222"/>
  <c r="J222" s="1"/>
  <c r="C222"/>
  <c r="D222"/>
  <c r="E222"/>
  <c r="F222"/>
  <c r="B223"/>
  <c r="N223" s="1"/>
  <c r="C223"/>
  <c r="D223"/>
  <c r="E223"/>
  <c r="F223"/>
  <c r="B224"/>
  <c r="W224" s="1"/>
  <c r="C224"/>
  <c r="D224"/>
  <c r="E224"/>
  <c r="F224"/>
  <c r="B225"/>
  <c r="N225" s="1"/>
  <c r="C225"/>
  <c r="D225"/>
  <c r="E225"/>
  <c r="F225"/>
  <c r="B226"/>
  <c r="J226" s="1"/>
  <c r="C226"/>
  <c r="D226"/>
  <c r="E226"/>
  <c r="F226"/>
  <c r="B227"/>
  <c r="W227" s="1"/>
  <c r="C227"/>
  <c r="D227"/>
  <c r="E227"/>
  <c r="F227"/>
  <c r="B228"/>
  <c r="N228" s="1"/>
  <c r="C228"/>
  <c r="D228"/>
  <c r="E228"/>
  <c r="F228"/>
  <c r="B229"/>
  <c r="N229" s="1"/>
  <c r="C229"/>
  <c r="D229"/>
  <c r="E229"/>
  <c r="F229"/>
  <c r="B230"/>
  <c r="N230" s="1"/>
  <c r="C230"/>
  <c r="D230"/>
  <c r="E230"/>
  <c r="F230"/>
  <c r="B231"/>
  <c r="C231"/>
  <c r="D231"/>
  <c r="E231"/>
  <c r="F231"/>
  <c r="B232"/>
  <c r="J232" s="1"/>
  <c r="C232"/>
  <c r="D232"/>
  <c r="E232"/>
  <c r="F232"/>
  <c r="B233"/>
  <c r="N233" s="1"/>
  <c r="C233"/>
  <c r="D233"/>
  <c r="E233"/>
  <c r="F233"/>
  <c r="B234"/>
  <c r="J234" s="1"/>
  <c r="C234"/>
  <c r="D234"/>
  <c r="E234"/>
  <c r="F234"/>
  <c r="B235"/>
  <c r="C235"/>
  <c r="D235"/>
  <c r="E235"/>
  <c r="F235"/>
  <c r="B236"/>
  <c r="N236" s="1"/>
  <c r="C236"/>
  <c r="D236"/>
  <c r="E236"/>
  <c r="F236"/>
  <c r="B237"/>
  <c r="N237" s="1"/>
  <c r="C237"/>
  <c r="D237"/>
  <c r="E237"/>
  <c r="F237"/>
  <c r="B238"/>
  <c r="J238" s="1"/>
  <c r="C238"/>
  <c r="D238"/>
  <c r="E238"/>
  <c r="F238"/>
  <c r="B239"/>
  <c r="G239" s="1"/>
  <c r="C239"/>
  <c r="D239"/>
  <c r="E239"/>
  <c r="F239"/>
  <c r="B240"/>
  <c r="N240" s="1"/>
  <c r="C240"/>
  <c r="D240"/>
  <c r="E240"/>
  <c r="F240"/>
  <c r="B241"/>
  <c r="G241" s="1"/>
  <c r="C241"/>
  <c r="D241"/>
  <c r="E241"/>
  <c r="F241"/>
  <c r="B242"/>
  <c r="G242" s="1"/>
  <c r="C242"/>
  <c r="D242"/>
  <c r="E242"/>
  <c r="F242"/>
  <c r="B243"/>
  <c r="W243" s="1"/>
  <c r="C243"/>
  <c r="D243"/>
  <c r="E243"/>
  <c r="F243"/>
  <c r="B244"/>
  <c r="G244" s="1"/>
  <c r="C244"/>
  <c r="D244"/>
  <c r="E244"/>
  <c r="F244"/>
  <c r="B245"/>
  <c r="N245" s="1"/>
  <c r="C245"/>
  <c r="D245"/>
  <c r="E245"/>
  <c r="F245"/>
  <c r="B246"/>
  <c r="H246" s="1"/>
  <c r="C246"/>
  <c r="D246"/>
  <c r="E246"/>
  <c r="F246"/>
  <c r="B247"/>
  <c r="G247" s="1"/>
  <c r="C247"/>
  <c r="D247"/>
  <c r="E247"/>
  <c r="F247"/>
  <c r="B248"/>
  <c r="J248" s="1"/>
  <c r="C248"/>
  <c r="D248"/>
  <c r="E248"/>
  <c r="F248"/>
  <c r="B249"/>
  <c r="G249" s="1"/>
  <c r="C249"/>
  <c r="D249"/>
  <c r="E249"/>
  <c r="F249"/>
  <c r="B250"/>
  <c r="G250" s="1"/>
  <c r="C250"/>
  <c r="D250"/>
  <c r="E250"/>
  <c r="F250"/>
  <c r="B251"/>
  <c r="C251"/>
  <c r="D251"/>
  <c r="E251"/>
  <c r="F251"/>
  <c r="B252"/>
  <c r="J252" s="1"/>
  <c r="C252"/>
  <c r="D252"/>
  <c r="E252"/>
  <c r="F252"/>
  <c r="B253"/>
  <c r="J253" s="1"/>
  <c r="C253"/>
  <c r="D253"/>
  <c r="E253"/>
  <c r="F253"/>
  <c r="B254"/>
  <c r="N254" s="1"/>
  <c r="C254"/>
  <c r="D254"/>
  <c r="E254"/>
  <c r="F254"/>
  <c r="B255"/>
  <c r="C255"/>
  <c r="D255"/>
  <c r="E255"/>
  <c r="F255"/>
  <c r="B256"/>
  <c r="H256" s="1"/>
  <c r="C256"/>
  <c r="D256"/>
  <c r="E256"/>
  <c r="F256"/>
  <c r="B257"/>
  <c r="J257" s="1"/>
  <c r="C257"/>
  <c r="D257"/>
  <c r="E257"/>
  <c r="F257"/>
  <c r="B258"/>
  <c r="J258" s="1"/>
  <c r="C258"/>
  <c r="D258"/>
  <c r="E258"/>
  <c r="F258"/>
  <c r="B259"/>
  <c r="N259" s="1"/>
  <c r="C259"/>
  <c r="D259"/>
  <c r="E259"/>
  <c r="F259"/>
  <c r="B260"/>
  <c r="J260" s="1"/>
  <c r="C260"/>
  <c r="D260"/>
  <c r="E260"/>
  <c r="F260"/>
  <c r="B261"/>
  <c r="J261" s="1"/>
  <c r="C261"/>
  <c r="D261"/>
  <c r="E261"/>
  <c r="F261"/>
  <c r="B262"/>
  <c r="N262" s="1"/>
  <c r="C262"/>
  <c r="D262"/>
  <c r="E262"/>
  <c r="F262"/>
  <c r="B263"/>
  <c r="C263"/>
  <c r="D263"/>
  <c r="E263"/>
  <c r="F263"/>
  <c r="B264"/>
  <c r="H264" s="1"/>
  <c r="C264"/>
  <c r="D264"/>
  <c r="E264"/>
  <c r="F264"/>
  <c r="W264"/>
  <c r="B265"/>
  <c r="J265" s="1"/>
  <c r="C265"/>
  <c r="D265"/>
  <c r="E265"/>
  <c r="F265"/>
  <c r="B266"/>
  <c r="J266" s="1"/>
  <c r="C266"/>
  <c r="D266"/>
  <c r="E266"/>
  <c r="F266"/>
  <c r="B267"/>
  <c r="N267" s="1"/>
  <c r="C267"/>
  <c r="D267"/>
  <c r="E267"/>
  <c r="F267"/>
  <c r="B268"/>
  <c r="J268" s="1"/>
  <c r="C268"/>
  <c r="D268"/>
  <c r="E268"/>
  <c r="F268"/>
  <c r="B269"/>
  <c r="J269" s="1"/>
  <c r="C269"/>
  <c r="D269"/>
  <c r="E269"/>
  <c r="F269"/>
  <c r="B270"/>
  <c r="N270" s="1"/>
  <c r="C270"/>
  <c r="D270"/>
  <c r="E270"/>
  <c r="F270"/>
  <c r="B271"/>
  <c r="C271"/>
  <c r="D271"/>
  <c r="E271"/>
  <c r="F271"/>
  <c r="B272"/>
  <c r="H272" s="1"/>
  <c r="C272"/>
  <c r="D272"/>
  <c r="E272"/>
  <c r="F272"/>
  <c r="B273"/>
  <c r="W273" s="1"/>
  <c r="C273"/>
  <c r="D273"/>
  <c r="E273"/>
  <c r="F273"/>
  <c r="B274"/>
  <c r="J274" s="1"/>
  <c r="C274"/>
  <c r="D274"/>
  <c r="E274"/>
  <c r="F274"/>
  <c r="B275"/>
  <c r="N275" s="1"/>
  <c r="C275"/>
  <c r="D275"/>
  <c r="E275"/>
  <c r="F275"/>
  <c r="B276"/>
  <c r="J276" s="1"/>
  <c r="C276"/>
  <c r="D276"/>
  <c r="E276"/>
  <c r="F276"/>
  <c r="B277"/>
  <c r="W277" s="1"/>
  <c r="C277"/>
  <c r="D277"/>
  <c r="E277"/>
  <c r="F277"/>
  <c r="B278"/>
  <c r="J278" s="1"/>
  <c r="C278"/>
  <c r="D278"/>
  <c r="E278"/>
  <c r="F278"/>
  <c r="B279"/>
  <c r="N279" s="1"/>
  <c r="C279"/>
  <c r="D279"/>
  <c r="E279"/>
  <c r="F279"/>
  <c r="B280"/>
  <c r="J280" s="1"/>
  <c r="C280"/>
  <c r="D280"/>
  <c r="E280"/>
  <c r="F280"/>
  <c r="B281"/>
  <c r="W281" s="1"/>
  <c r="C281"/>
  <c r="D281"/>
  <c r="E281"/>
  <c r="F281"/>
  <c r="B282"/>
  <c r="N282" s="1"/>
  <c r="C282"/>
  <c r="D282"/>
  <c r="E282"/>
  <c r="F282"/>
  <c r="B283"/>
  <c r="N283" s="1"/>
  <c r="C283"/>
  <c r="D283"/>
  <c r="E283"/>
  <c r="F283"/>
  <c r="B284"/>
  <c r="N284" s="1"/>
  <c r="C284"/>
  <c r="D284"/>
  <c r="E284"/>
  <c r="F284"/>
  <c r="B285"/>
  <c r="W285" s="1"/>
  <c r="C285"/>
  <c r="D285"/>
  <c r="E285"/>
  <c r="F285"/>
  <c r="B286"/>
  <c r="N286" s="1"/>
  <c r="C286"/>
  <c r="D286"/>
  <c r="E286"/>
  <c r="F286"/>
  <c r="B287"/>
  <c r="N287" s="1"/>
  <c r="C287"/>
  <c r="D287"/>
  <c r="E287"/>
  <c r="F287"/>
  <c r="B288"/>
  <c r="G288" s="1"/>
  <c r="C288"/>
  <c r="D288"/>
  <c r="E288"/>
  <c r="F288"/>
  <c r="B289"/>
  <c r="W289" s="1"/>
  <c r="C289"/>
  <c r="D289"/>
  <c r="E289"/>
  <c r="F289"/>
  <c r="B290"/>
  <c r="G290" s="1"/>
  <c r="C290"/>
  <c r="D290"/>
  <c r="E290"/>
  <c r="F290"/>
  <c r="B291"/>
  <c r="N291" s="1"/>
  <c r="C291"/>
  <c r="D291"/>
  <c r="E291"/>
  <c r="F291"/>
  <c r="B292"/>
  <c r="G292" s="1"/>
  <c r="C292"/>
  <c r="D292"/>
  <c r="E292"/>
  <c r="F292"/>
  <c r="B293"/>
  <c r="W293" s="1"/>
  <c r="C293"/>
  <c r="D293"/>
  <c r="E293"/>
  <c r="F293"/>
  <c r="B294"/>
  <c r="G294" s="1"/>
  <c r="C294"/>
  <c r="D294"/>
  <c r="E294"/>
  <c r="F294"/>
  <c r="B295"/>
  <c r="N295" s="1"/>
  <c r="C295"/>
  <c r="D295"/>
  <c r="E295"/>
  <c r="F295"/>
  <c r="B296"/>
  <c r="G296" s="1"/>
  <c r="C296"/>
  <c r="D296"/>
  <c r="E296"/>
  <c r="F296"/>
  <c r="W296"/>
  <c r="B297"/>
  <c r="W297" s="1"/>
  <c r="C297"/>
  <c r="D297"/>
  <c r="E297"/>
  <c r="F297"/>
  <c r="B298"/>
  <c r="G298" s="1"/>
  <c r="C298"/>
  <c r="D298"/>
  <c r="E298"/>
  <c r="F298"/>
  <c r="B299"/>
  <c r="N299" s="1"/>
  <c r="C299"/>
  <c r="D299"/>
  <c r="E299"/>
  <c r="F299"/>
  <c r="B300"/>
  <c r="W300" s="1"/>
  <c r="C300"/>
  <c r="D300"/>
  <c r="E300"/>
  <c r="F300"/>
  <c r="B301"/>
  <c r="W301" s="1"/>
  <c r="C301"/>
  <c r="D301"/>
  <c r="E301"/>
  <c r="F301"/>
  <c r="B302"/>
  <c r="W302" s="1"/>
  <c r="C302"/>
  <c r="D302"/>
  <c r="E302"/>
  <c r="F302"/>
  <c r="B303"/>
  <c r="H303" s="1"/>
  <c r="C303"/>
  <c r="D303"/>
  <c r="E303"/>
  <c r="F303"/>
  <c r="B304"/>
  <c r="H304" s="1"/>
  <c r="C304"/>
  <c r="D304"/>
  <c r="E304"/>
  <c r="F304"/>
  <c r="B305"/>
  <c r="O305" s="1"/>
  <c r="C305"/>
  <c r="D305"/>
  <c r="E305"/>
  <c r="F305"/>
  <c r="B306"/>
  <c r="K306" s="1"/>
  <c r="C306"/>
  <c r="D306"/>
  <c r="E306"/>
  <c r="F306"/>
  <c r="B307"/>
  <c r="H307" s="1"/>
  <c r="C307"/>
  <c r="D307"/>
  <c r="E307"/>
  <c r="F307"/>
  <c r="X307"/>
  <c r="B308"/>
  <c r="H308" s="1"/>
  <c r="C308"/>
  <c r="D308"/>
  <c r="E308"/>
  <c r="F308"/>
  <c r="W308"/>
  <c r="B309"/>
  <c r="W309" s="1"/>
  <c r="C309"/>
  <c r="D309"/>
  <c r="E309"/>
  <c r="F309"/>
  <c r="B310"/>
  <c r="K310" s="1"/>
  <c r="C310"/>
  <c r="D310"/>
  <c r="E310"/>
  <c r="F310"/>
  <c r="B311"/>
  <c r="H311" s="1"/>
  <c r="C311"/>
  <c r="D311"/>
  <c r="E311"/>
  <c r="F311"/>
  <c r="X311"/>
  <c r="B312"/>
  <c r="H312" s="1"/>
  <c r="C312"/>
  <c r="D312"/>
  <c r="E312"/>
  <c r="F312"/>
  <c r="B313"/>
  <c r="O313" s="1"/>
  <c r="C313"/>
  <c r="D313"/>
  <c r="E313"/>
  <c r="F313"/>
  <c r="B314"/>
  <c r="K314" s="1"/>
  <c r="C314"/>
  <c r="D314"/>
  <c r="E314"/>
  <c r="F314"/>
  <c r="B315"/>
  <c r="H315" s="1"/>
  <c r="C315"/>
  <c r="D315"/>
  <c r="E315"/>
  <c r="F315"/>
  <c r="B316"/>
  <c r="H316" s="1"/>
  <c r="C316"/>
  <c r="D316"/>
  <c r="E316"/>
  <c r="F316"/>
  <c r="B317"/>
  <c r="W317" s="1"/>
  <c r="C317"/>
  <c r="D317"/>
  <c r="E317"/>
  <c r="F317"/>
  <c r="B318"/>
  <c r="K318" s="1"/>
  <c r="C318"/>
  <c r="D318"/>
  <c r="E318"/>
  <c r="F318"/>
  <c r="B319"/>
  <c r="H319" s="1"/>
  <c r="C319"/>
  <c r="D319"/>
  <c r="E319"/>
  <c r="F319"/>
  <c r="B320"/>
  <c r="H320" s="1"/>
  <c r="C320"/>
  <c r="D320"/>
  <c r="E320"/>
  <c r="F320"/>
  <c r="B321"/>
  <c r="O321" s="1"/>
  <c r="C321"/>
  <c r="D321"/>
  <c r="E321"/>
  <c r="F321"/>
  <c r="B322"/>
  <c r="K322" s="1"/>
  <c r="C322"/>
  <c r="D322"/>
  <c r="E322"/>
  <c r="F322"/>
  <c r="B323"/>
  <c r="H323" s="1"/>
  <c r="C323"/>
  <c r="D323"/>
  <c r="E323"/>
  <c r="F323"/>
  <c r="B324"/>
  <c r="H324" s="1"/>
  <c r="C324"/>
  <c r="D324"/>
  <c r="E324"/>
  <c r="F324"/>
  <c r="B325"/>
  <c r="X325" s="1"/>
  <c r="C325"/>
  <c r="D325"/>
  <c r="E325"/>
  <c r="F325"/>
  <c r="B326"/>
  <c r="W326" s="1"/>
  <c r="C326"/>
  <c r="D326"/>
  <c r="E326"/>
  <c r="F326"/>
  <c r="B327"/>
  <c r="H327" s="1"/>
  <c r="C327"/>
  <c r="D327"/>
  <c r="E327"/>
  <c r="F327"/>
  <c r="B328"/>
  <c r="J328" s="1"/>
  <c r="C328"/>
  <c r="D328"/>
  <c r="E328"/>
  <c r="F328"/>
  <c r="B329"/>
  <c r="H329" s="1"/>
  <c r="C329"/>
  <c r="D329"/>
  <c r="E329"/>
  <c r="F329"/>
  <c r="B330"/>
  <c r="U330" s="1"/>
  <c r="C330"/>
  <c r="D330"/>
  <c r="E330"/>
  <c r="F330"/>
  <c r="B331"/>
  <c r="G331" s="1"/>
  <c r="C331"/>
  <c r="D331"/>
  <c r="E331"/>
  <c r="F331"/>
  <c r="B332"/>
  <c r="H332" s="1"/>
  <c r="C332"/>
  <c r="D332"/>
  <c r="E332"/>
  <c r="F332"/>
  <c r="B333"/>
  <c r="N333" s="1"/>
  <c r="C333"/>
  <c r="D333"/>
  <c r="E333"/>
  <c r="F333"/>
  <c r="B334"/>
  <c r="J334" s="1"/>
  <c r="C334"/>
  <c r="D334"/>
  <c r="E334"/>
  <c r="F334"/>
  <c r="B335"/>
  <c r="G335" s="1"/>
  <c r="C335"/>
  <c r="D335"/>
  <c r="E335"/>
  <c r="F335"/>
  <c r="B336"/>
  <c r="H336" s="1"/>
  <c r="C336"/>
  <c r="D336"/>
  <c r="E336"/>
  <c r="F336"/>
  <c r="B337"/>
  <c r="W337" s="1"/>
  <c r="C337"/>
  <c r="D337"/>
  <c r="E337"/>
  <c r="F337"/>
  <c r="B338"/>
  <c r="G338" s="1"/>
  <c r="C338"/>
  <c r="D338"/>
  <c r="E338"/>
  <c r="F338"/>
  <c r="B339"/>
  <c r="N339" s="1"/>
  <c r="C339"/>
  <c r="D339"/>
  <c r="E339"/>
  <c r="F339"/>
  <c r="B340"/>
  <c r="H340" s="1"/>
  <c r="C340"/>
  <c r="D340"/>
  <c r="E340"/>
  <c r="F340"/>
  <c r="B341"/>
  <c r="G341" s="1"/>
  <c r="C341"/>
  <c r="D341"/>
  <c r="E341"/>
  <c r="F341"/>
  <c r="B342"/>
  <c r="J342" s="1"/>
  <c r="C342"/>
  <c r="D342"/>
  <c r="E342"/>
  <c r="F342"/>
  <c r="B343"/>
  <c r="G343" s="1"/>
  <c r="C343"/>
  <c r="D343"/>
  <c r="E343"/>
  <c r="F343"/>
  <c r="B344"/>
  <c r="G344" s="1"/>
  <c r="C344"/>
  <c r="D344"/>
  <c r="E344"/>
  <c r="F344"/>
  <c r="B345"/>
  <c r="W345" s="1"/>
  <c r="C345"/>
  <c r="D345"/>
  <c r="E345"/>
  <c r="F345"/>
  <c r="B346"/>
  <c r="G346" s="1"/>
  <c r="C346"/>
  <c r="D346"/>
  <c r="E346"/>
  <c r="F346"/>
  <c r="B347"/>
  <c r="N347" s="1"/>
  <c r="C347"/>
  <c r="D347"/>
  <c r="E347"/>
  <c r="F347"/>
  <c r="B348"/>
  <c r="H348" s="1"/>
  <c r="C348"/>
  <c r="D348"/>
  <c r="E348"/>
  <c r="F348"/>
  <c r="B349"/>
  <c r="G349" s="1"/>
  <c r="C349"/>
  <c r="D349"/>
  <c r="E349"/>
  <c r="F349"/>
  <c r="B350"/>
  <c r="J350" s="1"/>
  <c r="C350"/>
  <c r="D350"/>
  <c r="E350"/>
  <c r="F350"/>
  <c r="B351"/>
  <c r="G351" s="1"/>
  <c r="C351"/>
  <c r="D351"/>
  <c r="E351"/>
  <c r="F351"/>
  <c r="B352"/>
  <c r="G352" s="1"/>
  <c r="C352"/>
  <c r="D352"/>
  <c r="E352"/>
  <c r="F352"/>
  <c r="B353"/>
  <c r="W353" s="1"/>
  <c r="C353"/>
  <c r="D353"/>
  <c r="E353"/>
  <c r="F353"/>
  <c r="B354"/>
  <c r="G354" s="1"/>
  <c r="C354"/>
  <c r="D354"/>
  <c r="E354"/>
  <c r="F354"/>
  <c r="B355"/>
  <c r="N355" s="1"/>
  <c r="C355"/>
  <c r="D355"/>
  <c r="E355"/>
  <c r="F355"/>
  <c r="B356"/>
  <c r="H356" s="1"/>
  <c r="C356"/>
  <c r="D356"/>
  <c r="E356"/>
  <c r="F356"/>
  <c r="B357"/>
  <c r="G357" s="1"/>
  <c r="C357"/>
  <c r="D357"/>
  <c r="E357"/>
  <c r="F357"/>
  <c r="B358"/>
  <c r="J358" s="1"/>
  <c r="C358"/>
  <c r="D358"/>
  <c r="E358"/>
  <c r="F358"/>
  <c r="B359"/>
  <c r="G359" s="1"/>
  <c r="C359"/>
  <c r="D359"/>
  <c r="E359"/>
  <c r="F359"/>
  <c r="B360"/>
  <c r="G360" s="1"/>
  <c r="C360"/>
  <c r="D360"/>
  <c r="E360"/>
  <c r="F360"/>
  <c r="W360"/>
  <c r="B361"/>
  <c r="W361" s="1"/>
  <c r="C361"/>
  <c r="D361"/>
  <c r="E361"/>
  <c r="F361"/>
  <c r="B362"/>
  <c r="G362" s="1"/>
  <c r="C362"/>
  <c r="D362"/>
  <c r="E362"/>
  <c r="F362"/>
  <c r="W362"/>
  <c r="B363"/>
  <c r="N363" s="1"/>
  <c r="C363"/>
  <c r="D363"/>
  <c r="E363"/>
  <c r="F363"/>
  <c r="B364"/>
  <c r="N364" s="1"/>
  <c r="C364"/>
  <c r="D364"/>
  <c r="E364"/>
  <c r="F364"/>
  <c r="B365"/>
  <c r="G365" s="1"/>
  <c r="C365"/>
  <c r="D365"/>
  <c r="E365"/>
  <c r="F365"/>
  <c r="B366"/>
  <c r="G366" s="1"/>
  <c r="C366"/>
  <c r="D366"/>
  <c r="E366"/>
  <c r="F366"/>
  <c r="B367"/>
  <c r="C367"/>
  <c r="D367"/>
  <c r="E367"/>
  <c r="F367"/>
  <c r="B368"/>
  <c r="N368" s="1"/>
  <c r="C368"/>
  <c r="D368"/>
  <c r="E368"/>
  <c r="F368"/>
  <c r="B369"/>
  <c r="G369" s="1"/>
  <c r="C369"/>
  <c r="D369"/>
  <c r="E369"/>
  <c r="F369"/>
  <c r="B370"/>
  <c r="G370" s="1"/>
  <c r="C370"/>
  <c r="D370"/>
  <c r="E370"/>
  <c r="F370"/>
  <c r="B371"/>
  <c r="C371"/>
  <c r="D371"/>
  <c r="E371"/>
  <c r="F371"/>
  <c r="B372"/>
  <c r="N372" s="1"/>
  <c r="C372"/>
  <c r="D372"/>
  <c r="E372"/>
  <c r="F372"/>
  <c r="B373"/>
  <c r="G373" s="1"/>
  <c r="C373"/>
  <c r="D373"/>
  <c r="E373"/>
  <c r="F373"/>
  <c r="B374"/>
  <c r="G374" s="1"/>
  <c r="C374"/>
  <c r="D374"/>
  <c r="E374"/>
  <c r="F374"/>
  <c r="B375"/>
  <c r="C375"/>
  <c r="D375"/>
  <c r="E375"/>
  <c r="F375"/>
  <c r="B376"/>
  <c r="N376" s="1"/>
  <c r="C376"/>
  <c r="D376"/>
  <c r="E376"/>
  <c r="F376"/>
  <c r="B377"/>
  <c r="G377" s="1"/>
  <c r="C377"/>
  <c r="D377"/>
  <c r="E377"/>
  <c r="F377"/>
  <c r="B378"/>
  <c r="G378" s="1"/>
  <c r="C378"/>
  <c r="D378"/>
  <c r="E378"/>
  <c r="F378"/>
  <c r="B379"/>
  <c r="C379"/>
  <c r="D379"/>
  <c r="E379"/>
  <c r="F379"/>
  <c r="B380"/>
  <c r="N380" s="1"/>
  <c r="C380"/>
  <c r="D380"/>
  <c r="E380"/>
  <c r="F380"/>
  <c r="B381"/>
  <c r="G381" s="1"/>
  <c r="C381"/>
  <c r="D381"/>
  <c r="E381"/>
  <c r="F381"/>
  <c r="B382"/>
  <c r="G382" s="1"/>
  <c r="C382"/>
  <c r="D382"/>
  <c r="E382"/>
  <c r="F382"/>
  <c r="X382"/>
  <c r="B383"/>
  <c r="C383"/>
  <c r="D383"/>
  <c r="E383"/>
  <c r="F383"/>
  <c r="B384"/>
  <c r="N384" s="1"/>
  <c r="C384"/>
  <c r="D384"/>
  <c r="E384"/>
  <c r="F384"/>
  <c r="B385"/>
  <c r="G385" s="1"/>
  <c r="C385"/>
  <c r="D385"/>
  <c r="E385"/>
  <c r="F385"/>
  <c r="B386"/>
  <c r="G386" s="1"/>
  <c r="C386"/>
  <c r="D386"/>
  <c r="E386"/>
  <c r="F386"/>
  <c r="B387"/>
  <c r="C387"/>
  <c r="D387"/>
  <c r="E387"/>
  <c r="F387"/>
  <c r="B388"/>
  <c r="N388" s="1"/>
  <c r="C388"/>
  <c r="D388"/>
  <c r="E388"/>
  <c r="F388"/>
  <c r="B389"/>
  <c r="G389" s="1"/>
  <c r="C389"/>
  <c r="D389"/>
  <c r="E389"/>
  <c r="F389"/>
  <c r="B390"/>
  <c r="G390" s="1"/>
  <c r="C390"/>
  <c r="D390"/>
  <c r="E390"/>
  <c r="F390"/>
  <c r="B391"/>
  <c r="C391"/>
  <c r="D391"/>
  <c r="E391"/>
  <c r="F391"/>
  <c r="B392"/>
  <c r="N392" s="1"/>
  <c r="C392"/>
  <c r="D392"/>
  <c r="E392"/>
  <c r="F392"/>
  <c r="B393"/>
  <c r="G393" s="1"/>
  <c r="C393"/>
  <c r="D393"/>
  <c r="E393"/>
  <c r="F393"/>
  <c r="B394"/>
  <c r="G394" s="1"/>
  <c r="C394"/>
  <c r="D394"/>
  <c r="E394"/>
  <c r="F394"/>
  <c r="B395"/>
  <c r="C395"/>
  <c r="D395"/>
  <c r="E395"/>
  <c r="F395"/>
  <c r="B396"/>
  <c r="O396" s="1"/>
  <c r="C396"/>
  <c r="D396"/>
  <c r="E396"/>
  <c r="F396"/>
  <c r="B397"/>
  <c r="I397" s="1"/>
  <c r="C397"/>
  <c r="D397"/>
  <c r="E397"/>
  <c r="F397"/>
  <c r="B398"/>
  <c r="J398" s="1"/>
  <c r="C398"/>
  <c r="D398"/>
  <c r="E398"/>
  <c r="F398"/>
  <c r="B399"/>
  <c r="J399" s="1"/>
  <c r="C399"/>
  <c r="D399"/>
  <c r="E399"/>
  <c r="F399"/>
  <c r="B400"/>
  <c r="J400" s="1"/>
  <c r="C400"/>
  <c r="D400"/>
  <c r="E400"/>
  <c r="F400"/>
  <c r="B401"/>
  <c r="J401" s="1"/>
  <c r="C401"/>
  <c r="D401"/>
  <c r="E401"/>
  <c r="F401"/>
  <c r="B402"/>
  <c r="J402" s="1"/>
  <c r="C402"/>
  <c r="D402"/>
  <c r="E402"/>
  <c r="F402"/>
  <c r="B403"/>
  <c r="J403" s="1"/>
  <c r="C403"/>
  <c r="D403"/>
  <c r="E403"/>
  <c r="F403"/>
  <c r="B404"/>
  <c r="J404" s="1"/>
  <c r="C404"/>
  <c r="D404"/>
  <c r="E404"/>
  <c r="F404"/>
  <c r="B405"/>
  <c r="J405" s="1"/>
  <c r="C405"/>
  <c r="D405"/>
  <c r="E405"/>
  <c r="F405"/>
  <c r="X405"/>
  <c r="B406"/>
  <c r="J406" s="1"/>
  <c r="C406"/>
  <c r="D406"/>
  <c r="E406"/>
  <c r="F406"/>
  <c r="B407"/>
  <c r="J407" s="1"/>
  <c r="C407"/>
  <c r="D407"/>
  <c r="E407"/>
  <c r="F407"/>
  <c r="B408"/>
  <c r="J408" s="1"/>
  <c r="C408"/>
  <c r="D408"/>
  <c r="E408"/>
  <c r="F408"/>
  <c r="B409"/>
  <c r="J409" s="1"/>
  <c r="C409"/>
  <c r="D409"/>
  <c r="E409"/>
  <c r="F409"/>
  <c r="B410"/>
  <c r="J410" s="1"/>
  <c r="C410"/>
  <c r="D410"/>
  <c r="E410"/>
  <c r="F410"/>
  <c r="B411"/>
  <c r="J411" s="1"/>
  <c r="C411"/>
  <c r="D411"/>
  <c r="E411"/>
  <c r="F411"/>
  <c r="B412"/>
  <c r="J412" s="1"/>
  <c r="C412"/>
  <c r="D412"/>
  <c r="E412"/>
  <c r="F412"/>
  <c r="B413"/>
  <c r="G413" s="1"/>
  <c r="C413"/>
  <c r="D413"/>
  <c r="E413"/>
  <c r="F413"/>
  <c r="B414"/>
  <c r="G414" s="1"/>
  <c r="C414"/>
  <c r="D414"/>
  <c r="E414"/>
  <c r="F414"/>
  <c r="B415"/>
  <c r="G415" s="1"/>
  <c r="C415"/>
  <c r="D415"/>
  <c r="E415"/>
  <c r="F415"/>
  <c r="B416"/>
  <c r="G416" s="1"/>
  <c r="C416"/>
  <c r="D416"/>
  <c r="E416"/>
  <c r="F416"/>
  <c r="B417"/>
  <c r="G417" s="1"/>
  <c r="C417"/>
  <c r="D417"/>
  <c r="E417"/>
  <c r="F417"/>
  <c r="B418"/>
  <c r="G418" s="1"/>
  <c r="C418"/>
  <c r="D418"/>
  <c r="E418"/>
  <c r="F418"/>
  <c r="B419"/>
  <c r="G419" s="1"/>
  <c r="C419"/>
  <c r="D419"/>
  <c r="E419"/>
  <c r="F419"/>
  <c r="B420"/>
  <c r="G420" s="1"/>
  <c r="C420"/>
  <c r="D420"/>
  <c r="E420"/>
  <c r="F420"/>
  <c r="B421"/>
  <c r="G421" s="1"/>
  <c r="C421"/>
  <c r="D421"/>
  <c r="E421"/>
  <c r="F421"/>
  <c r="B422"/>
  <c r="G422" s="1"/>
  <c r="C422"/>
  <c r="D422"/>
  <c r="E422"/>
  <c r="F422"/>
  <c r="B423"/>
  <c r="G423" s="1"/>
  <c r="C423"/>
  <c r="D423"/>
  <c r="E423"/>
  <c r="F423"/>
  <c r="B424"/>
  <c r="G424" s="1"/>
  <c r="C424"/>
  <c r="D424"/>
  <c r="E424"/>
  <c r="F424"/>
  <c r="B425"/>
  <c r="G425" s="1"/>
  <c r="C425"/>
  <c r="D425"/>
  <c r="E425"/>
  <c r="F425"/>
  <c r="B426"/>
  <c r="G426" s="1"/>
  <c r="C426"/>
  <c r="D426"/>
  <c r="E426"/>
  <c r="F426"/>
  <c r="B427"/>
  <c r="G427" s="1"/>
  <c r="C427"/>
  <c r="D427"/>
  <c r="E427"/>
  <c r="F427"/>
  <c r="B428"/>
  <c r="G428" s="1"/>
  <c r="C428"/>
  <c r="D428"/>
  <c r="E428"/>
  <c r="F428"/>
  <c r="N428"/>
  <c r="X428"/>
  <c r="B429"/>
  <c r="G429" s="1"/>
  <c r="C429"/>
  <c r="D429"/>
  <c r="E429"/>
  <c r="F429"/>
  <c r="B430"/>
  <c r="G430" s="1"/>
  <c r="C430"/>
  <c r="D430"/>
  <c r="E430"/>
  <c r="F430"/>
  <c r="X430"/>
  <c r="B431"/>
  <c r="G431" s="1"/>
  <c r="C431"/>
  <c r="D431"/>
  <c r="E431"/>
  <c r="F431"/>
  <c r="B432"/>
  <c r="G432" s="1"/>
  <c r="C432"/>
  <c r="D432"/>
  <c r="E432"/>
  <c r="F432"/>
  <c r="B433"/>
  <c r="H433" s="1"/>
  <c r="C433"/>
  <c r="D433"/>
  <c r="E433"/>
  <c r="F433"/>
  <c r="B434"/>
  <c r="K434" s="1"/>
  <c r="C434"/>
  <c r="D434"/>
  <c r="E434"/>
  <c r="F434"/>
  <c r="B435"/>
  <c r="H435" s="1"/>
  <c r="C435"/>
  <c r="D435"/>
  <c r="E435"/>
  <c r="F435"/>
  <c r="B436"/>
  <c r="H436" s="1"/>
  <c r="C436"/>
  <c r="D436"/>
  <c r="E436"/>
  <c r="F436"/>
  <c r="B437"/>
  <c r="H437" s="1"/>
  <c r="C437"/>
  <c r="D437"/>
  <c r="E437"/>
  <c r="F437"/>
  <c r="B438"/>
  <c r="K438" s="1"/>
  <c r="C438"/>
  <c r="D438"/>
  <c r="E438"/>
  <c r="F438"/>
  <c r="B439"/>
  <c r="H439" s="1"/>
  <c r="C439"/>
  <c r="D439"/>
  <c r="E439"/>
  <c r="F439"/>
  <c r="B440"/>
  <c r="G440" s="1"/>
  <c r="C440"/>
  <c r="D440"/>
  <c r="E440"/>
  <c r="F440"/>
  <c r="B441"/>
  <c r="J441" s="1"/>
  <c r="C441"/>
  <c r="D441"/>
  <c r="E441"/>
  <c r="F441"/>
  <c r="B442"/>
  <c r="G442" s="1"/>
  <c r="C442"/>
  <c r="D442"/>
  <c r="E442"/>
  <c r="F442"/>
  <c r="B443"/>
  <c r="J443" s="1"/>
  <c r="C443"/>
  <c r="D443"/>
  <c r="E443"/>
  <c r="F443"/>
  <c r="B444"/>
  <c r="G444" s="1"/>
  <c r="C444"/>
  <c r="D444"/>
  <c r="E444"/>
  <c r="F444"/>
  <c r="B445"/>
  <c r="J445" s="1"/>
  <c r="C445"/>
  <c r="D445"/>
  <c r="E445"/>
  <c r="F445"/>
  <c r="B446"/>
  <c r="G446" s="1"/>
  <c r="C446"/>
  <c r="D446"/>
  <c r="E446"/>
  <c r="F446"/>
  <c r="B447"/>
  <c r="J447" s="1"/>
  <c r="C447"/>
  <c r="D447"/>
  <c r="E447"/>
  <c r="F447"/>
  <c r="B448"/>
  <c r="G448" s="1"/>
  <c r="C448"/>
  <c r="D448"/>
  <c r="E448"/>
  <c r="F448"/>
  <c r="B449"/>
  <c r="J449" s="1"/>
  <c r="C449"/>
  <c r="D449"/>
  <c r="E449"/>
  <c r="F449"/>
  <c r="B450"/>
  <c r="G450" s="1"/>
  <c r="C450"/>
  <c r="D450"/>
  <c r="E450"/>
  <c r="F450"/>
  <c r="B451"/>
  <c r="J451" s="1"/>
  <c r="C451"/>
  <c r="D451"/>
  <c r="E451"/>
  <c r="F451"/>
  <c r="B452"/>
  <c r="G452" s="1"/>
  <c r="C452"/>
  <c r="D452"/>
  <c r="E452"/>
  <c r="F452"/>
  <c r="B453"/>
  <c r="J453" s="1"/>
  <c r="C453"/>
  <c r="D453"/>
  <c r="E453"/>
  <c r="F453"/>
  <c r="B454"/>
  <c r="G454" s="1"/>
  <c r="C454"/>
  <c r="D454"/>
  <c r="E454"/>
  <c r="F454"/>
  <c r="B455"/>
  <c r="J455" s="1"/>
  <c r="C455"/>
  <c r="D455"/>
  <c r="E455"/>
  <c r="F455"/>
  <c r="B456"/>
  <c r="G456" s="1"/>
  <c r="C456"/>
  <c r="D456"/>
  <c r="E456"/>
  <c r="F456"/>
  <c r="B457"/>
  <c r="G457" s="1"/>
  <c r="C457"/>
  <c r="D457"/>
  <c r="E457"/>
  <c r="F457"/>
  <c r="B458"/>
  <c r="G458" s="1"/>
  <c r="C458"/>
  <c r="D458"/>
  <c r="E458"/>
  <c r="F458"/>
  <c r="B459"/>
  <c r="G459" s="1"/>
  <c r="C459"/>
  <c r="D459"/>
  <c r="E459"/>
  <c r="F459"/>
  <c r="B460"/>
  <c r="G460" s="1"/>
  <c r="C460"/>
  <c r="D460"/>
  <c r="E460"/>
  <c r="F460"/>
  <c r="B461"/>
  <c r="G461" s="1"/>
  <c r="C461"/>
  <c r="D461"/>
  <c r="E461"/>
  <c r="F461"/>
  <c r="B462"/>
  <c r="G462" s="1"/>
  <c r="C462"/>
  <c r="D462"/>
  <c r="E462"/>
  <c r="F462"/>
  <c r="B463"/>
  <c r="G463" s="1"/>
  <c r="C463"/>
  <c r="D463"/>
  <c r="E463"/>
  <c r="F463"/>
  <c r="B464"/>
  <c r="G464" s="1"/>
  <c r="C464"/>
  <c r="D464"/>
  <c r="E464"/>
  <c r="F464"/>
  <c r="B465"/>
  <c r="G465" s="1"/>
  <c r="C465"/>
  <c r="D465"/>
  <c r="E465"/>
  <c r="F465"/>
  <c r="B466"/>
  <c r="G466" s="1"/>
  <c r="C466"/>
  <c r="D466"/>
  <c r="E466"/>
  <c r="F466"/>
  <c r="E467"/>
  <c r="F467"/>
  <c r="H467"/>
  <c r="I467"/>
  <c r="J467"/>
  <c r="K467"/>
  <c r="L467"/>
  <c r="M467"/>
  <c r="N467"/>
  <c r="P467"/>
  <c r="Q467"/>
  <c r="S467"/>
  <c r="T467"/>
  <c r="AA467"/>
  <c r="AB467" s="1"/>
  <c r="E468"/>
  <c r="F468"/>
  <c r="G468"/>
  <c r="H468"/>
  <c r="I468"/>
  <c r="J468"/>
  <c r="K468"/>
  <c r="L468"/>
  <c r="M468"/>
  <c r="N468"/>
  <c r="P468"/>
  <c r="Q468"/>
  <c r="R468"/>
  <c r="S468"/>
  <c r="T468"/>
  <c r="U468"/>
  <c r="W468"/>
  <c r="X468"/>
  <c r="Y468"/>
  <c r="Z468"/>
  <c r="AA468"/>
  <c r="E469"/>
  <c r="F469"/>
  <c r="G469"/>
  <c r="H469"/>
  <c r="I469"/>
  <c r="J469"/>
  <c r="K469"/>
  <c r="L469"/>
  <c r="M469"/>
  <c r="N469"/>
  <c r="P469"/>
  <c r="Q469"/>
  <c r="S469"/>
  <c r="T469"/>
  <c r="W469"/>
  <c r="X469"/>
  <c r="Y469"/>
  <c r="Z469"/>
  <c r="AA469"/>
  <c r="E470"/>
  <c r="F470"/>
  <c r="G470"/>
  <c r="H470"/>
  <c r="I470"/>
  <c r="J470"/>
  <c r="K470"/>
  <c r="L470"/>
  <c r="M470"/>
  <c r="N470"/>
  <c r="P470"/>
  <c r="Q470"/>
  <c r="S470"/>
  <c r="T470"/>
  <c r="W470"/>
  <c r="X470"/>
  <c r="Y470"/>
  <c r="AG470" s="1"/>
  <c r="Z470"/>
  <c r="AA470"/>
  <c r="E471"/>
  <c r="F471"/>
  <c r="G471"/>
  <c r="H471"/>
  <c r="I471"/>
  <c r="J471"/>
  <c r="K471"/>
  <c r="L471"/>
  <c r="M471"/>
  <c r="N471"/>
  <c r="P471"/>
  <c r="Q471"/>
  <c r="S471"/>
  <c r="T471"/>
  <c r="W471"/>
  <c r="X471"/>
  <c r="Y471"/>
  <c r="Z471"/>
  <c r="AA471"/>
  <c r="AG468" l="1"/>
  <c r="G7"/>
  <c r="AG471"/>
  <c r="AG469"/>
  <c r="W446"/>
  <c r="X414"/>
  <c r="X407"/>
  <c r="N405"/>
  <c r="X386"/>
  <c r="X370"/>
  <c r="N362"/>
  <c r="W288"/>
  <c r="W244"/>
  <c r="W103"/>
  <c r="O57"/>
  <c r="R22"/>
  <c r="W21"/>
  <c r="AB21" s="1"/>
  <c r="AC21" s="1"/>
  <c r="AF21" s="1"/>
  <c r="N13"/>
  <c r="N11"/>
  <c r="N9"/>
  <c r="AA8"/>
  <c r="W8"/>
  <c r="V463" i="2"/>
  <c r="V461"/>
  <c r="V460"/>
  <c r="AC460"/>
  <c r="AF460" s="1"/>
  <c r="W450" i="1"/>
  <c r="N446"/>
  <c r="X420"/>
  <c r="X397"/>
  <c r="X388"/>
  <c r="N386"/>
  <c r="N382"/>
  <c r="AA362"/>
  <c r="R362"/>
  <c r="J362"/>
  <c r="N360"/>
  <c r="W95"/>
  <c r="S57"/>
  <c r="K57"/>
  <c r="X54"/>
  <c r="W53"/>
  <c r="N51"/>
  <c r="Z44"/>
  <c r="N42"/>
  <c r="W29"/>
  <c r="N25"/>
  <c r="AA7"/>
  <c r="Y7"/>
  <c r="W7"/>
  <c r="AB7" s="1"/>
  <c r="AC7" s="1"/>
  <c r="T7"/>
  <c r="R7"/>
  <c r="P7"/>
  <c r="M7"/>
  <c r="K7"/>
  <c r="I7"/>
  <c r="V311" i="2"/>
  <c r="V309"/>
  <c r="V307"/>
  <c r="V305"/>
  <c r="V196"/>
  <c r="V194"/>
  <c r="V192"/>
  <c r="V190"/>
  <c r="V188"/>
  <c r="V186"/>
  <c r="V184"/>
  <c r="V182"/>
  <c r="V180"/>
  <c r="V178"/>
  <c r="AB201"/>
  <c r="AB197"/>
  <c r="AB189"/>
  <c r="AB181"/>
  <c r="V128"/>
  <c r="V127"/>
  <c r="AB464"/>
  <c r="V462"/>
  <c r="AC462" s="1"/>
  <c r="AF462" s="1"/>
  <c r="W290" i="1"/>
  <c r="N288"/>
  <c r="W250"/>
  <c r="AB250" s="1"/>
  <c r="AA236"/>
  <c r="AC464" i="2"/>
  <c r="AF464" s="1"/>
  <c r="AB439"/>
  <c r="AB437"/>
  <c r="AB415"/>
  <c r="V303"/>
  <c r="V301"/>
  <c r="V396"/>
  <c r="AB433"/>
  <c r="AB397"/>
  <c r="V430"/>
  <c r="V426"/>
  <c r="V422"/>
  <c r="V418"/>
  <c r="V397"/>
  <c r="V213"/>
  <c r="V211"/>
  <c r="V209"/>
  <c r="V207"/>
  <c r="V115"/>
  <c r="V100"/>
  <c r="V88"/>
  <c r="V86"/>
  <c r="V85"/>
  <c r="V82"/>
  <c r="V81"/>
  <c r="V212"/>
  <c r="V208"/>
  <c r="V204"/>
  <c r="V120"/>
  <c r="V74"/>
  <c r="V69"/>
  <c r="AB67"/>
  <c r="V65"/>
  <c r="V63"/>
  <c r="AB61"/>
  <c r="AB59"/>
  <c r="V57"/>
  <c r="V54"/>
  <c r="V9"/>
  <c r="AC469"/>
  <c r="AF469" s="1"/>
  <c r="AC466"/>
  <c r="AF466" s="1"/>
  <c r="AC458"/>
  <c r="AF458" s="1"/>
  <c r="V438"/>
  <c r="V436"/>
  <c r="V434"/>
  <c r="V431"/>
  <c r="V423"/>
  <c r="V324"/>
  <c r="V316"/>
  <c r="V308"/>
  <c r="AC202"/>
  <c r="AF202" s="1"/>
  <c r="Z472"/>
  <c r="T472"/>
  <c r="M472"/>
  <c r="AB199"/>
  <c r="AB195"/>
  <c r="AB183"/>
  <c r="AB179"/>
  <c r="V137"/>
  <c r="V131"/>
  <c r="V67"/>
  <c r="AC67" s="1"/>
  <c r="AF67" s="1"/>
  <c r="V61"/>
  <c r="V59"/>
  <c r="AC59" s="1"/>
  <c r="AF59" s="1"/>
  <c r="O472"/>
  <c r="X472"/>
  <c r="X476" s="1"/>
  <c r="X479" s="1"/>
  <c r="R472"/>
  <c r="I472"/>
  <c r="V7"/>
  <c r="V176"/>
  <c r="V172"/>
  <c r="V168"/>
  <c r="AC465"/>
  <c r="AF465" s="1"/>
  <c r="AC463"/>
  <c r="AF463" s="1"/>
  <c r="AC461"/>
  <c r="AF461" s="1"/>
  <c r="AC459"/>
  <c r="AF459" s="1"/>
  <c r="AC457"/>
  <c r="AF457" s="1"/>
  <c r="AC455"/>
  <c r="AF455" s="1"/>
  <c r="AC453"/>
  <c r="AF453" s="1"/>
  <c r="AC451"/>
  <c r="AF451" s="1"/>
  <c r="V429"/>
  <c r="V425"/>
  <c r="V421"/>
  <c r="V417"/>
  <c r="V205"/>
  <c r="V203"/>
  <c r="V432"/>
  <c r="V428"/>
  <c r="V424"/>
  <c r="V420"/>
  <c r="V416"/>
  <c r="AB324"/>
  <c r="AB316"/>
  <c r="AB308"/>
  <c r="AB322"/>
  <c r="AB314"/>
  <c r="AB306"/>
  <c r="K472"/>
  <c r="AA472"/>
  <c r="V174"/>
  <c r="V170"/>
  <c r="W472"/>
  <c r="W476" s="1"/>
  <c r="W479" s="1"/>
  <c r="AB7"/>
  <c r="AC7" s="1"/>
  <c r="V448"/>
  <c r="AC448" s="1"/>
  <c r="AF448" s="1"/>
  <c r="V444"/>
  <c r="AC444" s="1"/>
  <c r="AF444" s="1"/>
  <c r="V442"/>
  <c r="AC442" s="1"/>
  <c r="AF442" s="1"/>
  <c r="V414"/>
  <c r="AC414" s="1"/>
  <c r="AF414" s="1"/>
  <c r="V410"/>
  <c r="AC410" s="1"/>
  <c r="AF410" s="1"/>
  <c r="V406"/>
  <c r="AC406" s="1"/>
  <c r="AF406" s="1"/>
  <c r="V402"/>
  <c r="AC402" s="1"/>
  <c r="AF402" s="1"/>
  <c r="V398"/>
  <c r="AC398" s="1"/>
  <c r="AF398" s="1"/>
  <c r="V394"/>
  <c r="AC394" s="1"/>
  <c r="AF394" s="1"/>
  <c r="V390"/>
  <c r="AC390" s="1"/>
  <c r="AF390" s="1"/>
  <c r="V388"/>
  <c r="AC388" s="1"/>
  <c r="AF388" s="1"/>
  <c r="V384"/>
  <c r="AC384" s="1"/>
  <c r="AF384" s="1"/>
  <c r="V449"/>
  <c r="AC449" s="1"/>
  <c r="AF449" s="1"/>
  <c r="V447"/>
  <c r="AC447" s="1"/>
  <c r="AF447" s="1"/>
  <c r="V445"/>
  <c r="AC445" s="1"/>
  <c r="AF445" s="1"/>
  <c r="V443"/>
  <c r="AC443" s="1"/>
  <c r="AF443" s="1"/>
  <c r="V441"/>
  <c r="AC441" s="1"/>
  <c r="AF441" s="1"/>
  <c r="AB438"/>
  <c r="AB436"/>
  <c r="AC436" s="1"/>
  <c r="AF436" s="1"/>
  <c r="AB434"/>
  <c r="V439"/>
  <c r="AC439" s="1"/>
  <c r="AF439" s="1"/>
  <c r="V415"/>
  <c r="AC415" s="1"/>
  <c r="AF415" s="1"/>
  <c r="V413"/>
  <c r="AC413" s="1"/>
  <c r="AF413" s="1"/>
  <c r="V411"/>
  <c r="AC411" s="1"/>
  <c r="AF411" s="1"/>
  <c r="V409"/>
  <c r="AC409" s="1"/>
  <c r="AF409" s="1"/>
  <c r="V407"/>
  <c r="AC407" s="1"/>
  <c r="AF407" s="1"/>
  <c r="V405"/>
  <c r="AC405" s="1"/>
  <c r="AF405" s="1"/>
  <c r="V403"/>
  <c r="AC403" s="1"/>
  <c r="AF403" s="1"/>
  <c r="V401"/>
  <c r="AC401" s="1"/>
  <c r="AF401" s="1"/>
  <c r="V399"/>
  <c r="AC399" s="1"/>
  <c r="AF399" s="1"/>
  <c r="AB396"/>
  <c r="AC396" s="1"/>
  <c r="AF396" s="1"/>
  <c r="V395"/>
  <c r="AC395" s="1"/>
  <c r="AF395" s="1"/>
  <c r="V393"/>
  <c r="AC393" s="1"/>
  <c r="AF393" s="1"/>
  <c r="V391"/>
  <c r="AC391" s="1"/>
  <c r="AF391" s="1"/>
  <c r="V389"/>
  <c r="AC389" s="1"/>
  <c r="AF389" s="1"/>
  <c r="V387"/>
  <c r="AC387" s="1"/>
  <c r="AF387" s="1"/>
  <c r="V385"/>
  <c r="AC385" s="1"/>
  <c r="AF385" s="1"/>
  <c r="V383"/>
  <c r="AC383" s="1"/>
  <c r="AF383" s="1"/>
  <c r="V381"/>
  <c r="AC381" s="1"/>
  <c r="AF381" s="1"/>
  <c r="V379"/>
  <c r="AC379" s="1"/>
  <c r="AF379" s="1"/>
  <c r="V377"/>
  <c r="AC377" s="1"/>
  <c r="AF377" s="1"/>
  <c r="V375"/>
  <c r="AC375" s="1"/>
  <c r="AF375" s="1"/>
  <c r="V373"/>
  <c r="AC373" s="1"/>
  <c r="AF373" s="1"/>
  <c r="V371"/>
  <c r="AC371" s="1"/>
  <c r="AF371" s="1"/>
  <c r="V369"/>
  <c r="AC369" s="1"/>
  <c r="AF369" s="1"/>
  <c r="V367"/>
  <c r="AC367" s="1"/>
  <c r="AF367" s="1"/>
  <c r="V365"/>
  <c r="AC365" s="1"/>
  <c r="AF365" s="1"/>
  <c r="V363"/>
  <c r="AC363" s="1"/>
  <c r="AF363" s="1"/>
  <c r="V361"/>
  <c r="AC361" s="1"/>
  <c r="AF361" s="1"/>
  <c r="V359"/>
  <c r="AC359" s="1"/>
  <c r="AF359" s="1"/>
  <c r="V357"/>
  <c r="AC357" s="1"/>
  <c r="AF357" s="1"/>
  <c r="V355"/>
  <c r="AC355" s="1"/>
  <c r="AF355" s="1"/>
  <c r="V353"/>
  <c r="AC353" s="1"/>
  <c r="AF353" s="1"/>
  <c r="V351"/>
  <c r="AC351" s="1"/>
  <c r="AF351" s="1"/>
  <c r="V433"/>
  <c r="AC433" s="1"/>
  <c r="AF433" s="1"/>
  <c r="AB429"/>
  <c r="AC429" s="1"/>
  <c r="AF429" s="1"/>
  <c r="AB425"/>
  <c r="AC425" s="1"/>
  <c r="AF425" s="1"/>
  <c r="AB421"/>
  <c r="AC421" s="1"/>
  <c r="AF421" s="1"/>
  <c r="AB417"/>
  <c r="AC417" s="1"/>
  <c r="AF417" s="1"/>
  <c r="AB435"/>
  <c r="V435"/>
  <c r="AB430"/>
  <c r="AB426"/>
  <c r="AC426" s="1"/>
  <c r="AF426" s="1"/>
  <c r="AB422"/>
  <c r="AB418"/>
  <c r="AC418" s="1"/>
  <c r="AF418" s="1"/>
  <c r="V348"/>
  <c r="AC348" s="1"/>
  <c r="AF348" s="1"/>
  <c r="V346"/>
  <c r="AC346" s="1"/>
  <c r="AF346" s="1"/>
  <c r="V344"/>
  <c r="AC344" s="1"/>
  <c r="AF344" s="1"/>
  <c r="V342"/>
  <c r="AC342" s="1"/>
  <c r="AF342" s="1"/>
  <c r="V340"/>
  <c r="AC340" s="1"/>
  <c r="AF340" s="1"/>
  <c r="V338"/>
  <c r="AC338" s="1"/>
  <c r="AF338" s="1"/>
  <c r="V336"/>
  <c r="AC336" s="1"/>
  <c r="AF336" s="1"/>
  <c r="V334"/>
  <c r="AC334" s="1"/>
  <c r="AF334" s="1"/>
  <c r="V332"/>
  <c r="AC332" s="1"/>
  <c r="AF332" s="1"/>
  <c r="V330"/>
  <c r="AC330" s="1"/>
  <c r="AF330" s="1"/>
  <c r="V328"/>
  <c r="AC328" s="1"/>
  <c r="AF328" s="1"/>
  <c r="AB325"/>
  <c r="AC325" s="1"/>
  <c r="AF325" s="1"/>
  <c r="AB323"/>
  <c r="AB321"/>
  <c r="AC321" s="1"/>
  <c r="AF321" s="1"/>
  <c r="AB319"/>
  <c r="AB317"/>
  <c r="AC317" s="1"/>
  <c r="AF317" s="1"/>
  <c r="AB315"/>
  <c r="AB313"/>
  <c r="AC313" s="1"/>
  <c r="AF313" s="1"/>
  <c r="AB311"/>
  <c r="AB309"/>
  <c r="AC309" s="1"/>
  <c r="AF309" s="1"/>
  <c r="AB307"/>
  <c r="AB305"/>
  <c r="AC305" s="1"/>
  <c r="AF305" s="1"/>
  <c r="AB303"/>
  <c r="AB301"/>
  <c r="AC301" s="1"/>
  <c r="AF301" s="1"/>
  <c r="V300"/>
  <c r="AC300" s="1"/>
  <c r="AF300" s="1"/>
  <c r="V298"/>
  <c r="AC298" s="1"/>
  <c r="AF298" s="1"/>
  <c r="V296"/>
  <c r="AC296" s="1"/>
  <c r="AF296" s="1"/>
  <c r="V294"/>
  <c r="AC294" s="1"/>
  <c r="AF294" s="1"/>
  <c r="V292"/>
  <c r="AC292" s="1"/>
  <c r="AF292" s="1"/>
  <c r="V290"/>
  <c r="AC290" s="1"/>
  <c r="AF290" s="1"/>
  <c r="V288"/>
  <c r="AC288" s="1"/>
  <c r="AF288" s="1"/>
  <c r="V286"/>
  <c r="AC286" s="1"/>
  <c r="AF286" s="1"/>
  <c r="V284"/>
  <c r="AC284" s="1"/>
  <c r="AF284" s="1"/>
  <c r="V282"/>
  <c r="AC282" s="1"/>
  <c r="AF282" s="1"/>
  <c r="V280"/>
  <c r="AC280" s="1"/>
  <c r="AF280" s="1"/>
  <c r="V278"/>
  <c r="AC278" s="1"/>
  <c r="AF278" s="1"/>
  <c r="V276"/>
  <c r="AC276" s="1"/>
  <c r="AF276" s="1"/>
  <c r="V274"/>
  <c r="AC274" s="1"/>
  <c r="AF274" s="1"/>
  <c r="V272"/>
  <c r="AC272" s="1"/>
  <c r="AF272" s="1"/>
  <c r="V270"/>
  <c r="AC270" s="1"/>
  <c r="AF270" s="1"/>
  <c r="V268"/>
  <c r="AC268" s="1"/>
  <c r="AF268" s="1"/>
  <c r="V266"/>
  <c r="AC266" s="1"/>
  <c r="AF266" s="1"/>
  <c r="V264"/>
  <c r="AC264" s="1"/>
  <c r="AF264" s="1"/>
  <c r="V262"/>
  <c r="AC262" s="1"/>
  <c r="AF262" s="1"/>
  <c r="V260"/>
  <c r="AC260" s="1"/>
  <c r="AF260" s="1"/>
  <c r="V258"/>
  <c r="AC258" s="1"/>
  <c r="AF258" s="1"/>
  <c r="V256"/>
  <c r="AC256" s="1"/>
  <c r="AF256" s="1"/>
  <c r="V254"/>
  <c r="AC254" s="1"/>
  <c r="AF254" s="1"/>
  <c r="V252"/>
  <c r="AC252" s="1"/>
  <c r="AF252" s="1"/>
  <c r="V250"/>
  <c r="AC250" s="1"/>
  <c r="AF250" s="1"/>
  <c r="V248"/>
  <c r="AC248" s="1"/>
  <c r="AF248" s="1"/>
  <c r="V246"/>
  <c r="AC246" s="1"/>
  <c r="AF246" s="1"/>
  <c r="V244"/>
  <c r="AC244" s="1"/>
  <c r="AF244" s="1"/>
  <c r="V242"/>
  <c r="AC242" s="1"/>
  <c r="AF242" s="1"/>
  <c r="V240"/>
  <c r="AC240" s="1"/>
  <c r="AF240" s="1"/>
  <c r="V238"/>
  <c r="AC238" s="1"/>
  <c r="AF238" s="1"/>
  <c r="V236"/>
  <c r="AC236" s="1"/>
  <c r="AF236" s="1"/>
  <c r="V234"/>
  <c r="AC234" s="1"/>
  <c r="AF234" s="1"/>
  <c r="V232"/>
  <c r="AC232" s="1"/>
  <c r="AF232" s="1"/>
  <c r="V230"/>
  <c r="AC230" s="1"/>
  <c r="AF230" s="1"/>
  <c r="V228"/>
  <c r="AC228" s="1"/>
  <c r="AF228" s="1"/>
  <c r="V226"/>
  <c r="AC226" s="1"/>
  <c r="AF226" s="1"/>
  <c r="V224"/>
  <c r="AC224" s="1"/>
  <c r="AF224" s="1"/>
  <c r="V222"/>
  <c r="AC222" s="1"/>
  <c r="AF222" s="1"/>
  <c r="V220"/>
  <c r="AC220" s="1"/>
  <c r="AF220" s="1"/>
  <c r="V218"/>
  <c r="AC218" s="1"/>
  <c r="AF218" s="1"/>
  <c r="V216"/>
  <c r="AC216" s="1"/>
  <c r="AF216" s="1"/>
  <c r="AB213"/>
  <c r="AB211"/>
  <c r="AC211" s="1"/>
  <c r="AF211" s="1"/>
  <c r="AB209"/>
  <c r="AC209" s="1"/>
  <c r="AF209" s="1"/>
  <c r="AB207"/>
  <c r="AC207" s="1"/>
  <c r="AF207" s="1"/>
  <c r="AB205"/>
  <c r="AC205" s="1"/>
  <c r="AF205" s="1"/>
  <c r="AB203"/>
  <c r="AB432"/>
  <c r="AC432" s="1"/>
  <c r="AF432" s="1"/>
  <c r="AB428"/>
  <c r="AB424"/>
  <c r="AC424" s="1"/>
  <c r="AF424" s="1"/>
  <c r="AB420"/>
  <c r="AB416"/>
  <c r="AC416" s="1"/>
  <c r="AF416" s="1"/>
  <c r="AB320"/>
  <c r="AB312"/>
  <c r="AB304"/>
  <c r="V320"/>
  <c r="V312"/>
  <c r="V304"/>
  <c r="V322"/>
  <c r="AC322" s="1"/>
  <c r="AF322" s="1"/>
  <c r="V314"/>
  <c r="AC314" s="1"/>
  <c r="AF314" s="1"/>
  <c r="V306"/>
  <c r="AC306" s="1"/>
  <c r="AF306" s="1"/>
  <c r="AB200"/>
  <c r="AC200" s="1"/>
  <c r="AF200" s="1"/>
  <c r="AB198"/>
  <c r="AB196"/>
  <c r="AC196" s="1"/>
  <c r="AF196" s="1"/>
  <c r="AB194"/>
  <c r="AB192"/>
  <c r="AC192" s="1"/>
  <c r="AF192" s="1"/>
  <c r="AB190"/>
  <c r="AB188"/>
  <c r="AC188" s="1"/>
  <c r="AF188" s="1"/>
  <c r="AB186"/>
  <c r="AB184"/>
  <c r="AC184" s="1"/>
  <c r="AF184" s="1"/>
  <c r="AB182"/>
  <c r="AB180"/>
  <c r="AC180" s="1"/>
  <c r="AF180" s="1"/>
  <c r="AB178"/>
  <c r="V210"/>
  <c r="AC210" s="1"/>
  <c r="AF210" s="1"/>
  <c r="V136"/>
  <c r="V135"/>
  <c r="V134"/>
  <c r="V133"/>
  <c r="V112"/>
  <c r="V108"/>
  <c r="V105"/>
  <c r="V104"/>
  <c r="V102"/>
  <c r="V96"/>
  <c r="V95"/>
  <c r="V94"/>
  <c r="V91"/>
  <c r="V90"/>
  <c r="V84"/>
  <c r="V79"/>
  <c r="V76"/>
  <c r="V75"/>
  <c r="V72"/>
  <c r="V71"/>
  <c r="V70"/>
  <c r="AB68"/>
  <c r="AB66"/>
  <c r="AB62"/>
  <c r="AB58"/>
  <c r="V201"/>
  <c r="AC201" s="1"/>
  <c r="AF201" s="1"/>
  <c r="V189"/>
  <c r="AC189" s="1"/>
  <c r="AF189" s="1"/>
  <c r="AB175"/>
  <c r="AB191"/>
  <c r="AB187"/>
  <c r="V167"/>
  <c r="AC167" s="1"/>
  <c r="AF167" s="1"/>
  <c r="V165"/>
  <c r="AC165" s="1"/>
  <c r="AF165" s="1"/>
  <c r="V163"/>
  <c r="AC163" s="1"/>
  <c r="AF163" s="1"/>
  <c r="V161"/>
  <c r="AC161" s="1"/>
  <c r="AF161" s="1"/>
  <c r="V159"/>
  <c r="AC159" s="1"/>
  <c r="AF159" s="1"/>
  <c r="V157"/>
  <c r="AC157" s="1"/>
  <c r="AF157" s="1"/>
  <c r="V155"/>
  <c r="AC155" s="1"/>
  <c r="AF155" s="1"/>
  <c r="V153"/>
  <c r="AC153" s="1"/>
  <c r="AF153" s="1"/>
  <c r="V151"/>
  <c r="AC151" s="1"/>
  <c r="AF151" s="1"/>
  <c r="V149"/>
  <c r="AC149" s="1"/>
  <c r="AF149" s="1"/>
  <c r="V147"/>
  <c r="AC147" s="1"/>
  <c r="AF147" s="1"/>
  <c r="V145"/>
  <c r="AC145" s="1"/>
  <c r="AF145" s="1"/>
  <c r="V143"/>
  <c r="AC143" s="1"/>
  <c r="AF143" s="1"/>
  <c r="AB141"/>
  <c r="AB139"/>
  <c r="AB137"/>
  <c r="AC137" s="1"/>
  <c r="AF137" s="1"/>
  <c r="AB135"/>
  <c r="AB133"/>
  <c r="AB131"/>
  <c r="AC131" s="1"/>
  <c r="AF131" s="1"/>
  <c r="AB129"/>
  <c r="AB127"/>
  <c r="AB125"/>
  <c r="AC125" s="1"/>
  <c r="AF125" s="1"/>
  <c r="AB123"/>
  <c r="AB121"/>
  <c r="AC121" s="1"/>
  <c r="AF121" s="1"/>
  <c r="AB119"/>
  <c r="AB117"/>
  <c r="AB115"/>
  <c r="AB113"/>
  <c r="AB111"/>
  <c r="AB109"/>
  <c r="AB107"/>
  <c r="AC107" s="1"/>
  <c r="AF107" s="1"/>
  <c r="AB105"/>
  <c r="AB103"/>
  <c r="AB101"/>
  <c r="AB99"/>
  <c r="AC99" s="1"/>
  <c r="AF99" s="1"/>
  <c r="AB97"/>
  <c r="AB95"/>
  <c r="AB93"/>
  <c r="AB91"/>
  <c r="AB89"/>
  <c r="AB87"/>
  <c r="AB85"/>
  <c r="AB83"/>
  <c r="AB81"/>
  <c r="AC81" s="1"/>
  <c r="AF81" s="1"/>
  <c r="AB79"/>
  <c r="AB77"/>
  <c r="AB75"/>
  <c r="AB73"/>
  <c r="AB71"/>
  <c r="V68"/>
  <c r="AC68" s="1"/>
  <c r="AF68" s="1"/>
  <c r="V62"/>
  <c r="V60"/>
  <c r="V52"/>
  <c r="AC52" s="1"/>
  <c r="AF52" s="1"/>
  <c r="V50"/>
  <c r="AC50" s="1"/>
  <c r="AF50" s="1"/>
  <c r="V48"/>
  <c r="AC48" s="1"/>
  <c r="AF48" s="1"/>
  <c r="V46"/>
  <c r="AC46" s="1"/>
  <c r="AF46" s="1"/>
  <c r="V44"/>
  <c r="AC44" s="1"/>
  <c r="AF44" s="1"/>
  <c r="V42"/>
  <c r="AC42" s="1"/>
  <c r="AF42" s="1"/>
  <c r="V40"/>
  <c r="AC40" s="1"/>
  <c r="AF40" s="1"/>
  <c r="V38"/>
  <c r="AC38" s="1"/>
  <c r="AF38" s="1"/>
  <c r="V36"/>
  <c r="AC36" s="1"/>
  <c r="AF36" s="1"/>
  <c r="V34"/>
  <c r="AC34" s="1"/>
  <c r="AF34" s="1"/>
  <c r="V32"/>
  <c r="AC32" s="1"/>
  <c r="AF32" s="1"/>
  <c r="V30"/>
  <c r="AC30" s="1"/>
  <c r="AF30" s="1"/>
  <c r="V28"/>
  <c r="AC28" s="1"/>
  <c r="AF28" s="1"/>
  <c r="V26"/>
  <c r="AC26" s="1"/>
  <c r="AF26" s="1"/>
  <c r="V24"/>
  <c r="AC24" s="1"/>
  <c r="AF24" s="1"/>
  <c r="V22"/>
  <c r="AC22" s="1"/>
  <c r="AF22" s="1"/>
  <c r="V20"/>
  <c r="AC20" s="1"/>
  <c r="AF20" s="1"/>
  <c r="V18"/>
  <c r="AC18" s="1"/>
  <c r="AF18" s="1"/>
  <c r="V16"/>
  <c r="AC16" s="1"/>
  <c r="AF16" s="1"/>
  <c r="V14"/>
  <c r="AC14" s="1"/>
  <c r="AF14" s="1"/>
  <c r="V12"/>
  <c r="AC12" s="1"/>
  <c r="AF12" s="1"/>
  <c r="V8"/>
  <c r="AC8" s="1"/>
  <c r="AF8" s="1"/>
  <c r="S472"/>
  <c r="N472"/>
  <c r="J472"/>
  <c r="F472"/>
  <c r="AB193"/>
  <c r="AB185"/>
  <c r="AB177"/>
  <c r="V139"/>
  <c r="AC139" s="1"/>
  <c r="AF139" s="1"/>
  <c r="V129"/>
  <c r="V124"/>
  <c r="V122"/>
  <c r="V117"/>
  <c r="AC117" s="1"/>
  <c r="AF117" s="1"/>
  <c r="V113"/>
  <c r="V106"/>
  <c r="V89"/>
  <c r="V78"/>
  <c r="AB60"/>
  <c r="V55"/>
  <c r="P472"/>
  <c r="V195"/>
  <c r="AC195" s="1"/>
  <c r="AF195" s="1"/>
  <c r="V187"/>
  <c r="V179"/>
  <c r="AC179" s="1"/>
  <c r="AF179" s="1"/>
  <c r="AB174"/>
  <c r="AB170"/>
  <c r="AC170" s="1"/>
  <c r="AF170" s="1"/>
  <c r="V193"/>
  <c r="AC193" s="1"/>
  <c r="AF193" s="1"/>
  <c r="V177"/>
  <c r="AB171"/>
  <c r="V446"/>
  <c r="AC446" s="1"/>
  <c r="AF446" s="1"/>
  <c r="V440"/>
  <c r="AC440" s="1"/>
  <c r="AF440" s="1"/>
  <c r="V412"/>
  <c r="AC412" s="1"/>
  <c r="AF412" s="1"/>
  <c r="V408"/>
  <c r="AC408" s="1"/>
  <c r="AF408" s="1"/>
  <c r="V404"/>
  <c r="AC404" s="1"/>
  <c r="AF404" s="1"/>
  <c r="V400"/>
  <c r="AC400" s="1"/>
  <c r="AF400" s="1"/>
  <c r="V392"/>
  <c r="AC392" s="1"/>
  <c r="AF392" s="1"/>
  <c r="V386"/>
  <c r="AC386" s="1"/>
  <c r="AF386" s="1"/>
  <c r="V382"/>
  <c r="AC382" s="1"/>
  <c r="AF382" s="1"/>
  <c r="V380"/>
  <c r="AC380" s="1"/>
  <c r="AF380" s="1"/>
  <c r="V378"/>
  <c r="AC378" s="1"/>
  <c r="AF378" s="1"/>
  <c r="V376"/>
  <c r="AC376" s="1"/>
  <c r="AF376" s="1"/>
  <c r="V374"/>
  <c r="AC374" s="1"/>
  <c r="AF374" s="1"/>
  <c r="V372"/>
  <c r="AC372" s="1"/>
  <c r="AF372" s="1"/>
  <c r="V370"/>
  <c r="AC370" s="1"/>
  <c r="AF370" s="1"/>
  <c r="V368"/>
  <c r="AC368" s="1"/>
  <c r="AF368" s="1"/>
  <c r="V366"/>
  <c r="AC366" s="1"/>
  <c r="AF366" s="1"/>
  <c r="V364"/>
  <c r="AC364" s="1"/>
  <c r="AF364" s="1"/>
  <c r="V362"/>
  <c r="AC362" s="1"/>
  <c r="AF362" s="1"/>
  <c r="V360"/>
  <c r="AC360" s="1"/>
  <c r="AF360" s="1"/>
  <c r="V358"/>
  <c r="AC358" s="1"/>
  <c r="AF358" s="1"/>
  <c r="V356"/>
  <c r="AC356" s="1"/>
  <c r="AF356" s="1"/>
  <c r="V354"/>
  <c r="AC354" s="1"/>
  <c r="AF354" s="1"/>
  <c r="V352"/>
  <c r="AC352" s="1"/>
  <c r="AF352" s="1"/>
  <c r="V350"/>
  <c r="AC350" s="1"/>
  <c r="AF350" s="1"/>
  <c r="V437"/>
  <c r="AC437" s="1"/>
  <c r="AF437" s="1"/>
  <c r="AB431"/>
  <c r="AC431" s="1"/>
  <c r="AF431" s="1"/>
  <c r="AB427"/>
  <c r="AC427" s="1"/>
  <c r="AF427" s="1"/>
  <c r="AB423"/>
  <c r="AC423" s="1"/>
  <c r="AF423" s="1"/>
  <c r="AB419"/>
  <c r="AC419" s="1"/>
  <c r="AF419" s="1"/>
  <c r="AC430"/>
  <c r="AF430" s="1"/>
  <c r="AC422"/>
  <c r="AF422" s="1"/>
  <c r="AC397"/>
  <c r="AF397" s="1"/>
  <c r="V349"/>
  <c r="AC349" s="1"/>
  <c r="AF349" s="1"/>
  <c r="V347"/>
  <c r="AC347" s="1"/>
  <c r="AF347" s="1"/>
  <c r="V345"/>
  <c r="AC345" s="1"/>
  <c r="AF345" s="1"/>
  <c r="V343"/>
  <c r="AC343" s="1"/>
  <c r="AF343" s="1"/>
  <c r="V341"/>
  <c r="AC341" s="1"/>
  <c r="AF341" s="1"/>
  <c r="V339"/>
  <c r="AC339" s="1"/>
  <c r="AF339" s="1"/>
  <c r="V337"/>
  <c r="AC337" s="1"/>
  <c r="AF337" s="1"/>
  <c r="V335"/>
  <c r="AC335" s="1"/>
  <c r="AF335" s="1"/>
  <c r="V333"/>
  <c r="AC333" s="1"/>
  <c r="AF333" s="1"/>
  <c r="V331"/>
  <c r="AC331" s="1"/>
  <c r="AF331" s="1"/>
  <c r="V329"/>
  <c r="AC329" s="1"/>
  <c r="AF329" s="1"/>
  <c r="V327"/>
  <c r="AC327" s="1"/>
  <c r="AF327" s="1"/>
  <c r="AC323"/>
  <c r="AF323" s="1"/>
  <c r="AC319"/>
  <c r="AF319" s="1"/>
  <c r="AC315"/>
  <c r="AF315" s="1"/>
  <c r="AC311"/>
  <c r="AF311" s="1"/>
  <c r="AC307"/>
  <c r="AF307" s="1"/>
  <c r="AC303"/>
  <c r="AF303" s="1"/>
  <c r="V299"/>
  <c r="AC299" s="1"/>
  <c r="AF299" s="1"/>
  <c r="V297"/>
  <c r="AC297" s="1"/>
  <c r="AF297" s="1"/>
  <c r="V295"/>
  <c r="AC295" s="1"/>
  <c r="AF295" s="1"/>
  <c r="V293"/>
  <c r="AC293" s="1"/>
  <c r="AF293" s="1"/>
  <c r="V291"/>
  <c r="AC291" s="1"/>
  <c r="AF291" s="1"/>
  <c r="V289"/>
  <c r="AC289" s="1"/>
  <c r="AF289" s="1"/>
  <c r="V287"/>
  <c r="AC287" s="1"/>
  <c r="AF287" s="1"/>
  <c r="V285"/>
  <c r="AC285" s="1"/>
  <c r="AF285" s="1"/>
  <c r="V283"/>
  <c r="AC283" s="1"/>
  <c r="AF283" s="1"/>
  <c r="V281"/>
  <c r="AC281" s="1"/>
  <c r="AF281" s="1"/>
  <c r="V279"/>
  <c r="AC279" s="1"/>
  <c r="AF279" s="1"/>
  <c r="V277"/>
  <c r="AC277" s="1"/>
  <c r="AF277" s="1"/>
  <c r="V275"/>
  <c r="AC275" s="1"/>
  <c r="AF275" s="1"/>
  <c r="V273"/>
  <c r="AC273" s="1"/>
  <c r="AF273" s="1"/>
  <c r="V271"/>
  <c r="AC271" s="1"/>
  <c r="AF271" s="1"/>
  <c r="V269"/>
  <c r="AC269" s="1"/>
  <c r="AF269" s="1"/>
  <c r="V267"/>
  <c r="AC267" s="1"/>
  <c r="AF267" s="1"/>
  <c r="V265"/>
  <c r="AC265" s="1"/>
  <c r="AF265" s="1"/>
  <c r="V263"/>
  <c r="AC263" s="1"/>
  <c r="AF263" s="1"/>
  <c r="V261"/>
  <c r="AC261" s="1"/>
  <c r="AF261" s="1"/>
  <c r="V259"/>
  <c r="AC259" s="1"/>
  <c r="AF259" s="1"/>
  <c r="V257"/>
  <c r="AC257" s="1"/>
  <c r="AF257" s="1"/>
  <c r="V255"/>
  <c r="AC255" s="1"/>
  <c r="AF255" s="1"/>
  <c r="V253"/>
  <c r="AC253" s="1"/>
  <c r="AF253" s="1"/>
  <c r="V251"/>
  <c r="AC251" s="1"/>
  <c r="AF251" s="1"/>
  <c r="V249"/>
  <c r="AC249" s="1"/>
  <c r="AF249" s="1"/>
  <c r="V247"/>
  <c r="AC247" s="1"/>
  <c r="AF247" s="1"/>
  <c r="V245"/>
  <c r="AC245" s="1"/>
  <c r="AF245" s="1"/>
  <c r="V243"/>
  <c r="AC243" s="1"/>
  <c r="AF243" s="1"/>
  <c r="V241"/>
  <c r="AC241" s="1"/>
  <c r="AF241" s="1"/>
  <c r="V239"/>
  <c r="AC239" s="1"/>
  <c r="AF239" s="1"/>
  <c r="V237"/>
  <c r="AC237" s="1"/>
  <c r="AF237" s="1"/>
  <c r="V235"/>
  <c r="AC235" s="1"/>
  <c r="AF235" s="1"/>
  <c r="V233"/>
  <c r="AC233" s="1"/>
  <c r="AF233" s="1"/>
  <c r="V231"/>
  <c r="AC231" s="1"/>
  <c r="AF231" s="1"/>
  <c r="V229"/>
  <c r="AC229" s="1"/>
  <c r="AF229" s="1"/>
  <c r="V227"/>
  <c r="AC227" s="1"/>
  <c r="AF227" s="1"/>
  <c r="V225"/>
  <c r="AC225" s="1"/>
  <c r="AF225" s="1"/>
  <c r="V223"/>
  <c r="AC223" s="1"/>
  <c r="AF223" s="1"/>
  <c r="V221"/>
  <c r="AC221" s="1"/>
  <c r="AF221" s="1"/>
  <c r="V219"/>
  <c r="AC219" s="1"/>
  <c r="AF219" s="1"/>
  <c r="V217"/>
  <c r="AC217" s="1"/>
  <c r="AF217" s="1"/>
  <c r="V215"/>
  <c r="AC215" s="1"/>
  <c r="AF215" s="1"/>
  <c r="AC213"/>
  <c r="AF213" s="1"/>
  <c r="AC428"/>
  <c r="AF428" s="1"/>
  <c r="AC420"/>
  <c r="AF420" s="1"/>
  <c r="AC324"/>
  <c r="AF324" s="1"/>
  <c r="AC308"/>
  <c r="AF308" s="1"/>
  <c r="AB326"/>
  <c r="AB318"/>
  <c r="AB310"/>
  <c r="AB302"/>
  <c r="V326"/>
  <c r="AC326" s="1"/>
  <c r="AF326" s="1"/>
  <c r="V318"/>
  <c r="AC318" s="1"/>
  <c r="AF318" s="1"/>
  <c r="V310"/>
  <c r="AC310" s="1"/>
  <c r="AF310" s="1"/>
  <c r="V302"/>
  <c r="AC302" s="1"/>
  <c r="AF302" s="1"/>
  <c r="AC198"/>
  <c r="AF198" s="1"/>
  <c r="AC194"/>
  <c r="AF194" s="1"/>
  <c r="AC190"/>
  <c r="AF190" s="1"/>
  <c r="AC186"/>
  <c r="AF186" s="1"/>
  <c r="AC182"/>
  <c r="AF182" s="1"/>
  <c r="AC178"/>
  <c r="AF178" s="1"/>
  <c r="V214"/>
  <c r="AC214" s="1"/>
  <c r="AF214" s="1"/>
  <c r="V206"/>
  <c r="AC206" s="1"/>
  <c r="AF206" s="1"/>
  <c r="AC127"/>
  <c r="AF127" s="1"/>
  <c r="AC115"/>
  <c r="AF115" s="1"/>
  <c r="AC111"/>
  <c r="AF111" s="1"/>
  <c r="AC93"/>
  <c r="AF93" s="1"/>
  <c r="V87"/>
  <c r="AC87" s="1"/>
  <c r="AF87" s="1"/>
  <c r="AC85"/>
  <c r="AF85" s="1"/>
  <c r="AC212"/>
  <c r="AF212" s="1"/>
  <c r="AC208"/>
  <c r="AF208" s="1"/>
  <c r="AC204"/>
  <c r="AF204" s="1"/>
  <c r="V197"/>
  <c r="AC197" s="1"/>
  <c r="AF197" s="1"/>
  <c r="V181"/>
  <c r="AC181" s="1"/>
  <c r="AF181" s="1"/>
  <c r="V175"/>
  <c r="V173"/>
  <c r="V171"/>
  <c r="AC171" s="1"/>
  <c r="AF171" s="1"/>
  <c r="V169"/>
  <c r="V166"/>
  <c r="AC166" s="1"/>
  <c r="AF166" s="1"/>
  <c r="V164"/>
  <c r="AC164" s="1"/>
  <c r="AF164" s="1"/>
  <c r="V162"/>
  <c r="AC162" s="1"/>
  <c r="AF162" s="1"/>
  <c r="V160"/>
  <c r="AC160" s="1"/>
  <c r="AF160" s="1"/>
  <c r="V158"/>
  <c r="AC158" s="1"/>
  <c r="AF158" s="1"/>
  <c r="V156"/>
  <c r="AC156" s="1"/>
  <c r="AF156" s="1"/>
  <c r="V154"/>
  <c r="AC154" s="1"/>
  <c r="AF154" s="1"/>
  <c r="V152"/>
  <c r="AC152" s="1"/>
  <c r="AF152" s="1"/>
  <c r="V150"/>
  <c r="AC150" s="1"/>
  <c r="AF150" s="1"/>
  <c r="V148"/>
  <c r="AC148" s="1"/>
  <c r="AF148" s="1"/>
  <c r="V146"/>
  <c r="AC146" s="1"/>
  <c r="AF146" s="1"/>
  <c r="V144"/>
  <c r="AC144" s="1"/>
  <c r="AF144" s="1"/>
  <c r="V142"/>
  <c r="AB140"/>
  <c r="AB138"/>
  <c r="AB136"/>
  <c r="AB134"/>
  <c r="AB132"/>
  <c r="AB130"/>
  <c r="AC130" s="1"/>
  <c r="AF130" s="1"/>
  <c r="AB128"/>
  <c r="AC128" s="1"/>
  <c r="AF128" s="1"/>
  <c r="AB126"/>
  <c r="AC126" s="1"/>
  <c r="AF126" s="1"/>
  <c r="AB124"/>
  <c r="AB122"/>
  <c r="AB120"/>
  <c r="AC120" s="1"/>
  <c r="AF120" s="1"/>
  <c r="AB118"/>
  <c r="AB116"/>
  <c r="AC116" s="1"/>
  <c r="AF116" s="1"/>
  <c r="AB114"/>
  <c r="AB112"/>
  <c r="AB110"/>
  <c r="AC110" s="1"/>
  <c r="AF110" s="1"/>
  <c r="AB108"/>
  <c r="AB106"/>
  <c r="AB104"/>
  <c r="AB102"/>
  <c r="AB100"/>
  <c r="AC100" s="1"/>
  <c r="AF100" s="1"/>
  <c r="AB98"/>
  <c r="AC98" s="1"/>
  <c r="AF98" s="1"/>
  <c r="AB96"/>
  <c r="AB94"/>
  <c r="AB92"/>
  <c r="AB90"/>
  <c r="AB88"/>
  <c r="AC88" s="1"/>
  <c r="AF88" s="1"/>
  <c r="AB86"/>
  <c r="AC86" s="1"/>
  <c r="AF86" s="1"/>
  <c r="AB84"/>
  <c r="AB82"/>
  <c r="AC82" s="1"/>
  <c r="AF82" s="1"/>
  <c r="AB80"/>
  <c r="AB78"/>
  <c r="AB76"/>
  <c r="AB74"/>
  <c r="AC74" s="1"/>
  <c r="AF74" s="1"/>
  <c r="AB72"/>
  <c r="AB70"/>
  <c r="AB69"/>
  <c r="AC69" s="1"/>
  <c r="AF69" s="1"/>
  <c r="V66"/>
  <c r="AC66" s="1"/>
  <c r="AF66" s="1"/>
  <c r="AB65"/>
  <c r="AC65" s="1"/>
  <c r="AF65" s="1"/>
  <c r="V64"/>
  <c r="AB63"/>
  <c r="AC63" s="1"/>
  <c r="AF63" s="1"/>
  <c r="V58"/>
  <c r="AC58" s="1"/>
  <c r="AF58" s="1"/>
  <c r="AB57"/>
  <c r="AC57" s="1"/>
  <c r="AF57" s="1"/>
  <c r="V56"/>
  <c r="AB55"/>
  <c r="AB54"/>
  <c r="AC54" s="1"/>
  <c r="AF54" s="1"/>
  <c r="V53"/>
  <c r="AC53" s="1"/>
  <c r="AF53" s="1"/>
  <c r="V51"/>
  <c r="AC51" s="1"/>
  <c r="AF51" s="1"/>
  <c r="V49"/>
  <c r="AC49" s="1"/>
  <c r="AF49" s="1"/>
  <c r="V47"/>
  <c r="AC47" s="1"/>
  <c r="AF47" s="1"/>
  <c r="V45"/>
  <c r="AC45" s="1"/>
  <c r="AF45" s="1"/>
  <c r="V43"/>
  <c r="AC43" s="1"/>
  <c r="AF43" s="1"/>
  <c r="V41"/>
  <c r="AC41" s="1"/>
  <c r="AF41" s="1"/>
  <c r="V39"/>
  <c r="AC39" s="1"/>
  <c r="AF39" s="1"/>
  <c r="V37"/>
  <c r="AC37" s="1"/>
  <c r="AF37" s="1"/>
  <c r="V35"/>
  <c r="AC35" s="1"/>
  <c r="AF35" s="1"/>
  <c r="V33"/>
  <c r="AC33" s="1"/>
  <c r="AF33" s="1"/>
  <c r="V31"/>
  <c r="AC31" s="1"/>
  <c r="AF31" s="1"/>
  <c r="V29"/>
  <c r="AC29" s="1"/>
  <c r="AF29" s="1"/>
  <c r="V27"/>
  <c r="AC27" s="1"/>
  <c r="AF27" s="1"/>
  <c r="V25"/>
  <c r="AC25" s="1"/>
  <c r="AF25" s="1"/>
  <c r="V23"/>
  <c r="AC23" s="1"/>
  <c r="AF23" s="1"/>
  <c r="V21"/>
  <c r="AC21" s="1"/>
  <c r="AF21" s="1"/>
  <c r="V19"/>
  <c r="AC19" s="1"/>
  <c r="AF19" s="1"/>
  <c r="V17"/>
  <c r="AC17" s="1"/>
  <c r="AF17" s="1"/>
  <c r="V15"/>
  <c r="AC15" s="1"/>
  <c r="AF15" s="1"/>
  <c r="V13"/>
  <c r="AC13" s="1"/>
  <c r="AF13" s="1"/>
  <c r="V11"/>
  <c r="AC11" s="1"/>
  <c r="AF11" s="1"/>
  <c r="V10"/>
  <c r="AC10" s="1"/>
  <c r="AF10" s="1"/>
  <c r="AB9"/>
  <c r="AC9" s="1"/>
  <c r="AF9" s="1"/>
  <c r="Y472"/>
  <c r="Y476" s="1"/>
  <c r="Y479" s="1"/>
  <c r="U472"/>
  <c r="Q472"/>
  <c r="L472"/>
  <c r="H472"/>
  <c r="AB142"/>
  <c r="V141"/>
  <c r="V140"/>
  <c r="V138"/>
  <c r="V132"/>
  <c r="V123"/>
  <c r="AC123" s="1"/>
  <c r="AF123" s="1"/>
  <c r="V119"/>
  <c r="AC119" s="1"/>
  <c r="AF119" s="1"/>
  <c r="V118"/>
  <c r="V114"/>
  <c r="AC114" s="1"/>
  <c r="AF114" s="1"/>
  <c r="V109"/>
  <c r="V103"/>
  <c r="AC103" s="1"/>
  <c r="AF103" s="1"/>
  <c r="V101"/>
  <c r="V97"/>
  <c r="V92"/>
  <c r="AC92" s="1"/>
  <c r="AF92" s="1"/>
  <c r="V83"/>
  <c r="AC83" s="1"/>
  <c r="AF83" s="1"/>
  <c r="V80"/>
  <c r="AC80" s="1"/>
  <c r="AF80" s="1"/>
  <c r="V77"/>
  <c r="V73"/>
  <c r="AB64"/>
  <c r="AB56"/>
  <c r="V199"/>
  <c r="V191"/>
  <c r="AC191" s="1"/>
  <c r="AF191" s="1"/>
  <c r="V183"/>
  <c r="AB176"/>
  <c r="AC176" s="1"/>
  <c r="AF176" s="1"/>
  <c r="AB172"/>
  <c r="AC172" s="1"/>
  <c r="AF172" s="1"/>
  <c r="AB168"/>
  <c r="AC168" s="1"/>
  <c r="AF168" s="1"/>
  <c r="V185"/>
  <c r="AB173"/>
  <c r="AB169"/>
  <c r="W294" i="1"/>
  <c r="W268"/>
  <c r="AB268" s="1"/>
  <c r="N264"/>
  <c r="N250"/>
  <c r="W242"/>
  <c r="AB242" s="1"/>
  <c r="W218"/>
  <c r="X186"/>
  <c r="AB186" s="1"/>
  <c r="W142"/>
  <c r="X422"/>
  <c r="N420"/>
  <c r="X399"/>
  <c r="O397"/>
  <c r="X394"/>
  <c r="X374"/>
  <c r="X366"/>
  <c r="W352"/>
  <c r="W119"/>
  <c r="W76"/>
  <c r="W459"/>
  <c r="W454"/>
  <c r="X432"/>
  <c r="X424"/>
  <c r="X416"/>
  <c r="Z412"/>
  <c r="X409"/>
  <c r="X401"/>
  <c r="X390"/>
  <c r="X378"/>
  <c r="X372"/>
  <c r="N370"/>
  <c r="N366"/>
  <c r="W354"/>
  <c r="T336"/>
  <c r="T329"/>
  <c r="N296"/>
  <c r="W292"/>
  <c r="W272"/>
  <c r="AA250"/>
  <c r="R250"/>
  <c r="J250"/>
  <c r="W249"/>
  <c r="W246"/>
  <c r="AB246" s="1"/>
  <c r="N244"/>
  <c r="N242"/>
  <c r="W241"/>
  <c r="W238"/>
  <c r="R236"/>
  <c r="W233"/>
  <c r="W222"/>
  <c r="N218"/>
  <c r="X202"/>
  <c r="O142"/>
  <c r="N119"/>
  <c r="W99"/>
  <c r="N95"/>
  <c r="W89"/>
  <c r="W452"/>
  <c r="W440"/>
  <c r="N432"/>
  <c r="N430"/>
  <c r="R428"/>
  <c r="J428"/>
  <c r="X427"/>
  <c r="X426"/>
  <c r="N424"/>
  <c r="N422"/>
  <c r="R420"/>
  <c r="J420"/>
  <c r="X419"/>
  <c r="X418"/>
  <c r="N416"/>
  <c r="N414"/>
  <c r="P412"/>
  <c r="X411"/>
  <c r="N409"/>
  <c r="N407"/>
  <c r="R405"/>
  <c r="X404"/>
  <c r="X403"/>
  <c r="N401"/>
  <c r="N399"/>
  <c r="S397"/>
  <c r="K397"/>
  <c r="W396"/>
  <c r="N394"/>
  <c r="N390"/>
  <c r="R386"/>
  <c r="J386"/>
  <c r="X385"/>
  <c r="X384"/>
  <c r="R382"/>
  <c r="J382"/>
  <c r="X381"/>
  <c r="X380"/>
  <c r="N378"/>
  <c r="N374"/>
  <c r="R370"/>
  <c r="J370"/>
  <c r="X369"/>
  <c r="X368"/>
  <c r="R366"/>
  <c r="J366"/>
  <c r="X365"/>
  <c r="X364"/>
  <c r="Y362"/>
  <c r="T362"/>
  <c r="P362"/>
  <c r="L362"/>
  <c r="H362"/>
  <c r="AA360"/>
  <c r="R360"/>
  <c r="J360"/>
  <c r="W359"/>
  <c r="W356"/>
  <c r="AB356" s="1"/>
  <c r="N354"/>
  <c r="N352"/>
  <c r="W351"/>
  <c r="AB351" s="1"/>
  <c r="W348"/>
  <c r="X323"/>
  <c r="X303"/>
  <c r="AA296"/>
  <c r="R296"/>
  <c r="J296"/>
  <c r="N294"/>
  <c r="N292"/>
  <c r="AA288"/>
  <c r="R288"/>
  <c r="J288"/>
  <c r="N82"/>
  <c r="W70"/>
  <c r="X67"/>
  <c r="W256"/>
  <c r="W210"/>
  <c r="X178"/>
  <c r="W136"/>
  <c r="AB136" s="1"/>
  <c r="W122"/>
  <c r="AA119"/>
  <c r="R119"/>
  <c r="J119"/>
  <c r="N459"/>
  <c r="W458"/>
  <c r="W457"/>
  <c r="W456"/>
  <c r="N454"/>
  <c r="N452"/>
  <c r="AA446"/>
  <c r="R446"/>
  <c r="J446"/>
  <c r="W344"/>
  <c r="W343"/>
  <c r="W340"/>
  <c r="W332"/>
  <c r="Y329"/>
  <c r="N329"/>
  <c r="O323"/>
  <c r="O307"/>
  <c r="O303"/>
  <c r="W298"/>
  <c r="AA292"/>
  <c r="R292"/>
  <c r="J292"/>
  <c r="N290"/>
  <c r="W282"/>
  <c r="W105"/>
  <c r="W101"/>
  <c r="AB101" s="1"/>
  <c r="AA95"/>
  <c r="R95"/>
  <c r="J95"/>
  <c r="N91"/>
  <c r="N89"/>
  <c r="W78"/>
  <c r="N76"/>
  <c r="N70"/>
  <c r="W274"/>
  <c r="N272"/>
  <c r="W258"/>
  <c r="N256"/>
  <c r="AA218"/>
  <c r="R218"/>
  <c r="J218"/>
  <c r="W193"/>
  <c r="O186"/>
  <c r="X173"/>
  <c r="W140"/>
  <c r="N136"/>
  <c r="W466"/>
  <c r="AB466" s="1"/>
  <c r="W465"/>
  <c r="W464"/>
  <c r="AA452"/>
  <c r="R452"/>
  <c r="J452"/>
  <c r="N450"/>
  <c r="W442"/>
  <c r="X436"/>
  <c r="R432"/>
  <c r="J432"/>
  <c r="X431"/>
  <c r="N426"/>
  <c r="R424"/>
  <c r="J424"/>
  <c r="X423"/>
  <c r="N418"/>
  <c r="R416"/>
  <c r="J416"/>
  <c r="X415"/>
  <c r="W346"/>
  <c r="Y336"/>
  <c r="N336"/>
  <c r="N332"/>
  <c r="AA329"/>
  <c r="W329"/>
  <c r="R329"/>
  <c r="J329"/>
  <c r="W328"/>
  <c r="W327"/>
  <c r="AB327" s="1"/>
  <c r="S323"/>
  <c r="K323"/>
  <c r="W320"/>
  <c r="X319"/>
  <c r="S307"/>
  <c r="K307"/>
  <c r="W304"/>
  <c r="N298"/>
  <c r="AA294"/>
  <c r="R294"/>
  <c r="J294"/>
  <c r="AA290"/>
  <c r="R290"/>
  <c r="J290"/>
  <c r="Y288"/>
  <c r="T288"/>
  <c r="P288"/>
  <c r="L288"/>
  <c r="H288"/>
  <c r="W278"/>
  <c r="AA272"/>
  <c r="R272"/>
  <c r="J272"/>
  <c r="AA264"/>
  <c r="R264"/>
  <c r="J264"/>
  <c r="AA256"/>
  <c r="R256"/>
  <c r="J256"/>
  <c r="W220"/>
  <c r="W216"/>
  <c r="O202"/>
  <c r="X196"/>
  <c r="X194"/>
  <c r="X190"/>
  <c r="S186"/>
  <c r="K186"/>
  <c r="X184"/>
  <c r="X182"/>
  <c r="O178"/>
  <c r="N173"/>
  <c r="W113"/>
  <c r="N105"/>
  <c r="N103"/>
  <c r="N101"/>
  <c r="Y97"/>
  <c r="AB97" s="1"/>
  <c r="W85"/>
  <c r="AA82"/>
  <c r="R82"/>
  <c r="J82"/>
  <c r="W81"/>
  <c r="X155"/>
  <c r="AA140"/>
  <c r="N140"/>
  <c r="W137"/>
  <c r="W128"/>
  <c r="AB128" s="1"/>
  <c r="W17"/>
  <c r="W14"/>
  <c r="W191"/>
  <c r="W117"/>
  <c r="Y111"/>
  <c r="W106"/>
  <c r="AA101"/>
  <c r="R101"/>
  <c r="J101"/>
  <c r="N99"/>
  <c r="P97"/>
  <c r="V97" s="1"/>
  <c r="AC97" s="1"/>
  <c r="AF97" s="1"/>
  <c r="W87"/>
  <c r="W74"/>
  <c r="W71"/>
  <c r="X61"/>
  <c r="AA58"/>
  <c r="W462"/>
  <c r="AA454"/>
  <c r="R454"/>
  <c r="J454"/>
  <c r="W448"/>
  <c r="W444"/>
  <c r="N442"/>
  <c r="N440"/>
  <c r="O436"/>
  <c r="W433"/>
  <c r="R430"/>
  <c r="J430"/>
  <c r="X429"/>
  <c r="R426"/>
  <c r="J426"/>
  <c r="X425"/>
  <c r="R422"/>
  <c r="J422"/>
  <c r="X421"/>
  <c r="R418"/>
  <c r="J418"/>
  <c r="X417"/>
  <c r="R414"/>
  <c r="J414"/>
  <c r="X413"/>
  <c r="N348"/>
  <c r="N346"/>
  <c r="N343"/>
  <c r="W342"/>
  <c r="N340"/>
  <c r="W339"/>
  <c r="W338"/>
  <c r="AA332"/>
  <c r="R332"/>
  <c r="J332"/>
  <c r="W331"/>
  <c r="N327"/>
  <c r="W324"/>
  <c r="O319"/>
  <c r="O308"/>
  <c r="S303"/>
  <c r="K303"/>
  <c r="AA298"/>
  <c r="R298"/>
  <c r="J298"/>
  <c r="Y296"/>
  <c r="T296"/>
  <c r="P296"/>
  <c r="V296" s="1"/>
  <c r="L296"/>
  <c r="H296"/>
  <c r="Y294"/>
  <c r="AB294" s="1"/>
  <c r="T294"/>
  <c r="P294"/>
  <c r="L294"/>
  <c r="H294"/>
  <c r="Y292"/>
  <c r="AB292" s="1"/>
  <c r="T292"/>
  <c r="P292"/>
  <c r="L292"/>
  <c r="H292"/>
  <c r="Y290"/>
  <c r="T290"/>
  <c r="P290"/>
  <c r="L290"/>
  <c r="H290"/>
  <c r="Z288"/>
  <c r="X288"/>
  <c r="U288"/>
  <c r="S288"/>
  <c r="Q288"/>
  <c r="V288" s="1"/>
  <c r="O288"/>
  <c r="M288"/>
  <c r="K288"/>
  <c r="I288"/>
  <c r="W280"/>
  <c r="W276"/>
  <c r="N274"/>
  <c r="W270"/>
  <c r="AB270" s="1"/>
  <c r="W266"/>
  <c r="W260"/>
  <c r="AB260" s="1"/>
  <c r="N258"/>
  <c r="W254"/>
  <c r="W232"/>
  <c r="AB232" s="1"/>
  <c r="W229"/>
  <c r="W226"/>
  <c r="N222"/>
  <c r="Y218"/>
  <c r="T218"/>
  <c r="P218"/>
  <c r="L218"/>
  <c r="H218"/>
  <c r="N216"/>
  <c r="W215"/>
  <c r="X213"/>
  <c r="W212"/>
  <c r="X204"/>
  <c r="O196"/>
  <c r="X165"/>
  <c r="X151"/>
  <c r="AA142"/>
  <c r="S142"/>
  <c r="K142"/>
  <c r="Y140"/>
  <c r="R140"/>
  <c r="W139"/>
  <c r="N137"/>
  <c r="AA136"/>
  <c r="R136"/>
  <c r="W135"/>
  <c r="T134"/>
  <c r="W131"/>
  <c r="N29"/>
  <c r="W26"/>
  <c r="W23"/>
  <c r="W19"/>
  <c r="AB19" s="1"/>
  <c r="N17"/>
  <c r="W16"/>
  <c r="N14"/>
  <c r="AA13"/>
  <c r="R13"/>
  <c r="J13"/>
  <c r="AA12"/>
  <c r="N464"/>
  <c r="N462"/>
  <c r="W461"/>
  <c r="W460"/>
  <c r="N456"/>
  <c r="Y454"/>
  <c r="T454"/>
  <c r="P454"/>
  <c r="L454"/>
  <c r="H454"/>
  <c r="Y452"/>
  <c r="T452"/>
  <c r="P452"/>
  <c r="L452"/>
  <c r="H452"/>
  <c r="W451"/>
  <c r="AA450"/>
  <c r="R450"/>
  <c r="J450"/>
  <c r="N448"/>
  <c r="Y446"/>
  <c r="T446"/>
  <c r="P446"/>
  <c r="L446"/>
  <c r="H446"/>
  <c r="N444"/>
  <c r="W443"/>
  <c r="AA440"/>
  <c r="R440"/>
  <c r="J440"/>
  <c r="S436"/>
  <c r="K436"/>
  <c r="W435"/>
  <c r="O433"/>
  <c r="N431"/>
  <c r="N429"/>
  <c r="N427"/>
  <c r="N425"/>
  <c r="N423"/>
  <c r="N421"/>
  <c r="N419"/>
  <c r="N417"/>
  <c r="N415"/>
  <c r="N413"/>
  <c r="N351"/>
  <c r="W350"/>
  <c r="W349"/>
  <c r="AA346"/>
  <c r="R346"/>
  <c r="V346" s="1"/>
  <c r="AC346" s="1"/>
  <c r="AF346" s="1"/>
  <c r="J346"/>
  <c r="N344"/>
  <c r="AA336"/>
  <c r="W336"/>
  <c r="R336"/>
  <c r="J336"/>
  <c r="W335"/>
  <c r="W334"/>
  <c r="AB334" s="1"/>
  <c r="N331"/>
  <c r="N328"/>
  <c r="O324"/>
  <c r="S319"/>
  <c r="K319"/>
  <c r="W316"/>
  <c r="X315"/>
  <c r="O311"/>
  <c r="AA308"/>
  <c r="S308"/>
  <c r="K308"/>
  <c r="Z307"/>
  <c r="U307"/>
  <c r="Q307"/>
  <c r="M307"/>
  <c r="I307"/>
  <c r="W306"/>
  <c r="O304"/>
  <c r="W284"/>
  <c r="AB284" s="1"/>
  <c r="N280"/>
  <c r="N278"/>
  <c r="AA274"/>
  <c r="R274"/>
  <c r="Y272"/>
  <c r="T272"/>
  <c r="P272"/>
  <c r="L272"/>
  <c r="N268"/>
  <c r="N266"/>
  <c r="W262"/>
  <c r="AA258"/>
  <c r="R258"/>
  <c r="Y256"/>
  <c r="T256"/>
  <c r="P256"/>
  <c r="V256" s="1"/>
  <c r="L256"/>
  <c r="N241"/>
  <c r="W240"/>
  <c r="N238"/>
  <c r="W237"/>
  <c r="AB237" s="1"/>
  <c r="W234"/>
  <c r="W228"/>
  <c r="N226"/>
  <c r="W223"/>
  <c r="O212"/>
  <c r="O210"/>
  <c r="W209"/>
  <c r="O204"/>
  <c r="W201"/>
  <c r="O194"/>
  <c r="O182"/>
  <c r="X180"/>
  <c r="X171"/>
  <c r="X157"/>
  <c r="X153"/>
  <c r="N151"/>
  <c r="R150"/>
  <c r="W127"/>
  <c r="W126"/>
  <c r="N122"/>
  <c r="W121"/>
  <c r="Y119"/>
  <c r="T119"/>
  <c r="P119"/>
  <c r="V119" s="1"/>
  <c r="AC119" s="1"/>
  <c r="AF119" s="1"/>
  <c r="L119"/>
  <c r="H119"/>
  <c r="W116"/>
  <c r="W115"/>
  <c r="N113"/>
  <c r="AA105"/>
  <c r="R105"/>
  <c r="W104"/>
  <c r="AA103"/>
  <c r="R103"/>
  <c r="J103"/>
  <c r="Y101"/>
  <c r="T101"/>
  <c r="P101"/>
  <c r="L101"/>
  <c r="W100"/>
  <c r="AA99"/>
  <c r="R99"/>
  <c r="J99"/>
  <c r="T97"/>
  <c r="L97"/>
  <c r="Y95"/>
  <c r="T95"/>
  <c r="P95"/>
  <c r="V95" s="1"/>
  <c r="AC95" s="1"/>
  <c r="AF95" s="1"/>
  <c r="L95"/>
  <c r="W94"/>
  <c r="W93"/>
  <c r="AB93" s="1"/>
  <c r="W92"/>
  <c r="AA89"/>
  <c r="R89"/>
  <c r="J89"/>
  <c r="N87"/>
  <c r="N81"/>
  <c r="W80"/>
  <c r="AA76"/>
  <c r="R76"/>
  <c r="J76"/>
  <c r="N74"/>
  <c r="W73"/>
  <c r="N71"/>
  <c r="X63"/>
  <c r="S58"/>
  <c r="AA51"/>
  <c r="R51"/>
  <c r="J51"/>
  <c r="Z46"/>
  <c r="X38"/>
  <c r="W30"/>
  <c r="W27"/>
  <c r="R12"/>
  <c r="N465"/>
  <c r="AA464"/>
  <c r="R464"/>
  <c r="J464"/>
  <c r="W463"/>
  <c r="N460"/>
  <c r="N457"/>
  <c r="AA456"/>
  <c r="R456"/>
  <c r="J456"/>
  <c r="AA455"/>
  <c r="N443"/>
  <c r="AA442"/>
  <c r="R442"/>
  <c r="J442"/>
  <c r="Y440"/>
  <c r="T440"/>
  <c r="P440"/>
  <c r="L440"/>
  <c r="H440"/>
  <c r="W439"/>
  <c r="W438"/>
  <c r="W437"/>
  <c r="AA433"/>
  <c r="S433"/>
  <c r="K433"/>
  <c r="R431"/>
  <c r="J431"/>
  <c r="R429"/>
  <c r="J429"/>
  <c r="R427"/>
  <c r="J427"/>
  <c r="R425"/>
  <c r="J425"/>
  <c r="R423"/>
  <c r="J423"/>
  <c r="R421"/>
  <c r="J421"/>
  <c r="R419"/>
  <c r="J419"/>
  <c r="R417"/>
  <c r="J417"/>
  <c r="R415"/>
  <c r="J415"/>
  <c r="R413"/>
  <c r="J413"/>
  <c r="N411"/>
  <c r="R409"/>
  <c r="X408"/>
  <c r="N403"/>
  <c r="R401"/>
  <c r="X400"/>
  <c r="N359"/>
  <c r="W358"/>
  <c r="AB358" s="1"/>
  <c r="N356"/>
  <c r="W355"/>
  <c r="AA352"/>
  <c r="R352"/>
  <c r="J352"/>
  <c r="N349"/>
  <c r="AA348"/>
  <c r="R348"/>
  <c r="J348"/>
  <c r="Y346"/>
  <c r="T346"/>
  <c r="P346"/>
  <c r="L346"/>
  <c r="H346"/>
  <c r="AA344"/>
  <c r="R344"/>
  <c r="V344" s="1"/>
  <c r="AC344" s="1"/>
  <c r="AF344" s="1"/>
  <c r="J344"/>
  <c r="N338"/>
  <c r="N334"/>
  <c r="Y332"/>
  <c r="T332"/>
  <c r="P332"/>
  <c r="L332"/>
  <c r="AA331"/>
  <c r="R331"/>
  <c r="J331"/>
  <c r="Z329"/>
  <c r="X329"/>
  <c r="U329"/>
  <c r="S329"/>
  <c r="P329"/>
  <c r="L329"/>
  <c r="AA328"/>
  <c r="R328"/>
  <c r="AA327"/>
  <c r="R327"/>
  <c r="J327"/>
  <c r="AA324"/>
  <c r="S324"/>
  <c r="K324"/>
  <c r="Z323"/>
  <c r="U323"/>
  <c r="Q323"/>
  <c r="M323"/>
  <c r="I323"/>
  <c r="W322"/>
  <c r="O320"/>
  <c r="O315"/>
  <c r="W312"/>
  <c r="AA304"/>
  <c r="S304"/>
  <c r="K304"/>
  <c r="Z303"/>
  <c r="AB303" s="1"/>
  <c r="U303"/>
  <c r="Q303"/>
  <c r="M303"/>
  <c r="I303"/>
  <c r="S286"/>
  <c r="AA278"/>
  <c r="R278"/>
  <c r="N276"/>
  <c r="AA266"/>
  <c r="R266"/>
  <c r="Y264"/>
  <c r="T264"/>
  <c r="P264"/>
  <c r="L264"/>
  <c r="N260"/>
  <c r="T252"/>
  <c r="N249"/>
  <c r="W248"/>
  <c r="N246"/>
  <c r="W245"/>
  <c r="AA242"/>
  <c r="R242"/>
  <c r="J242"/>
  <c r="W236"/>
  <c r="N234"/>
  <c r="W230"/>
  <c r="AA226"/>
  <c r="R226"/>
  <c r="W225"/>
  <c r="AA222"/>
  <c r="R222"/>
  <c r="W221"/>
  <c r="AB221" s="1"/>
  <c r="O213"/>
  <c r="S202"/>
  <c r="K202"/>
  <c r="O201"/>
  <c r="S194"/>
  <c r="K194"/>
  <c r="O193"/>
  <c r="X192"/>
  <c r="W189"/>
  <c r="X188"/>
  <c r="O184"/>
  <c r="R173"/>
  <c r="J173"/>
  <c r="N171"/>
  <c r="Z170"/>
  <c r="X169"/>
  <c r="X163"/>
  <c r="N157"/>
  <c r="N155"/>
  <c r="N153"/>
  <c r="R151"/>
  <c r="J151"/>
  <c r="X150"/>
  <c r="N150"/>
  <c r="X149"/>
  <c r="X148"/>
  <c r="Z147"/>
  <c r="X146"/>
  <c r="W130"/>
  <c r="N128"/>
  <c r="W124"/>
  <c r="W123"/>
  <c r="AB123" s="1"/>
  <c r="AA113"/>
  <c r="R113"/>
  <c r="J113"/>
  <c r="W110"/>
  <c r="W109"/>
  <c r="N92"/>
  <c r="AA91"/>
  <c r="R91"/>
  <c r="Y89"/>
  <c r="T89"/>
  <c r="P89"/>
  <c r="V89" s="1"/>
  <c r="AC89" s="1"/>
  <c r="AF89" s="1"/>
  <c r="L89"/>
  <c r="H89"/>
  <c r="AA87"/>
  <c r="R87"/>
  <c r="J87"/>
  <c r="N85"/>
  <c r="W84"/>
  <c r="Y82"/>
  <c r="T82"/>
  <c r="P82"/>
  <c r="L82"/>
  <c r="H82"/>
  <c r="N80"/>
  <c r="N78"/>
  <c r="N73"/>
  <c r="W72"/>
  <c r="AB72" s="1"/>
  <c r="AA71"/>
  <c r="R71"/>
  <c r="J71"/>
  <c r="O67"/>
  <c r="O63"/>
  <c r="W58"/>
  <c r="O58"/>
  <c r="N53"/>
  <c r="N46"/>
  <c r="R42"/>
  <c r="J42"/>
  <c r="X40"/>
  <c r="N38"/>
  <c r="X31"/>
  <c r="N30"/>
  <c r="Z29"/>
  <c r="R29"/>
  <c r="J29"/>
  <c r="N27"/>
  <c r="N23"/>
  <c r="N21"/>
  <c r="N19"/>
  <c r="W18"/>
  <c r="N16"/>
  <c r="W15"/>
  <c r="W12"/>
  <c r="N12"/>
  <c r="V7"/>
  <c r="K302"/>
  <c r="O302"/>
  <c r="G282"/>
  <c r="J282"/>
  <c r="R282"/>
  <c r="AA282"/>
  <c r="G278"/>
  <c r="H278"/>
  <c r="L278"/>
  <c r="P278"/>
  <c r="T278"/>
  <c r="Y278"/>
  <c r="G274"/>
  <c r="H274"/>
  <c r="L274"/>
  <c r="P274"/>
  <c r="V274" s="1"/>
  <c r="T274"/>
  <c r="Y274"/>
  <c r="G272"/>
  <c r="I272"/>
  <c r="K272"/>
  <c r="M272"/>
  <c r="O272"/>
  <c r="Q272"/>
  <c r="V272" s="1"/>
  <c r="S272"/>
  <c r="U272"/>
  <c r="X272"/>
  <c r="Z272"/>
  <c r="G270"/>
  <c r="J270"/>
  <c r="R270"/>
  <c r="AA270"/>
  <c r="G266"/>
  <c r="H266"/>
  <c r="L266"/>
  <c r="P266"/>
  <c r="T266"/>
  <c r="Y266"/>
  <c r="AB266" s="1"/>
  <c r="G264"/>
  <c r="I264"/>
  <c r="K264"/>
  <c r="M264"/>
  <c r="O264"/>
  <c r="Q264"/>
  <c r="S264"/>
  <c r="U264"/>
  <c r="X264"/>
  <c r="Z264"/>
  <c r="G262"/>
  <c r="J262"/>
  <c r="R262"/>
  <c r="AA262"/>
  <c r="G258"/>
  <c r="H258"/>
  <c r="L258"/>
  <c r="P258"/>
  <c r="V258" s="1"/>
  <c r="T258"/>
  <c r="Y258"/>
  <c r="G256"/>
  <c r="I256"/>
  <c r="K256"/>
  <c r="M256"/>
  <c r="O256"/>
  <c r="Q256"/>
  <c r="S256"/>
  <c r="U256"/>
  <c r="X256"/>
  <c r="Z256"/>
  <c r="G254"/>
  <c r="J254"/>
  <c r="R254"/>
  <c r="AA254"/>
  <c r="N466"/>
  <c r="N463"/>
  <c r="N461"/>
  <c r="AA460"/>
  <c r="R460"/>
  <c r="J460"/>
  <c r="N458"/>
  <c r="R455"/>
  <c r="V455" s="1"/>
  <c r="Y450"/>
  <c r="T450"/>
  <c r="P450"/>
  <c r="L450"/>
  <c r="H450"/>
  <c r="W449"/>
  <c r="AB449" s="1"/>
  <c r="AA448"/>
  <c r="R448"/>
  <c r="J448"/>
  <c r="Z446"/>
  <c r="X446"/>
  <c r="U446"/>
  <c r="S446"/>
  <c r="Q446"/>
  <c r="O446"/>
  <c r="M446"/>
  <c r="K446"/>
  <c r="I446"/>
  <c r="W445"/>
  <c r="AB445" s="1"/>
  <c r="AA444"/>
  <c r="R444"/>
  <c r="J444"/>
  <c r="O437"/>
  <c r="O435"/>
  <c r="Y433"/>
  <c r="U433"/>
  <c r="Q433"/>
  <c r="M433"/>
  <c r="I433"/>
  <c r="Z432"/>
  <c r="T432"/>
  <c r="P432"/>
  <c r="L432"/>
  <c r="H432"/>
  <c r="Z431"/>
  <c r="T431"/>
  <c r="P431"/>
  <c r="L431"/>
  <c r="H431"/>
  <c r="Z430"/>
  <c r="T430"/>
  <c r="P430"/>
  <c r="L430"/>
  <c r="H430"/>
  <c r="Z429"/>
  <c r="T429"/>
  <c r="P429"/>
  <c r="L429"/>
  <c r="H429"/>
  <c r="Z428"/>
  <c r="T428"/>
  <c r="P428"/>
  <c r="L428"/>
  <c r="H428"/>
  <c r="Z427"/>
  <c r="T427"/>
  <c r="P427"/>
  <c r="L427"/>
  <c r="H427"/>
  <c r="Z426"/>
  <c r="T426"/>
  <c r="P426"/>
  <c r="L426"/>
  <c r="H426"/>
  <c r="Z425"/>
  <c r="T425"/>
  <c r="P425"/>
  <c r="L425"/>
  <c r="H425"/>
  <c r="Z424"/>
  <c r="T424"/>
  <c r="P424"/>
  <c r="L424"/>
  <c r="H424"/>
  <c r="Z423"/>
  <c r="T423"/>
  <c r="P423"/>
  <c r="L423"/>
  <c r="H423"/>
  <c r="Z422"/>
  <c r="T422"/>
  <c r="P422"/>
  <c r="L422"/>
  <c r="H422"/>
  <c r="Z421"/>
  <c r="T421"/>
  <c r="P421"/>
  <c r="L421"/>
  <c r="H421"/>
  <c r="Z420"/>
  <c r="T420"/>
  <c r="P420"/>
  <c r="L420"/>
  <c r="H420"/>
  <c r="Z419"/>
  <c r="T419"/>
  <c r="P419"/>
  <c r="L419"/>
  <c r="H419"/>
  <c r="Z418"/>
  <c r="T418"/>
  <c r="P418"/>
  <c r="L418"/>
  <c r="H418"/>
  <c r="Z417"/>
  <c r="T417"/>
  <c r="P417"/>
  <c r="L417"/>
  <c r="H417"/>
  <c r="Z416"/>
  <c r="T416"/>
  <c r="P416"/>
  <c r="L416"/>
  <c r="H416"/>
  <c r="Z415"/>
  <c r="T415"/>
  <c r="P415"/>
  <c r="L415"/>
  <c r="H415"/>
  <c r="Z414"/>
  <c r="T414"/>
  <c r="P414"/>
  <c r="L414"/>
  <c r="H414"/>
  <c r="Z413"/>
  <c r="T413"/>
  <c r="P413"/>
  <c r="L413"/>
  <c r="H413"/>
  <c r="R411"/>
  <c r="X410"/>
  <c r="R407"/>
  <c r="X406"/>
  <c r="R403"/>
  <c r="X402"/>
  <c r="R399"/>
  <c r="X398"/>
  <c r="Y360"/>
  <c r="T360"/>
  <c r="V360" s="1"/>
  <c r="AC360" s="1"/>
  <c r="AF360" s="1"/>
  <c r="P360"/>
  <c r="L360"/>
  <c r="H360"/>
  <c r="N358"/>
  <c r="W357"/>
  <c r="AB357" s="1"/>
  <c r="AA354"/>
  <c r="R354"/>
  <c r="J354"/>
  <c r="Y352"/>
  <c r="T352"/>
  <c r="P352"/>
  <c r="L352"/>
  <c r="H352"/>
  <c r="N350"/>
  <c r="Y344"/>
  <c r="T344"/>
  <c r="P344"/>
  <c r="L344"/>
  <c r="H344"/>
  <c r="N342"/>
  <c r="W341"/>
  <c r="AB341" s="1"/>
  <c r="AA338"/>
  <c r="R338"/>
  <c r="J338"/>
  <c r="N335"/>
  <c r="AA320"/>
  <c r="S320"/>
  <c r="K320"/>
  <c r="Z319"/>
  <c r="U319"/>
  <c r="Q319"/>
  <c r="M319"/>
  <c r="I319"/>
  <c r="W318"/>
  <c r="S315"/>
  <c r="K315"/>
  <c r="W314"/>
  <c r="S311"/>
  <c r="K311"/>
  <c r="W310"/>
  <c r="O306"/>
  <c r="X286"/>
  <c r="AA280"/>
  <c r="R280"/>
  <c r="AA276"/>
  <c r="R276"/>
  <c r="AA268"/>
  <c r="R268"/>
  <c r="AA260"/>
  <c r="R260"/>
  <c r="G300"/>
  <c r="N300"/>
  <c r="H286"/>
  <c r="J286"/>
  <c r="Q286"/>
  <c r="U286"/>
  <c r="Z286"/>
  <c r="G280"/>
  <c r="H280"/>
  <c r="L280"/>
  <c r="P280"/>
  <c r="V280" s="1"/>
  <c r="T280"/>
  <c r="Y280"/>
  <c r="G276"/>
  <c r="H276"/>
  <c r="L276"/>
  <c r="P276"/>
  <c r="T276"/>
  <c r="Y276"/>
  <c r="N271"/>
  <c r="W271"/>
  <c r="G268"/>
  <c r="H268"/>
  <c r="L268"/>
  <c r="P268"/>
  <c r="T268"/>
  <c r="Y268"/>
  <c r="N263"/>
  <c r="W263"/>
  <c r="G260"/>
  <c r="H260"/>
  <c r="L260"/>
  <c r="P260"/>
  <c r="T260"/>
  <c r="Y260"/>
  <c r="N255"/>
  <c r="W255"/>
  <c r="W253"/>
  <c r="AB253" s="1"/>
  <c r="Y252"/>
  <c r="N252"/>
  <c r="Y250"/>
  <c r="T250"/>
  <c r="P250"/>
  <c r="V250" s="1"/>
  <c r="L250"/>
  <c r="H250"/>
  <c r="N248"/>
  <c r="W247"/>
  <c r="AA244"/>
  <c r="R244"/>
  <c r="J244"/>
  <c r="Y242"/>
  <c r="T242"/>
  <c r="P242"/>
  <c r="L242"/>
  <c r="H242"/>
  <c r="W239"/>
  <c r="AA234"/>
  <c r="AB234" s="1"/>
  <c r="R234"/>
  <c r="N232"/>
  <c r="N221"/>
  <c r="S213"/>
  <c r="S204"/>
  <c r="V204" s="1"/>
  <c r="AC204" s="1"/>
  <c r="AF204" s="1"/>
  <c r="K204"/>
  <c r="W199"/>
  <c r="S196"/>
  <c r="K196"/>
  <c r="O192"/>
  <c r="O190"/>
  <c r="S184"/>
  <c r="W181"/>
  <c r="S178"/>
  <c r="K178"/>
  <c r="X167"/>
  <c r="N165"/>
  <c r="R157"/>
  <c r="J157"/>
  <c r="R155"/>
  <c r="J155"/>
  <c r="X154"/>
  <c r="N146"/>
  <c r="W132"/>
  <c r="AA128"/>
  <c r="R128"/>
  <c r="N127"/>
  <c r="N123"/>
  <c r="N115"/>
  <c r="N109"/>
  <c r="N93"/>
  <c r="Y87"/>
  <c r="T87"/>
  <c r="P87"/>
  <c r="L87"/>
  <c r="W86"/>
  <c r="N84"/>
  <c r="Z82"/>
  <c r="X82"/>
  <c r="U82"/>
  <c r="S82"/>
  <c r="Q82"/>
  <c r="O82"/>
  <c r="M82"/>
  <c r="K82"/>
  <c r="I82"/>
  <c r="AA81"/>
  <c r="R81"/>
  <c r="J81"/>
  <c r="AA80"/>
  <c r="R80"/>
  <c r="J80"/>
  <c r="W79"/>
  <c r="AA78"/>
  <c r="R78"/>
  <c r="J78"/>
  <c r="Y76"/>
  <c r="T76"/>
  <c r="P76"/>
  <c r="L76"/>
  <c r="H76"/>
  <c r="W75"/>
  <c r="AA74"/>
  <c r="R74"/>
  <c r="J74"/>
  <c r="Y71"/>
  <c r="T71"/>
  <c r="P71"/>
  <c r="L71"/>
  <c r="AA70"/>
  <c r="R70"/>
  <c r="J70"/>
  <c r="W69"/>
  <c r="T68"/>
  <c r="X65"/>
  <c r="S63"/>
  <c r="K63"/>
  <c r="O61"/>
  <c r="W60"/>
  <c r="Y58"/>
  <c r="U58"/>
  <c r="Q58"/>
  <c r="Z57"/>
  <c r="U57"/>
  <c r="Q57"/>
  <c r="M57"/>
  <c r="W56"/>
  <c r="O54"/>
  <c r="AA53"/>
  <c r="R53"/>
  <c r="J53"/>
  <c r="Y51"/>
  <c r="T51"/>
  <c r="P51"/>
  <c r="L51"/>
  <c r="H51"/>
  <c r="W49"/>
  <c r="N26"/>
  <c r="AA25"/>
  <c r="R25"/>
  <c r="J25"/>
  <c r="W24"/>
  <c r="W22"/>
  <c r="N22"/>
  <c r="AA21"/>
  <c r="R21"/>
  <c r="J21"/>
  <c r="W20"/>
  <c r="N18"/>
  <c r="AA17"/>
  <c r="R17"/>
  <c r="J17"/>
  <c r="N15"/>
  <c r="Y12"/>
  <c r="T12"/>
  <c r="P12"/>
  <c r="L12"/>
  <c r="AA11"/>
  <c r="R11"/>
  <c r="J11"/>
  <c r="S9"/>
  <c r="J9"/>
  <c r="AA466"/>
  <c r="R466"/>
  <c r="J466"/>
  <c r="Y464"/>
  <c r="T464"/>
  <c r="P464"/>
  <c r="V464" s="1"/>
  <c r="L464"/>
  <c r="H464"/>
  <c r="AA463"/>
  <c r="R463"/>
  <c r="J463"/>
  <c r="AA462"/>
  <c r="R462"/>
  <c r="J462"/>
  <c r="Y460"/>
  <c r="T460"/>
  <c r="P460"/>
  <c r="L460"/>
  <c r="H460"/>
  <c r="AA459"/>
  <c r="R459"/>
  <c r="J459"/>
  <c r="AA458"/>
  <c r="R458"/>
  <c r="J458"/>
  <c r="Y456"/>
  <c r="T456"/>
  <c r="V456" s="1"/>
  <c r="P456"/>
  <c r="L456"/>
  <c r="H456"/>
  <c r="Z454"/>
  <c r="X454"/>
  <c r="U454"/>
  <c r="S454"/>
  <c r="Q454"/>
  <c r="V454" s="1"/>
  <c r="AC454" s="1"/>
  <c r="AF454" s="1"/>
  <c r="O454"/>
  <c r="M454"/>
  <c r="K454"/>
  <c r="I454"/>
  <c r="W453"/>
  <c r="AB453" s="1"/>
  <c r="N451"/>
  <c r="Y448"/>
  <c r="T448"/>
  <c r="P448"/>
  <c r="L448"/>
  <c r="H448"/>
  <c r="W447"/>
  <c r="Y444"/>
  <c r="T444"/>
  <c r="P444"/>
  <c r="L444"/>
  <c r="H444"/>
  <c r="Y442"/>
  <c r="T442"/>
  <c r="P442"/>
  <c r="L442"/>
  <c r="H442"/>
  <c r="W441"/>
  <c r="O438"/>
  <c r="AA437"/>
  <c r="S437"/>
  <c r="K437"/>
  <c r="Z436"/>
  <c r="U436"/>
  <c r="Q436"/>
  <c r="M436"/>
  <c r="I436"/>
  <c r="T412"/>
  <c r="L412"/>
  <c r="N410"/>
  <c r="N408"/>
  <c r="N406"/>
  <c r="N404"/>
  <c r="N402"/>
  <c r="N400"/>
  <c r="N398"/>
  <c r="R394"/>
  <c r="J394"/>
  <c r="X393"/>
  <c r="X392"/>
  <c r="R390"/>
  <c r="J390"/>
  <c r="X389"/>
  <c r="R378"/>
  <c r="J378"/>
  <c r="X377"/>
  <c r="X376"/>
  <c r="R374"/>
  <c r="J374"/>
  <c r="X373"/>
  <c r="W363"/>
  <c r="Z360"/>
  <c r="X360"/>
  <c r="U360"/>
  <c r="S360"/>
  <c r="Q360"/>
  <c r="O360"/>
  <c r="M360"/>
  <c r="K360"/>
  <c r="I360"/>
  <c r="AA359"/>
  <c r="R359"/>
  <c r="J359"/>
  <c r="N357"/>
  <c r="AA356"/>
  <c r="R356"/>
  <c r="J356"/>
  <c r="Y354"/>
  <c r="T354"/>
  <c r="P354"/>
  <c r="L354"/>
  <c r="H354"/>
  <c r="Z352"/>
  <c r="X352"/>
  <c r="U352"/>
  <c r="S352"/>
  <c r="Q352"/>
  <c r="O352"/>
  <c r="M352"/>
  <c r="K352"/>
  <c r="I352"/>
  <c r="AA351"/>
  <c r="R351"/>
  <c r="J351"/>
  <c r="AA350"/>
  <c r="R350"/>
  <c r="Y348"/>
  <c r="T348"/>
  <c r="P348"/>
  <c r="L348"/>
  <c r="W347"/>
  <c r="AB347" s="1"/>
  <c r="Z344"/>
  <c r="X344"/>
  <c r="U344"/>
  <c r="S344"/>
  <c r="Q344"/>
  <c r="O344"/>
  <c r="M344"/>
  <c r="K344"/>
  <c r="I344"/>
  <c r="AA343"/>
  <c r="R343"/>
  <c r="J343"/>
  <c r="N341"/>
  <c r="AA340"/>
  <c r="R340"/>
  <c r="J340"/>
  <c r="Y338"/>
  <c r="T338"/>
  <c r="P338"/>
  <c r="L338"/>
  <c r="H338"/>
  <c r="Z336"/>
  <c r="X336"/>
  <c r="U336"/>
  <c r="S336"/>
  <c r="P336"/>
  <c r="L336"/>
  <c r="AA335"/>
  <c r="R335"/>
  <c r="J335"/>
  <c r="AA334"/>
  <c r="R334"/>
  <c r="W333"/>
  <c r="O322"/>
  <c r="O318"/>
  <c r="O316"/>
  <c r="O314"/>
  <c r="O312"/>
  <c r="O310"/>
  <c r="Y308"/>
  <c r="U308"/>
  <c r="Q308"/>
  <c r="M308"/>
  <c r="I308"/>
  <c r="AA307"/>
  <c r="Y307"/>
  <c r="AG307" s="1"/>
  <c r="W307"/>
  <c r="T307"/>
  <c r="V307" s="1"/>
  <c r="R307"/>
  <c r="P307"/>
  <c r="N307"/>
  <c r="L307"/>
  <c r="J307"/>
  <c r="AA306"/>
  <c r="S306"/>
  <c r="Y304"/>
  <c r="U304"/>
  <c r="Q304"/>
  <c r="M304"/>
  <c r="I304"/>
  <c r="AA303"/>
  <c r="Y303"/>
  <c r="AG303" s="1"/>
  <c r="W303"/>
  <c r="T303"/>
  <c r="R303"/>
  <c r="P303"/>
  <c r="N303"/>
  <c r="L303"/>
  <c r="J303"/>
  <c r="AA302"/>
  <c r="S302"/>
  <c r="AA300"/>
  <c r="R300"/>
  <c r="J300"/>
  <c r="AA286"/>
  <c r="Y286"/>
  <c r="W286"/>
  <c r="AB286" s="1"/>
  <c r="T286"/>
  <c r="R286"/>
  <c r="P286"/>
  <c r="V286" s="1"/>
  <c r="L286"/>
  <c r="G286"/>
  <c r="I286"/>
  <c r="K286"/>
  <c r="M286"/>
  <c r="O286"/>
  <c r="G284"/>
  <c r="J284"/>
  <c r="R284"/>
  <c r="AA284"/>
  <c r="G236"/>
  <c r="H236"/>
  <c r="L236"/>
  <c r="G234"/>
  <c r="I234"/>
  <c r="K234"/>
  <c r="M234"/>
  <c r="O234"/>
  <c r="Q234"/>
  <c r="V234" s="1"/>
  <c r="S234"/>
  <c r="U234"/>
  <c r="X234"/>
  <c r="Z234"/>
  <c r="G231"/>
  <c r="N231"/>
  <c r="G228"/>
  <c r="H228"/>
  <c r="L228"/>
  <c r="P228"/>
  <c r="T228"/>
  <c r="Y228"/>
  <c r="G226"/>
  <c r="I226"/>
  <c r="K226"/>
  <c r="M226"/>
  <c r="O226"/>
  <c r="Q226"/>
  <c r="V226" s="1"/>
  <c r="S226"/>
  <c r="U226"/>
  <c r="X226"/>
  <c r="AB226" s="1"/>
  <c r="Z226"/>
  <c r="G224"/>
  <c r="J224"/>
  <c r="R224"/>
  <c r="AA224"/>
  <c r="H220"/>
  <c r="L220"/>
  <c r="P220"/>
  <c r="T220"/>
  <c r="Y220"/>
  <c r="G217"/>
  <c r="N217"/>
  <c r="H214"/>
  <c r="K214"/>
  <c r="S214"/>
  <c r="AA214"/>
  <c r="H211"/>
  <c r="O211"/>
  <c r="I208"/>
  <c r="K208"/>
  <c r="S208"/>
  <c r="I206"/>
  <c r="K206"/>
  <c r="S206"/>
  <c r="K203"/>
  <c r="W203"/>
  <c r="I200"/>
  <c r="K200"/>
  <c r="S200"/>
  <c r="I198"/>
  <c r="K198"/>
  <c r="S198"/>
  <c r="K195"/>
  <c r="W195"/>
  <c r="N253"/>
  <c r="AA252"/>
  <c r="W252"/>
  <c r="AB252" s="1"/>
  <c r="R252"/>
  <c r="Z250"/>
  <c r="X250"/>
  <c r="U250"/>
  <c r="S250"/>
  <c r="Q250"/>
  <c r="O250"/>
  <c r="M250"/>
  <c r="K250"/>
  <c r="I250"/>
  <c r="AA249"/>
  <c r="R249"/>
  <c r="J249"/>
  <c r="N247"/>
  <c r="AA246"/>
  <c r="R246"/>
  <c r="J246"/>
  <c r="Y244"/>
  <c r="T244"/>
  <c r="P244"/>
  <c r="L244"/>
  <c r="H244"/>
  <c r="Z242"/>
  <c r="X242"/>
  <c r="U242"/>
  <c r="S242"/>
  <c r="Q242"/>
  <c r="V242" s="1"/>
  <c r="O242"/>
  <c r="M242"/>
  <c r="K242"/>
  <c r="I242"/>
  <c r="AA241"/>
  <c r="R241"/>
  <c r="J241"/>
  <c r="N239"/>
  <c r="AA238"/>
  <c r="R238"/>
  <c r="Y236"/>
  <c r="T236"/>
  <c r="P236"/>
  <c r="J236"/>
  <c r="Y234"/>
  <c r="T234"/>
  <c r="P234"/>
  <c r="L234"/>
  <c r="H234"/>
  <c r="G233"/>
  <c r="J233"/>
  <c r="R233"/>
  <c r="AA233"/>
  <c r="W231"/>
  <c r="H230"/>
  <c r="J230"/>
  <c r="R230"/>
  <c r="AA230"/>
  <c r="AA228"/>
  <c r="R228"/>
  <c r="J228"/>
  <c r="Y226"/>
  <c r="AG226" s="1"/>
  <c r="T226"/>
  <c r="P226"/>
  <c r="L226"/>
  <c r="H226"/>
  <c r="G225"/>
  <c r="J225"/>
  <c r="R225"/>
  <c r="AA225"/>
  <c r="N224"/>
  <c r="G222"/>
  <c r="H222"/>
  <c r="L222"/>
  <c r="P222"/>
  <c r="V222" s="1"/>
  <c r="T222"/>
  <c r="Y222"/>
  <c r="AA220"/>
  <c r="R220"/>
  <c r="J220"/>
  <c r="N219"/>
  <c r="W219"/>
  <c r="W217"/>
  <c r="O214"/>
  <c r="H213"/>
  <c r="I213"/>
  <c r="M213"/>
  <c r="Q213"/>
  <c r="U213"/>
  <c r="Z213"/>
  <c r="W211"/>
  <c r="O208"/>
  <c r="O206"/>
  <c r="O205"/>
  <c r="W205"/>
  <c r="O200"/>
  <c r="O198"/>
  <c r="K197"/>
  <c r="O197"/>
  <c r="S192"/>
  <c r="K192"/>
  <c r="S190"/>
  <c r="K190"/>
  <c r="S182"/>
  <c r="K182"/>
  <c r="R165"/>
  <c r="J165"/>
  <c r="N163"/>
  <c r="Z162"/>
  <c r="R153"/>
  <c r="J153"/>
  <c r="X152"/>
  <c r="N147"/>
  <c r="X144"/>
  <c r="Y142"/>
  <c r="U142"/>
  <c r="Q142"/>
  <c r="M142"/>
  <c r="I142"/>
  <c r="W141"/>
  <c r="N135"/>
  <c r="Y134"/>
  <c r="N134"/>
  <c r="AA127"/>
  <c r="R127"/>
  <c r="N124"/>
  <c r="AA123"/>
  <c r="R123"/>
  <c r="Z119"/>
  <c r="X119"/>
  <c r="U119"/>
  <c r="S119"/>
  <c r="Q119"/>
  <c r="O119"/>
  <c r="M119"/>
  <c r="K119"/>
  <c r="I119"/>
  <c r="W118"/>
  <c r="N116"/>
  <c r="AA115"/>
  <c r="R115"/>
  <c r="Y113"/>
  <c r="T113"/>
  <c r="P113"/>
  <c r="L113"/>
  <c r="H113"/>
  <c r="AA109"/>
  <c r="R109"/>
  <c r="Y103"/>
  <c r="T103"/>
  <c r="P103"/>
  <c r="L103"/>
  <c r="W102"/>
  <c r="Y99"/>
  <c r="T99"/>
  <c r="P99"/>
  <c r="L99"/>
  <c r="W98"/>
  <c r="AA97"/>
  <c r="W97"/>
  <c r="R97"/>
  <c r="N97"/>
  <c r="J97"/>
  <c r="J96"/>
  <c r="W96"/>
  <c r="AA93"/>
  <c r="R93"/>
  <c r="H91"/>
  <c r="L91"/>
  <c r="P91"/>
  <c r="T91"/>
  <c r="Y91"/>
  <c r="G88"/>
  <c r="N88"/>
  <c r="AA85"/>
  <c r="R85"/>
  <c r="G93"/>
  <c r="H93"/>
  <c r="L93"/>
  <c r="P93"/>
  <c r="T93"/>
  <c r="Y93"/>
  <c r="G85"/>
  <c r="H85"/>
  <c r="L85"/>
  <c r="P85"/>
  <c r="T85"/>
  <c r="Y85"/>
  <c r="Y78"/>
  <c r="T78"/>
  <c r="P78"/>
  <c r="L78"/>
  <c r="H78"/>
  <c r="W77"/>
  <c r="Y74"/>
  <c r="T74"/>
  <c r="P74"/>
  <c r="L74"/>
  <c r="H74"/>
  <c r="N72"/>
  <c r="S67"/>
  <c r="K67"/>
  <c r="O65"/>
  <c r="W64"/>
  <c r="Y53"/>
  <c r="T53"/>
  <c r="P53"/>
  <c r="L53"/>
  <c r="W52"/>
  <c r="N49"/>
  <c r="N40"/>
  <c r="R38"/>
  <c r="J38"/>
  <c r="X37"/>
  <c r="AA30"/>
  <c r="R30"/>
  <c r="J30"/>
  <c r="AA29"/>
  <c r="Y29"/>
  <c r="T29"/>
  <c r="P29"/>
  <c r="L29"/>
  <c r="AA27"/>
  <c r="R27"/>
  <c r="J27"/>
  <c r="AA23"/>
  <c r="R23"/>
  <c r="V23" s="1"/>
  <c r="AC23" s="1"/>
  <c r="AF23" s="1"/>
  <c r="J23"/>
  <c r="N20"/>
  <c r="AA19"/>
  <c r="R19"/>
  <c r="J19"/>
  <c r="Y17"/>
  <c r="T17"/>
  <c r="P17"/>
  <c r="L17"/>
  <c r="H17"/>
  <c r="AA16"/>
  <c r="R16"/>
  <c r="J16"/>
  <c r="AA15"/>
  <c r="R15"/>
  <c r="J15"/>
  <c r="Y13"/>
  <c r="T13"/>
  <c r="P13"/>
  <c r="V13" s="1"/>
  <c r="AC13" s="1"/>
  <c r="AF13" s="1"/>
  <c r="L13"/>
  <c r="H13"/>
  <c r="J12"/>
  <c r="S8"/>
  <c r="Y466"/>
  <c r="T466"/>
  <c r="P466"/>
  <c r="L466"/>
  <c r="H466"/>
  <c r="AA465"/>
  <c r="R465"/>
  <c r="J465"/>
  <c r="Y462"/>
  <c r="T462"/>
  <c r="P462"/>
  <c r="L462"/>
  <c r="H462"/>
  <c r="AA461"/>
  <c r="R461"/>
  <c r="V461" s="1"/>
  <c r="J461"/>
  <c r="Y458"/>
  <c r="T458"/>
  <c r="P458"/>
  <c r="L458"/>
  <c r="H458"/>
  <c r="AA457"/>
  <c r="R457"/>
  <c r="J457"/>
  <c r="W455"/>
  <c r="N455"/>
  <c r="Z452"/>
  <c r="X452"/>
  <c r="AB452" s="1"/>
  <c r="U452"/>
  <c r="S452"/>
  <c r="Q452"/>
  <c r="O452"/>
  <c r="M452"/>
  <c r="K452"/>
  <c r="I452"/>
  <c r="AA451"/>
  <c r="R451"/>
  <c r="N449"/>
  <c r="N447"/>
  <c r="Z444"/>
  <c r="X444"/>
  <c r="AB444" s="1"/>
  <c r="U444"/>
  <c r="S444"/>
  <c r="Q444"/>
  <c r="O444"/>
  <c r="M444"/>
  <c r="K444"/>
  <c r="I444"/>
  <c r="AA443"/>
  <c r="R443"/>
  <c r="N441"/>
  <c r="O439"/>
  <c r="Y437"/>
  <c r="U437"/>
  <c r="Q437"/>
  <c r="M437"/>
  <c r="I437"/>
  <c r="AA436"/>
  <c r="Y436"/>
  <c r="W436"/>
  <c r="AB436" s="1"/>
  <c r="T436"/>
  <c r="R436"/>
  <c r="P436"/>
  <c r="N436"/>
  <c r="L436"/>
  <c r="J436"/>
  <c r="AA435"/>
  <c r="S435"/>
  <c r="K435"/>
  <c r="W434"/>
  <c r="X412"/>
  <c r="R412"/>
  <c r="N412"/>
  <c r="G411"/>
  <c r="H411"/>
  <c r="L411"/>
  <c r="P411"/>
  <c r="T411"/>
  <c r="Z411"/>
  <c r="R410"/>
  <c r="G409"/>
  <c r="H409"/>
  <c r="L409"/>
  <c r="P409"/>
  <c r="T409"/>
  <c r="Z409"/>
  <c r="R408"/>
  <c r="G407"/>
  <c r="H407"/>
  <c r="L407"/>
  <c r="P407"/>
  <c r="T407"/>
  <c r="Z407"/>
  <c r="R406"/>
  <c r="G405"/>
  <c r="H405"/>
  <c r="L405"/>
  <c r="P405"/>
  <c r="T405"/>
  <c r="Z405"/>
  <c r="R404"/>
  <c r="G403"/>
  <c r="H403"/>
  <c r="L403"/>
  <c r="P403"/>
  <c r="T403"/>
  <c r="Z403"/>
  <c r="R402"/>
  <c r="G401"/>
  <c r="H401"/>
  <c r="L401"/>
  <c r="P401"/>
  <c r="T401"/>
  <c r="Z401"/>
  <c r="R400"/>
  <c r="G399"/>
  <c r="H399"/>
  <c r="L399"/>
  <c r="P399"/>
  <c r="T399"/>
  <c r="Z399"/>
  <c r="R398"/>
  <c r="Z397"/>
  <c r="U397"/>
  <c r="Q397"/>
  <c r="M397"/>
  <c r="H396"/>
  <c r="K396"/>
  <c r="S396"/>
  <c r="AA396"/>
  <c r="G391"/>
  <c r="X391"/>
  <c r="G388"/>
  <c r="J388"/>
  <c r="R388"/>
  <c r="G383"/>
  <c r="X383"/>
  <c r="G380"/>
  <c r="J380"/>
  <c r="R380"/>
  <c r="G375"/>
  <c r="X375"/>
  <c r="G372"/>
  <c r="J372"/>
  <c r="R372"/>
  <c r="G367"/>
  <c r="X367"/>
  <c r="G364"/>
  <c r="J364"/>
  <c r="R364"/>
  <c r="G361"/>
  <c r="N361"/>
  <c r="AA358"/>
  <c r="R358"/>
  <c r="Y356"/>
  <c r="T356"/>
  <c r="P356"/>
  <c r="L356"/>
  <c r="G355"/>
  <c r="J355"/>
  <c r="R355"/>
  <c r="AA355"/>
  <c r="G350"/>
  <c r="H350"/>
  <c r="L350"/>
  <c r="P350"/>
  <c r="T350"/>
  <c r="Y350"/>
  <c r="G348"/>
  <c r="I348"/>
  <c r="K348"/>
  <c r="M348"/>
  <c r="O348"/>
  <c r="Q348"/>
  <c r="S348"/>
  <c r="U348"/>
  <c r="X348"/>
  <c r="AB348" s="1"/>
  <c r="Z348"/>
  <c r="G345"/>
  <c r="N345"/>
  <c r="AA342"/>
  <c r="R342"/>
  <c r="Y340"/>
  <c r="AB340" s="1"/>
  <c r="T340"/>
  <c r="P340"/>
  <c r="L340"/>
  <c r="G339"/>
  <c r="J339"/>
  <c r="R339"/>
  <c r="AA339"/>
  <c r="H334"/>
  <c r="L334"/>
  <c r="P334"/>
  <c r="T334"/>
  <c r="Y334"/>
  <c r="G412"/>
  <c r="H412"/>
  <c r="G410"/>
  <c r="H410"/>
  <c r="L410"/>
  <c r="P410"/>
  <c r="T410"/>
  <c r="Z410"/>
  <c r="G408"/>
  <c r="H408"/>
  <c r="L408"/>
  <c r="P408"/>
  <c r="T408"/>
  <c r="Z408"/>
  <c r="G406"/>
  <c r="H406"/>
  <c r="L406"/>
  <c r="P406"/>
  <c r="T406"/>
  <c r="Z406"/>
  <c r="G404"/>
  <c r="H404"/>
  <c r="L404"/>
  <c r="P404"/>
  <c r="T404"/>
  <c r="Z404"/>
  <c r="G402"/>
  <c r="H402"/>
  <c r="L402"/>
  <c r="P402"/>
  <c r="T402"/>
  <c r="Z402"/>
  <c r="G400"/>
  <c r="H400"/>
  <c r="L400"/>
  <c r="P400"/>
  <c r="T400"/>
  <c r="Z400"/>
  <c r="G398"/>
  <c r="H398"/>
  <c r="L398"/>
  <c r="P398"/>
  <c r="T398"/>
  <c r="Z398"/>
  <c r="H397"/>
  <c r="J397"/>
  <c r="L397"/>
  <c r="N397"/>
  <c r="P397"/>
  <c r="V397" s="1"/>
  <c r="R397"/>
  <c r="T397"/>
  <c r="W397"/>
  <c r="AB397" s="1"/>
  <c r="Y397"/>
  <c r="AA397"/>
  <c r="G395"/>
  <c r="X395"/>
  <c r="G392"/>
  <c r="J392"/>
  <c r="R392"/>
  <c r="G387"/>
  <c r="X387"/>
  <c r="G384"/>
  <c r="J384"/>
  <c r="R384"/>
  <c r="G379"/>
  <c r="X379"/>
  <c r="G376"/>
  <c r="J376"/>
  <c r="R376"/>
  <c r="G371"/>
  <c r="X371"/>
  <c r="G368"/>
  <c r="J368"/>
  <c r="R368"/>
  <c r="G363"/>
  <c r="J363"/>
  <c r="R363"/>
  <c r="AA363"/>
  <c r="G358"/>
  <c r="H358"/>
  <c r="L358"/>
  <c r="P358"/>
  <c r="T358"/>
  <c r="Y358"/>
  <c r="G356"/>
  <c r="I356"/>
  <c r="K356"/>
  <c r="M356"/>
  <c r="O356"/>
  <c r="Q356"/>
  <c r="S356"/>
  <c r="U356"/>
  <c r="X356"/>
  <c r="Z356"/>
  <c r="G353"/>
  <c r="N353"/>
  <c r="G347"/>
  <c r="J347"/>
  <c r="R347"/>
  <c r="AA347"/>
  <c r="G342"/>
  <c r="H342"/>
  <c r="L342"/>
  <c r="P342"/>
  <c r="T342"/>
  <c r="Y342"/>
  <c r="G340"/>
  <c r="I340"/>
  <c r="K340"/>
  <c r="M340"/>
  <c r="O340"/>
  <c r="Q340"/>
  <c r="S340"/>
  <c r="U340"/>
  <c r="X340"/>
  <c r="Z340"/>
  <c r="G337"/>
  <c r="N337"/>
  <c r="G333"/>
  <c r="J333"/>
  <c r="R333"/>
  <c r="AA333"/>
  <c r="J251"/>
  <c r="W251"/>
  <c r="AB251" s="1"/>
  <c r="AC251" s="1"/>
  <c r="AF251" s="1"/>
  <c r="AA248"/>
  <c r="R248"/>
  <c r="V248" s="1"/>
  <c r="Y246"/>
  <c r="T246"/>
  <c r="P246"/>
  <c r="V246" s="1"/>
  <c r="L246"/>
  <c r="G245"/>
  <c r="J245"/>
  <c r="R245"/>
  <c r="AA245"/>
  <c r="G240"/>
  <c r="H240"/>
  <c r="L240"/>
  <c r="P240"/>
  <c r="V240" s="1"/>
  <c r="T240"/>
  <c r="Y240"/>
  <c r="G238"/>
  <c r="I238"/>
  <c r="K238"/>
  <c r="M238"/>
  <c r="O238"/>
  <c r="Q238"/>
  <c r="S238"/>
  <c r="U238"/>
  <c r="X238"/>
  <c r="Z238"/>
  <c r="AB238" s="1"/>
  <c r="G235"/>
  <c r="N235"/>
  <c r="AA232"/>
  <c r="R232"/>
  <c r="Y230"/>
  <c r="T230"/>
  <c r="P230"/>
  <c r="L230"/>
  <c r="G229"/>
  <c r="J229"/>
  <c r="R229"/>
  <c r="V229" s="1"/>
  <c r="AA229"/>
  <c r="Y324"/>
  <c r="U324"/>
  <c r="Q324"/>
  <c r="M324"/>
  <c r="I324"/>
  <c r="AA323"/>
  <c r="Y323"/>
  <c r="AG323" s="1"/>
  <c r="W323"/>
  <c r="T323"/>
  <c r="R323"/>
  <c r="P323"/>
  <c r="N323"/>
  <c r="L323"/>
  <c r="J323"/>
  <c r="AA322"/>
  <c r="S322"/>
  <c r="Y320"/>
  <c r="U320"/>
  <c r="Q320"/>
  <c r="M320"/>
  <c r="I320"/>
  <c r="AA319"/>
  <c r="Y319"/>
  <c r="AG319" s="1"/>
  <c r="W319"/>
  <c r="AB319" s="1"/>
  <c r="T319"/>
  <c r="R319"/>
  <c r="V319" s="1"/>
  <c r="P319"/>
  <c r="N319"/>
  <c r="L319"/>
  <c r="J319"/>
  <c r="AA318"/>
  <c r="S318"/>
  <c r="AA316"/>
  <c r="S316"/>
  <c r="K316"/>
  <c r="Z315"/>
  <c r="U315"/>
  <c r="Q315"/>
  <c r="M315"/>
  <c r="I315"/>
  <c r="AA312"/>
  <c r="S312"/>
  <c r="K312"/>
  <c r="Z311"/>
  <c r="U311"/>
  <c r="Q311"/>
  <c r="M311"/>
  <c r="I311"/>
  <c r="Y300"/>
  <c r="T300"/>
  <c r="P300"/>
  <c r="L300"/>
  <c r="H300"/>
  <c r="Y298"/>
  <c r="T298"/>
  <c r="P298"/>
  <c r="V298" s="1"/>
  <c r="L298"/>
  <c r="H298"/>
  <c r="Z296"/>
  <c r="X296"/>
  <c r="U296"/>
  <c r="S296"/>
  <c r="Q296"/>
  <c r="O296"/>
  <c r="M296"/>
  <c r="K296"/>
  <c r="I296"/>
  <c r="Z294"/>
  <c r="X294"/>
  <c r="U294"/>
  <c r="S294"/>
  <c r="Q294"/>
  <c r="V294" s="1"/>
  <c r="O294"/>
  <c r="M294"/>
  <c r="K294"/>
  <c r="I294"/>
  <c r="Y284"/>
  <c r="T284"/>
  <c r="P284"/>
  <c r="L284"/>
  <c r="H284"/>
  <c r="Y282"/>
  <c r="AB282" s="1"/>
  <c r="T282"/>
  <c r="P282"/>
  <c r="V282" s="1"/>
  <c r="L282"/>
  <c r="H282"/>
  <c r="Z280"/>
  <c r="X280"/>
  <c r="U280"/>
  <c r="S280"/>
  <c r="Q280"/>
  <c r="O280"/>
  <c r="M280"/>
  <c r="K280"/>
  <c r="I280"/>
  <c r="Z278"/>
  <c r="AB278" s="1"/>
  <c r="X278"/>
  <c r="U278"/>
  <c r="S278"/>
  <c r="Q278"/>
  <c r="V278" s="1"/>
  <c r="O278"/>
  <c r="M278"/>
  <c r="K278"/>
  <c r="I278"/>
  <c r="Y270"/>
  <c r="T270"/>
  <c r="P270"/>
  <c r="L270"/>
  <c r="H270"/>
  <c r="Z268"/>
  <c r="X268"/>
  <c r="U268"/>
  <c r="S268"/>
  <c r="Q268"/>
  <c r="O268"/>
  <c r="M268"/>
  <c r="K268"/>
  <c r="I268"/>
  <c r="W267"/>
  <c r="AB267" s="1"/>
  <c r="AC267" s="1"/>
  <c r="AF267" s="1"/>
  <c r="Y262"/>
  <c r="T262"/>
  <c r="P262"/>
  <c r="V262" s="1"/>
  <c r="L262"/>
  <c r="H262"/>
  <c r="Z260"/>
  <c r="X260"/>
  <c r="U260"/>
  <c r="S260"/>
  <c r="Q260"/>
  <c r="O260"/>
  <c r="M260"/>
  <c r="K260"/>
  <c r="I260"/>
  <c r="W259"/>
  <c r="Y254"/>
  <c r="T254"/>
  <c r="P254"/>
  <c r="L254"/>
  <c r="H254"/>
  <c r="G252"/>
  <c r="H252"/>
  <c r="L252"/>
  <c r="P252"/>
  <c r="G248"/>
  <c r="H248"/>
  <c r="L248"/>
  <c r="P248"/>
  <c r="T248"/>
  <c r="Y248"/>
  <c r="G246"/>
  <c r="I246"/>
  <c r="K246"/>
  <c r="M246"/>
  <c r="O246"/>
  <c r="Q246"/>
  <c r="S246"/>
  <c r="U246"/>
  <c r="X246"/>
  <c r="Z246"/>
  <c r="G243"/>
  <c r="N243"/>
  <c r="AA240"/>
  <c r="R240"/>
  <c r="J240"/>
  <c r="Y238"/>
  <c r="AG238" s="1"/>
  <c r="T238"/>
  <c r="P238"/>
  <c r="V238" s="1"/>
  <c r="L238"/>
  <c r="H238"/>
  <c r="G237"/>
  <c r="J237"/>
  <c r="R237"/>
  <c r="AA237"/>
  <c r="W235"/>
  <c r="G232"/>
  <c r="H232"/>
  <c r="L232"/>
  <c r="P232"/>
  <c r="V232" s="1"/>
  <c r="T232"/>
  <c r="Y232"/>
  <c r="G230"/>
  <c r="I230"/>
  <c r="K230"/>
  <c r="M230"/>
  <c r="O230"/>
  <c r="Q230"/>
  <c r="V230" s="1"/>
  <c r="S230"/>
  <c r="U230"/>
  <c r="X230"/>
  <c r="Z230"/>
  <c r="G227"/>
  <c r="N227"/>
  <c r="I188"/>
  <c r="M188"/>
  <c r="Q188"/>
  <c r="U188"/>
  <c r="Z188"/>
  <c r="K185"/>
  <c r="S185"/>
  <c r="AA185"/>
  <c r="K183"/>
  <c r="O183"/>
  <c r="I180"/>
  <c r="M180"/>
  <c r="Q180"/>
  <c r="U180"/>
  <c r="Z180"/>
  <c r="K177"/>
  <c r="S177"/>
  <c r="AA177"/>
  <c r="H175"/>
  <c r="J175"/>
  <c r="R175"/>
  <c r="J161"/>
  <c r="R161"/>
  <c r="H159"/>
  <c r="J159"/>
  <c r="R159"/>
  <c r="G156"/>
  <c r="N156"/>
  <c r="Y224"/>
  <c r="T224"/>
  <c r="P224"/>
  <c r="V224" s="1"/>
  <c r="L224"/>
  <c r="H224"/>
  <c r="Z222"/>
  <c r="AB222" s="1"/>
  <c r="X222"/>
  <c r="U222"/>
  <c r="S222"/>
  <c r="Q222"/>
  <c r="O222"/>
  <c r="M222"/>
  <c r="K222"/>
  <c r="I222"/>
  <c r="AA221"/>
  <c r="R221"/>
  <c r="J221"/>
  <c r="Z218"/>
  <c r="X218"/>
  <c r="AB218" s="1"/>
  <c r="U218"/>
  <c r="S218"/>
  <c r="Q218"/>
  <c r="V218" s="1"/>
  <c r="O218"/>
  <c r="M218"/>
  <c r="K218"/>
  <c r="I218"/>
  <c r="AA217"/>
  <c r="R217"/>
  <c r="J217"/>
  <c r="AA216"/>
  <c r="R216"/>
  <c r="J216"/>
  <c r="Y214"/>
  <c r="U214"/>
  <c r="Q214"/>
  <c r="M214"/>
  <c r="I214"/>
  <c r="AA213"/>
  <c r="Y213"/>
  <c r="W213"/>
  <c r="AB213" s="1"/>
  <c r="T213"/>
  <c r="R213"/>
  <c r="P213"/>
  <c r="V213" s="1"/>
  <c r="N213"/>
  <c r="L213"/>
  <c r="J213"/>
  <c r="AA212"/>
  <c r="S212"/>
  <c r="K212"/>
  <c r="AA211"/>
  <c r="S211"/>
  <c r="K211"/>
  <c r="Z208"/>
  <c r="U208"/>
  <c r="Q208"/>
  <c r="M208"/>
  <c r="W207"/>
  <c r="Z204"/>
  <c r="U204"/>
  <c r="Q204"/>
  <c r="M204"/>
  <c r="O203"/>
  <c r="AA201"/>
  <c r="S201"/>
  <c r="Z200"/>
  <c r="U200"/>
  <c r="Q200"/>
  <c r="M200"/>
  <c r="O199"/>
  <c r="AA197"/>
  <c r="S197"/>
  <c r="Z196"/>
  <c r="AB196" s="1"/>
  <c r="U196"/>
  <c r="Q196"/>
  <c r="M196"/>
  <c r="O195"/>
  <c r="AA193"/>
  <c r="S193"/>
  <c r="Z192"/>
  <c r="U192"/>
  <c r="Q192"/>
  <c r="M192"/>
  <c r="O191"/>
  <c r="K189"/>
  <c r="S189"/>
  <c r="AA189"/>
  <c r="S188"/>
  <c r="K188"/>
  <c r="K187"/>
  <c r="O187"/>
  <c r="O185"/>
  <c r="I184"/>
  <c r="M184"/>
  <c r="Q184"/>
  <c r="U184"/>
  <c r="Z184"/>
  <c r="W183"/>
  <c r="K181"/>
  <c r="S181"/>
  <c r="AA181"/>
  <c r="S180"/>
  <c r="K180"/>
  <c r="K179"/>
  <c r="O179"/>
  <c r="O177"/>
  <c r="N175"/>
  <c r="J169"/>
  <c r="R169"/>
  <c r="H167"/>
  <c r="J167"/>
  <c r="R167"/>
  <c r="N161"/>
  <c r="N159"/>
  <c r="H158"/>
  <c r="Z158"/>
  <c r="X156"/>
  <c r="G140"/>
  <c r="I140"/>
  <c r="K140"/>
  <c r="M140"/>
  <c r="O140"/>
  <c r="Q140"/>
  <c r="S140"/>
  <c r="U140"/>
  <c r="G138"/>
  <c r="J138"/>
  <c r="R138"/>
  <c r="AA138"/>
  <c r="H133"/>
  <c r="N133"/>
  <c r="G130"/>
  <c r="H130"/>
  <c r="L130"/>
  <c r="P130"/>
  <c r="T130"/>
  <c r="Y130"/>
  <c r="AB130" s="1"/>
  <c r="G128"/>
  <c r="I128"/>
  <c r="K128"/>
  <c r="M128"/>
  <c r="O128"/>
  <c r="Q128"/>
  <c r="S128"/>
  <c r="U128"/>
  <c r="X128"/>
  <c r="Z128"/>
  <c r="G127"/>
  <c r="I127"/>
  <c r="K127"/>
  <c r="M127"/>
  <c r="O127"/>
  <c r="Q127"/>
  <c r="S127"/>
  <c r="U127"/>
  <c r="X127"/>
  <c r="AB127" s="1"/>
  <c r="Z127"/>
  <c r="J125"/>
  <c r="R125"/>
  <c r="AA125"/>
  <c r="G121"/>
  <c r="H121"/>
  <c r="L121"/>
  <c r="P121"/>
  <c r="T121"/>
  <c r="Y121"/>
  <c r="G117"/>
  <c r="H117"/>
  <c r="L117"/>
  <c r="P117"/>
  <c r="T117"/>
  <c r="Y117"/>
  <c r="AB117" s="1"/>
  <c r="J111"/>
  <c r="N111"/>
  <c r="R111"/>
  <c r="V111" s="1"/>
  <c r="AC111" s="1"/>
  <c r="AF111" s="1"/>
  <c r="W111"/>
  <c r="AA111"/>
  <c r="J107"/>
  <c r="R107"/>
  <c r="AA107"/>
  <c r="N154"/>
  <c r="N152"/>
  <c r="N148"/>
  <c r="R146"/>
  <c r="J146"/>
  <c r="N144"/>
  <c r="Z143"/>
  <c r="Z140"/>
  <c r="X140"/>
  <c r="T140"/>
  <c r="P140"/>
  <c r="V140" s="1"/>
  <c r="L140"/>
  <c r="H140"/>
  <c r="H139"/>
  <c r="J139"/>
  <c r="R139"/>
  <c r="V139" s="1"/>
  <c r="AA139"/>
  <c r="N138"/>
  <c r="G136"/>
  <c r="H136"/>
  <c r="L136"/>
  <c r="P136"/>
  <c r="T136"/>
  <c r="Y136"/>
  <c r="W133"/>
  <c r="H132"/>
  <c r="J132"/>
  <c r="R132"/>
  <c r="AA132"/>
  <c r="AA130"/>
  <c r="R130"/>
  <c r="J130"/>
  <c r="Y128"/>
  <c r="T128"/>
  <c r="P128"/>
  <c r="L128"/>
  <c r="H128"/>
  <c r="Y127"/>
  <c r="T127"/>
  <c r="P127"/>
  <c r="L127"/>
  <c r="H127"/>
  <c r="H126"/>
  <c r="J126"/>
  <c r="R126"/>
  <c r="AA126"/>
  <c r="N125"/>
  <c r="G123"/>
  <c r="H123"/>
  <c r="L123"/>
  <c r="P123"/>
  <c r="V123" s="1"/>
  <c r="T123"/>
  <c r="Y123"/>
  <c r="AA121"/>
  <c r="R121"/>
  <c r="J121"/>
  <c r="H120"/>
  <c r="W120"/>
  <c r="AA117"/>
  <c r="R117"/>
  <c r="J117"/>
  <c r="H115"/>
  <c r="L115"/>
  <c r="P115"/>
  <c r="T115"/>
  <c r="Y115"/>
  <c r="J112"/>
  <c r="N112"/>
  <c r="T111"/>
  <c r="L111"/>
  <c r="J108"/>
  <c r="N108"/>
  <c r="N107"/>
  <c r="N104"/>
  <c r="N100"/>
  <c r="N96"/>
  <c r="Z93"/>
  <c r="X93"/>
  <c r="U93"/>
  <c r="S93"/>
  <c r="Q93"/>
  <c r="O93"/>
  <c r="M93"/>
  <c r="K93"/>
  <c r="I93"/>
  <c r="AA92"/>
  <c r="R92"/>
  <c r="J92"/>
  <c r="Z89"/>
  <c r="X89"/>
  <c r="U89"/>
  <c r="S89"/>
  <c r="Q89"/>
  <c r="O89"/>
  <c r="M89"/>
  <c r="K89"/>
  <c r="I89"/>
  <c r="AA88"/>
  <c r="R88"/>
  <c r="J88"/>
  <c r="Z85"/>
  <c r="AB85" s="1"/>
  <c r="X85"/>
  <c r="U85"/>
  <c r="S85"/>
  <c r="Q85"/>
  <c r="V85" s="1"/>
  <c r="AC85" s="1"/>
  <c r="AF85" s="1"/>
  <c r="O85"/>
  <c r="M85"/>
  <c r="K85"/>
  <c r="I85"/>
  <c r="AA84"/>
  <c r="R84"/>
  <c r="J84"/>
  <c r="W83"/>
  <c r="N79"/>
  <c r="N77"/>
  <c r="Z74"/>
  <c r="X74"/>
  <c r="AB74" s="1"/>
  <c r="U74"/>
  <c r="S74"/>
  <c r="Q74"/>
  <c r="V74" s="1"/>
  <c r="O74"/>
  <c r="M74"/>
  <c r="K74"/>
  <c r="I74"/>
  <c r="AA73"/>
  <c r="R73"/>
  <c r="J73"/>
  <c r="AA72"/>
  <c r="R72"/>
  <c r="J72"/>
  <c r="Z68"/>
  <c r="O68"/>
  <c r="Z67"/>
  <c r="U67"/>
  <c r="Q67"/>
  <c r="M67"/>
  <c r="I67"/>
  <c r="W66"/>
  <c r="Z63"/>
  <c r="U63"/>
  <c r="Q63"/>
  <c r="V63" s="1"/>
  <c r="M63"/>
  <c r="W62"/>
  <c r="X59"/>
  <c r="H58"/>
  <c r="I58"/>
  <c r="M58"/>
  <c r="H57"/>
  <c r="J57"/>
  <c r="L57"/>
  <c r="N57"/>
  <c r="P57"/>
  <c r="V57" s="1"/>
  <c r="R57"/>
  <c r="T57"/>
  <c r="W57"/>
  <c r="AB57" s="1"/>
  <c r="AC57" s="1"/>
  <c r="AF57" s="1"/>
  <c r="Y57"/>
  <c r="AA57"/>
  <c r="N55"/>
  <c r="X55"/>
  <c r="G53"/>
  <c r="I53"/>
  <c r="K53"/>
  <c r="M53"/>
  <c r="O53"/>
  <c r="Q53"/>
  <c r="V53" s="1"/>
  <c r="S53"/>
  <c r="U53"/>
  <c r="X53"/>
  <c r="AB53" s="1"/>
  <c r="Z53"/>
  <c r="G50"/>
  <c r="N50"/>
  <c r="H56"/>
  <c r="K56"/>
  <c r="S56"/>
  <c r="AA56"/>
  <c r="G52"/>
  <c r="J52"/>
  <c r="R52"/>
  <c r="AA52"/>
  <c r="Z49"/>
  <c r="R49"/>
  <c r="J49"/>
  <c r="U48"/>
  <c r="R46"/>
  <c r="J46"/>
  <c r="Z45"/>
  <c r="R40"/>
  <c r="J40"/>
  <c r="X39"/>
  <c r="Z35"/>
  <c r="N31"/>
  <c r="Y27"/>
  <c r="T27"/>
  <c r="P27"/>
  <c r="L27"/>
  <c r="H27"/>
  <c r="Y25"/>
  <c r="AB25" s="1"/>
  <c r="T25"/>
  <c r="P25"/>
  <c r="L25"/>
  <c r="H25"/>
  <c r="Y23"/>
  <c r="T23"/>
  <c r="P23"/>
  <c r="L23"/>
  <c r="H23"/>
  <c r="Y21"/>
  <c r="T21"/>
  <c r="P21"/>
  <c r="L21"/>
  <c r="H21"/>
  <c r="Y19"/>
  <c r="T19"/>
  <c r="P19"/>
  <c r="L19"/>
  <c r="H19"/>
  <c r="AA18"/>
  <c r="R18"/>
  <c r="J18"/>
  <c r="Y15"/>
  <c r="T15"/>
  <c r="P15"/>
  <c r="L15"/>
  <c r="H15"/>
  <c r="AA14"/>
  <c r="R14"/>
  <c r="J14"/>
  <c r="Y11"/>
  <c r="T11"/>
  <c r="P11"/>
  <c r="L11"/>
  <c r="H11"/>
  <c r="W10"/>
  <c r="N8"/>
  <c r="Y465"/>
  <c r="AB465" s="1"/>
  <c r="T465"/>
  <c r="P465"/>
  <c r="V465" s="1"/>
  <c r="L465"/>
  <c r="H465"/>
  <c r="Y463"/>
  <c r="T463"/>
  <c r="P463"/>
  <c r="L463"/>
  <c r="H463"/>
  <c r="Y461"/>
  <c r="T461"/>
  <c r="P461"/>
  <c r="L461"/>
  <c r="H461"/>
  <c r="Y459"/>
  <c r="T459"/>
  <c r="P459"/>
  <c r="L459"/>
  <c r="H459"/>
  <c r="Y457"/>
  <c r="T457"/>
  <c r="P457"/>
  <c r="V457" s="1"/>
  <c r="L457"/>
  <c r="H457"/>
  <c r="Y455"/>
  <c r="T455"/>
  <c r="P455"/>
  <c r="N453"/>
  <c r="Z450"/>
  <c r="AB450" s="1"/>
  <c r="X450"/>
  <c r="U450"/>
  <c r="S450"/>
  <c r="Q450"/>
  <c r="O450"/>
  <c r="M450"/>
  <c r="K450"/>
  <c r="I450"/>
  <c r="Z448"/>
  <c r="X448"/>
  <c r="U448"/>
  <c r="S448"/>
  <c r="Q448"/>
  <c r="V448" s="1"/>
  <c r="O448"/>
  <c r="M448"/>
  <c r="K448"/>
  <c r="I448"/>
  <c r="AA447"/>
  <c r="R447"/>
  <c r="N445"/>
  <c r="Z442"/>
  <c r="AB442" s="1"/>
  <c r="X442"/>
  <c r="U442"/>
  <c r="S442"/>
  <c r="Q442"/>
  <c r="O442"/>
  <c r="M442"/>
  <c r="K442"/>
  <c r="I442"/>
  <c r="Z440"/>
  <c r="X440"/>
  <c r="U440"/>
  <c r="S440"/>
  <c r="Q440"/>
  <c r="O440"/>
  <c r="M440"/>
  <c r="K440"/>
  <c r="I440"/>
  <c r="AA439"/>
  <c r="S439"/>
  <c r="K439"/>
  <c r="AA438"/>
  <c r="S438"/>
  <c r="O434"/>
  <c r="N395"/>
  <c r="N393"/>
  <c r="N391"/>
  <c r="N389"/>
  <c r="N387"/>
  <c r="N385"/>
  <c r="N383"/>
  <c r="N381"/>
  <c r="N379"/>
  <c r="N377"/>
  <c r="N375"/>
  <c r="N373"/>
  <c r="N371"/>
  <c r="N369"/>
  <c r="N367"/>
  <c r="N365"/>
  <c r="Z362"/>
  <c r="X362"/>
  <c r="U362"/>
  <c r="S362"/>
  <c r="V362" s="1"/>
  <c r="AC362" s="1"/>
  <c r="AF362" s="1"/>
  <c r="Q362"/>
  <c r="O362"/>
  <c r="M362"/>
  <c r="K362"/>
  <c r="I362"/>
  <c r="AA361"/>
  <c r="R361"/>
  <c r="J361"/>
  <c r="Z358"/>
  <c r="X358"/>
  <c r="U358"/>
  <c r="S358"/>
  <c r="Q358"/>
  <c r="O358"/>
  <c r="M358"/>
  <c r="K358"/>
  <c r="I358"/>
  <c r="AA357"/>
  <c r="R357"/>
  <c r="J357"/>
  <c r="Z354"/>
  <c r="X354"/>
  <c r="U354"/>
  <c r="S354"/>
  <c r="V354" s="1"/>
  <c r="AC354" s="1"/>
  <c r="AF354" s="1"/>
  <c r="Q354"/>
  <c r="O354"/>
  <c r="M354"/>
  <c r="K354"/>
  <c r="I354"/>
  <c r="AA353"/>
  <c r="R353"/>
  <c r="J353"/>
  <c r="Z350"/>
  <c r="X350"/>
  <c r="U350"/>
  <c r="S350"/>
  <c r="Q350"/>
  <c r="O350"/>
  <c r="M350"/>
  <c r="K350"/>
  <c r="I350"/>
  <c r="AA349"/>
  <c r="R349"/>
  <c r="J349"/>
  <c r="Z346"/>
  <c r="X346"/>
  <c r="U346"/>
  <c r="S346"/>
  <c r="Q346"/>
  <c r="O346"/>
  <c r="M346"/>
  <c r="K346"/>
  <c r="I346"/>
  <c r="AA345"/>
  <c r="R345"/>
  <c r="J345"/>
  <c r="Z342"/>
  <c r="X342"/>
  <c r="U342"/>
  <c r="S342"/>
  <c r="Q342"/>
  <c r="O342"/>
  <c r="M342"/>
  <c r="K342"/>
  <c r="I342"/>
  <c r="AA341"/>
  <c r="R341"/>
  <c r="J341"/>
  <c r="Z338"/>
  <c r="X338"/>
  <c r="U338"/>
  <c r="S338"/>
  <c r="V338" s="1"/>
  <c r="AC338" s="1"/>
  <c r="AF338" s="1"/>
  <c r="Q338"/>
  <c r="O338"/>
  <c r="M338"/>
  <c r="K338"/>
  <c r="I338"/>
  <c r="AA337"/>
  <c r="R337"/>
  <c r="J337"/>
  <c r="Y335"/>
  <c r="T335"/>
  <c r="P335"/>
  <c r="V335" s="1"/>
  <c r="L335"/>
  <c r="H335"/>
  <c r="Y333"/>
  <c r="T333"/>
  <c r="P333"/>
  <c r="L333"/>
  <c r="H333"/>
  <c r="Y331"/>
  <c r="T331"/>
  <c r="P331"/>
  <c r="V331" s="1"/>
  <c r="L331"/>
  <c r="H331"/>
  <c r="Y327"/>
  <c r="T327"/>
  <c r="P327"/>
  <c r="L327"/>
  <c r="Y316"/>
  <c r="U316"/>
  <c r="Q316"/>
  <c r="M316"/>
  <c r="I316"/>
  <c r="AA315"/>
  <c r="Y315"/>
  <c r="W315"/>
  <c r="T315"/>
  <c r="R315"/>
  <c r="P315"/>
  <c r="N315"/>
  <c r="L315"/>
  <c r="J315"/>
  <c r="AA314"/>
  <c r="S314"/>
  <c r="Y312"/>
  <c r="U312"/>
  <c r="Q312"/>
  <c r="M312"/>
  <c r="I312"/>
  <c r="AA311"/>
  <c r="Y311"/>
  <c r="W311"/>
  <c r="AB311" s="1"/>
  <c r="T311"/>
  <c r="R311"/>
  <c r="V311" s="1"/>
  <c r="P311"/>
  <c r="N311"/>
  <c r="L311"/>
  <c r="J311"/>
  <c r="AA310"/>
  <c r="S310"/>
  <c r="Z300"/>
  <c r="X300"/>
  <c r="AB300" s="1"/>
  <c r="U300"/>
  <c r="S300"/>
  <c r="Q300"/>
  <c r="O300"/>
  <c r="M300"/>
  <c r="K300"/>
  <c r="I300"/>
  <c r="Z298"/>
  <c r="AB298" s="1"/>
  <c r="X298"/>
  <c r="U298"/>
  <c r="S298"/>
  <c r="Q298"/>
  <c r="O298"/>
  <c r="M298"/>
  <c r="K298"/>
  <c r="I298"/>
  <c r="Z292"/>
  <c r="X292"/>
  <c r="U292"/>
  <c r="S292"/>
  <c r="Q292"/>
  <c r="O292"/>
  <c r="M292"/>
  <c r="K292"/>
  <c r="I292"/>
  <c r="Z290"/>
  <c r="X290"/>
  <c r="AB290" s="1"/>
  <c r="U290"/>
  <c r="S290"/>
  <c r="Q290"/>
  <c r="V290" s="1"/>
  <c r="O290"/>
  <c r="M290"/>
  <c r="K290"/>
  <c r="I290"/>
  <c r="Z284"/>
  <c r="X284"/>
  <c r="U284"/>
  <c r="S284"/>
  <c r="Q284"/>
  <c r="O284"/>
  <c r="M284"/>
  <c r="K284"/>
  <c r="I284"/>
  <c r="Z282"/>
  <c r="X282"/>
  <c r="U282"/>
  <c r="S282"/>
  <c r="Q282"/>
  <c r="O282"/>
  <c r="M282"/>
  <c r="K282"/>
  <c r="I282"/>
  <c r="Z276"/>
  <c r="X276"/>
  <c r="AB276" s="1"/>
  <c r="U276"/>
  <c r="S276"/>
  <c r="Q276"/>
  <c r="O276"/>
  <c r="M276"/>
  <c r="K276"/>
  <c r="I276"/>
  <c r="Z274"/>
  <c r="AB274" s="1"/>
  <c r="X274"/>
  <c r="U274"/>
  <c r="S274"/>
  <c r="Q274"/>
  <c r="O274"/>
  <c r="M274"/>
  <c r="K274"/>
  <c r="I274"/>
  <c r="Z270"/>
  <c r="X270"/>
  <c r="U270"/>
  <c r="S270"/>
  <c r="Q270"/>
  <c r="V270" s="1"/>
  <c r="O270"/>
  <c r="M270"/>
  <c r="K270"/>
  <c r="I270"/>
  <c r="W269"/>
  <c r="AB269" s="1"/>
  <c r="Z266"/>
  <c r="X266"/>
  <c r="U266"/>
  <c r="S266"/>
  <c r="V266" s="1"/>
  <c r="Q266"/>
  <c r="O266"/>
  <c r="M266"/>
  <c r="K266"/>
  <c r="I266"/>
  <c r="W265"/>
  <c r="Z262"/>
  <c r="X262"/>
  <c r="AB262" s="1"/>
  <c r="U262"/>
  <c r="S262"/>
  <c r="Q262"/>
  <c r="O262"/>
  <c r="M262"/>
  <c r="K262"/>
  <c r="I262"/>
  <c r="W261"/>
  <c r="Z258"/>
  <c r="X258"/>
  <c r="AB258" s="1"/>
  <c r="U258"/>
  <c r="S258"/>
  <c r="Q258"/>
  <c r="O258"/>
  <c r="M258"/>
  <c r="K258"/>
  <c r="I258"/>
  <c r="W257"/>
  <c r="Z254"/>
  <c r="X254"/>
  <c r="AB254" s="1"/>
  <c r="U254"/>
  <c r="S254"/>
  <c r="Q254"/>
  <c r="V254" s="1"/>
  <c r="O254"/>
  <c r="M254"/>
  <c r="K254"/>
  <c r="I254"/>
  <c r="AA253"/>
  <c r="R253"/>
  <c r="N251"/>
  <c r="Z248"/>
  <c r="X248"/>
  <c r="U248"/>
  <c r="S248"/>
  <c r="Q248"/>
  <c r="O248"/>
  <c r="M248"/>
  <c r="K248"/>
  <c r="I248"/>
  <c r="AA247"/>
  <c r="R247"/>
  <c r="J247"/>
  <c r="Z244"/>
  <c r="X244"/>
  <c r="AB244" s="1"/>
  <c r="U244"/>
  <c r="S244"/>
  <c r="Q244"/>
  <c r="O244"/>
  <c r="M244"/>
  <c r="K244"/>
  <c r="I244"/>
  <c r="AA243"/>
  <c r="R243"/>
  <c r="J243"/>
  <c r="Z240"/>
  <c r="X240"/>
  <c r="U240"/>
  <c r="S240"/>
  <c r="Q240"/>
  <c r="O240"/>
  <c r="M240"/>
  <c r="K240"/>
  <c r="I240"/>
  <c r="AA239"/>
  <c r="R239"/>
  <c r="J239"/>
  <c r="Z236"/>
  <c r="X236"/>
  <c r="U236"/>
  <c r="S236"/>
  <c r="Q236"/>
  <c r="O236"/>
  <c r="M236"/>
  <c r="K236"/>
  <c r="I236"/>
  <c r="AA235"/>
  <c r="R235"/>
  <c r="J235"/>
  <c r="Z232"/>
  <c r="X232"/>
  <c r="U232"/>
  <c r="S232"/>
  <c r="Q232"/>
  <c r="O232"/>
  <c r="M232"/>
  <c r="K232"/>
  <c r="I232"/>
  <c r="AA231"/>
  <c r="R231"/>
  <c r="J231"/>
  <c r="Z228"/>
  <c r="X228"/>
  <c r="U228"/>
  <c r="S228"/>
  <c r="Q228"/>
  <c r="O228"/>
  <c r="M228"/>
  <c r="K228"/>
  <c r="I228"/>
  <c r="AA227"/>
  <c r="R227"/>
  <c r="J227"/>
  <c r="Z224"/>
  <c r="X224"/>
  <c r="AB224" s="1"/>
  <c r="U224"/>
  <c r="S224"/>
  <c r="Q224"/>
  <c r="O224"/>
  <c r="M224"/>
  <c r="K224"/>
  <c r="I224"/>
  <c r="G223"/>
  <c r="J223"/>
  <c r="R223"/>
  <c r="AA223"/>
  <c r="G220"/>
  <c r="I220"/>
  <c r="K220"/>
  <c r="M220"/>
  <c r="O220"/>
  <c r="Q220"/>
  <c r="S220"/>
  <c r="U220"/>
  <c r="X220"/>
  <c r="Z220"/>
  <c r="Y216"/>
  <c r="T216"/>
  <c r="P216"/>
  <c r="V216" s="1"/>
  <c r="L216"/>
  <c r="G215"/>
  <c r="J215"/>
  <c r="R215"/>
  <c r="AA215"/>
  <c r="AA210"/>
  <c r="S210"/>
  <c r="K209"/>
  <c r="S209"/>
  <c r="Z209"/>
  <c r="H208"/>
  <c r="J208"/>
  <c r="L208"/>
  <c r="N208"/>
  <c r="P208"/>
  <c r="V208" s="1"/>
  <c r="AC208" s="1"/>
  <c r="AF208" s="1"/>
  <c r="R208"/>
  <c r="T208"/>
  <c r="W208"/>
  <c r="Y208"/>
  <c r="AA208"/>
  <c r="Z206"/>
  <c r="U206"/>
  <c r="Q206"/>
  <c r="M206"/>
  <c r="K205"/>
  <c r="S205"/>
  <c r="AA205"/>
  <c r="H204"/>
  <c r="J204"/>
  <c r="L204"/>
  <c r="N204"/>
  <c r="P204"/>
  <c r="R204"/>
  <c r="T204"/>
  <c r="W204"/>
  <c r="Y204"/>
  <c r="AG204" s="1"/>
  <c r="AA204"/>
  <c r="AA203"/>
  <c r="S203"/>
  <c r="Z202"/>
  <c r="U202"/>
  <c r="Q202"/>
  <c r="M202"/>
  <c r="I201"/>
  <c r="M201"/>
  <c r="Q201"/>
  <c r="U201"/>
  <c r="Y201"/>
  <c r="H200"/>
  <c r="J200"/>
  <c r="L200"/>
  <c r="N200"/>
  <c r="P200"/>
  <c r="R200"/>
  <c r="T200"/>
  <c r="W200"/>
  <c r="Y200"/>
  <c r="AA200"/>
  <c r="AA199"/>
  <c r="S199"/>
  <c r="Z198"/>
  <c r="U198"/>
  <c r="Q198"/>
  <c r="V198" s="1"/>
  <c r="M198"/>
  <c r="I197"/>
  <c r="M197"/>
  <c r="Q197"/>
  <c r="U197"/>
  <c r="Y197"/>
  <c r="H196"/>
  <c r="J196"/>
  <c r="L196"/>
  <c r="N196"/>
  <c r="P196"/>
  <c r="R196"/>
  <c r="T196"/>
  <c r="W196"/>
  <c r="Y196"/>
  <c r="AG196" s="1"/>
  <c r="AA196"/>
  <c r="AA195"/>
  <c r="S195"/>
  <c r="Z194"/>
  <c r="U194"/>
  <c r="Q194"/>
  <c r="V194" s="1"/>
  <c r="AC194" s="1"/>
  <c r="AF194" s="1"/>
  <c r="M194"/>
  <c r="I193"/>
  <c r="M193"/>
  <c r="Q193"/>
  <c r="U193"/>
  <c r="Y193"/>
  <c r="H192"/>
  <c r="J192"/>
  <c r="L192"/>
  <c r="N192"/>
  <c r="P192"/>
  <c r="V192" s="1"/>
  <c r="AC192" s="1"/>
  <c r="AF192" s="1"/>
  <c r="R192"/>
  <c r="T192"/>
  <c r="W192"/>
  <c r="AB192" s="1"/>
  <c r="Y192"/>
  <c r="AA192"/>
  <c r="AA191"/>
  <c r="S191"/>
  <c r="Z190"/>
  <c r="U190"/>
  <c r="Q190"/>
  <c r="M190"/>
  <c r="I189"/>
  <c r="M189"/>
  <c r="Q189"/>
  <c r="U189"/>
  <c r="Y189"/>
  <c r="H188"/>
  <c r="J188"/>
  <c r="L188"/>
  <c r="N188"/>
  <c r="P188"/>
  <c r="V188" s="1"/>
  <c r="AC188" s="1"/>
  <c r="AF188" s="1"/>
  <c r="R188"/>
  <c r="T188"/>
  <c r="W188"/>
  <c r="Y188"/>
  <c r="AA188"/>
  <c r="AA187"/>
  <c r="S187"/>
  <c r="Z186"/>
  <c r="U186"/>
  <c r="Q186"/>
  <c r="M186"/>
  <c r="I185"/>
  <c r="M185"/>
  <c r="Q185"/>
  <c r="U185"/>
  <c r="Y185"/>
  <c r="H184"/>
  <c r="J184"/>
  <c r="L184"/>
  <c r="N184"/>
  <c r="P184"/>
  <c r="R184"/>
  <c r="T184"/>
  <c r="W184"/>
  <c r="Y184"/>
  <c r="AA184"/>
  <c r="AA183"/>
  <c r="S183"/>
  <c r="Z182"/>
  <c r="U182"/>
  <c r="Q182"/>
  <c r="M182"/>
  <c r="I181"/>
  <c r="M181"/>
  <c r="Q181"/>
  <c r="U181"/>
  <c r="Y181"/>
  <c r="H180"/>
  <c r="J180"/>
  <c r="L180"/>
  <c r="N180"/>
  <c r="P180"/>
  <c r="R180"/>
  <c r="T180"/>
  <c r="W180"/>
  <c r="Y180"/>
  <c r="AG180" s="1"/>
  <c r="AA180"/>
  <c r="AA179"/>
  <c r="S179"/>
  <c r="Z178"/>
  <c r="U178"/>
  <c r="Q178"/>
  <c r="V178" s="1"/>
  <c r="AC178" s="1"/>
  <c r="AF178" s="1"/>
  <c r="M178"/>
  <c r="I177"/>
  <c r="M177"/>
  <c r="Q177"/>
  <c r="U177"/>
  <c r="Y177"/>
  <c r="H174"/>
  <c r="N174"/>
  <c r="H169"/>
  <c r="L169"/>
  <c r="P169"/>
  <c r="T169"/>
  <c r="Z169"/>
  <c r="H166"/>
  <c r="N166"/>
  <c r="H161"/>
  <c r="L161"/>
  <c r="P161"/>
  <c r="T161"/>
  <c r="Z161"/>
  <c r="G219"/>
  <c r="J219"/>
  <c r="R219"/>
  <c r="AA219"/>
  <c r="G216"/>
  <c r="I216"/>
  <c r="K216"/>
  <c r="M216"/>
  <c r="O216"/>
  <c r="Q216"/>
  <c r="S216"/>
  <c r="U216"/>
  <c r="X216"/>
  <c r="Z216"/>
  <c r="AB216" s="1"/>
  <c r="H210"/>
  <c r="I210"/>
  <c r="M210"/>
  <c r="Q210"/>
  <c r="U210"/>
  <c r="Y210"/>
  <c r="K207"/>
  <c r="S207"/>
  <c r="AA207"/>
  <c r="H206"/>
  <c r="J206"/>
  <c r="L206"/>
  <c r="N206"/>
  <c r="P206"/>
  <c r="R206"/>
  <c r="T206"/>
  <c r="W206"/>
  <c r="Y206"/>
  <c r="AG206" s="1"/>
  <c r="AA206"/>
  <c r="I203"/>
  <c r="M203"/>
  <c r="Q203"/>
  <c r="U203"/>
  <c r="Y203"/>
  <c r="H202"/>
  <c r="J202"/>
  <c r="L202"/>
  <c r="N202"/>
  <c r="P202"/>
  <c r="V202" s="1"/>
  <c r="AC202" s="1"/>
  <c r="AF202" s="1"/>
  <c r="R202"/>
  <c r="T202"/>
  <c r="W202"/>
  <c r="AB202" s="1"/>
  <c r="Y202"/>
  <c r="AA202"/>
  <c r="I199"/>
  <c r="M199"/>
  <c r="Q199"/>
  <c r="U199"/>
  <c r="Y199"/>
  <c r="H198"/>
  <c r="J198"/>
  <c r="L198"/>
  <c r="N198"/>
  <c r="P198"/>
  <c r="R198"/>
  <c r="T198"/>
  <c r="W198"/>
  <c r="Y198"/>
  <c r="AG198" s="1"/>
  <c r="AA198"/>
  <c r="I195"/>
  <c r="M195"/>
  <c r="Q195"/>
  <c r="U195"/>
  <c r="Y195"/>
  <c r="H194"/>
  <c r="J194"/>
  <c r="L194"/>
  <c r="N194"/>
  <c r="P194"/>
  <c r="R194"/>
  <c r="T194"/>
  <c r="W194"/>
  <c r="Y194"/>
  <c r="AA194"/>
  <c r="I191"/>
  <c r="M191"/>
  <c r="Q191"/>
  <c r="U191"/>
  <c r="Y191"/>
  <c r="H190"/>
  <c r="J190"/>
  <c r="L190"/>
  <c r="N190"/>
  <c r="P190"/>
  <c r="R190"/>
  <c r="T190"/>
  <c r="W190"/>
  <c r="AB190" s="1"/>
  <c r="AC190" s="1"/>
  <c r="AF190" s="1"/>
  <c r="Y190"/>
  <c r="AA190"/>
  <c r="I187"/>
  <c r="M187"/>
  <c r="Q187"/>
  <c r="U187"/>
  <c r="Y187"/>
  <c r="H186"/>
  <c r="J186"/>
  <c r="L186"/>
  <c r="N186"/>
  <c r="P186"/>
  <c r="R186"/>
  <c r="V186" s="1"/>
  <c r="T186"/>
  <c r="W186"/>
  <c r="Y186"/>
  <c r="AA186"/>
  <c r="I183"/>
  <c r="M183"/>
  <c r="Q183"/>
  <c r="U183"/>
  <c r="Y183"/>
  <c r="H182"/>
  <c r="J182"/>
  <c r="L182"/>
  <c r="N182"/>
  <c r="P182"/>
  <c r="V182" s="1"/>
  <c r="R182"/>
  <c r="T182"/>
  <c r="W182"/>
  <c r="Y182"/>
  <c r="AG182" s="1"/>
  <c r="AA182"/>
  <c r="AB182" s="1"/>
  <c r="I179"/>
  <c r="M179"/>
  <c r="Q179"/>
  <c r="U179"/>
  <c r="Y179"/>
  <c r="H178"/>
  <c r="J178"/>
  <c r="L178"/>
  <c r="N178"/>
  <c r="P178"/>
  <c r="R178"/>
  <c r="T178"/>
  <c r="W178"/>
  <c r="Y178"/>
  <c r="AA178"/>
  <c r="H176"/>
  <c r="Z176"/>
  <c r="H172"/>
  <c r="N172"/>
  <c r="H170"/>
  <c r="J170"/>
  <c r="R170"/>
  <c r="H168"/>
  <c r="Z168"/>
  <c r="H164"/>
  <c r="N164"/>
  <c r="H162"/>
  <c r="J162"/>
  <c r="R162"/>
  <c r="Z160"/>
  <c r="N158"/>
  <c r="R156"/>
  <c r="J156"/>
  <c r="R154"/>
  <c r="J154"/>
  <c r="R152"/>
  <c r="J152"/>
  <c r="N149"/>
  <c r="R147"/>
  <c r="Z146"/>
  <c r="T146"/>
  <c r="P146"/>
  <c r="L146"/>
  <c r="Z145"/>
  <c r="N143"/>
  <c r="N141"/>
  <c r="Y138"/>
  <c r="T138"/>
  <c r="P138"/>
  <c r="L138"/>
  <c r="H138"/>
  <c r="Z136"/>
  <c r="X136"/>
  <c r="U136"/>
  <c r="S136"/>
  <c r="Q136"/>
  <c r="O136"/>
  <c r="M136"/>
  <c r="K136"/>
  <c r="I136"/>
  <c r="AA135"/>
  <c r="R135"/>
  <c r="J135"/>
  <c r="AA134"/>
  <c r="W134"/>
  <c r="R134"/>
  <c r="Y132"/>
  <c r="T132"/>
  <c r="P132"/>
  <c r="V132" s="1"/>
  <c r="L132"/>
  <c r="H131"/>
  <c r="J131"/>
  <c r="R131"/>
  <c r="AA131"/>
  <c r="G125"/>
  <c r="H125"/>
  <c r="L125"/>
  <c r="P125"/>
  <c r="T125"/>
  <c r="Y125"/>
  <c r="AB125" s="1"/>
  <c r="G134"/>
  <c r="H134"/>
  <c r="L134"/>
  <c r="P134"/>
  <c r="G132"/>
  <c r="I132"/>
  <c r="K132"/>
  <c r="M132"/>
  <c r="O132"/>
  <c r="Q132"/>
  <c r="S132"/>
  <c r="U132"/>
  <c r="X132"/>
  <c r="Z132"/>
  <c r="H129"/>
  <c r="N129"/>
  <c r="G111"/>
  <c r="I111"/>
  <c r="G109"/>
  <c r="I109"/>
  <c r="K109"/>
  <c r="M109"/>
  <c r="O109"/>
  <c r="Q109"/>
  <c r="S109"/>
  <c r="U109"/>
  <c r="X109"/>
  <c r="AB109" s="1"/>
  <c r="Z109"/>
  <c r="G107"/>
  <c r="I107"/>
  <c r="K107"/>
  <c r="M107"/>
  <c r="O107"/>
  <c r="Q107"/>
  <c r="S107"/>
  <c r="U107"/>
  <c r="X107"/>
  <c r="AB107" s="1"/>
  <c r="Z107"/>
  <c r="G105"/>
  <c r="I105"/>
  <c r="K105"/>
  <c r="M105"/>
  <c r="O105"/>
  <c r="Q105"/>
  <c r="S105"/>
  <c r="U105"/>
  <c r="X105"/>
  <c r="Z105"/>
  <c r="G103"/>
  <c r="I103"/>
  <c r="K103"/>
  <c r="M103"/>
  <c r="O103"/>
  <c r="Q103"/>
  <c r="S103"/>
  <c r="U103"/>
  <c r="X103"/>
  <c r="Z103"/>
  <c r="G101"/>
  <c r="I101"/>
  <c r="K101"/>
  <c r="M101"/>
  <c r="O101"/>
  <c r="Q101"/>
  <c r="V101" s="1"/>
  <c r="AC101" s="1"/>
  <c r="AF101" s="1"/>
  <c r="S101"/>
  <c r="U101"/>
  <c r="X101"/>
  <c r="Z101"/>
  <c r="G99"/>
  <c r="I99"/>
  <c r="K99"/>
  <c r="M99"/>
  <c r="O99"/>
  <c r="Q99"/>
  <c r="S99"/>
  <c r="U99"/>
  <c r="X99"/>
  <c r="Z99"/>
  <c r="G97"/>
  <c r="I97"/>
  <c r="K97"/>
  <c r="M97"/>
  <c r="O97"/>
  <c r="Q97"/>
  <c r="S97"/>
  <c r="U97"/>
  <c r="X97"/>
  <c r="Z97"/>
  <c r="G95"/>
  <c r="I95"/>
  <c r="K95"/>
  <c r="M95"/>
  <c r="O95"/>
  <c r="Q95"/>
  <c r="S95"/>
  <c r="U95"/>
  <c r="X95"/>
  <c r="Z95"/>
  <c r="G90"/>
  <c r="J90"/>
  <c r="R90"/>
  <c r="AA90"/>
  <c r="G87"/>
  <c r="I87"/>
  <c r="K87"/>
  <c r="M87"/>
  <c r="O87"/>
  <c r="Q87"/>
  <c r="S87"/>
  <c r="U87"/>
  <c r="X87"/>
  <c r="Z87"/>
  <c r="AB87" s="1"/>
  <c r="Z123"/>
  <c r="X123"/>
  <c r="U123"/>
  <c r="S123"/>
  <c r="Q123"/>
  <c r="O123"/>
  <c r="M123"/>
  <c r="K123"/>
  <c r="I123"/>
  <c r="AA122"/>
  <c r="R122"/>
  <c r="J122"/>
  <c r="N120"/>
  <c r="Z117"/>
  <c r="X117"/>
  <c r="U117"/>
  <c r="S117"/>
  <c r="V117" s="1"/>
  <c r="AC117" s="1"/>
  <c r="AF117" s="1"/>
  <c r="Q117"/>
  <c r="O117"/>
  <c r="M117"/>
  <c r="K117"/>
  <c r="I117"/>
  <c r="AA116"/>
  <c r="R116"/>
  <c r="J116"/>
  <c r="Z113"/>
  <c r="X113"/>
  <c r="AB113" s="1"/>
  <c r="U113"/>
  <c r="S113"/>
  <c r="V113" s="1"/>
  <c r="AC113" s="1"/>
  <c r="AF113" s="1"/>
  <c r="Q113"/>
  <c r="O113"/>
  <c r="M113"/>
  <c r="K113"/>
  <c r="I113"/>
  <c r="Z111"/>
  <c r="X111"/>
  <c r="U111"/>
  <c r="S111"/>
  <c r="Q111"/>
  <c r="O111"/>
  <c r="M111"/>
  <c r="K111"/>
  <c r="H111"/>
  <c r="Y109"/>
  <c r="T109"/>
  <c r="P109"/>
  <c r="L109"/>
  <c r="H109"/>
  <c r="Y107"/>
  <c r="T107"/>
  <c r="P107"/>
  <c r="V107" s="1"/>
  <c r="AC107" s="1"/>
  <c r="AF107" s="1"/>
  <c r="L107"/>
  <c r="H107"/>
  <c r="Y105"/>
  <c r="T105"/>
  <c r="P105"/>
  <c r="V105" s="1"/>
  <c r="AC105" s="1"/>
  <c r="AF105" s="1"/>
  <c r="L105"/>
  <c r="H105"/>
  <c r="G94"/>
  <c r="J94"/>
  <c r="R94"/>
  <c r="AA94"/>
  <c r="G91"/>
  <c r="I91"/>
  <c r="K91"/>
  <c r="M91"/>
  <c r="O91"/>
  <c r="Q91"/>
  <c r="S91"/>
  <c r="V91" s="1"/>
  <c r="AC91" s="1"/>
  <c r="AF91" s="1"/>
  <c r="U91"/>
  <c r="X91"/>
  <c r="Z91"/>
  <c r="AB91" s="1"/>
  <c r="N90"/>
  <c r="G86"/>
  <c r="J86"/>
  <c r="R86"/>
  <c r="AA86"/>
  <c r="N83"/>
  <c r="Y80"/>
  <c r="T80"/>
  <c r="P80"/>
  <c r="V80" s="1"/>
  <c r="L80"/>
  <c r="H80"/>
  <c r="Z78"/>
  <c r="X78"/>
  <c r="AB78" s="1"/>
  <c r="U78"/>
  <c r="S78"/>
  <c r="Q78"/>
  <c r="O78"/>
  <c r="M78"/>
  <c r="K78"/>
  <c r="I78"/>
  <c r="AA77"/>
  <c r="R77"/>
  <c r="J77"/>
  <c r="N75"/>
  <c r="Y72"/>
  <c r="T72"/>
  <c r="P72"/>
  <c r="L72"/>
  <c r="H72"/>
  <c r="Y70"/>
  <c r="T70"/>
  <c r="P70"/>
  <c r="V70" s="1"/>
  <c r="L70"/>
  <c r="H70"/>
  <c r="S65"/>
  <c r="K65"/>
  <c r="S61"/>
  <c r="V61" s="1"/>
  <c r="AC61" s="1"/>
  <c r="AF61" s="1"/>
  <c r="K61"/>
  <c r="O59"/>
  <c r="S54"/>
  <c r="Z51"/>
  <c r="X51"/>
  <c r="U51"/>
  <c r="S51"/>
  <c r="Q51"/>
  <c r="O51"/>
  <c r="M51"/>
  <c r="K51"/>
  <c r="I51"/>
  <c r="AA50"/>
  <c r="R50"/>
  <c r="J50"/>
  <c r="AA49"/>
  <c r="AB49" s="1"/>
  <c r="Y49"/>
  <c r="T49"/>
  <c r="P49"/>
  <c r="V49" s="1"/>
  <c r="L49"/>
  <c r="Y48"/>
  <c r="H47"/>
  <c r="Z47"/>
  <c r="H44"/>
  <c r="J44"/>
  <c r="R44"/>
  <c r="H41"/>
  <c r="P41"/>
  <c r="G49"/>
  <c r="I49"/>
  <c r="K49"/>
  <c r="M49"/>
  <c r="O49"/>
  <c r="Q49"/>
  <c r="S49"/>
  <c r="U49"/>
  <c r="X49"/>
  <c r="H48"/>
  <c r="J48"/>
  <c r="R48"/>
  <c r="W48"/>
  <c r="AA48"/>
  <c r="H43"/>
  <c r="Z43"/>
  <c r="N39"/>
  <c r="N37"/>
  <c r="Z34"/>
  <c r="Z33"/>
  <c r="R31"/>
  <c r="J31"/>
  <c r="Z27"/>
  <c r="X27"/>
  <c r="AB27" s="1"/>
  <c r="AC27" s="1"/>
  <c r="AF27" s="1"/>
  <c r="U27"/>
  <c r="S27"/>
  <c r="Q27"/>
  <c r="O27"/>
  <c r="M27"/>
  <c r="K27"/>
  <c r="I27"/>
  <c r="Z25"/>
  <c r="X25"/>
  <c r="U25"/>
  <c r="S25"/>
  <c r="Q25"/>
  <c r="V25" s="1"/>
  <c r="AC25" s="1"/>
  <c r="AF25" s="1"/>
  <c r="O25"/>
  <c r="M25"/>
  <c r="K25"/>
  <c r="I25"/>
  <c r="Z23"/>
  <c r="X23"/>
  <c r="U23"/>
  <c r="S23"/>
  <c r="Q23"/>
  <c r="O23"/>
  <c r="M23"/>
  <c r="K23"/>
  <c r="I23"/>
  <c r="Z21"/>
  <c r="X21"/>
  <c r="U21"/>
  <c r="S21"/>
  <c r="Q21"/>
  <c r="O21"/>
  <c r="M21"/>
  <c r="K21"/>
  <c r="I21"/>
  <c r="AA20"/>
  <c r="R20"/>
  <c r="Y18"/>
  <c r="T18"/>
  <c r="P18"/>
  <c r="L18"/>
  <c r="Y16"/>
  <c r="T16"/>
  <c r="P16"/>
  <c r="L16"/>
  <c r="H16"/>
  <c r="Y14"/>
  <c r="T14"/>
  <c r="P14"/>
  <c r="L14"/>
  <c r="H14"/>
  <c r="H12"/>
  <c r="N10"/>
  <c r="Z466"/>
  <c r="X466"/>
  <c r="U466"/>
  <c r="S466"/>
  <c r="Q466"/>
  <c r="O466"/>
  <c r="M466"/>
  <c r="K466"/>
  <c r="I466"/>
  <c r="Z464"/>
  <c r="X464"/>
  <c r="U464"/>
  <c r="S464"/>
  <c r="Q464"/>
  <c r="O464"/>
  <c r="M464"/>
  <c r="K464"/>
  <c r="I464"/>
  <c r="Z462"/>
  <c r="X462"/>
  <c r="U462"/>
  <c r="S462"/>
  <c r="V462" s="1"/>
  <c r="AC462" s="1"/>
  <c r="AF462" s="1"/>
  <c r="Q462"/>
  <c r="O462"/>
  <c r="M462"/>
  <c r="K462"/>
  <c r="I462"/>
  <c r="Z460"/>
  <c r="X460"/>
  <c r="U460"/>
  <c r="S460"/>
  <c r="Q460"/>
  <c r="O460"/>
  <c r="M460"/>
  <c r="K460"/>
  <c r="I460"/>
  <c r="Z458"/>
  <c r="X458"/>
  <c r="AB458" s="1"/>
  <c r="U458"/>
  <c r="S458"/>
  <c r="Q458"/>
  <c r="O458"/>
  <c r="M458"/>
  <c r="K458"/>
  <c r="I458"/>
  <c r="Z456"/>
  <c r="X456"/>
  <c r="U456"/>
  <c r="S456"/>
  <c r="Q456"/>
  <c r="O456"/>
  <c r="M456"/>
  <c r="K456"/>
  <c r="I456"/>
  <c r="G455"/>
  <c r="H455"/>
  <c r="L455"/>
  <c r="AA453"/>
  <c r="R453"/>
  <c r="G451"/>
  <c r="H451"/>
  <c r="L451"/>
  <c r="P451"/>
  <c r="T451"/>
  <c r="Y451"/>
  <c r="AA449"/>
  <c r="R449"/>
  <c r="V449" s="1"/>
  <c r="G447"/>
  <c r="H447"/>
  <c r="L447"/>
  <c r="P447"/>
  <c r="T447"/>
  <c r="Y447"/>
  <c r="AA445"/>
  <c r="R445"/>
  <c r="G443"/>
  <c r="H443"/>
  <c r="L443"/>
  <c r="P443"/>
  <c r="T443"/>
  <c r="Y443"/>
  <c r="AA441"/>
  <c r="R441"/>
  <c r="V441" s="1"/>
  <c r="H438"/>
  <c r="I438"/>
  <c r="M438"/>
  <c r="Q438"/>
  <c r="U438"/>
  <c r="Y438"/>
  <c r="AA434"/>
  <c r="S434"/>
  <c r="G453"/>
  <c r="H453"/>
  <c r="L453"/>
  <c r="P453"/>
  <c r="T453"/>
  <c r="Y453"/>
  <c r="G449"/>
  <c r="H449"/>
  <c r="L449"/>
  <c r="P449"/>
  <c r="T449"/>
  <c r="Y449"/>
  <c r="G445"/>
  <c r="H445"/>
  <c r="L445"/>
  <c r="P445"/>
  <c r="V445" s="1"/>
  <c r="T445"/>
  <c r="Y445"/>
  <c r="G441"/>
  <c r="H441"/>
  <c r="L441"/>
  <c r="P441"/>
  <c r="T441"/>
  <c r="Y441"/>
  <c r="H434"/>
  <c r="I434"/>
  <c r="M434"/>
  <c r="Q434"/>
  <c r="U434"/>
  <c r="Y434"/>
  <c r="H330"/>
  <c r="J330"/>
  <c r="R330"/>
  <c r="X330"/>
  <c r="G328"/>
  <c r="I328"/>
  <c r="K328"/>
  <c r="M328"/>
  <c r="O328"/>
  <c r="Q328"/>
  <c r="V328" s="1"/>
  <c r="AC328" s="1"/>
  <c r="AF328" s="1"/>
  <c r="S328"/>
  <c r="U328"/>
  <c r="X328"/>
  <c r="Z328"/>
  <c r="R395"/>
  <c r="J395"/>
  <c r="R393"/>
  <c r="J393"/>
  <c r="R391"/>
  <c r="J391"/>
  <c r="R389"/>
  <c r="J389"/>
  <c r="R387"/>
  <c r="J387"/>
  <c r="R385"/>
  <c r="J385"/>
  <c r="R383"/>
  <c r="J383"/>
  <c r="R381"/>
  <c r="J381"/>
  <c r="R379"/>
  <c r="J379"/>
  <c r="R377"/>
  <c r="J377"/>
  <c r="R375"/>
  <c r="J375"/>
  <c r="R373"/>
  <c r="J373"/>
  <c r="R371"/>
  <c r="J371"/>
  <c r="R369"/>
  <c r="J369"/>
  <c r="R367"/>
  <c r="J367"/>
  <c r="R365"/>
  <c r="J365"/>
  <c r="Y363"/>
  <c r="T363"/>
  <c r="P363"/>
  <c r="L363"/>
  <c r="H363"/>
  <c r="Y361"/>
  <c r="T361"/>
  <c r="P361"/>
  <c r="L361"/>
  <c r="H361"/>
  <c r="Y359"/>
  <c r="T359"/>
  <c r="P359"/>
  <c r="V359" s="1"/>
  <c r="L359"/>
  <c r="H359"/>
  <c r="Y357"/>
  <c r="T357"/>
  <c r="P357"/>
  <c r="L357"/>
  <c r="H357"/>
  <c r="Y355"/>
  <c r="AB355" s="1"/>
  <c r="T355"/>
  <c r="P355"/>
  <c r="V355" s="1"/>
  <c r="L355"/>
  <c r="H355"/>
  <c r="Y353"/>
  <c r="T353"/>
  <c r="P353"/>
  <c r="V353" s="1"/>
  <c r="L353"/>
  <c r="H353"/>
  <c r="Y351"/>
  <c r="T351"/>
  <c r="P351"/>
  <c r="V351" s="1"/>
  <c r="L351"/>
  <c r="H351"/>
  <c r="Y349"/>
  <c r="AB349" s="1"/>
  <c r="T349"/>
  <c r="P349"/>
  <c r="L349"/>
  <c r="H349"/>
  <c r="Y347"/>
  <c r="T347"/>
  <c r="P347"/>
  <c r="L347"/>
  <c r="H347"/>
  <c r="Y345"/>
  <c r="T345"/>
  <c r="P345"/>
  <c r="L345"/>
  <c r="H345"/>
  <c r="Y343"/>
  <c r="T343"/>
  <c r="P343"/>
  <c r="V343" s="1"/>
  <c r="L343"/>
  <c r="H343"/>
  <c r="Y341"/>
  <c r="T341"/>
  <c r="P341"/>
  <c r="L341"/>
  <c r="H341"/>
  <c r="Y339"/>
  <c r="AB339" s="1"/>
  <c r="T339"/>
  <c r="P339"/>
  <c r="V339" s="1"/>
  <c r="L339"/>
  <c r="H339"/>
  <c r="Y337"/>
  <c r="T337"/>
  <c r="P337"/>
  <c r="V337" s="1"/>
  <c r="L337"/>
  <c r="H337"/>
  <c r="G336"/>
  <c r="I336"/>
  <c r="K336"/>
  <c r="M336"/>
  <c r="O336"/>
  <c r="Q336"/>
  <c r="V336" s="1"/>
  <c r="AC336" s="1"/>
  <c r="AF336" s="1"/>
  <c r="G334"/>
  <c r="I334"/>
  <c r="K334"/>
  <c r="M334"/>
  <c r="O334"/>
  <c r="Q334"/>
  <c r="S334"/>
  <c r="U334"/>
  <c r="X334"/>
  <c r="Z334"/>
  <c r="G332"/>
  <c r="I332"/>
  <c r="K332"/>
  <c r="M332"/>
  <c r="O332"/>
  <c r="Q332"/>
  <c r="S332"/>
  <c r="U332"/>
  <c r="X332"/>
  <c r="AB332" s="1"/>
  <c r="Z332"/>
  <c r="Z330"/>
  <c r="N330"/>
  <c r="Y328"/>
  <c r="T328"/>
  <c r="P328"/>
  <c r="L328"/>
  <c r="H328"/>
  <c r="K325"/>
  <c r="O325"/>
  <c r="W321"/>
  <c r="K317"/>
  <c r="O317"/>
  <c r="W313"/>
  <c r="K309"/>
  <c r="O309"/>
  <c r="W305"/>
  <c r="K301"/>
  <c r="O301"/>
  <c r="W299"/>
  <c r="J297"/>
  <c r="N297"/>
  <c r="W295"/>
  <c r="J293"/>
  <c r="N293"/>
  <c r="W291"/>
  <c r="AB291" s="1"/>
  <c r="J289"/>
  <c r="N289"/>
  <c r="W287"/>
  <c r="J285"/>
  <c r="N285"/>
  <c r="W283"/>
  <c r="AB283" s="1"/>
  <c r="AC283" s="1"/>
  <c r="AF283" s="1"/>
  <c r="J281"/>
  <c r="N281"/>
  <c r="W279"/>
  <c r="J277"/>
  <c r="N277"/>
  <c r="W275"/>
  <c r="J273"/>
  <c r="N273"/>
  <c r="N269"/>
  <c r="N265"/>
  <c r="N261"/>
  <c r="N257"/>
  <c r="Z252"/>
  <c r="X252"/>
  <c r="U252"/>
  <c r="S252"/>
  <c r="Q252"/>
  <c r="O252"/>
  <c r="M252"/>
  <c r="K252"/>
  <c r="I252"/>
  <c r="AA251"/>
  <c r="R251"/>
  <c r="Y249"/>
  <c r="T249"/>
  <c r="P249"/>
  <c r="V249" s="1"/>
  <c r="AC249" s="1"/>
  <c r="AF249" s="1"/>
  <c r="L249"/>
  <c r="H249"/>
  <c r="Y247"/>
  <c r="T247"/>
  <c r="P247"/>
  <c r="L247"/>
  <c r="H247"/>
  <c r="Y245"/>
  <c r="AB245" s="1"/>
  <c r="AC245" s="1"/>
  <c r="AF245" s="1"/>
  <c r="T245"/>
  <c r="P245"/>
  <c r="L245"/>
  <c r="H245"/>
  <c r="Y243"/>
  <c r="T243"/>
  <c r="P243"/>
  <c r="L243"/>
  <c r="H243"/>
  <c r="Y241"/>
  <c r="T241"/>
  <c r="P241"/>
  <c r="L241"/>
  <c r="H241"/>
  <c r="Y239"/>
  <c r="T239"/>
  <c r="P239"/>
  <c r="L239"/>
  <c r="H239"/>
  <c r="Y237"/>
  <c r="T237"/>
  <c r="P237"/>
  <c r="V237" s="1"/>
  <c r="L237"/>
  <c r="H237"/>
  <c r="Y235"/>
  <c r="T235"/>
  <c r="P235"/>
  <c r="V235" s="1"/>
  <c r="L235"/>
  <c r="H235"/>
  <c r="Y233"/>
  <c r="T233"/>
  <c r="P233"/>
  <c r="L233"/>
  <c r="H233"/>
  <c r="Y231"/>
  <c r="T231"/>
  <c r="P231"/>
  <c r="L231"/>
  <c r="H231"/>
  <c r="Y229"/>
  <c r="AB229" s="1"/>
  <c r="T229"/>
  <c r="P229"/>
  <c r="L229"/>
  <c r="H229"/>
  <c r="Y227"/>
  <c r="T227"/>
  <c r="P227"/>
  <c r="L227"/>
  <c r="H227"/>
  <c r="Y225"/>
  <c r="T225"/>
  <c r="P225"/>
  <c r="L225"/>
  <c r="H225"/>
  <c r="Y223"/>
  <c r="T223"/>
  <c r="P223"/>
  <c r="L223"/>
  <c r="H223"/>
  <c r="Y221"/>
  <c r="T221"/>
  <c r="P221"/>
  <c r="V221" s="1"/>
  <c r="L221"/>
  <c r="H221"/>
  <c r="Y219"/>
  <c r="T219"/>
  <c r="P219"/>
  <c r="V219" s="1"/>
  <c r="L219"/>
  <c r="H219"/>
  <c r="Y217"/>
  <c r="T217"/>
  <c r="P217"/>
  <c r="L217"/>
  <c r="H217"/>
  <c r="Y215"/>
  <c r="T215"/>
  <c r="P215"/>
  <c r="L215"/>
  <c r="H215"/>
  <c r="Y211"/>
  <c r="U211"/>
  <c r="Q211"/>
  <c r="M211"/>
  <c r="I211"/>
  <c r="N176"/>
  <c r="R174"/>
  <c r="J174"/>
  <c r="Z173"/>
  <c r="T173"/>
  <c r="P173"/>
  <c r="L173"/>
  <c r="R171"/>
  <c r="J171"/>
  <c r="N168"/>
  <c r="R166"/>
  <c r="J166"/>
  <c r="Z165"/>
  <c r="T165"/>
  <c r="P165"/>
  <c r="L165"/>
  <c r="R163"/>
  <c r="J163"/>
  <c r="N160"/>
  <c r="R158"/>
  <c r="J158"/>
  <c r="Z157"/>
  <c r="T157"/>
  <c r="P157"/>
  <c r="L157"/>
  <c r="Z156"/>
  <c r="T156"/>
  <c r="P156"/>
  <c r="L156"/>
  <c r="H156"/>
  <c r="Z155"/>
  <c r="T155"/>
  <c r="P155"/>
  <c r="L155"/>
  <c r="H155"/>
  <c r="Z154"/>
  <c r="T154"/>
  <c r="P154"/>
  <c r="L154"/>
  <c r="H154"/>
  <c r="Z153"/>
  <c r="T153"/>
  <c r="P153"/>
  <c r="L153"/>
  <c r="H153"/>
  <c r="Z152"/>
  <c r="T152"/>
  <c r="P152"/>
  <c r="L152"/>
  <c r="H152"/>
  <c r="Z151"/>
  <c r="T151"/>
  <c r="P151"/>
  <c r="L151"/>
  <c r="H151"/>
  <c r="Z150"/>
  <c r="T150"/>
  <c r="P150"/>
  <c r="R148"/>
  <c r="R143"/>
  <c r="Z142"/>
  <c r="X142"/>
  <c r="T142"/>
  <c r="R142"/>
  <c r="P142"/>
  <c r="N142"/>
  <c r="L142"/>
  <c r="J142"/>
  <c r="AA141"/>
  <c r="R141"/>
  <c r="J141"/>
  <c r="Z138"/>
  <c r="AB138" s="1"/>
  <c r="X138"/>
  <c r="U138"/>
  <c r="S138"/>
  <c r="Q138"/>
  <c r="O138"/>
  <c r="M138"/>
  <c r="K138"/>
  <c r="I138"/>
  <c r="AA137"/>
  <c r="R137"/>
  <c r="J137"/>
  <c r="Z134"/>
  <c r="AB134" s="1"/>
  <c r="X134"/>
  <c r="U134"/>
  <c r="S134"/>
  <c r="V134" s="1"/>
  <c r="Q134"/>
  <c r="O134"/>
  <c r="M134"/>
  <c r="K134"/>
  <c r="I134"/>
  <c r="AA133"/>
  <c r="R133"/>
  <c r="J133"/>
  <c r="Z130"/>
  <c r="X130"/>
  <c r="U130"/>
  <c r="S130"/>
  <c r="Q130"/>
  <c r="O130"/>
  <c r="M130"/>
  <c r="K130"/>
  <c r="I130"/>
  <c r="AA129"/>
  <c r="R129"/>
  <c r="J129"/>
  <c r="Z125"/>
  <c r="X125"/>
  <c r="U125"/>
  <c r="S125"/>
  <c r="Q125"/>
  <c r="V125" s="1"/>
  <c r="AC125" s="1"/>
  <c r="AF125" s="1"/>
  <c r="O125"/>
  <c r="M125"/>
  <c r="K125"/>
  <c r="I125"/>
  <c r="AA124"/>
  <c r="R124"/>
  <c r="J124"/>
  <c r="Z121"/>
  <c r="X121"/>
  <c r="U121"/>
  <c r="S121"/>
  <c r="Q121"/>
  <c r="O121"/>
  <c r="M121"/>
  <c r="K121"/>
  <c r="I121"/>
  <c r="AA120"/>
  <c r="R120"/>
  <c r="J120"/>
  <c r="H114"/>
  <c r="J114"/>
  <c r="R114"/>
  <c r="AA114"/>
  <c r="AA112"/>
  <c r="R112"/>
  <c r="G110"/>
  <c r="H110"/>
  <c r="L110"/>
  <c r="P110"/>
  <c r="T110"/>
  <c r="Y110"/>
  <c r="AA108"/>
  <c r="R108"/>
  <c r="G106"/>
  <c r="H106"/>
  <c r="L106"/>
  <c r="P106"/>
  <c r="T106"/>
  <c r="Y106"/>
  <c r="AA104"/>
  <c r="R104"/>
  <c r="G102"/>
  <c r="H102"/>
  <c r="L102"/>
  <c r="P102"/>
  <c r="T102"/>
  <c r="Y102"/>
  <c r="AA100"/>
  <c r="R100"/>
  <c r="G98"/>
  <c r="H98"/>
  <c r="L98"/>
  <c r="P98"/>
  <c r="T98"/>
  <c r="Y98"/>
  <c r="AA96"/>
  <c r="R96"/>
  <c r="H118"/>
  <c r="J118"/>
  <c r="R118"/>
  <c r="AA118"/>
  <c r="G115"/>
  <c r="I115"/>
  <c r="K115"/>
  <c r="M115"/>
  <c r="O115"/>
  <c r="Q115"/>
  <c r="S115"/>
  <c r="U115"/>
  <c r="X115"/>
  <c r="Z115"/>
  <c r="N114"/>
  <c r="G112"/>
  <c r="H112"/>
  <c r="L112"/>
  <c r="P112"/>
  <c r="T112"/>
  <c r="Y112"/>
  <c r="AA110"/>
  <c r="R110"/>
  <c r="J110"/>
  <c r="G108"/>
  <c r="H108"/>
  <c r="L108"/>
  <c r="P108"/>
  <c r="T108"/>
  <c r="Y108"/>
  <c r="AA106"/>
  <c r="R106"/>
  <c r="J106"/>
  <c r="G104"/>
  <c r="H104"/>
  <c r="L104"/>
  <c r="P104"/>
  <c r="T104"/>
  <c r="Y104"/>
  <c r="AA102"/>
  <c r="R102"/>
  <c r="J102"/>
  <c r="G100"/>
  <c r="H100"/>
  <c r="L100"/>
  <c r="P100"/>
  <c r="T100"/>
  <c r="Y100"/>
  <c r="AA98"/>
  <c r="R98"/>
  <c r="J98"/>
  <c r="G96"/>
  <c r="H96"/>
  <c r="L96"/>
  <c r="P96"/>
  <c r="T96"/>
  <c r="Y96"/>
  <c r="Y94"/>
  <c r="T94"/>
  <c r="P94"/>
  <c r="L94"/>
  <c r="H94"/>
  <c r="Y92"/>
  <c r="T92"/>
  <c r="P92"/>
  <c r="L92"/>
  <c r="H92"/>
  <c r="Y90"/>
  <c r="T90"/>
  <c r="P90"/>
  <c r="L90"/>
  <c r="H90"/>
  <c r="Y88"/>
  <c r="T88"/>
  <c r="P88"/>
  <c r="L88"/>
  <c r="H88"/>
  <c r="Y86"/>
  <c r="T86"/>
  <c r="P86"/>
  <c r="L86"/>
  <c r="H86"/>
  <c r="Y84"/>
  <c r="T84"/>
  <c r="P84"/>
  <c r="L84"/>
  <c r="H84"/>
  <c r="Z83"/>
  <c r="R83"/>
  <c r="J83"/>
  <c r="Z80"/>
  <c r="AB80" s="1"/>
  <c r="X80"/>
  <c r="U80"/>
  <c r="S80"/>
  <c r="Q80"/>
  <c r="O80"/>
  <c r="M80"/>
  <c r="K80"/>
  <c r="I80"/>
  <c r="AA79"/>
  <c r="R79"/>
  <c r="J79"/>
  <c r="Z76"/>
  <c r="X76"/>
  <c r="U76"/>
  <c r="S76"/>
  <c r="Q76"/>
  <c r="V76" s="1"/>
  <c r="O76"/>
  <c r="M76"/>
  <c r="K76"/>
  <c r="I76"/>
  <c r="AA75"/>
  <c r="R75"/>
  <c r="J75"/>
  <c r="Z72"/>
  <c r="X72"/>
  <c r="U72"/>
  <c r="S72"/>
  <c r="Q72"/>
  <c r="O72"/>
  <c r="M72"/>
  <c r="K72"/>
  <c r="I72"/>
  <c r="Z70"/>
  <c r="X70"/>
  <c r="U70"/>
  <c r="S70"/>
  <c r="Q70"/>
  <c r="O70"/>
  <c r="M70"/>
  <c r="K70"/>
  <c r="I70"/>
  <c r="X68"/>
  <c r="R68"/>
  <c r="AA67"/>
  <c r="Y67"/>
  <c r="W67"/>
  <c r="T67"/>
  <c r="R67"/>
  <c r="P67"/>
  <c r="N67"/>
  <c r="L67"/>
  <c r="J67"/>
  <c r="AA66"/>
  <c r="Z65"/>
  <c r="U65"/>
  <c r="Q65"/>
  <c r="V65" s="1"/>
  <c r="M65"/>
  <c r="K64"/>
  <c r="S64"/>
  <c r="AA64"/>
  <c r="H63"/>
  <c r="J63"/>
  <c r="L63"/>
  <c r="N63"/>
  <c r="P63"/>
  <c r="R63"/>
  <c r="T63"/>
  <c r="W63"/>
  <c r="AB63" s="1"/>
  <c r="Y63"/>
  <c r="AA63"/>
  <c r="Z61"/>
  <c r="U61"/>
  <c r="Q61"/>
  <c r="M61"/>
  <c r="H60"/>
  <c r="K60"/>
  <c r="S60"/>
  <c r="AA60"/>
  <c r="S59"/>
  <c r="H54"/>
  <c r="I54"/>
  <c r="M54"/>
  <c r="Q54"/>
  <c r="U54"/>
  <c r="Z54"/>
  <c r="K66"/>
  <c r="S66"/>
  <c r="H65"/>
  <c r="J65"/>
  <c r="L65"/>
  <c r="N65"/>
  <c r="P65"/>
  <c r="R65"/>
  <c r="T65"/>
  <c r="W65"/>
  <c r="Y65"/>
  <c r="AB65" s="1"/>
  <c r="AA65"/>
  <c r="K62"/>
  <c r="S62"/>
  <c r="AA62"/>
  <c r="H61"/>
  <c r="J61"/>
  <c r="L61"/>
  <c r="N61"/>
  <c r="P61"/>
  <c r="R61"/>
  <c r="T61"/>
  <c r="W61"/>
  <c r="Y61"/>
  <c r="AA61"/>
  <c r="H59"/>
  <c r="I59"/>
  <c r="M59"/>
  <c r="Q59"/>
  <c r="U59"/>
  <c r="Z59"/>
  <c r="G55"/>
  <c r="J55"/>
  <c r="R55"/>
  <c r="H28"/>
  <c r="J28"/>
  <c r="R28"/>
  <c r="AA28"/>
  <c r="AA26"/>
  <c r="R26"/>
  <c r="G24"/>
  <c r="H24"/>
  <c r="L24"/>
  <c r="P24"/>
  <c r="T24"/>
  <c r="Y24"/>
  <c r="Y52"/>
  <c r="T52"/>
  <c r="P52"/>
  <c r="L52"/>
  <c r="H52"/>
  <c r="Y50"/>
  <c r="T50"/>
  <c r="P50"/>
  <c r="L50"/>
  <c r="H50"/>
  <c r="N47"/>
  <c r="N45"/>
  <c r="N43"/>
  <c r="T41"/>
  <c r="L41"/>
  <c r="R39"/>
  <c r="J39"/>
  <c r="R37"/>
  <c r="Z36"/>
  <c r="Z32"/>
  <c r="Z31"/>
  <c r="T31"/>
  <c r="P31"/>
  <c r="L31"/>
  <c r="H31"/>
  <c r="G29"/>
  <c r="I29"/>
  <c r="K29"/>
  <c r="M29"/>
  <c r="O29"/>
  <c r="Q29"/>
  <c r="S29"/>
  <c r="V29" s="1"/>
  <c r="AC29" s="1"/>
  <c r="AF29" s="1"/>
  <c r="U29"/>
  <c r="X29"/>
  <c r="N28"/>
  <c r="G26"/>
  <c r="H26"/>
  <c r="L26"/>
  <c r="P26"/>
  <c r="T26"/>
  <c r="Y26"/>
  <c r="AA24"/>
  <c r="R24"/>
  <c r="J24"/>
  <c r="Y22"/>
  <c r="T22"/>
  <c r="P22"/>
  <c r="Z19"/>
  <c r="X19"/>
  <c r="U19"/>
  <c r="S19"/>
  <c r="V19" s="1"/>
  <c r="Q19"/>
  <c r="O19"/>
  <c r="M19"/>
  <c r="K19"/>
  <c r="I19"/>
  <c r="Z17"/>
  <c r="X17"/>
  <c r="U17"/>
  <c r="S17"/>
  <c r="Q17"/>
  <c r="O17"/>
  <c r="M17"/>
  <c r="K17"/>
  <c r="I17"/>
  <c r="Z15"/>
  <c r="X15"/>
  <c r="AB15" s="1"/>
  <c r="U15"/>
  <c r="S15"/>
  <c r="V15" s="1"/>
  <c r="Q15"/>
  <c r="O15"/>
  <c r="M15"/>
  <c r="K15"/>
  <c r="I15"/>
  <c r="Z13"/>
  <c r="X13"/>
  <c r="U13"/>
  <c r="S13"/>
  <c r="Q13"/>
  <c r="O13"/>
  <c r="M13"/>
  <c r="K13"/>
  <c r="I13"/>
  <c r="Z11"/>
  <c r="X11"/>
  <c r="AB11" s="1"/>
  <c r="AC11" s="1"/>
  <c r="AF11" s="1"/>
  <c r="U11"/>
  <c r="S11"/>
  <c r="Q11"/>
  <c r="O11"/>
  <c r="M11"/>
  <c r="K11"/>
  <c r="I11"/>
  <c r="AA10"/>
  <c r="S10"/>
  <c r="J10"/>
  <c r="Z9"/>
  <c r="U9"/>
  <c r="Q9"/>
  <c r="L9"/>
  <c r="H9"/>
  <c r="J8"/>
  <c r="Z465"/>
  <c r="X465"/>
  <c r="U465"/>
  <c r="S465"/>
  <c r="Q465"/>
  <c r="O465"/>
  <c r="M465"/>
  <c r="K465"/>
  <c r="I465"/>
  <c r="Z463"/>
  <c r="X463"/>
  <c r="U463"/>
  <c r="S463"/>
  <c r="Q463"/>
  <c r="V463" s="1"/>
  <c r="O463"/>
  <c r="M463"/>
  <c r="K463"/>
  <c r="I463"/>
  <c r="Z461"/>
  <c r="X461"/>
  <c r="AB461" s="1"/>
  <c r="U461"/>
  <c r="S461"/>
  <c r="Q461"/>
  <c r="O461"/>
  <c r="M461"/>
  <c r="K461"/>
  <c r="I461"/>
  <c r="Z459"/>
  <c r="AB459" s="1"/>
  <c r="X459"/>
  <c r="U459"/>
  <c r="S459"/>
  <c r="Q459"/>
  <c r="O459"/>
  <c r="M459"/>
  <c r="K459"/>
  <c r="I459"/>
  <c r="Z457"/>
  <c r="X457"/>
  <c r="AB457" s="1"/>
  <c r="U457"/>
  <c r="S457"/>
  <c r="Q457"/>
  <c r="O457"/>
  <c r="M457"/>
  <c r="K457"/>
  <c r="I457"/>
  <c r="Z455"/>
  <c r="X455"/>
  <c r="U455"/>
  <c r="S455"/>
  <c r="Q455"/>
  <c r="O455"/>
  <c r="M455"/>
  <c r="K455"/>
  <c r="I455"/>
  <c r="Z453"/>
  <c r="X453"/>
  <c r="U453"/>
  <c r="S453"/>
  <c r="Q453"/>
  <c r="V453" s="1"/>
  <c r="O453"/>
  <c r="M453"/>
  <c r="K453"/>
  <c r="I453"/>
  <c r="Z451"/>
  <c r="AB451" s="1"/>
  <c r="X451"/>
  <c r="U451"/>
  <c r="S451"/>
  <c r="Q451"/>
  <c r="O451"/>
  <c r="M451"/>
  <c r="K451"/>
  <c r="I451"/>
  <c r="Z449"/>
  <c r="X449"/>
  <c r="U449"/>
  <c r="S449"/>
  <c r="Q449"/>
  <c r="O449"/>
  <c r="M449"/>
  <c r="K449"/>
  <c r="I449"/>
  <c r="Z447"/>
  <c r="X447"/>
  <c r="U447"/>
  <c r="S447"/>
  <c r="Q447"/>
  <c r="V447" s="1"/>
  <c r="O447"/>
  <c r="M447"/>
  <c r="K447"/>
  <c r="I447"/>
  <c r="Z445"/>
  <c r="X445"/>
  <c r="U445"/>
  <c r="S445"/>
  <c r="Q445"/>
  <c r="O445"/>
  <c r="M445"/>
  <c r="K445"/>
  <c r="I445"/>
  <c r="Z443"/>
  <c r="AB443" s="1"/>
  <c r="X443"/>
  <c r="U443"/>
  <c r="S443"/>
  <c r="Q443"/>
  <c r="O443"/>
  <c r="M443"/>
  <c r="K443"/>
  <c r="I443"/>
  <c r="Z441"/>
  <c r="X441"/>
  <c r="AB441" s="1"/>
  <c r="U441"/>
  <c r="S441"/>
  <c r="Q441"/>
  <c r="O441"/>
  <c r="M441"/>
  <c r="K441"/>
  <c r="I441"/>
  <c r="Y439"/>
  <c r="U439"/>
  <c r="Q439"/>
  <c r="M439"/>
  <c r="I439"/>
  <c r="Z438"/>
  <c r="X438"/>
  <c r="T438"/>
  <c r="R438"/>
  <c r="P438"/>
  <c r="N438"/>
  <c r="L438"/>
  <c r="J438"/>
  <c r="Y435"/>
  <c r="U435"/>
  <c r="Q435"/>
  <c r="M435"/>
  <c r="I435"/>
  <c r="Z434"/>
  <c r="X434"/>
  <c r="T434"/>
  <c r="R434"/>
  <c r="P434"/>
  <c r="N434"/>
  <c r="L434"/>
  <c r="J434"/>
  <c r="Y396"/>
  <c r="U396"/>
  <c r="Q396"/>
  <c r="M396"/>
  <c r="I396"/>
  <c r="Z395"/>
  <c r="T395"/>
  <c r="P395"/>
  <c r="L395"/>
  <c r="H395"/>
  <c r="Z394"/>
  <c r="T394"/>
  <c r="P394"/>
  <c r="L394"/>
  <c r="H394"/>
  <c r="Z393"/>
  <c r="T393"/>
  <c r="P393"/>
  <c r="L393"/>
  <c r="H393"/>
  <c r="Z392"/>
  <c r="T392"/>
  <c r="P392"/>
  <c r="L392"/>
  <c r="H392"/>
  <c r="Z391"/>
  <c r="T391"/>
  <c r="P391"/>
  <c r="L391"/>
  <c r="H391"/>
  <c r="Z390"/>
  <c r="T390"/>
  <c r="P390"/>
  <c r="L390"/>
  <c r="H390"/>
  <c r="Z389"/>
  <c r="T389"/>
  <c r="P389"/>
  <c r="L389"/>
  <c r="H389"/>
  <c r="Z388"/>
  <c r="T388"/>
  <c r="P388"/>
  <c r="L388"/>
  <c r="H388"/>
  <c r="Z387"/>
  <c r="T387"/>
  <c r="P387"/>
  <c r="L387"/>
  <c r="H387"/>
  <c r="Z386"/>
  <c r="T386"/>
  <c r="P386"/>
  <c r="L386"/>
  <c r="H386"/>
  <c r="Z385"/>
  <c r="T385"/>
  <c r="P385"/>
  <c r="L385"/>
  <c r="H385"/>
  <c r="Z384"/>
  <c r="T384"/>
  <c r="P384"/>
  <c r="L384"/>
  <c r="H384"/>
  <c r="Z383"/>
  <c r="T383"/>
  <c r="P383"/>
  <c r="L383"/>
  <c r="H383"/>
  <c r="Z382"/>
  <c r="T382"/>
  <c r="P382"/>
  <c r="L382"/>
  <c r="H382"/>
  <c r="Z381"/>
  <c r="T381"/>
  <c r="P381"/>
  <c r="L381"/>
  <c r="H381"/>
  <c r="Z380"/>
  <c r="T380"/>
  <c r="P380"/>
  <c r="L380"/>
  <c r="H380"/>
  <c r="Z379"/>
  <c r="T379"/>
  <c r="P379"/>
  <c r="L379"/>
  <c r="H379"/>
  <c r="Z378"/>
  <c r="T378"/>
  <c r="P378"/>
  <c r="L378"/>
  <c r="H378"/>
  <c r="Z377"/>
  <c r="T377"/>
  <c r="P377"/>
  <c r="L377"/>
  <c r="H377"/>
  <c r="Z376"/>
  <c r="T376"/>
  <c r="P376"/>
  <c r="L376"/>
  <c r="H376"/>
  <c r="Z375"/>
  <c r="T375"/>
  <c r="P375"/>
  <c r="L375"/>
  <c r="H375"/>
  <c r="Z374"/>
  <c r="T374"/>
  <c r="P374"/>
  <c r="L374"/>
  <c r="H374"/>
  <c r="Z373"/>
  <c r="T373"/>
  <c r="P373"/>
  <c r="L373"/>
  <c r="H373"/>
  <c r="Z372"/>
  <c r="T372"/>
  <c r="P372"/>
  <c r="L372"/>
  <c r="H372"/>
  <c r="Z371"/>
  <c r="T371"/>
  <c r="P371"/>
  <c r="L371"/>
  <c r="H371"/>
  <c r="Z370"/>
  <c r="T370"/>
  <c r="P370"/>
  <c r="L370"/>
  <c r="H370"/>
  <c r="Z369"/>
  <c r="T369"/>
  <c r="P369"/>
  <c r="L369"/>
  <c r="H369"/>
  <c r="Z368"/>
  <c r="T368"/>
  <c r="P368"/>
  <c r="L368"/>
  <c r="H368"/>
  <c r="Z367"/>
  <c r="T367"/>
  <c r="P367"/>
  <c r="L367"/>
  <c r="H367"/>
  <c r="Z366"/>
  <c r="T366"/>
  <c r="P366"/>
  <c r="L366"/>
  <c r="H366"/>
  <c r="Z365"/>
  <c r="T365"/>
  <c r="P365"/>
  <c r="L365"/>
  <c r="H365"/>
  <c r="Z364"/>
  <c r="T364"/>
  <c r="P364"/>
  <c r="L364"/>
  <c r="H364"/>
  <c r="Z363"/>
  <c r="X363"/>
  <c r="U363"/>
  <c r="S363"/>
  <c r="V363" s="1"/>
  <c r="Q363"/>
  <c r="O363"/>
  <c r="M363"/>
  <c r="K363"/>
  <c r="I363"/>
  <c r="Z361"/>
  <c r="X361"/>
  <c r="U361"/>
  <c r="S361"/>
  <c r="Q361"/>
  <c r="V361" s="1"/>
  <c r="O361"/>
  <c r="M361"/>
  <c r="K361"/>
  <c r="I361"/>
  <c r="Z359"/>
  <c r="X359"/>
  <c r="AB359" s="1"/>
  <c r="U359"/>
  <c r="S359"/>
  <c r="Q359"/>
  <c r="O359"/>
  <c r="M359"/>
  <c r="K359"/>
  <c r="I359"/>
  <c r="Z357"/>
  <c r="X357"/>
  <c r="U357"/>
  <c r="S357"/>
  <c r="Q357"/>
  <c r="O357"/>
  <c r="M357"/>
  <c r="K357"/>
  <c r="I357"/>
  <c r="Z355"/>
  <c r="X355"/>
  <c r="U355"/>
  <c r="S355"/>
  <c r="Q355"/>
  <c r="O355"/>
  <c r="M355"/>
  <c r="K355"/>
  <c r="I355"/>
  <c r="Z353"/>
  <c r="X353"/>
  <c r="U353"/>
  <c r="S353"/>
  <c r="Q353"/>
  <c r="O353"/>
  <c r="M353"/>
  <c r="K353"/>
  <c r="I353"/>
  <c r="Z351"/>
  <c r="X351"/>
  <c r="U351"/>
  <c r="S351"/>
  <c r="Q351"/>
  <c r="O351"/>
  <c r="M351"/>
  <c r="K351"/>
  <c r="I351"/>
  <c r="Z349"/>
  <c r="X349"/>
  <c r="U349"/>
  <c r="S349"/>
  <c r="Q349"/>
  <c r="O349"/>
  <c r="M349"/>
  <c r="K349"/>
  <c r="I349"/>
  <c r="Z347"/>
  <c r="X347"/>
  <c r="U347"/>
  <c r="S347"/>
  <c r="V347" s="1"/>
  <c r="Q347"/>
  <c r="O347"/>
  <c r="M347"/>
  <c r="K347"/>
  <c r="I347"/>
  <c r="Z345"/>
  <c r="X345"/>
  <c r="U345"/>
  <c r="S345"/>
  <c r="Q345"/>
  <c r="V345" s="1"/>
  <c r="O345"/>
  <c r="M345"/>
  <c r="K345"/>
  <c r="I345"/>
  <c r="Z343"/>
  <c r="X343"/>
  <c r="AB343" s="1"/>
  <c r="U343"/>
  <c r="S343"/>
  <c r="Q343"/>
  <c r="O343"/>
  <c r="M343"/>
  <c r="K343"/>
  <c r="I343"/>
  <c r="Z341"/>
  <c r="X341"/>
  <c r="U341"/>
  <c r="S341"/>
  <c r="Q341"/>
  <c r="O341"/>
  <c r="M341"/>
  <c r="K341"/>
  <c r="I341"/>
  <c r="Z339"/>
  <c r="X339"/>
  <c r="U339"/>
  <c r="S339"/>
  <c r="Q339"/>
  <c r="O339"/>
  <c r="M339"/>
  <c r="K339"/>
  <c r="I339"/>
  <c r="Z337"/>
  <c r="X337"/>
  <c r="U337"/>
  <c r="S337"/>
  <c r="Q337"/>
  <c r="O337"/>
  <c r="M337"/>
  <c r="K337"/>
  <c r="I337"/>
  <c r="Z335"/>
  <c r="X335"/>
  <c r="AB335" s="1"/>
  <c r="U335"/>
  <c r="S335"/>
  <c r="Q335"/>
  <c r="O335"/>
  <c r="M335"/>
  <c r="K335"/>
  <c r="I335"/>
  <c r="Z333"/>
  <c r="AB333" s="1"/>
  <c r="X333"/>
  <c r="U333"/>
  <c r="S333"/>
  <c r="Q333"/>
  <c r="O333"/>
  <c r="M333"/>
  <c r="K333"/>
  <c r="I333"/>
  <c r="Z331"/>
  <c r="X331"/>
  <c r="AB331" s="1"/>
  <c r="U331"/>
  <c r="S331"/>
  <c r="Q331"/>
  <c r="O331"/>
  <c r="M331"/>
  <c r="K331"/>
  <c r="I331"/>
  <c r="AA330"/>
  <c r="Y330"/>
  <c r="W330"/>
  <c r="T330"/>
  <c r="P330"/>
  <c r="L330"/>
  <c r="K326"/>
  <c r="S326"/>
  <c r="AA326"/>
  <c r="O326"/>
  <c r="S325"/>
  <c r="H321"/>
  <c r="J321"/>
  <c r="L321"/>
  <c r="N321"/>
  <c r="P321"/>
  <c r="R321"/>
  <c r="T321"/>
  <c r="X321"/>
  <c r="Z321"/>
  <c r="I321"/>
  <c r="M321"/>
  <c r="Q321"/>
  <c r="U321"/>
  <c r="Y321"/>
  <c r="AG321" s="1"/>
  <c r="AA317"/>
  <c r="S317"/>
  <c r="H313"/>
  <c r="J313"/>
  <c r="L313"/>
  <c r="N313"/>
  <c r="P313"/>
  <c r="R313"/>
  <c r="T313"/>
  <c r="X313"/>
  <c r="Z313"/>
  <c r="I313"/>
  <c r="M313"/>
  <c r="Q313"/>
  <c r="U313"/>
  <c r="Y313"/>
  <c r="AG313" s="1"/>
  <c r="AA309"/>
  <c r="S309"/>
  <c r="H305"/>
  <c r="J305"/>
  <c r="L305"/>
  <c r="N305"/>
  <c r="P305"/>
  <c r="R305"/>
  <c r="T305"/>
  <c r="X305"/>
  <c r="Z305"/>
  <c r="I305"/>
  <c r="M305"/>
  <c r="Q305"/>
  <c r="U305"/>
  <c r="Y305"/>
  <c r="AG305" s="1"/>
  <c r="AA301"/>
  <c r="S301"/>
  <c r="G299"/>
  <c r="I299"/>
  <c r="K299"/>
  <c r="M299"/>
  <c r="O299"/>
  <c r="Q299"/>
  <c r="S299"/>
  <c r="U299"/>
  <c r="X299"/>
  <c r="Z299"/>
  <c r="H299"/>
  <c r="L299"/>
  <c r="P299"/>
  <c r="T299"/>
  <c r="Y299"/>
  <c r="AA297"/>
  <c r="R297"/>
  <c r="G295"/>
  <c r="I295"/>
  <c r="K295"/>
  <c r="M295"/>
  <c r="O295"/>
  <c r="Q295"/>
  <c r="S295"/>
  <c r="U295"/>
  <c r="X295"/>
  <c r="Z295"/>
  <c r="H295"/>
  <c r="L295"/>
  <c r="P295"/>
  <c r="V295" s="1"/>
  <c r="AC295" s="1"/>
  <c r="AF295" s="1"/>
  <c r="T295"/>
  <c r="Y295"/>
  <c r="AG295" s="1"/>
  <c r="AA293"/>
  <c r="R293"/>
  <c r="G291"/>
  <c r="I291"/>
  <c r="K291"/>
  <c r="M291"/>
  <c r="O291"/>
  <c r="Q291"/>
  <c r="S291"/>
  <c r="U291"/>
  <c r="X291"/>
  <c r="Z291"/>
  <c r="H291"/>
  <c r="L291"/>
  <c r="P291"/>
  <c r="T291"/>
  <c r="Y291"/>
  <c r="AA289"/>
  <c r="R289"/>
  <c r="G287"/>
  <c r="I287"/>
  <c r="K287"/>
  <c r="M287"/>
  <c r="O287"/>
  <c r="Q287"/>
  <c r="S287"/>
  <c r="U287"/>
  <c r="X287"/>
  <c r="Z287"/>
  <c r="H287"/>
  <c r="L287"/>
  <c r="P287"/>
  <c r="V287" s="1"/>
  <c r="AC287" s="1"/>
  <c r="AF287" s="1"/>
  <c r="T287"/>
  <c r="Y287"/>
  <c r="AA285"/>
  <c r="R285"/>
  <c r="G283"/>
  <c r="I283"/>
  <c r="K283"/>
  <c r="M283"/>
  <c r="O283"/>
  <c r="Q283"/>
  <c r="S283"/>
  <c r="U283"/>
  <c r="X283"/>
  <c r="Z283"/>
  <c r="H283"/>
  <c r="L283"/>
  <c r="P283"/>
  <c r="T283"/>
  <c r="Y283"/>
  <c r="AG283" s="1"/>
  <c r="AA281"/>
  <c r="R281"/>
  <c r="G279"/>
  <c r="I279"/>
  <c r="K279"/>
  <c r="M279"/>
  <c r="O279"/>
  <c r="Q279"/>
  <c r="V279" s="1"/>
  <c r="AC279" s="1"/>
  <c r="AF279" s="1"/>
  <c r="S279"/>
  <c r="U279"/>
  <c r="X279"/>
  <c r="Z279"/>
  <c r="H279"/>
  <c r="L279"/>
  <c r="P279"/>
  <c r="T279"/>
  <c r="Y279"/>
  <c r="AA277"/>
  <c r="R277"/>
  <c r="G275"/>
  <c r="I275"/>
  <c r="K275"/>
  <c r="M275"/>
  <c r="O275"/>
  <c r="Q275"/>
  <c r="S275"/>
  <c r="U275"/>
  <c r="X275"/>
  <c r="Z275"/>
  <c r="AB275" s="1"/>
  <c r="H275"/>
  <c r="L275"/>
  <c r="P275"/>
  <c r="T275"/>
  <c r="Y275"/>
  <c r="AA273"/>
  <c r="R273"/>
  <c r="G271"/>
  <c r="I271"/>
  <c r="K271"/>
  <c r="M271"/>
  <c r="O271"/>
  <c r="Q271"/>
  <c r="S271"/>
  <c r="U271"/>
  <c r="X271"/>
  <c r="Z271"/>
  <c r="H271"/>
  <c r="L271"/>
  <c r="P271"/>
  <c r="T271"/>
  <c r="Y271"/>
  <c r="AG271" s="1"/>
  <c r="AA269"/>
  <c r="R269"/>
  <c r="G267"/>
  <c r="I267"/>
  <c r="K267"/>
  <c r="M267"/>
  <c r="O267"/>
  <c r="Q267"/>
  <c r="S267"/>
  <c r="U267"/>
  <c r="X267"/>
  <c r="Z267"/>
  <c r="H267"/>
  <c r="L267"/>
  <c r="P267"/>
  <c r="T267"/>
  <c r="Y267"/>
  <c r="AA265"/>
  <c r="R265"/>
  <c r="G263"/>
  <c r="I263"/>
  <c r="K263"/>
  <c r="M263"/>
  <c r="O263"/>
  <c r="Q263"/>
  <c r="S263"/>
  <c r="U263"/>
  <c r="X263"/>
  <c r="Z263"/>
  <c r="H263"/>
  <c r="L263"/>
  <c r="P263"/>
  <c r="V263" s="1"/>
  <c r="AC263" s="1"/>
  <c r="AF263" s="1"/>
  <c r="T263"/>
  <c r="Y263"/>
  <c r="AG263" s="1"/>
  <c r="AA261"/>
  <c r="R261"/>
  <c r="G259"/>
  <c r="I259"/>
  <c r="K259"/>
  <c r="M259"/>
  <c r="O259"/>
  <c r="Q259"/>
  <c r="S259"/>
  <c r="U259"/>
  <c r="X259"/>
  <c r="AB259" s="1"/>
  <c r="Z259"/>
  <c r="H259"/>
  <c r="L259"/>
  <c r="P259"/>
  <c r="T259"/>
  <c r="Y259"/>
  <c r="AA257"/>
  <c r="R257"/>
  <c r="G255"/>
  <c r="I255"/>
  <c r="K255"/>
  <c r="M255"/>
  <c r="O255"/>
  <c r="Q255"/>
  <c r="S255"/>
  <c r="U255"/>
  <c r="X255"/>
  <c r="Z255"/>
  <c r="H255"/>
  <c r="L255"/>
  <c r="P255"/>
  <c r="V255" s="1"/>
  <c r="AC255" s="1"/>
  <c r="AF255" s="1"/>
  <c r="T255"/>
  <c r="Y255"/>
  <c r="G330"/>
  <c r="I330"/>
  <c r="K330"/>
  <c r="M330"/>
  <c r="O330"/>
  <c r="Q330"/>
  <c r="V330" s="1"/>
  <c r="AC330" s="1"/>
  <c r="AF330" s="1"/>
  <c r="S330"/>
  <c r="H325"/>
  <c r="J325"/>
  <c r="L325"/>
  <c r="N325"/>
  <c r="P325"/>
  <c r="V325" s="1"/>
  <c r="AC325" s="1"/>
  <c r="AF325" s="1"/>
  <c r="R325"/>
  <c r="T325"/>
  <c r="W325"/>
  <c r="Y325"/>
  <c r="AA325"/>
  <c r="I325"/>
  <c r="M325"/>
  <c r="Q325"/>
  <c r="U325"/>
  <c r="Z325"/>
  <c r="AA321"/>
  <c r="S321"/>
  <c r="K321"/>
  <c r="H317"/>
  <c r="J317"/>
  <c r="L317"/>
  <c r="N317"/>
  <c r="P317"/>
  <c r="R317"/>
  <c r="T317"/>
  <c r="X317"/>
  <c r="Z317"/>
  <c r="I317"/>
  <c r="M317"/>
  <c r="Q317"/>
  <c r="U317"/>
  <c r="Y317"/>
  <c r="AA313"/>
  <c r="S313"/>
  <c r="K313"/>
  <c r="H309"/>
  <c r="J309"/>
  <c r="L309"/>
  <c r="N309"/>
  <c r="P309"/>
  <c r="R309"/>
  <c r="T309"/>
  <c r="X309"/>
  <c r="Z309"/>
  <c r="I309"/>
  <c r="M309"/>
  <c r="Q309"/>
  <c r="U309"/>
  <c r="Y309"/>
  <c r="AA305"/>
  <c r="S305"/>
  <c r="K305"/>
  <c r="H301"/>
  <c r="J301"/>
  <c r="L301"/>
  <c r="N301"/>
  <c r="P301"/>
  <c r="R301"/>
  <c r="T301"/>
  <c r="X301"/>
  <c r="Z301"/>
  <c r="I301"/>
  <c r="M301"/>
  <c r="Q301"/>
  <c r="U301"/>
  <c r="Y301"/>
  <c r="AG301" s="1"/>
  <c r="AA299"/>
  <c r="R299"/>
  <c r="J299"/>
  <c r="G297"/>
  <c r="I297"/>
  <c r="K297"/>
  <c r="M297"/>
  <c r="O297"/>
  <c r="Q297"/>
  <c r="S297"/>
  <c r="U297"/>
  <c r="X297"/>
  <c r="Z297"/>
  <c r="H297"/>
  <c r="L297"/>
  <c r="P297"/>
  <c r="V297" s="1"/>
  <c r="AC297" s="1"/>
  <c r="AF297" s="1"/>
  <c r="T297"/>
  <c r="Y297"/>
  <c r="AA295"/>
  <c r="R295"/>
  <c r="J295"/>
  <c r="G293"/>
  <c r="I293"/>
  <c r="K293"/>
  <c r="M293"/>
  <c r="O293"/>
  <c r="Q293"/>
  <c r="S293"/>
  <c r="U293"/>
  <c r="X293"/>
  <c r="Z293"/>
  <c r="H293"/>
  <c r="L293"/>
  <c r="P293"/>
  <c r="T293"/>
  <c r="Y293"/>
  <c r="AA291"/>
  <c r="R291"/>
  <c r="J291"/>
  <c r="G289"/>
  <c r="I289"/>
  <c r="K289"/>
  <c r="M289"/>
  <c r="O289"/>
  <c r="Q289"/>
  <c r="V289" s="1"/>
  <c r="AC289" s="1"/>
  <c r="AF289" s="1"/>
  <c r="S289"/>
  <c r="U289"/>
  <c r="X289"/>
  <c r="Z289"/>
  <c r="H289"/>
  <c r="L289"/>
  <c r="P289"/>
  <c r="T289"/>
  <c r="Y289"/>
  <c r="AA287"/>
  <c r="R287"/>
  <c r="J287"/>
  <c r="G285"/>
  <c r="I285"/>
  <c r="K285"/>
  <c r="M285"/>
  <c r="O285"/>
  <c r="Q285"/>
  <c r="S285"/>
  <c r="U285"/>
  <c r="X285"/>
  <c r="Z285"/>
  <c r="H285"/>
  <c r="L285"/>
  <c r="P285"/>
  <c r="T285"/>
  <c r="Y285"/>
  <c r="AG285" s="1"/>
  <c r="AA283"/>
  <c r="R283"/>
  <c r="J283"/>
  <c r="G281"/>
  <c r="I281"/>
  <c r="K281"/>
  <c r="M281"/>
  <c r="O281"/>
  <c r="Q281"/>
  <c r="S281"/>
  <c r="U281"/>
  <c r="X281"/>
  <c r="Z281"/>
  <c r="H281"/>
  <c r="L281"/>
  <c r="P281"/>
  <c r="V281" s="1"/>
  <c r="AC281" s="1"/>
  <c r="AF281" s="1"/>
  <c r="T281"/>
  <c r="Y281"/>
  <c r="AA279"/>
  <c r="R279"/>
  <c r="J279"/>
  <c r="G277"/>
  <c r="I277"/>
  <c r="K277"/>
  <c r="M277"/>
  <c r="O277"/>
  <c r="Q277"/>
  <c r="S277"/>
  <c r="U277"/>
  <c r="X277"/>
  <c r="Z277"/>
  <c r="H277"/>
  <c r="L277"/>
  <c r="P277"/>
  <c r="T277"/>
  <c r="Y277"/>
  <c r="AA275"/>
  <c r="R275"/>
  <c r="J275"/>
  <c r="G273"/>
  <c r="I273"/>
  <c r="K273"/>
  <c r="M273"/>
  <c r="O273"/>
  <c r="Q273"/>
  <c r="V273" s="1"/>
  <c r="AC273" s="1"/>
  <c r="AF273" s="1"/>
  <c r="S273"/>
  <c r="U273"/>
  <c r="X273"/>
  <c r="Z273"/>
  <c r="H273"/>
  <c r="L273"/>
  <c r="P273"/>
  <c r="T273"/>
  <c r="Y273"/>
  <c r="AA271"/>
  <c r="R271"/>
  <c r="V271" s="1"/>
  <c r="AC271" s="1"/>
  <c r="AF271" s="1"/>
  <c r="J271"/>
  <c r="G269"/>
  <c r="I269"/>
  <c r="K269"/>
  <c r="M269"/>
  <c r="O269"/>
  <c r="Q269"/>
  <c r="S269"/>
  <c r="U269"/>
  <c r="X269"/>
  <c r="Z269"/>
  <c r="H269"/>
  <c r="L269"/>
  <c r="P269"/>
  <c r="T269"/>
  <c r="Y269"/>
  <c r="AG269" s="1"/>
  <c r="AA267"/>
  <c r="R267"/>
  <c r="J267"/>
  <c r="G265"/>
  <c r="I265"/>
  <c r="K265"/>
  <c r="M265"/>
  <c r="O265"/>
  <c r="Q265"/>
  <c r="S265"/>
  <c r="U265"/>
  <c r="X265"/>
  <c r="Z265"/>
  <c r="H265"/>
  <c r="L265"/>
  <c r="P265"/>
  <c r="V265" s="1"/>
  <c r="AC265" s="1"/>
  <c r="AF265" s="1"/>
  <c r="T265"/>
  <c r="Y265"/>
  <c r="AA263"/>
  <c r="R263"/>
  <c r="J263"/>
  <c r="G261"/>
  <c r="I261"/>
  <c r="K261"/>
  <c r="M261"/>
  <c r="O261"/>
  <c r="Q261"/>
  <c r="S261"/>
  <c r="U261"/>
  <c r="X261"/>
  <c r="Z261"/>
  <c r="H261"/>
  <c r="L261"/>
  <c r="P261"/>
  <c r="T261"/>
  <c r="Y261"/>
  <c r="AA259"/>
  <c r="R259"/>
  <c r="J259"/>
  <c r="G257"/>
  <c r="I257"/>
  <c r="K257"/>
  <c r="M257"/>
  <c r="O257"/>
  <c r="Q257"/>
  <c r="V257" s="1"/>
  <c r="AC257" s="1"/>
  <c r="AF257" s="1"/>
  <c r="S257"/>
  <c r="U257"/>
  <c r="X257"/>
  <c r="Z257"/>
  <c r="H257"/>
  <c r="L257"/>
  <c r="P257"/>
  <c r="T257"/>
  <c r="Y257"/>
  <c r="AA255"/>
  <c r="R255"/>
  <c r="J255"/>
  <c r="G253"/>
  <c r="I253"/>
  <c r="K253"/>
  <c r="M253"/>
  <c r="O253"/>
  <c r="Q253"/>
  <c r="S253"/>
  <c r="U253"/>
  <c r="X253"/>
  <c r="Z253"/>
  <c r="G251"/>
  <c r="I251"/>
  <c r="K251"/>
  <c r="M251"/>
  <c r="O251"/>
  <c r="Q251"/>
  <c r="S251"/>
  <c r="U251"/>
  <c r="X251"/>
  <c r="Z251"/>
  <c r="G329"/>
  <c r="I329"/>
  <c r="K329"/>
  <c r="M329"/>
  <c r="O329"/>
  <c r="Q329"/>
  <c r="V329" s="1"/>
  <c r="G327"/>
  <c r="I327"/>
  <c r="K327"/>
  <c r="M327"/>
  <c r="O327"/>
  <c r="Q327"/>
  <c r="V327" s="1"/>
  <c r="S327"/>
  <c r="U327"/>
  <c r="X327"/>
  <c r="Z327"/>
  <c r="H322"/>
  <c r="I322"/>
  <c r="M322"/>
  <c r="Q322"/>
  <c r="U322"/>
  <c r="Y322"/>
  <c r="H318"/>
  <c r="I318"/>
  <c r="M318"/>
  <c r="Q318"/>
  <c r="U318"/>
  <c r="Y318"/>
  <c r="H314"/>
  <c r="I314"/>
  <c r="M314"/>
  <c r="Q314"/>
  <c r="U314"/>
  <c r="Y314"/>
  <c r="H310"/>
  <c r="I310"/>
  <c r="M310"/>
  <c r="Q310"/>
  <c r="U310"/>
  <c r="Y310"/>
  <c r="H306"/>
  <c r="I306"/>
  <c r="M306"/>
  <c r="Q306"/>
  <c r="U306"/>
  <c r="Y306"/>
  <c r="H302"/>
  <c r="I302"/>
  <c r="M302"/>
  <c r="Q302"/>
  <c r="U302"/>
  <c r="Y302"/>
  <c r="Y253"/>
  <c r="T253"/>
  <c r="P253"/>
  <c r="L253"/>
  <c r="H253"/>
  <c r="Y251"/>
  <c r="T251"/>
  <c r="P251"/>
  <c r="L251"/>
  <c r="H251"/>
  <c r="Z249"/>
  <c r="X249"/>
  <c r="U249"/>
  <c r="S249"/>
  <c r="Q249"/>
  <c r="O249"/>
  <c r="M249"/>
  <c r="K249"/>
  <c r="I249"/>
  <c r="Z247"/>
  <c r="X247"/>
  <c r="U247"/>
  <c r="S247"/>
  <c r="V247" s="1"/>
  <c r="AC247" s="1"/>
  <c r="AF247" s="1"/>
  <c r="Q247"/>
  <c r="O247"/>
  <c r="M247"/>
  <c r="K247"/>
  <c r="I247"/>
  <c r="Z245"/>
  <c r="X245"/>
  <c r="U245"/>
  <c r="S245"/>
  <c r="Q245"/>
  <c r="O245"/>
  <c r="M245"/>
  <c r="K245"/>
  <c r="I245"/>
  <c r="Z243"/>
  <c r="X243"/>
  <c r="AB243" s="1"/>
  <c r="U243"/>
  <c r="S243"/>
  <c r="Q243"/>
  <c r="O243"/>
  <c r="M243"/>
  <c r="K243"/>
  <c r="I243"/>
  <c r="Z241"/>
  <c r="X241"/>
  <c r="U241"/>
  <c r="S241"/>
  <c r="V241" s="1"/>
  <c r="AC241" s="1"/>
  <c r="AF241" s="1"/>
  <c r="Q241"/>
  <c r="O241"/>
  <c r="M241"/>
  <c r="K241"/>
  <c r="I241"/>
  <c r="Z239"/>
  <c r="X239"/>
  <c r="U239"/>
  <c r="S239"/>
  <c r="Q239"/>
  <c r="O239"/>
  <c r="M239"/>
  <c r="K239"/>
  <c r="I239"/>
  <c r="Z237"/>
  <c r="X237"/>
  <c r="U237"/>
  <c r="S237"/>
  <c r="Q237"/>
  <c r="O237"/>
  <c r="M237"/>
  <c r="K237"/>
  <c r="I237"/>
  <c r="Z235"/>
  <c r="AB235" s="1"/>
  <c r="X235"/>
  <c r="U235"/>
  <c r="S235"/>
  <c r="Q235"/>
  <c r="O235"/>
  <c r="M235"/>
  <c r="K235"/>
  <c r="I235"/>
  <c r="Z233"/>
  <c r="X233"/>
  <c r="U233"/>
  <c r="S233"/>
  <c r="Q233"/>
  <c r="O233"/>
  <c r="M233"/>
  <c r="K233"/>
  <c r="I233"/>
  <c r="Z231"/>
  <c r="X231"/>
  <c r="U231"/>
  <c r="S231"/>
  <c r="Q231"/>
  <c r="O231"/>
  <c r="M231"/>
  <c r="K231"/>
  <c r="I231"/>
  <c r="Z229"/>
  <c r="X229"/>
  <c r="U229"/>
  <c r="S229"/>
  <c r="Q229"/>
  <c r="O229"/>
  <c r="M229"/>
  <c r="K229"/>
  <c r="I229"/>
  <c r="Z227"/>
  <c r="X227"/>
  <c r="AB227" s="1"/>
  <c r="U227"/>
  <c r="S227"/>
  <c r="Q227"/>
  <c r="V227" s="1"/>
  <c r="AC227" s="1"/>
  <c r="AF227" s="1"/>
  <c r="O227"/>
  <c r="M227"/>
  <c r="K227"/>
  <c r="I227"/>
  <c r="Z225"/>
  <c r="X225"/>
  <c r="U225"/>
  <c r="S225"/>
  <c r="Q225"/>
  <c r="O225"/>
  <c r="M225"/>
  <c r="K225"/>
  <c r="I225"/>
  <c r="Z223"/>
  <c r="X223"/>
  <c r="U223"/>
  <c r="S223"/>
  <c r="Q223"/>
  <c r="O223"/>
  <c r="M223"/>
  <c r="K223"/>
  <c r="I223"/>
  <c r="Z221"/>
  <c r="X221"/>
  <c r="U221"/>
  <c r="S221"/>
  <c r="Q221"/>
  <c r="O221"/>
  <c r="M221"/>
  <c r="K221"/>
  <c r="I221"/>
  <c r="Z219"/>
  <c r="AB219" s="1"/>
  <c r="X219"/>
  <c r="U219"/>
  <c r="S219"/>
  <c r="Q219"/>
  <c r="O219"/>
  <c r="M219"/>
  <c r="K219"/>
  <c r="I219"/>
  <c r="Z217"/>
  <c r="X217"/>
  <c r="U217"/>
  <c r="S217"/>
  <c r="Q217"/>
  <c r="O217"/>
  <c r="M217"/>
  <c r="K217"/>
  <c r="I217"/>
  <c r="Z215"/>
  <c r="AB215" s="1"/>
  <c r="X215"/>
  <c r="U215"/>
  <c r="S215"/>
  <c r="Q215"/>
  <c r="O215"/>
  <c r="M215"/>
  <c r="K215"/>
  <c r="I215"/>
  <c r="Y212"/>
  <c r="U212"/>
  <c r="Q212"/>
  <c r="M212"/>
  <c r="I212"/>
  <c r="Z211"/>
  <c r="X211"/>
  <c r="T211"/>
  <c r="R211"/>
  <c r="P211"/>
  <c r="N211"/>
  <c r="L211"/>
  <c r="J211"/>
  <c r="V206"/>
  <c r="R176"/>
  <c r="J176"/>
  <c r="Z175"/>
  <c r="T175"/>
  <c r="P175"/>
  <c r="L175"/>
  <c r="R172"/>
  <c r="J172"/>
  <c r="Z171"/>
  <c r="T171"/>
  <c r="P171"/>
  <c r="L171"/>
  <c r="R168"/>
  <c r="J168"/>
  <c r="Z167"/>
  <c r="T167"/>
  <c r="P167"/>
  <c r="L167"/>
  <c r="R164"/>
  <c r="J164"/>
  <c r="Z163"/>
  <c r="T163"/>
  <c r="P163"/>
  <c r="L163"/>
  <c r="R160"/>
  <c r="J160"/>
  <c r="Z159"/>
  <c r="T159"/>
  <c r="P159"/>
  <c r="L159"/>
  <c r="G150"/>
  <c r="H150"/>
  <c r="L150"/>
  <c r="R149"/>
  <c r="H148"/>
  <c r="L148"/>
  <c r="P148"/>
  <c r="T148"/>
  <c r="Z148"/>
  <c r="J145"/>
  <c r="R145"/>
  <c r="R144"/>
  <c r="Y141"/>
  <c r="T141"/>
  <c r="P141"/>
  <c r="V141" s="1"/>
  <c r="L141"/>
  <c r="Y139"/>
  <c r="T139"/>
  <c r="P139"/>
  <c r="L139"/>
  <c r="Y137"/>
  <c r="T137"/>
  <c r="P137"/>
  <c r="L137"/>
  <c r="Y135"/>
  <c r="T135"/>
  <c r="P135"/>
  <c r="L135"/>
  <c r="Y133"/>
  <c r="T133"/>
  <c r="P133"/>
  <c r="V133" s="1"/>
  <c r="L133"/>
  <c r="Y131"/>
  <c r="T131"/>
  <c r="V131" s="1"/>
  <c r="P131"/>
  <c r="L131"/>
  <c r="Y129"/>
  <c r="T129"/>
  <c r="P129"/>
  <c r="L129"/>
  <c r="Y126"/>
  <c r="T126"/>
  <c r="P126"/>
  <c r="L126"/>
  <c r="Y124"/>
  <c r="T124"/>
  <c r="P124"/>
  <c r="L124"/>
  <c r="Y122"/>
  <c r="T122"/>
  <c r="P122"/>
  <c r="L122"/>
  <c r="Y120"/>
  <c r="T120"/>
  <c r="P120"/>
  <c r="L120"/>
  <c r="Y118"/>
  <c r="T118"/>
  <c r="P118"/>
  <c r="L118"/>
  <c r="Y116"/>
  <c r="T116"/>
  <c r="P116"/>
  <c r="L116"/>
  <c r="Y114"/>
  <c r="T114"/>
  <c r="P114"/>
  <c r="L114"/>
  <c r="G149"/>
  <c r="H149"/>
  <c r="L149"/>
  <c r="P149"/>
  <c r="T149"/>
  <c r="Z149"/>
  <c r="H144"/>
  <c r="L144"/>
  <c r="P144"/>
  <c r="T144"/>
  <c r="Z144"/>
  <c r="G141"/>
  <c r="I141"/>
  <c r="K141"/>
  <c r="M141"/>
  <c r="O141"/>
  <c r="Q141"/>
  <c r="S141"/>
  <c r="U141"/>
  <c r="X141"/>
  <c r="Z141"/>
  <c r="G139"/>
  <c r="I139"/>
  <c r="K139"/>
  <c r="M139"/>
  <c r="O139"/>
  <c r="Q139"/>
  <c r="S139"/>
  <c r="U139"/>
  <c r="X139"/>
  <c r="Z139"/>
  <c r="AB139" s="1"/>
  <c r="G137"/>
  <c r="I137"/>
  <c r="K137"/>
  <c r="M137"/>
  <c r="O137"/>
  <c r="Q137"/>
  <c r="S137"/>
  <c r="U137"/>
  <c r="X137"/>
  <c r="Z137"/>
  <c r="AB137" s="1"/>
  <c r="G135"/>
  <c r="I135"/>
  <c r="K135"/>
  <c r="M135"/>
  <c r="O135"/>
  <c r="Q135"/>
  <c r="S135"/>
  <c r="U135"/>
  <c r="X135"/>
  <c r="AB135" s="1"/>
  <c r="Z135"/>
  <c r="G133"/>
  <c r="I133"/>
  <c r="K133"/>
  <c r="M133"/>
  <c r="O133"/>
  <c r="Q133"/>
  <c r="S133"/>
  <c r="U133"/>
  <c r="X133"/>
  <c r="Z133"/>
  <c r="G131"/>
  <c r="I131"/>
  <c r="K131"/>
  <c r="M131"/>
  <c r="O131"/>
  <c r="Q131"/>
  <c r="S131"/>
  <c r="U131"/>
  <c r="X131"/>
  <c r="Z131"/>
  <c r="AB131" s="1"/>
  <c r="G129"/>
  <c r="I129"/>
  <c r="K129"/>
  <c r="M129"/>
  <c r="O129"/>
  <c r="Q129"/>
  <c r="S129"/>
  <c r="U129"/>
  <c r="X129"/>
  <c r="Z129"/>
  <c r="AB129" s="1"/>
  <c r="G126"/>
  <c r="I126"/>
  <c r="K126"/>
  <c r="M126"/>
  <c r="O126"/>
  <c r="Q126"/>
  <c r="S126"/>
  <c r="U126"/>
  <c r="X126"/>
  <c r="Z126"/>
  <c r="G124"/>
  <c r="I124"/>
  <c r="K124"/>
  <c r="M124"/>
  <c r="O124"/>
  <c r="Q124"/>
  <c r="S124"/>
  <c r="U124"/>
  <c r="X124"/>
  <c r="Z124"/>
  <c r="G122"/>
  <c r="I122"/>
  <c r="K122"/>
  <c r="M122"/>
  <c r="O122"/>
  <c r="Q122"/>
  <c r="S122"/>
  <c r="U122"/>
  <c r="X122"/>
  <c r="Z122"/>
  <c r="G120"/>
  <c r="I120"/>
  <c r="K120"/>
  <c r="M120"/>
  <c r="O120"/>
  <c r="Q120"/>
  <c r="V120" s="1"/>
  <c r="S120"/>
  <c r="U120"/>
  <c r="X120"/>
  <c r="Z120"/>
  <c r="G118"/>
  <c r="I118"/>
  <c r="K118"/>
  <c r="M118"/>
  <c r="O118"/>
  <c r="Q118"/>
  <c r="S118"/>
  <c r="U118"/>
  <c r="X118"/>
  <c r="Z118"/>
  <c r="G116"/>
  <c r="I116"/>
  <c r="K116"/>
  <c r="M116"/>
  <c r="O116"/>
  <c r="Q116"/>
  <c r="S116"/>
  <c r="U116"/>
  <c r="X116"/>
  <c r="Z116"/>
  <c r="G114"/>
  <c r="I114"/>
  <c r="K114"/>
  <c r="M114"/>
  <c r="O114"/>
  <c r="Q114"/>
  <c r="S114"/>
  <c r="U114"/>
  <c r="X114"/>
  <c r="Z114"/>
  <c r="Z112"/>
  <c r="X112"/>
  <c r="AB112" s="1"/>
  <c r="U112"/>
  <c r="S112"/>
  <c r="Q112"/>
  <c r="O112"/>
  <c r="M112"/>
  <c r="K112"/>
  <c r="I112"/>
  <c r="Z110"/>
  <c r="X110"/>
  <c r="U110"/>
  <c r="S110"/>
  <c r="Q110"/>
  <c r="V110" s="1"/>
  <c r="O110"/>
  <c r="M110"/>
  <c r="K110"/>
  <c r="I110"/>
  <c r="Z108"/>
  <c r="X108"/>
  <c r="U108"/>
  <c r="S108"/>
  <c r="V108" s="1"/>
  <c r="Q108"/>
  <c r="O108"/>
  <c r="M108"/>
  <c r="K108"/>
  <c r="I108"/>
  <c r="Z106"/>
  <c r="X106"/>
  <c r="U106"/>
  <c r="S106"/>
  <c r="Q106"/>
  <c r="V106" s="1"/>
  <c r="O106"/>
  <c r="M106"/>
  <c r="K106"/>
  <c r="I106"/>
  <c r="Z104"/>
  <c r="X104"/>
  <c r="AB104" s="1"/>
  <c r="U104"/>
  <c r="S104"/>
  <c r="V104" s="1"/>
  <c r="Q104"/>
  <c r="O104"/>
  <c r="M104"/>
  <c r="K104"/>
  <c r="I104"/>
  <c r="Z102"/>
  <c r="X102"/>
  <c r="U102"/>
  <c r="S102"/>
  <c r="Q102"/>
  <c r="O102"/>
  <c r="M102"/>
  <c r="K102"/>
  <c r="I102"/>
  <c r="Z100"/>
  <c r="X100"/>
  <c r="AB100" s="1"/>
  <c r="U100"/>
  <c r="S100"/>
  <c r="Q100"/>
  <c r="O100"/>
  <c r="M100"/>
  <c r="K100"/>
  <c r="I100"/>
  <c r="Z98"/>
  <c r="X98"/>
  <c r="U98"/>
  <c r="S98"/>
  <c r="Q98"/>
  <c r="O98"/>
  <c r="M98"/>
  <c r="K98"/>
  <c r="I98"/>
  <c r="Z96"/>
  <c r="X96"/>
  <c r="U96"/>
  <c r="S96"/>
  <c r="V96" s="1"/>
  <c r="Q96"/>
  <c r="O96"/>
  <c r="M96"/>
  <c r="K96"/>
  <c r="I96"/>
  <c r="Z94"/>
  <c r="X94"/>
  <c r="U94"/>
  <c r="S94"/>
  <c r="Q94"/>
  <c r="V94" s="1"/>
  <c r="O94"/>
  <c r="M94"/>
  <c r="K94"/>
  <c r="I94"/>
  <c r="Z92"/>
  <c r="X92"/>
  <c r="U92"/>
  <c r="S92"/>
  <c r="V92" s="1"/>
  <c r="Q92"/>
  <c r="O92"/>
  <c r="M92"/>
  <c r="K92"/>
  <c r="I92"/>
  <c r="Z90"/>
  <c r="X90"/>
  <c r="U90"/>
  <c r="S90"/>
  <c r="Q90"/>
  <c r="V90" s="1"/>
  <c r="O90"/>
  <c r="M90"/>
  <c r="K90"/>
  <c r="I90"/>
  <c r="Z88"/>
  <c r="X88"/>
  <c r="AB88" s="1"/>
  <c r="U88"/>
  <c r="S88"/>
  <c r="V88" s="1"/>
  <c r="Q88"/>
  <c r="O88"/>
  <c r="M88"/>
  <c r="K88"/>
  <c r="I88"/>
  <c r="Z86"/>
  <c r="X86"/>
  <c r="U86"/>
  <c r="S86"/>
  <c r="Q86"/>
  <c r="V86" s="1"/>
  <c r="O86"/>
  <c r="M86"/>
  <c r="K86"/>
  <c r="I86"/>
  <c r="Z84"/>
  <c r="X84"/>
  <c r="AB84" s="1"/>
  <c r="U84"/>
  <c r="S84"/>
  <c r="Q84"/>
  <c r="O84"/>
  <c r="M84"/>
  <c r="K84"/>
  <c r="I84"/>
  <c r="AA83"/>
  <c r="Y83"/>
  <c r="T83"/>
  <c r="P83"/>
  <c r="L83"/>
  <c r="Y81"/>
  <c r="T81"/>
  <c r="P81"/>
  <c r="L81"/>
  <c r="Y79"/>
  <c r="T79"/>
  <c r="P79"/>
  <c r="L79"/>
  <c r="Y77"/>
  <c r="T77"/>
  <c r="P77"/>
  <c r="L77"/>
  <c r="Y75"/>
  <c r="T75"/>
  <c r="P75"/>
  <c r="L75"/>
  <c r="Y73"/>
  <c r="T73"/>
  <c r="P73"/>
  <c r="L73"/>
  <c r="H69"/>
  <c r="I69"/>
  <c r="M69"/>
  <c r="Q69"/>
  <c r="U69"/>
  <c r="Y69"/>
  <c r="G83"/>
  <c r="I83"/>
  <c r="K83"/>
  <c r="M83"/>
  <c r="O83"/>
  <c r="Q83"/>
  <c r="S83"/>
  <c r="V83" s="1"/>
  <c r="U83"/>
  <c r="X83"/>
  <c r="AB83" s="1"/>
  <c r="G81"/>
  <c r="I81"/>
  <c r="K81"/>
  <c r="M81"/>
  <c r="O81"/>
  <c r="Q81"/>
  <c r="V81" s="1"/>
  <c r="S81"/>
  <c r="U81"/>
  <c r="X81"/>
  <c r="Z81"/>
  <c r="G79"/>
  <c r="I79"/>
  <c r="K79"/>
  <c r="M79"/>
  <c r="O79"/>
  <c r="Q79"/>
  <c r="V79" s="1"/>
  <c r="S79"/>
  <c r="U79"/>
  <c r="X79"/>
  <c r="Z79"/>
  <c r="G77"/>
  <c r="I77"/>
  <c r="K77"/>
  <c r="M77"/>
  <c r="O77"/>
  <c r="Q77"/>
  <c r="S77"/>
  <c r="U77"/>
  <c r="X77"/>
  <c r="Z77"/>
  <c r="G75"/>
  <c r="I75"/>
  <c r="K75"/>
  <c r="M75"/>
  <c r="O75"/>
  <c r="Q75"/>
  <c r="S75"/>
  <c r="U75"/>
  <c r="X75"/>
  <c r="Z75"/>
  <c r="G73"/>
  <c r="I73"/>
  <c r="K73"/>
  <c r="M73"/>
  <c r="O73"/>
  <c r="Q73"/>
  <c r="V73" s="1"/>
  <c r="S73"/>
  <c r="U73"/>
  <c r="X73"/>
  <c r="Z73"/>
  <c r="G71"/>
  <c r="I71"/>
  <c r="K71"/>
  <c r="M71"/>
  <c r="O71"/>
  <c r="Q71"/>
  <c r="V71" s="1"/>
  <c r="S71"/>
  <c r="U71"/>
  <c r="X71"/>
  <c r="Z71"/>
  <c r="AA69"/>
  <c r="S69"/>
  <c r="K69"/>
  <c r="V67"/>
  <c r="Y60"/>
  <c r="U60"/>
  <c r="Q60"/>
  <c r="M60"/>
  <c r="I60"/>
  <c r="AA59"/>
  <c r="Y59"/>
  <c r="AG59" s="1"/>
  <c r="W59"/>
  <c r="T59"/>
  <c r="R59"/>
  <c r="V59" s="1"/>
  <c r="P59"/>
  <c r="N59"/>
  <c r="L59"/>
  <c r="J59"/>
  <c r="Y56"/>
  <c r="U56"/>
  <c r="Q56"/>
  <c r="M56"/>
  <c r="I56"/>
  <c r="Z55"/>
  <c r="T55"/>
  <c r="P55"/>
  <c r="L55"/>
  <c r="H55"/>
  <c r="AA54"/>
  <c r="Y54"/>
  <c r="W54"/>
  <c r="T54"/>
  <c r="R54"/>
  <c r="P54"/>
  <c r="N54"/>
  <c r="L54"/>
  <c r="J54"/>
  <c r="Z52"/>
  <c r="X52"/>
  <c r="U52"/>
  <c r="S52"/>
  <c r="V52" s="1"/>
  <c r="Q52"/>
  <c r="O52"/>
  <c r="M52"/>
  <c r="K52"/>
  <c r="I52"/>
  <c r="Z50"/>
  <c r="X50"/>
  <c r="U50"/>
  <c r="S50"/>
  <c r="Q50"/>
  <c r="V50" s="1"/>
  <c r="O50"/>
  <c r="M50"/>
  <c r="K50"/>
  <c r="I50"/>
  <c r="R47"/>
  <c r="J47"/>
  <c r="R45"/>
  <c r="J45"/>
  <c r="R43"/>
  <c r="J43"/>
  <c r="X41"/>
  <c r="R41"/>
  <c r="N41"/>
  <c r="J41"/>
  <c r="Z40"/>
  <c r="T40"/>
  <c r="P40"/>
  <c r="L40"/>
  <c r="Z39"/>
  <c r="T39"/>
  <c r="P39"/>
  <c r="L39"/>
  <c r="Z38"/>
  <c r="T38"/>
  <c r="P38"/>
  <c r="L38"/>
  <c r="H37"/>
  <c r="L37"/>
  <c r="P37"/>
  <c r="T37"/>
  <c r="Z37"/>
  <c r="J35"/>
  <c r="R35"/>
  <c r="J33"/>
  <c r="R33"/>
  <c r="Y30"/>
  <c r="T30"/>
  <c r="P30"/>
  <c r="V30" s="1"/>
  <c r="L30"/>
  <c r="Y28"/>
  <c r="T28"/>
  <c r="P28"/>
  <c r="L28"/>
  <c r="J36"/>
  <c r="R36"/>
  <c r="J34"/>
  <c r="R34"/>
  <c r="J32"/>
  <c r="R32"/>
  <c r="G30"/>
  <c r="I30"/>
  <c r="K30"/>
  <c r="M30"/>
  <c r="O30"/>
  <c r="Q30"/>
  <c r="S30"/>
  <c r="U30"/>
  <c r="X30"/>
  <c r="Z30"/>
  <c r="G28"/>
  <c r="I28"/>
  <c r="K28"/>
  <c r="M28"/>
  <c r="O28"/>
  <c r="Q28"/>
  <c r="S28"/>
  <c r="U28"/>
  <c r="X28"/>
  <c r="Z28"/>
  <c r="G22"/>
  <c r="I22"/>
  <c r="K22"/>
  <c r="M22"/>
  <c r="G20"/>
  <c r="I20"/>
  <c r="K20"/>
  <c r="M20"/>
  <c r="O20"/>
  <c r="Q20"/>
  <c r="S20"/>
  <c r="U20"/>
  <c r="X20"/>
  <c r="Z20"/>
  <c r="G18"/>
  <c r="I18"/>
  <c r="K18"/>
  <c r="M18"/>
  <c r="O18"/>
  <c r="Q18"/>
  <c r="S18"/>
  <c r="U18"/>
  <c r="X18"/>
  <c r="Z18"/>
  <c r="F472"/>
  <c r="Z26"/>
  <c r="X26"/>
  <c r="AB26" s="1"/>
  <c r="U26"/>
  <c r="S26"/>
  <c r="Q26"/>
  <c r="O26"/>
  <c r="M26"/>
  <c r="K26"/>
  <c r="I26"/>
  <c r="Z24"/>
  <c r="X24"/>
  <c r="U24"/>
  <c r="S24"/>
  <c r="Q24"/>
  <c r="O24"/>
  <c r="M24"/>
  <c r="K24"/>
  <c r="I24"/>
  <c r="Z22"/>
  <c r="X22"/>
  <c r="U22"/>
  <c r="S22"/>
  <c r="V22" s="1"/>
  <c r="Q22"/>
  <c r="O22"/>
  <c r="L22"/>
  <c r="H22"/>
  <c r="Y20"/>
  <c r="T20"/>
  <c r="P20"/>
  <c r="L20"/>
  <c r="H20"/>
  <c r="Z16"/>
  <c r="X16"/>
  <c r="U16"/>
  <c r="S16"/>
  <c r="Q16"/>
  <c r="O16"/>
  <c r="M16"/>
  <c r="K16"/>
  <c r="I16"/>
  <c r="Z14"/>
  <c r="X14"/>
  <c r="AB14" s="1"/>
  <c r="U14"/>
  <c r="S14"/>
  <c r="Q14"/>
  <c r="O14"/>
  <c r="M14"/>
  <c r="K14"/>
  <c r="I14"/>
  <c r="Z12"/>
  <c r="X12"/>
  <c r="U12"/>
  <c r="S12"/>
  <c r="Q12"/>
  <c r="O12"/>
  <c r="M12"/>
  <c r="K12"/>
  <c r="I12"/>
  <c r="Y10"/>
  <c r="U10"/>
  <c r="Q10"/>
  <c r="L10"/>
  <c r="H10"/>
  <c r="AA9"/>
  <c r="Y9"/>
  <c r="W9"/>
  <c r="T9"/>
  <c r="R9"/>
  <c r="P9"/>
  <c r="M9"/>
  <c r="K9"/>
  <c r="I9"/>
  <c r="U8"/>
  <c r="Q8"/>
  <c r="L8"/>
  <c r="H8"/>
  <c r="V436"/>
  <c r="V323"/>
  <c r="V315"/>
  <c r="V303"/>
  <c r="AB204"/>
  <c r="AB200"/>
  <c r="AB194"/>
  <c r="AB188"/>
  <c r="AB184"/>
  <c r="AB178"/>
  <c r="AB59"/>
  <c r="AB54"/>
  <c r="AB325"/>
  <c r="AB315"/>
  <c r="AB307"/>
  <c r="AB208"/>
  <c r="V200"/>
  <c r="V196"/>
  <c r="AC196" s="1"/>
  <c r="AF196" s="1"/>
  <c r="V190"/>
  <c r="V184"/>
  <c r="V180"/>
  <c r="AB61"/>
  <c r="V54"/>
  <c r="V471"/>
  <c r="AB470"/>
  <c r="AC470" s="1"/>
  <c r="AF470" s="1"/>
  <c r="V469"/>
  <c r="AB468"/>
  <c r="V467"/>
  <c r="AC467" s="1"/>
  <c r="AF467" s="1"/>
  <c r="AB464"/>
  <c r="AB462"/>
  <c r="AB460"/>
  <c r="V459"/>
  <c r="AB456"/>
  <c r="AB454"/>
  <c r="V451"/>
  <c r="AB448"/>
  <c r="AB446"/>
  <c r="V443"/>
  <c r="AB440"/>
  <c r="V299"/>
  <c r="AB296"/>
  <c r="V293"/>
  <c r="V291"/>
  <c r="AC291" s="1"/>
  <c r="AF291" s="1"/>
  <c r="AB288"/>
  <c r="V285"/>
  <c r="V283"/>
  <c r="AB280"/>
  <c r="V277"/>
  <c r="V275"/>
  <c r="AC275" s="1"/>
  <c r="AF275" s="1"/>
  <c r="AB272"/>
  <c r="V269"/>
  <c r="AC269" s="1"/>
  <c r="AF269" s="1"/>
  <c r="V267"/>
  <c r="AB264"/>
  <c r="V261"/>
  <c r="V259"/>
  <c r="AC259" s="1"/>
  <c r="AF259" s="1"/>
  <c r="AB256"/>
  <c r="V253"/>
  <c r="AC253" s="1"/>
  <c r="AF253" s="1"/>
  <c r="V251"/>
  <c r="AB248"/>
  <c r="V245"/>
  <c r="V243"/>
  <c r="AC243" s="1"/>
  <c r="AF243" s="1"/>
  <c r="AB240"/>
  <c r="AB471"/>
  <c r="V470"/>
  <c r="AB469"/>
  <c r="V468"/>
  <c r="V466"/>
  <c r="AB463"/>
  <c r="V460"/>
  <c r="V458"/>
  <c r="AB455"/>
  <c r="V452"/>
  <c r="V450"/>
  <c r="AB447"/>
  <c r="V446"/>
  <c r="V444"/>
  <c r="V442"/>
  <c r="V440"/>
  <c r="V300"/>
  <c r="AB299"/>
  <c r="AB297"/>
  <c r="AB295"/>
  <c r="AB293"/>
  <c r="V292"/>
  <c r="AB289"/>
  <c r="AB287"/>
  <c r="V284"/>
  <c r="AB281"/>
  <c r="AB279"/>
  <c r="AB277"/>
  <c r="V276"/>
  <c r="AB273"/>
  <c r="AB271"/>
  <c r="V268"/>
  <c r="AB265"/>
  <c r="V264"/>
  <c r="AB263"/>
  <c r="AB261"/>
  <c r="V260"/>
  <c r="AB257"/>
  <c r="AB255"/>
  <c r="V252"/>
  <c r="AB249"/>
  <c r="AB247"/>
  <c r="V244"/>
  <c r="AB241"/>
  <c r="AB239"/>
  <c r="V236"/>
  <c r="AB233"/>
  <c r="AB231"/>
  <c r="V228"/>
  <c r="AB225"/>
  <c r="AB223"/>
  <c r="V220"/>
  <c r="AB217"/>
  <c r="AB121"/>
  <c r="AB119"/>
  <c r="AB115"/>
  <c r="V239"/>
  <c r="AC239" s="1"/>
  <c r="AF239" s="1"/>
  <c r="AB236"/>
  <c r="V233"/>
  <c r="AC233" s="1"/>
  <c r="AF233" s="1"/>
  <c r="V231"/>
  <c r="AC231" s="1"/>
  <c r="AF231" s="1"/>
  <c r="AB230"/>
  <c r="AB228"/>
  <c r="V225"/>
  <c r="V223"/>
  <c r="AC223" s="1"/>
  <c r="AF223" s="1"/>
  <c r="AB220"/>
  <c r="V217"/>
  <c r="AC217" s="1"/>
  <c r="AF217" s="1"/>
  <c r="V215"/>
  <c r="AC215" s="1"/>
  <c r="AF215" s="1"/>
  <c r="V121"/>
  <c r="V115"/>
  <c r="AB111"/>
  <c r="AB105"/>
  <c r="AB103"/>
  <c r="AB99"/>
  <c r="AB95"/>
  <c r="AB89"/>
  <c r="V82"/>
  <c r="V78"/>
  <c r="V72"/>
  <c r="AB51"/>
  <c r="AB29"/>
  <c r="AB23"/>
  <c r="AB17"/>
  <c r="AB13"/>
  <c r="V109"/>
  <c r="AC109" s="1"/>
  <c r="AF109" s="1"/>
  <c r="V103"/>
  <c r="AC103" s="1"/>
  <c r="AF103" s="1"/>
  <c r="V99"/>
  <c r="V93"/>
  <c r="AC93" s="1"/>
  <c r="AF93" s="1"/>
  <c r="V87"/>
  <c r="AC87" s="1"/>
  <c r="AF87" s="1"/>
  <c r="AB82"/>
  <c r="AB76"/>
  <c r="AB70"/>
  <c r="V51"/>
  <c r="V27"/>
  <c r="V21"/>
  <c r="V17"/>
  <c r="V11"/>
  <c r="AB362"/>
  <c r="AB360"/>
  <c r="V357"/>
  <c r="AB354"/>
  <c r="AB352"/>
  <c r="AB350"/>
  <c r="V349"/>
  <c r="AB346"/>
  <c r="AB344"/>
  <c r="AB342"/>
  <c r="V341"/>
  <c r="AB338"/>
  <c r="AB336"/>
  <c r="V333"/>
  <c r="AB330"/>
  <c r="AB328"/>
  <c r="H326"/>
  <c r="J326"/>
  <c r="L326"/>
  <c r="N326"/>
  <c r="P326"/>
  <c r="R326"/>
  <c r="T326"/>
  <c r="X326"/>
  <c r="Z326"/>
  <c r="Z439"/>
  <c r="X439"/>
  <c r="T439"/>
  <c r="R439"/>
  <c r="P439"/>
  <c r="N439"/>
  <c r="L439"/>
  <c r="J439"/>
  <c r="Z437"/>
  <c r="X437"/>
  <c r="T437"/>
  <c r="R437"/>
  <c r="P437"/>
  <c r="N437"/>
  <c r="L437"/>
  <c r="J437"/>
  <c r="Z435"/>
  <c r="X435"/>
  <c r="T435"/>
  <c r="R435"/>
  <c r="P435"/>
  <c r="N435"/>
  <c r="L435"/>
  <c r="J435"/>
  <c r="Z433"/>
  <c r="X433"/>
  <c r="T433"/>
  <c r="R433"/>
  <c r="P433"/>
  <c r="N433"/>
  <c r="L433"/>
  <c r="J433"/>
  <c r="AA432"/>
  <c r="Y432"/>
  <c r="W432"/>
  <c r="U432"/>
  <c r="S432"/>
  <c r="Q432"/>
  <c r="O432"/>
  <c r="M432"/>
  <c r="K432"/>
  <c r="I432"/>
  <c r="AA431"/>
  <c r="Y431"/>
  <c r="W431"/>
  <c r="U431"/>
  <c r="S431"/>
  <c r="Q431"/>
  <c r="O431"/>
  <c r="M431"/>
  <c r="K431"/>
  <c r="I431"/>
  <c r="AA430"/>
  <c r="Y430"/>
  <c r="W430"/>
  <c r="U430"/>
  <c r="S430"/>
  <c r="Q430"/>
  <c r="O430"/>
  <c r="M430"/>
  <c r="K430"/>
  <c r="I430"/>
  <c r="AA429"/>
  <c r="Y429"/>
  <c r="W429"/>
  <c r="U429"/>
  <c r="S429"/>
  <c r="Q429"/>
  <c r="O429"/>
  <c r="M429"/>
  <c r="K429"/>
  <c r="I429"/>
  <c r="AA428"/>
  <c r="Y428"/>
  <c r="W428"/>
  <c r="U428"/>
  <c r="S428"/>
  <c r="Q428"/>
  <c r="O428"/>
  <c r="M428"/>
  <c r="K428"/>
  <c r="I428"/>
  <c r="AA427"/>
  <c r="Y427"/>
  <c r="W427"/>
  <c r="U427"/>
  <c r="S427"/>
  <c r="Q427"/>
  <c r="O427"/>
  <c r="M427"/>
  <c r="K427"/>
  <c r="I427"/>
  <c r="AA426"/>
  <c r="Y426"/>
  <c r="W426"/>
  <c r="U426"/>
  <c r="S426"/>
  <c r="Q426"/>
  <c r="O426"/>
  <c r="M426"/>
  <c r="K426"/>
  <c r="I426"/>
  <c r="AA425"/>
  <c r="Y425"/>
  <c r="W425"/>
  <c r="U425"/>
  <c r="S425"/>
  <c r="Q425"/>
  <c r="O425"/>
  <c r="M425"/>
  <c r="K425"/>
  <c r="I425"/>
  <c r="AA424"/>
  <c r="Y424"/>
  <c r="W424"/>
  <c r="U424"/>
  <c r="S424"/>
  <c r="Q424"/>
  <c r="O424"/>
  <c r="M424"/>
  <c r="K424"/>
  <c r="I424"/>
  <c r="AA423"/>
  <c r="Y423"/>
  <c r="W423"/>
  <c r="U423"/>
  <c r="S423"/>
  <c r="Q423"/>
  <c r="O423"/>
  <c r="M423"/>
  <c r="K423"/>
  <c r="I423"/>
  <c r="AA422"/>
  <c r="Y422"/>
  <c r="W422"/>
  <c r="U422"/>
  <c r="S422"/>
  <c r="Q422"/>
  <c r="O422"/>
  <c r="M422"/>
  <c r="K422"/>
  <c r="I422"/>
  <c r="AA421"/>
  <c r="Y421"/>
  <c r="AG421" s="1"/>
  <c r="W421"/>
  <c r="U421"/>
  <c r="S421"/>
  <c r="Q421"/>
  <c r="O421"/>
  <c r="M421"/>
  <c r="K421"/>
  <c r="I421"/>
  <c r="AA420"/>
  <c r="Y420"/>
  <c r="W420"/>
  <c r="U420"/>
  <c r="S420"/>
  <c r="Q420"/>
  <c r="O420"/>
  <c r="M420"/>
  <c r="K420"/>
  <c r="I420"/>
  <c r="AA419"/>
  <c r="Y419"/>
  <c r="W419"/>
  <c r="U419"/>
  <c r="S419"/>
  <c r="Q419"/>
  <c r="O419"/>
  <c r="M419"/>
  <c r="K419"/>
  <c r="I419"/>
  <c r="AA418"/>
  <c r="Y418"/>
  <c r="W418"/>
  <c r="U418"/>
  <c r="S418"/>
  <c r="Q418"/>
  <c r="O418"/>
  <c r="M418"/>
  <c r="K418"/>
  <c r="I418"/>
  <c r="AA417"/>
  <c r="Y417"/>
  <c r="AG417" s="1"/>
  <c r="W417"/>
  <c r="U417"/>
  <c r="S417"/>
  <c r="Q417"/>
  <c r="O417"/>
  <c r="M417"/>
  <c r="K417"/>
  <c r="I417"/>
  <c r="AA416"/>
  <c r="Y416"/>
  <c r="W416"/>
  <c r="U416"/>
  <c r="S416"/>
  <c r="Q416"/>
  <c r="O416"/>
  <c r="M416"/>
  <c r="K416"/>
  <c r="I416"/>
  <c r="AA415"/>
  <c r="Y415"/>
  <c r="W415"/>
  <c r="U415"/>
  <c r="S415"/>
  <c r="Q415"/>
  <c r="V415" s="1"/>
  <c r="O415"/>
  <c r="M415"/>
  <c r="K415"/>
  <c r="I415"/>
  <c r="AA414"/>
  <c r="Y414"/>
  <c r="W414"/>
  <c r="U414"/>
  <c r="S414"/>
  <c r="Q414"/>
  <c r="O414"/>
  <c r="M414"/>
  <c r="K414"/>
  <c r="I414"/>
  <c r="AA413"/>
  <c r="Y413"/>
  <c r="AG413" s="1"/>
  <c r="W413"/>
  <c r="U413"/>
  <c r="S413"/>
  <c r="Q413"/>
  <c r="O413"/>
  <c r="M413"/>
  <c r="K413"/>
  <c r="I413"/>
  <c r="AA412"/>
  <c r="Y412"/>
  <c r="W412"/>
  <c r="U412"/>
  <c r="S412"/>
  <c r="Q412"/>
  <c r="O412"/>
  <c r="M412"/>
  <c r="K412"/>
  <c r="I412"/>
  <c r="AA411"/>
  <c r="Y411"/>
  <c r="W411"/>
  <c r="U411"/>
  <c r="S411"/>
  <c r="Q411"/>
  <c r="V411" s="1"/>
  <c r="O411"/>
  <c r="M411"/>
  <c r="K411"/>
  <c r="I411"/>
  <c r="AA410"/>
  <c r="Y410"/>
  <c r="W410"/>
  <c r="U410"/>
  <c r="S410"/>
  <c r="Q410"/>
  <c r="O410"/>
  <c r="M410"/>
  <c r="K410"/>
  <c r="I410"/>
  <c r="AA409"/>
  <c r="Y409"/>
  <c r="AG409" s="1"/>
  <c r="W409"/>
  <c r="U409"/>
  <c r="S409"/>
  <c r="Q409"/>
  <c r="O409"/>
  <c r="M409"/>
  <c r="K409"/>
  <c r="I409"/>
  <c r="AA408"/>
  <c r="Y408"/>
  <c r="W408"/>
  <c r="U408"/>
  <c r="S408"/>
  <c r="Q408"/>
  <c r="O408"/>
  <c r="M408"/>
  <c r="K408"/>
  <c r="I408"/>
  <c r="AA407"/>
  <c r="Y407"/>
  <c r="W407"/>
  <c r="U407"/>
  <c r="S407"/>
  <c r="Q407"/>
  <c r="V407" s="1"/>
  <c r="O407"/>
  <c r="M407"/>
  <c r="K407"/>
  <c r="I407"/>
  <c r="AA406"/>
  <c r="Y406"/>
  <c r="W406"/>
  <c r="U406"/>
  <c r="S406"/>
  <c r="Q406"/>
  <c r="O406"/>
  <c r="M406"/>
  <c r="K406"/>
  <c r="I406"/>
  <c r="AA405"/>
  <c r="Y405"/>
  <c r="AG405" s="1"/>
  <c r="W405"/>
  <c r="U405"/>
  <c r="S405"/>
  <c r="Q405"/>
  <c r="O405"/>
  <c r="M405"/>
  <c r="K405"/>
  <c r="I405"/>
  <c r="AA404"/>
  <c r="Y404"/>
  <c r="W404"/>
  <c r="U404"/>
  <c r="S404"/>
  <c r="Q404"/>
  <c r="O404"/>
  <c r="M404"/>
  <c r="K404"/>
  <c r="I404"/>
  <c r="AA403"/>
  <c r="Y403"/>
  <c r="W403"/>
  <c r="U403"/>
  <c r="S403"/>
  <c r="Q403"/>
  <c r="V403" s="1"/>
  <c r="O403"/>
  <c r="M403"/>
  <c r="K403"/>
  <c r="I403"/>
  <c r="AA402"/>
  <c r="Y402"/>
  <c r="W402"/>
  <c r="U402"/>
  <c r="S402"/>
  <c r="Q402"/>
  <c r="O402"/>
  <c r="M402"/>
  <c r="K402"/>
  <c r="I402"/>
  <c r="AA401"/>
  <c r="Y401"/>
  <c r="AG401" s="1"/>
  <c r="W401"/>
  <c r="U401"/>
  <c r="S401"/>
  <c r="Q401"/>
  <c r="O401"/>
  <c r="M401"/>
  <c r="K401"/>
  <c r="I401"/>
  <c r="AA400"/>
  <c r="Y400"/>
  <c r="W400"/>
  <c r="U400"/>
  <c r="S400"/>
  <c r="Q400"/>
  <c r="O400"/>
  <c r="M400"/>
  <c r="K400"/>
  <c r="I400"/>
  <c r="AA399"/>
  <c r="Y399"/>
  <c r="W399"/>
  <c r="U399"/>
  <c r="S399"/>
  <c r="Q399"/>
  <c r="V399" s="1"/>
  <c r="O399"/>
  <c r="M399"/>
  <c r="K399"/>
  <c r="I399"/>
  <c r="AA398"/>
  <c r="Y398"/>
  <c r="W398"/>
  <c r="U398"/>
  <c r="S398"/>
  <c r="Q398"/>
  <c r="O398"/>
  <c r="M398"/>
  <c r="K398"/>
  <c r="I398"/>
  <c r="Z396"/>
  <c r="X396"/>
  <c r="AB396" s="1"/>
  <c r="T396"/>
  <c r="R396"/>
  <c r="P396"/>
  <c r="N396"/>
  <c r="L396"/>
  <c r="J396"/>
  <c r="AA395"/>
  <c r="Y395"/>
  <c r="AG395" s="1"/>
  <c r="W395"/>
  <c r="U395"/>
  <c r="S395"/>
  <c r="Q395"/>
  <c r="O395"/>
  <c r="M395"/>
  <c r="K395"/>
  <c r="I395"/>
  <c r="AA394"/>
  <c r="Y394"/>
  <c r="W394"/>
  <c r="U394"/>
  <c r="S394"/>
  <c r="Q394"/>
  <c r="O394"/>
  <c r="M394"/>
  <c r="K394"/>
  <c r="I394"/>
  <c r="AA393"/>
  <c r="Y393"/>
  <c r="W393"/>
  <c r="U393"/>
  <c r="S393"/>
  <c r="Q393"/>
  <c r="V393" s="1"/>
  <c r="O393"/>
  <c r="M393"/>
  <c r="K393"/>
  <c r="I393"/>
  <c r="AA392"/>
  <c r="Y392"/>
  <c r="W392"/>
  <c r="U392"/>
  <c r="S392"/>
  <c r="Q392"/>
  <c r="O392"/>
  <c r="M392"/>
  <c r="K392"/>
  <c r="I392"/>
  <c r="AA391"/>
  <c r="Y391"/>
  <c r="AG391" s="1"/>
  <c r="W391"/>
  <c r="U391"/>
  <c r="S391"/>
  <c r="Q391"/>
  <c r="O391"/>
  <c r="M391"/>
  <c r="K391"/>
  <c r="I391"/>
  <c r="AA390"/>
  <c r="Y390"/>
  <c r="W390"/>
  <c r="U390"/>
  <c r="S390"/>
  <c r="Q390"/>
  <c r="O390"/>
  <c r="M390"/>
  <c r="K390"/>
  <c r="I390"/>
  <c r="AA389"/>
  <c r="Y389"/>
  <c r="W389"/>
  <c r="U389"/>
  <c r="S389"/>
  <c r="Q389"/>
  <c r="V389" s="1"/>
  <c r="O389"/>
  <c r="M389"/>
  <c r="K389"/>
  <c r="I389"/>
  <c r="AA388"/>
  <c r="Y388"/>
  <c r="W388"/>
  <c r="U388"/>
  <c r="S388"/>
  <c r="Q388"/>
  <c r="O388"/>
  <c r="M388"/>
  <c r="K388"/>
  <c r="I388"/>
  <c r="AA387"/>
  <c r="Y387"/>
  <c r="AG387" s="1"/>
  <c r="W387"/>
  <c r="U387"/>
  <c r="S387"/>
  <c r="Q387"/>
  <c r="O387"/>
  <c r="M387"/>
  <c r="K387"/>
  <c r="I387"/>
  <c r="AA386"/>
  <c r="Y386"/>
  <c r="W386"/>
  <c r="U386"/>
  <c r="S386"/>
  <c r="Q386"/>
  <c r="O386"/>
  <c r="M386"/>
  <c r="K386"/>
  <c r="I386"/>
  <c r="AA385"/>
  <c r="Y385"/>
  <c r="W385"/>
  <c r="U385"/>
  <c r="S385"/>
  <c r="Q385"/>
  <c r="V385" s="1"/>
  <c r="O385"/>
  <c r="M385"/>
  <c r="K385"/>
  <c r="I385"/>
  <c r="AA384"/>
  <c r="Y384"/>
  <c r="W384"/>
  <c r="U384"/>
  <c r="S384"/>
  <c r="Q384"/>
  <c r="O384"/>
  <c r="M384"/>
  <c r="K384"/>
  <c r="I384"/>
  <c r="AA383"/>
  <c r="Y383"/>
  <c r="AG383" s="1"/>
  <c r="W383"/>
  <c r="U383"/>
  <c r="S383"/>
  <c r="Q383"/>
  <c r="O383"/>
  <c r="M383"/>
  <c r="K383"/>
  <c r="I383"/>
  <c r="AA382"/>
  <c r="Y382"/>
  <c r="W382"/>
  <c r="U382"/>
  <c r="S382"/>
  <c r="Q382"/>
  <c r="O382"/>
  <c r="M382"/>
  <c r="K382"/>
  <c r="I382"/>
  <c r="AA381"/>
  <c r="Y381"/>
  <c r="W381"/>
  <c r="U381"/>
  <c r="S381"/>
  <c r="Q381"/>
  <c r="V381" s="1"/>
  <c r="O381"/>
  <c r="M381"/>
  <c r="K381"/>
  <c r="I381"/>
  <c r="AA380"/>
  <c r="Y380"/>
  <c r="W380"/>
  <c r="U380"/>
  <c r="S380"/>
  <c r="Q380"/>
  <c r="O380"/>
  <c r="M380"/>
  <c r="K380"/>
  <c r="I380"/>
  <c r="AA379"/>
  <c r="Y379"/>
  <c r="AG379" s="1"/>
  <c r="W379"/>
  <c r="U379"/>
  <c r="S379"/>
  <c r="Q379"/>
  <c r="O379"/>
  <c r="M379"/>
  <c r="K379"/>
  <c r="I379"/>
  <c r="AA378"/>
  <c r="Y378"/>
  <c r="W378"/>
  <c r="U378"/>
  <c r="S378"/>
  <c r="Q378"/>
  <c r="O378"/>
  <c r="M378"/>
  <c r="K378"/>
  <c r="I378"/>
  <c r="AA377"/>
  <c r="Y377"/>
  <c r="W377"/>
  <c r="U377"/>
  <c r="S377"/>
  <c r="Q377"/>
  <c r="V377" s="1"/>
  <c r="O377"/>
  <c r="M377"/>
  <c r="K377"/>
  <c r="I377"/>
  <c r="AA376"/>
  <c r="Y376"/>
  <c r="W376"/>
  <c r="U376"/>
  <c r="S376"/>
  <c r="Q376"/>
  <c r="O376"/>
  <c r="M376"/>
  <c r="K376"/>
  <c r="I376"/>
  <c r="AA375"/>
  <c r="Y375"/>
  <c r="AG375" s="1"/>
  <c r="W375"/>
  <c r="U375"/>
  <c r="S375"/>
  <c r="Q375"/>
  <c r="O375"/>
  <c r="M375"/>
  <c r="K375"/>
  <c r="I375"/>
  <c r="AA374"/>
  <c r="Y374"/>
  <c r="W374"/>
  <c r="U374"/>
  <c r="S374"/>
  <c r="Q374"/>
  <c r="O374"/>
  <c r="M374"/>
  <c r="K374"/>
  <c r="I374"/>
  <c r="AA373"/>
  <c r="Y373"/>
  <c r="W373"/>
  <c r="U373"/>
  <c r="S373"/>
  <c r="Q373"/>
  <c r="V373" s="1"/>
  <c r="O373"/>
  <c r="M373"/>
  <c r="K373"/>
  <c r="I373"/>
  <c r="AA372"/>
  <c r="Y372"/>
  <c r="W372"/>
  <c r="U372"/>
  <c r="S372"/>
  <c r="Q372"/>
  <c r="O372"/>
  <c r="M372"/>
  <c r="K372"/>
  <c r="I372"/>
  <c r="AA371"/>
  <c r="Y371"/>
  <c r="AG371" s="1"/>
  <c r="W371"/>
  <c r="U371"/>
  <c r="S371"/>
  <c r="Q371"/>
  <c r="O371"/>
  <c r="M371"/>
  <c r="K371"/>
  <c r="I371"/>
  <c r="AA370"/>
  <c r="Y370"/>
  <c r="W370"/>
  <c r="U370"/>
  <c r="S370"/>
  <c r="Q370"/>
  <c r="O370"/>
  <c r="M370"/>
  <c r="K370"/>
  <c r="I370"/>
  <c r="AA369"/>
  <c r="Y369"/>
  <c r="W369"/>
  <c r="U369"/>
  <c r="S369"/>
  <c r="Q369"/>
  <c r="V369" s="1"/>
  <c r="O369"/>
  <c r="M369"/>
  <c r="K369"/>
  <c r="I369"/>
  <c r="AA368"/>
  <c r="Y368"/>
  <c r="W368"/>
  <c r="U368"/>
  <c r="S368"/>
  <c r="Q368"/>
  <c r="O368"/>
  <c r="M368"/>
  <c r="K368"/>
  <c r="I368"/>
  <c r="AA367"/>
  <c r="Y367"/>
  <c r="AG367" s="1"/>
  <c r="W367"/>
  <c r="U367"/>
  <c r="S367"/>
  <c r="Q367"/>
  <c r="O367"/>
  <c r="M367"/>
  <c r="K367"/>
  <c r="I367"/>
  <c r="AA366"/>
  <c r="Y366"/>
  <c r="W366"/>
  <c r="U366"/>
  <c r="S366"/>
  <c r="Q366"/>
  <c r="O366"/>
  <c r="M366"/>
  <c r="K366"/>
  <c r="I366"/>
  <c r="AA365"/>
  <c r="Y365"/>
  <c r="W365"/>
  <c r="U365"/>
  <c r="S365"/>
  <c r="Q365"/>
  <c r="V365" s="1"/>
  <c r="O365"/>
  <c r="M365"/>
  <c r="K365"/>
  <c r="I365"/>
  <c r="AA364"/>
  <c r="Y364"/>
  <c r="W364"/>
  <c r="U364"/>
  <c r="S364"/>
  <c r="Q364"/>
  <c r="O364"/>
  <c r="M364"/>
  <c r="K364"/>
  <c r="I364"/>
  <c r="AB361"/>
  <c r="V358"/>
  <c r="V356"/>
  <c r="AB353"/>
  <c r="V352"/>
  <c r="V350"/>
  <c r="AC350" s="1"/>
  <c r="AF350" s="1"/>
  <c r="V348"/>
  <c r="AB345"/>
  <c r="V342"/>
  <c r="AC342" s="1"/>
  <c r="AF342" s="1"/>
  <c r="V340"/>
  <c r="AB337"/>
  <c r="V334"/>
  <c r="V332"/>
  <c r="AB329"/>
  <c r="Y326"/>
  <c r="AG326" s="1"/>
  <c r="U326"/>
  <c r="Q326"/>
  <c r="M326"/>
  <c r="I326"/>
  <c r="AC299"/>
  <c r="AF299" s="1"/>
  <c r="AC293"/>
  <c r="AF293" s="1"/>
  <c r="AC277"/>
  <c r="AF277" s="1"/>
  <c r="AC261"/>
  <c r="AF261" s="1"/>
  <c r="AC225"/>
  <c r="AF225" s="1"/>
  <c r="H209"/>
  <c r="J209"/>
  <c r="L209"/>
  <c r="N209"/>
  <c r="P209"/>
  <c r="R209"/>
  <c r="T209"/>
  <c r="X209"/>
  <c r="H207"/>
  <c r="J207"/>
  <c r="L207"/>
  <c r="N207"/>
  <c r="P207"/>
  <c r="R207"/>
  <c r="T207"/>
  <c r="X207"/>
  <c r="Z207"/>
  <c r="H205"/>
  <c r="J205"/>
  <c r="L205"/>
  <c r="N205"/>
  <c r="P205"/>
  <c r="R205"/>
  <c r="T205"/>
  <c r="X205"/>
  <c r="Z205"/>
  <c r="H203"/>
  <c r="J203"/>
  <c r="L203"/>
  <c r="N203"/>
  <c r="P203"/>
  <c r="R203"/>
  <c r="T203"/>
  <c r="X203"/>
  <c r="Z203"/>
  <c r="H201"/>
  <c r="J201"/>
  <c r="L201"/>
  <c r="N201"/>
  <c r="P201"/>
  <c r="R201"/>
  <c r="T201"/>
  <c r="X201"/>
  <c r="Z201"/>
  <c r="AC200"/>
  <c r="AF200" s="1"/>
  <c r="H199"/>
  <c r="J199"/>
  <c r="L199"/>
  <c r="N199"/>
  <c r="P199"/>
  <c r="R199"/>
  <c r="T199"/>
  <c r="X199"/>
  <c r="Z199"/>
  <c r="H197"/>
  <c r="J197"/>
  <c r="L197"/>
  <c r="N197"/>
  <c r="P197"/>
  <c r="R197"/>
  <c r="T197"/>
  <c r="X197"/>
  <c r="Z197"/>
  <c r="H195"/>
  <c r="J195"/>
  <c r="L195"/>
  <c r="N195"/>
  <c r="P195"/>
  <c r="R195"/>
  <c r="T195"/>
  <c r="X195"/>
  <c r="Z195"/>
  <c r="H193"/>
  <c r="J193"/>
  <c r="L193"/>
  <c r="N193"/>
  <c r="P193"/>
  <c r="R193"/>
  <c r="T193"/>
  <c r="X193"/>
  <c r="Z193"/>
  <c r="H191"/>
  <c r="J191"/>
  <c r="L191"/>
  <c r="N191"/>
  <c r="P191"/>
  <c r="R191"/>
  <c r="T191"/>
  <c r="X191"/>
  <c r="Z191"/>
  <c r="H189"/>
  <c r="J189"/>
  <c r="L189"/>
  <c r="N189"/>
  <c r="P189"/>
  <c r="R189"/>
  <c r="T189"/>
  <c r="X189"/>
  <c r="Z189"/>
  <c r="H187"/>
  <c r="J187"/>
  <c r="L187"/>
  <c r="N187"/>
  <c r="P187"/>
  <c r="R187"/>
  <c r="T187"/>
  <c r="X187"/>
  <c r="Z187"/>
  <c r="H185"/>
  <c r="J185"/>
  <c r="L185"/>
  <c r="N185"/>
  <c r="P185"/>
  <c r="R185"/>
  <c r="T185"/>
  <c r="X185"/>
  <c r="Z185"/>
  <c r="AC184"/>
  <c r="AF184" s="1"/>
  <c r="H183"/>
  <c r="J183"/>
  <c r="L183"/>
  <c r="N183"/>
  <c r="P183"/>
  <c r="R183"/>
  <c r="T183"/>
  <c r="X183"/>
  <c r="Z183"/>
  <c r="H181"/>
  <c r="J181"/>
  <c r="L181"/>
  <c r="N181"/>
  <c r="P181"/>
  <c r="R181"/>
  <c r="T181"/>
  <c r="X181"/>
  <c r="Z181"/>
  <c r="H179"/>
  <c r="J179"/>
  <c r="L179"/>
  <c r="N179"/>
  <c r="P179"/>
  <c r="R179"/>
  <c r="T179"/>
  <c r="X179"/>
  <c r="Z179"/>
  <c r="H177"/>
  <c r="J177"/>
  <c r="L177"/>
  <c r="N177"/>
  <c r="P177"/>
  <c r="R177"/>
  <c r="T177"/>
  <c r="X177"/>
  <c r="Z177"/>
  <c r="X176"/>
  <c r="T176"/>
  <c r="P176"/>
  <c r="L176"/>
  <c r="G175"/>
  <c r="I175"/>
  <c r="K175"/>
  <c r="M175"/>
  <c r="O175"/>
  <c r="Q175"/>
  <c r="S175"/>
  <c r="U175"/>
  <c r="W175"/>
  <c r="Y175"/>
  <c r="AG175" s="1"/>
  <c r="AA175"/>
  <c r="X174"/>
  <c r="T174"/>
  <c r="P174"/>
  <c r="L174"/>
  <c r="G173"/>
  <c r="I173"/>
  <c r="K173"/>
  <c r="M173"/>
  <c r="O173"/>
  <c r="Q173"/>
  <c r="S173"/>
  <c r="U173"/>
  <c r="W173"/>
  <c r="Y173"/>
  <c r="AA173"/>
  <c r="X172"/>
  <c r="T172"/>
  <c r="P172"/>
  <c r="L172"/>
  <c r="G171"/>
  <c r="I171"/>
  <c r="K171"/>
  <c r="M171"/>
  <c r="O171"/>
  <c r="Q171"/>
  <c r="S171"/>
  <c r="U171"/>
  <c r="W171"/>
  <c r="Y171"/>
  <c r="AA171"/>
  <c r="X170"/>
  <c r="T170"/>
  <c r="P170"/>
  <c r="L170"/>
  <c r="G169"/>
  <c r="I169"/>
  <c r="K169"/>
  <c r="M169"/>
  <c r="O169"/>
  <c r="Q169"/>
  <c r="S169"/>
  <c r="U169"/>
  <c r="W169"/>
  <c r="Y169"/>
  <c r="AA169"/>
  <c r="X168"/>
  <c r="T168"/>
  <c r="P168"/>
  <c r="L168"/>
  <c r="G167"/>
  <c r="I167"/>
  <c r="K167"/>
  <c r="M167"/>
  <c r="O167"/>
  <c r="Q167"/>
  <c r="V167" s="1"/>
  <c r="S167"/>
  <c r="U167"/>
  <c r="W167"/>
  <c r="Y167"/>
  <c r="AA167"/>
  <c r="X166"/>
  <c r="T166"/>
  <c r="P166"/>
  <c r="L166"/>
  <c r="G165"/>
  <c r="I165"/>
  <c r="K165"/>
  <c r="M165"/>
  <c r="O165"/>
  <c r="Q165"/>
  <c r="S165"/>
  <c r="U165"/>
  <c r="W165"/>
  <c r="Y165"/>
  <c r="AA165"/>
  <c r="X164"/>
  <c r="T164"/>
  <c r="P164"/>
  <c r="L164"/>
  <c r="G163"/>
  <c r="I163"/>
  <c r="K163"/>
  <c r="M163"/>
  <c r="O163"/>
  <c r="Q163"/>
  <c r="S163"/>
  <c r="U163"/>
  <c r="W163"/>
  <c r="Y163"/>
  <c r="AA163"/>
  <c r="X162"/>
  <c r="T162"/>
  <c r="P162"/>
  <c r="L162"/>
  <c r="G161"/>
  <c r="I161"/>
  <c r="K161"/>
  <c r="M161"/>
  <c r="O161"/>
  <c r="Q161"/>
  <c r="S161"/>
  <c r="U161"/>
  <c r="W161"/>
  <c r="Y161"/>
  <c r="AA161"/>
  <c r="X160"/>
  <c r="T160"/>
  <c r="P160"/>
  <c r="L160"/>
  <c r="G159"/>
  <c r="I159"/>
  <c r="K159"/>
  <c r="M159"/>
  <c r="O159"/>
  <c r="Q159"/>
  <c r="S159"/>
  <c r="U159"/>
  <c r="W159"/>
  <c r="Y159"/>
  <c r="AG159" s="1"/>
  <c r="AA159"/>
  <c r="X158"/>
  <c r="T158"/>
  <c r="P158"/>
  <c r="L158"/>
  <c r="G157"/>
  <c r="I157"/>
  <c r="K157"/>
  <c r="M157"/>
  <c r="O157"/>
  <c r="Q157"/>
  <c r="S157"/>
  <c r="U157"/>
  <c r="W157"/>
  <c r="Y157"/>
  <c r="AA157"/>
  <c r="Z324"/>
  <c r="X324"/>
  <c r="T324"/>
  <c r="R324"/>
  <c r="P324"/>
  <c r="N324"/>
  <c r="L324"/>
  <c r="J324"/>
  <c r="Z322"/>
  <c r="X322"/>
  <c r="T322"/>
  <c r="R322"/>
  <c r="P322"/>
  <c r="N322"/>
  <c r="L322"/>
  <c r="J322"/>
  <c r="Z320"/>
  <c r="X320"/>
  <c r="T320"/>
  <c r="R320"/>
  <c r="P320"/>
  <c r="N320"/>
  <c r="L320"/>
  <c r="J320"/>
  <c r="Z318"/>
  <c r="X318"/>
  <c r="T318"/>
  <c r="R318"/>
  <c r="P318"/>
  <c r="N318"/>
  <c r="L318"/>
  <c r="J318"/>
  <c r="Z316"/>
  <c r="X316"/>
  <c r="T316"/>
  <c r="R316"/>
  <c r="P316"/>
  <c r="N316"/>
  <c r="L316"/>
  <c r="J316"/>
  <c r="Z314"/>
  <c r="X314"/>
  <c r="T314"/>
  <c r="R314"/>
  <c r="P314"/>
  <c r="N314"/>
  <c r="L314"/>
  <c r="J314"/>
  <c r="Z312"/>
  <c r="X312"/>
  <c r="T312"/>
  <c r="R312"/>
  <c r="P312"/>
  <c r="N312"/>
  <c r="L312"/>
  <c r="J312"/>
  <c r="Z310"/>
  <c r="X310"/>
  <c r="T310"/>
  <c r="R310"/>
  <c r="P310"/>
  <c r="N310"/>
  <c r="L310"/>
  <c r="J310"/>
  <c r="Z308"/>
  <c r="X308"/>
  <c r="T308"/>
  <c r="R308"/>
  <c r="P308"/>
  <c r="N308"/>
  <c r="L308"/>
  <c r="J308"/>
  <c r="Z306"/>
  <c r="X306"/>
  <c r="T306"/>
  <c r="R306"/>
  <c r="P306"/>
  <c r="N306"/>
  <c r="L306"/>
  <c r="J306"/>
  <c r="Z304"/>
  <c r="X304"/>
  <c r="T304"/>
  <c r="R304"/>
  <c r="P304"/>
  <c r="N304"/>
  <c r="L304"/>
  <c r="J304"/>
  <c r="Z302"/>
  <c r="X302"/>
  <c r="T302"/>
  <c r="R302"/>
  <c r="P302"/>
  <c r="N302"/>
  <c r="L302"/>
  <c r="J302"/>
  <c r="Z214"/>
  <c r="X214"/>
  <c r="T214"/>
  <c r="R214"/>
  <c r="P214"/>
  <c r="N214"/>
  <c r="L214"/>
  <c r="J214"/>
  <c r="Z212"/>
  <c r="X212"/>
  <c r="T212"/>
  <c r="R212"/>
  <c r="P212"/>
  <c r="N212"/>
  <c r="L212"/>
  <c r="J212"/>
  <c r="Z210"/>
  <c r="X210"/>
  <c r="T210"/>
  <c r="R210"/>
  <c r="P210"/>
  <c r="N210"/>
  <c r="L210"/>
  <c r="J210"/>
  <c r="AA209"/>
  <c r="Y209"/>
  <c r="AG209" s="1"/>
  <c r="U209"/>
  <c r="Q209"/>
  <c r="M209"/>
  <c r="I209"/>
  <c r="Y207"/>
  <c r="U207"/>
  <c r="Q207"/>
  <c r="M207"/>
  <c r="I207"/>
  <c r="Y205"/>
  <c r="U205"/>
  <c r="Q205"/>
  <c r="M205"/>
  <c r="I205"/>
  <c r="G176"/>
  <c r="I176"/>
  <c r="K176"/>
  <c r="M176"/>
  <c r="O176"/>
  <c r="Q176"/>
  <c r="S176"/>
  <c r="U176"/>
  <c r="W176"/>
  <c r="Y176"/>
  <c r="AA176"/>
  <c r="G174"/>
  <c r="I174"/>
  <c r="K174"/>
  <c r="M174"/>
  <c r="O174"/>
  <c r="Q174"/>
  <c r="S174"/>
  <c r="U174"/>
  <c r="W174"/>
  <c r="Y174"/>
  <c r="AA174"/>
  <c r="G172"/>
  <c r="I172"/>
  <c r="K172"/>
  <c r="M172"/>
  <c r="O172"/>
  <c r="Q172"/>
  <c r="S172"/>
  <c r="U172"/>
  <c r="W172"/>
  <c r="Y172"/>
  <c r="AG172" s="1"/>
  <c r="AA172"/>
  <c r="G170"/>
  <c r="I170"/>
  <c r="K170"/>
  <c r="M170"/>
  <c r="O170"/>
  <c r="Q170"/>
  <c r="S170"/>
  <c r="U170"/>
  <c r="W170"/>
  <c r="Y170"/>
  <c r="AA170"/>
  <c r="G168"/>
  <c r="I168"/>
  <c r="K168"/>
  <c r="M168"/>
  <c r="O168"/>
  <c r="Q168"/>
  <c r="S168"/>
  <c r="U168"/>
  <c r="W168"/>
  <c r="Y168"/>
  <c r="AA168"/>
  <c r="G166"/>
  <c r="I166"/>
  <c r="K166"/>
  <c r="M166"/>
  <c r="O166"/>
  <c r="Q166"/>
  <c r="S166"/>
  <c r="U166"/>
  <c r="W166"/>
  <c r="Y166"/>
  <c r="AA166"/>
  <c r="G164"/>
  <c r="I164"/>
  <c r="K164"/>
  <c r="M164"/>
  <c r="O164"/>
  <c r="Q164"/>
  <c r="S164"/>
  <c r="U164"/>
  <c r="W164"/>
  <c r="Y164"/>
  <c r="AA164"/>
  <c r="G162"/>
  <c r="I162"/>
  <c r="K162"/>
  <c r="M162"/>
  <c r="O162"/>
  <c r="Q162"/>
  <c r="S162"/>
  <c r="U162"/>
  <c r="W162"/>
  <c r="Y162"/>
  <c r="AA162"/>
  <c r="G160"/>
  <c r="I160"/>
  <c r="K160"/>
  <c r="M160"/>
  <c r="O160"/>
  <c r="Q160"/>
  <c r="S160"/>
  <c r="U160"/>
  <c r="W160"/>
  <c r="Y160"/>
  <c r="AA160"/>
  <c r="G158"/>
  <c r="I158"/>
  <c r="K158"/>
  <c r="M158"/>
  <c r="O158"/>
  <c r="Q158"/>
  <c r="S158"/>
  <c r="U158"/>
  <c r="W158"/>
  <c r="Y158"/>
  <c r="AA158"/>
  <c r="G147"/>
  <c r="I147"/>
  <c r="K147"/>
  <c r="M147"/>
  <c r="O147"/>
  <c r="Q147"/>
  <c r="S147"/>
  <c r="U147"/>
  <c r="W147"/>
  <c r="Y147"/>
  <c r="AA147"/>
  <c r="G145"/>
  <c r="I145"/>
  <c r="K145"/>
  <c r="M145"/>
  <c r="O145"/>
  <c r="Q145"/>
  <c r="S145"/>
  <c r="U145"/>
  <c r="W145"/>
  <c r="Y145"/>
  <c r="AA145"/>
  <c r="G143"/>
  <c r="I143"/>
  <c r="K143"/>
  <c r="M143"/>
  <c r="O143"/>
  <c r="Q143"/>
  <c r="S143"/>
  <c r="U143"/>
  <c r="W143"/>
  <c r="Y143"/>
  <c r="AA143"/>
  <c r="AB141"/>
  <c r="V138"/>
  <c r="V136"/>
  <c r="AB133"/>
  <c r="V130"/>
  <c r="V128"/>
  <c r="AA156"/>
  <c r="Y156"/>
  <c r="AG156" s="1"/>
  <c r="W156"/>
  <c r="U156"/>
  <c r="S156"/>
  <c r="Q156"/>
  <c r="O156"/>
  <c r="M156"/>
  <c r="K156"/>
  <c r="I156"/>
  <c r="AA155"/>
  <c r="Y155"/>
  <c r="W155"/>
  <c r="U155"/>
  <c r="S155"/>
  <c r="Q155"/>
  <c r="O155"/>
  <c r="M155"/>
  <c r="K155"/>
  <c r="I155"/>
  <c r="AA154"/>
  <c r="Y154"/>
  <c r="W154"/>
  <c r="U154"/>
  <c r="S154"/>
  <c r="Q154"/>
  <c r="O154"/>
  <c r="M154"/>
  <c r="K154"/>
  <c r="I154"/>
  <c r="AA153"/>
  <c r="Y153"/>
  <c r="W153"/>
  <c r="U153"/>
  <c r="S153"/>
  <c r="Q153"/>
  <c r="O153"/>
  <c r="M153"/>
  <c r="K153"/>
  <c r="I153"/>
  <c r="AA152"/>
  <c r="Y152"/>
  <c r="AG152" s="1"/>
  <c r="W152"/>
  <c r="U152"/>
  <c r="S152"/>
  <c r="Q152"/>
  <c r="O152"/>
  <c r="M152"/>
  <c r="K152"/>
  <c r="I152"/>
  <c r="AA151"/>
  <c r="Y151"/>
  <c r="W151"/>
  <c r="U151"/>
  <c r="S151"/>
  <c r="Q151"/>
  <c r="O151"/>
  <c r="M151"/>
  <c r="K151"/>
  <c r="I151"/>
  <c r="AA150"/>
  <c r="Y150"/>
  <c r="W150"/>
  <c r="U150"/>
  <c r="S150"/>
  <c r="Q150"/>
  <c r="O150"/>
  <c r="M150"/>
  <c r="K150"/>
  <c r="I150"/>
  <c r="AA149"/>
  <c r="Y149"/>
  <c r="W149"/>
  <c r="U149"/>
  <c r="S149"/>
  <c r="Q149"/>
  <c r="O149"/>
  <c r="M149"/>
  <c r="K149"/>
  <c r="I149"/>
  <c r="G148"/>
  <c r="I148"/>
  <c r="K148"/>
  <c r="M148"/>
  <c r="O148"/>
  <c r="Q148"/>
  <c r="S148"/>
  <c r="U148"/>
  <c r="W148"/>
  <c r="Y148"/>
  <c r="AG148" s="1"/>
  <c r="AA148"/>
  <c r="X147"/>
  <c r="T147"/>
  <c r="P147"/>
  <c r="L147"/>
  <c r="H147"/>
  <c r="G146"/>
  <c r="I146"/>
  <c r="K146"/>
  <c r="M146"/>
  <c r="O146"/>
  <c r="Q146"/>
  <c r="S146"/>
  <c r="U146"/>
  <c r="W146"/>
  <c r="Y146"/>
  <c r="AG146" s="1"/>
  <c r="AA146"/>
  <c r="X145"/>
  <c r="T145"/>
  <c r="P145"/>
  <c r="L145"/>
  <c r="H145"/>
  <c r="G144"/>
  <c r="I144"/>
  <c r="K144"/>
  <c r="M144"/>
  <c r="O144"/>
  <c r="Q144"/>
  <c r="S144"/>
  <c r="U144"/>
  <c r="W144"/>
  <c r="Y144"/>
  <c r="AG144" s="1"/>
  <c r="AA144"/>
  <c r="X143"/>
  <c r="T143"/>
  <c r="P143"/>
  <c r="L143"/>
  <c r="H143"/>
  <c r="AB140"/>
  <c r="V137"/>
  <c r="V135"/>
  <c r="AB132"/>
  <c r="V129"/>
  <c r="V127"/>
  <c r="AC121"/>
  <c r="AF121" s="1"/>
  <c r="AC115"/>
  <c r="AF115" s="1"/>
  <c r="AC99"/>
  <c r="AF99" s="1"/>
  <c r="H68"/>
  <c r="J68"/>
  <c r="L68"/>
  <c r="N68"/>
  <c r="P68"/>
  <c r="H66"/>
  <c r="J66"/>
  <c r="L66"/>
  <c r="N66"/>
  <c r="P66"/>
  <c r="R66"/>
  <c r="T66"/>
  <c r="X66"/>
  <c r="Z66"/>
  <c r="H64"/>
  <c r="J64"/>
  <c r="L64"/>
  <c r="N64"/>
  <c r="P64"/>
  <c r="R64"/>
  <c r="T64"/>
  <c r="X64"/>
  <c r="Z64"/>
  <c r="H62"/>
  <c r="J62"/>
  <c r="L62"/>
  <c r="N62"/>
  <c r="P62"/>
  <c r="R62"/>
  <c r="T62"/>
  <c r="X62"/>
  <c r="Z62"/>
  <c r="Z69"/>
  <c r="X69"/>
  <c r="T69"/>
  <c r="R69"/>
  <c r="P69"/>
  <c r="N69"/>
  <c r="L69"/>
  <c r="J69"/>
  <c r="AA68"/>
  <c r="Y68"/>
  <c r="W68"/>
  <c r="U68"/>
  <c r="S68"/>
  <c r="Q68"/>
  <c r="M68"/>
  <c r="I68"/>
  <c r="Y66"/>
  <c r="U66"/>
  <c r="Q66"/>
  <c r="M66"/>
  <c r="I66"/>
  <c r="Y64"/>
  <c r="AG64" s="1"/>
  <c r="U64"/>
  <c r="Q64"/>
  <c r="M64"/>
  <c r="I64"/>
  <c r="Y62"/>
  <c r="U62"/>
  <c r="Q62"/>
  <c r="M62"/>
  <c r="I62"/>
  <c r="Z60"/>
  <c r="X60"/>
  <c r="T60"/>
  <c r="R60"/>
  <c r="P60"/>
  <c r="N60"/>
  <c r="L60"/>
  <c r="J60"/>
  <c r="Z58"/>
  <c r="X58"/>
  <c r="T58"/>
  <c r="R58"/>
  <c r="P58"/>
  <c r="N58"/>
  <c r="L58"/>
  <c r="J58"/>
  <c r="Z56"/>
  <c r="X56"/>
  <c r="T56"/>
  <c r="R56"/>
  <c r="P56"/>
  <c r="N56"/>
  <c r="L56"/>
  <c r="J56"/>
  <c r="AA55"/>
  <c r="Y55"/>
  <c r="W55"/>
  <c r="U55"/>
  <c r="S55"/>
  <c r="Q55"/>
  <c r="O55"/>
  <c r="M55"/>
  <c r="K55"/>
  <c r="I55"/>
  <c r="Z48"/>
  <c r="X48"/>
  <c r="T48"/>
  <c r="P48"/>
  <c r="L48"/>
  <c r="X47"/>
  <c r="T47"/>
  <c r="P47"/>
  <c r="L47"/>
  <c r="X46"/>
  <c r="T46"/>
  <c r="P46"/>
  <c r="L46"/>
  <c r="X45"/>
  <c r="T45"/>
  <c r="P45"/>
  <c r="L45"/>
  <c r="X44"/>
  <c r="T44"/>
  <c r="P44"/>
  <c r="L44"/>
  <c r="X43"/>
  <c r="T43"/>
  <c r="P43"/>
  <c r="L43"/>
  <c r="X42"/>
  <c r="T42"/>
  <c r="P42"/>
  <c r="L42"/>
  <c r="G48"/>
  <c r="I48"/>
  <c r="K48"/>
  <c r="M48"/>
  <c r="O48"/>
  <c r="Q48"/>
  <c r="S48"/>
  <c r="G47"/>
  <c r="I47"/>
  <c r="K47"/>
  <c r="M47"/>
  <c r="O47"/>
  <c r="Q47"/>
  <c r="S47"/>
  <c r="U47"/>
  <c r="W47"/>
  <c r="Y47"/>
  <c r="AA47"/>
  <c r="G46"/>
  <c r="I46"/>
  <c r="K46"/>
  <c r="M46"/>
  <c r="O46"/>
  <c r="Q46"/>
  <c r="S46"/>
  <c r="U46"/>
  <c r="W46"/>
  <c r="Y46"/>
  <c r="AA46"/>
  <c r="G45"/>
  <c r="I45"/>
  <c r="K45"/>
  <c r="M45"/>
  <c r="O45"/>
  <c r="Q45"/>
  <c r="S45"/>
  <c r="U45"/>
  <c r="W45"/>
  <c r="Y45"/>
  <c r="AA45"/>
  <c r="G44"/>
  <c r="I44"/>
  <c r="K44"/>
  <c r="M44"/>
  <c r="O44"/>
  <c r="Q44"/>
  <c r="S44"/>
  <c r="U44"/>
  <c r="W44"/>
  <c r="Y44"/>
  <c r="AA44"/>
  <c r="G43"/>
  <c r="I43"/>
  <c r="K43"/>
  <c r="M43"/>
  <c r="O43"/>
  <c r="Q43"/>
  <c r="S43"/>
  <c r="U43"/>
  <c r="W43"/>
  <c r="Y43"/>
  <c r="AG43" s="1"/>
  <c r="AA43"/>
  <c r="G42"/>
  <c r="I42"/>
  <c r="K42"/>
  <c r="M42"/>
  <c r="O42"/>
  <c r="Q42"/>
  <c r="S42"/>
  <c r="U42"/>
  <c r="W42"/>
  <c r="Y42"/>
  <c r="AA42"/>
  <c r="G41"/>
  <c r="I41"/>
  <c r="K41"/>
  <c r="M41"/>
  <c r="O41"/>
  <c r="Q41"/>
  <c r="S41"/>
  <c r="U41"/>
  <c r="W41"/>
  <c r="Y41"/>
  <c r="AA41"/>
  <c r="G40"/>
  <c r="I40"/>
  <c r="K40"/>
  <c r="M40"/>
  <c r="O40"/>
  <c r="Q40"/>
  <c r="S40"/>
  <c r="U40"/>
  <c r="W40"/>
  <c r="Y40"/>
  <c r="AA40"/>
  <c r="G39"/>
  <c r="I39"/>
  <c r="K39"/>
  <c r="M39"/>
  <c r="O39"/>
  <c r="Q39"/>
  <c r="S39"/>
  <c r="U39"/>
  <c r="W39"/>
  <c r="Y39"/>
  <c r="AA39"/>
  <c r="G38"/>
  <c r="I38"/>
  <c r="K38"/>
  <c r="M38"/>
  <c r="O38"/>
  <c r="Q38"/>
  <c r="S38"/>
  <c r="U38"/>
  <c r="W38"/>
  <c r="Y38"/>
  <c r="AA38"/>
  <c r="G37"/>
  <c r="I37"/>
  <c r="K37"/>
  <c r="M37"/>
  <c r="O37"/>
  <c r="Q37"/>
  <c r="S37"/>
  <c r="U37"/>
  <c r="W37"/>
  <c r="Y37"/>
  <c r="AA37"/>
  <c r="G36"/>
  <c r="I36"/>
  <c r="K36"/>
  <c r="M36"/>
  <c r="O36"/>
  <c r="Q36"/>
  <c r="S36"/>
  <c r="U36"/>
  <c r="W36"/>
  <c r="Y36"/>
  <c r="AA36"/>
  <c r="H36"/>
  <c r="L36"/>
  <c r="P36"/>
  <c r="T36"/>
  <c r="X36"/>
  <c r="G35"/>
  <c r="I35"/>
  <c r="K35"/>
  <c r="M35"/>
  <c r="O35"/>
  <c r="Q35"/>
  <c r="S35"/>
  <c r="U35"/>
  <c r="W35"/>
  <c r="Y35"/>
  <c r="AA35"/>
  <c r="G34"/>
  <c r="I34"/>
  <c r="K34"/>
  <c r="M34"/>
  <c r="O34"/>
  <c r="Q34"/>
  <c r="S34"/>
  <c r="U34"/>
  <c r="W34"/>
  <c r="Y34"/>
  <c r="AA34"/>
  <c r="G33"/>
  <c r="I33"/>
  <c r="K33"/>
  <c r="M33"/>
  <c r="O33"/>
  <c r="Q33"/>
  <c r="S33"/>
  <c r="U33"/>
  <c r="W33"/>
  <c r="Y33"/>
  <c r="AA33"/>
  <c r="G32"/>
  <c r="I32"/>
  <c r="K32"/>
  <c r="M32"/>
  <c r="O32"/>
  <c r="Q32"/>
  <c r="S32"/>
  <c r="U32"/>
  <c r="W32"/>
  <c r="Y32"/>
  <c r="AA32"/>
  <c r="X35"/>
  <c r="T35"/>
  <c r="P35"/>
  <c r="L35"/>
  <c r="H35"/>
  <c r="X34"/>
  <c r="T34"/>
  <c r="P34"/>
  <c r="L34"/>
  <c r="H34"/>
  <c r="X33"/>
  <c r="T33"/>
  <c r="P33"/>
  <c r="L33"/>
  <c r="H33"/>
  <c r="X32"/>
  <c r="T32"/>
  <c r="P32"/>
  <c r="L32"/>
  <c r="H32"/>
  <c r="AA31"/>
  <c r="Y31"/>
  <c r="W31"/>
  <c r="U31"/>
  <c r="S31"/>
  <c r="Q31"/>
  <c r="O31"/>
  <c r="M31"/>
  <c r="K31"/>
  <c r="I31"/>
  <c r="AC17"/>
  <c r="AF17" s="1"/>
  <c r="Z10"/>
  <c r="X10"/>
  <c r="T10"/>
  <c r="R10"/>
  <c r="P10"/>
  <c r="M10"/>
  <c r="K10"/>
  <c r="I10"/>
  <c r="Z8"/>
  <c r="X8"/>
  <c r="T8"/>
  <c r="R8"/>
  <c r="P8"/>
  <c r="M8"/>
  <c r="K8"/>
  <c r="I8"/>
  <c r="AC285" l="1"/>
  <c r="AF285" s="1"/>
  <c r="AC19"/>
  <c r="AF19" s="1"/>
  <c r="AC221"/>
  <c r="AF221" s="1"/>
  <c r="AC237"/>
  <c r="AF237" s="1"/>
  <c r="AC182"/>
  <c r="AF182" s="1"/>
  <c r="AC123"/>
  <c r="AF123" s="1"/>
  <c r="AC15"/>
  <c r="AF15" s="1"/>
  <c r="AC65"/>
  <c r="AF65" s="1"/>
  <c r="AC186"/>
  <c r="AF186" s="1"/>
  <c r="AC63"/>
  <c r="AF63" s="1"/>
  <c r="AC219"/>
  <c r="AF219" s="1"/>
  <c r="AC235"/>
  <c r="AF235" s="1"/>
  <c r="AC229"/>
  <c r="AF229" s="1"/>
  <c r="AG34"/>
  <c r="AC352"/>
  <c r="AF352" s="1"/>
  <c r="AB52"/>
  <c r="V114"/>
  <c r="AG279"/>
  <c r="AG107"/>
  <c r="AG190"/>
  <c r="AG188"/>
  <c r="AG128"/>
  <c r="AG62"/>
  <c r="AC446"/>
  <c r="AF446" s="1"/>
  <c r="AB323"/>
  <c r="V12"/>
  <c r="V24"/>
  <c r="V75"/>
  <c r="AB92"/>
  <c r="V98"/>
  <c r="AB108"/>
  <c r="AC108" s="1"/>
  <c r="AF108" s="1"/>
  <c r="V112"/>
  <c r="V122"/>
  <c r="AG8"/>
  <c r="AG37"/>
  <c r="AG45"/>
  <c r="AG151"/>
  <c r="AG155"/>
  <c r="AG160"/>
  <c r="AG176"/>
  <c r="AB212"/>
  <c r="AB214"/>
  <c r="AB302"/>
  <c r="AB304"/>
  <c r="AB306"/>
  <c r="AB310"/>
  <c r="AB312"/>
  <c r="AB314"/>
  <c r="AB318"/>
  <c r="AB320"/>
  <c r="AB322"/>
  <c r="AG163"/>
  <c r="V364"/>
  <c r="AG366"/>
  <c r="V368"/>
  <c r="AG370"/>
  <c r="V372"/>
  <c r="AG374"/>
  <c r="V376"/>
  <c r="AG378"/>
  <c r="V380"/>
  <c r="AG382"/>
  <c r="V384"/>
  <c r="AG386"/>
  <c r="V388"/>
  <c r="AG390"/>
  <c r="V392"/>
  <c r="AG394"/>
  <c r="V398"/>
  <c r="AG400"/>
  <c r="V402"/>
  <c r="AG404"/>
  <c r="V406"/>
  <c r="AG408"/>
  <c r="V410"/>
  <c r="AG412"/>
  <c r="V414"/>
  <c r="AG416"/>
  <c r="AG420"/>
  <c r="AG253"/>
  <c r="AG265"/>
  <c r="AG281"/>
  <c r="AG297"/>
  <c r="AG275"/>
  <c r="AG61"/>
  <c r="AG63"/>
  <c r="AG67"/>
  <c r="V142"/>
  <c r="AC334"/>
  <c r="AF334" s="1"/>
  <c r="AC358"/>
  <c r="AF358" s="1"/>
  <c r="AG39"/>
  <c r="AG47"/>
  <c r="AG150"/>
  <c r="AG154"/>
  <c r="AG164"/>
  <c r="AG205"/>
  <c r="V159"/>
  <c r="AG167"/>
  <c r="V175"/>
  <c r="AG365"/>
  <c r="V367"/>
  <c r="AG369"/>
  <c r="V371"/>
  <c r="AG373"/>
  <c r="V375"/>
  <c r="AG377"/>
  <c r="V379"/>
  <c r="AG381"/>
  <c r="V383"/>
  <c r="AG385"/>
  <c r="V387"/>
  <c r="AG389"/>
  <c r="V391"/>
  <c r="AG393"/>
  <c r="V395"/>
  <c r="AG399"/>
  <c r="V401"/>
  <c r="AG403"/>
  <c r="V405"/>
  <c r="AG407"/>
  <c r="V409"/>
  <c r="AG411"/>
  <c r="V413"/>
  <c r="AG415"/>
  <c r="AG419"/>
  <c r="AG261"/>
  <c r="AG277"/>
  <c r="AG293"/>
  <c r="AG267"/>
  <c r="AG299"/>
  <c r="AG330"/>
  <c r="V438"/>
  <c r="AG109"/>
  <c r="AG397"/>
  <c r="AG286"/>
  <c r="AC332"/>
  <c r="AF332" s="1"/>
  <c r="AC340"/>
  <c r="AF340" s="1"/>
  <c r="AC348"/>
  <c r="AF348" s="1"/>
  <c r="AC356"/>
  <c r="AF356" s="1"/>
  <c r="AC442"/>
  <c r="AF442" s="1"/>
  <c r="AC450"/>
  <c r="AF450" s="1"/>
  <c r="AC458"/>
  <c r="AF458" s="1"/>
  <c r="AC466"/>
  <c r="AF466" s="1"/>
  <c r="AB9"/>
  <c r="V118"/>
  <c r="V126"/>
  <c r="AG31"/>
  <c r="AG32"/>
  <c r="AG41"/>
  <c r="AG55"/>
  <c r="AG66"/>
  <c r="AG149"/>
  <c r="AG153"/>
  <c r="AG168"/>
  <c r="AG171"/>
  <c r="AG364"/>
  <c r="V366"/>
  <c r="AG368"/>
  <c r="V370"/>
  <c r="AG372"/>
  <c r="V374"/>
  <c r="AG376"/>
  <c r="V378"/>
  <c r="AG380"/>
  <c r="V382"/>
  <c r="AG384"/>
  <c r="V386"/>
  <c r="AG388"/>
  <c r="V390"/>
  <c r="AG392"/>
  <c r="V394"/>
  <c r="AG398"/>
  <c r="V400"/>
  <c r="AG402"/>
  <c r="V404"/>
  <c r="AG406"/>
  <c r="V408"/>
  <c r="AG410"/>
  <c r="V412"/>
  <c r="AG414"/>
  <c r="AG418"/>
  <c r="AG422"/>
  <c r="AB198"/>
  <c r="AC198" s="1"/>
  <c r="AF198" s="1"/>
  <c r="AB206"/>
  <c r="AC206" s="1"/>
  <c r="AF206" s="1"/>
  <c r="AG257"/>
  <c r="AG273"/>
  <c r="AG289"/>
  <c r="AG317"/>
  <c r="AG259"/>
  <c r="AG291"/>
  <c r="AB434"/>
  <c r="AG105"/>
  <c r="AG127"/>
  <c r="AG207"/>
  <c r="AB285"/>
  <c r="AB180"/>
  <c r="AC180" s="1"/>
  <c r="AF180" s="1"/>
  <c r="V9"/>
  <c r="V14"/>
  <c r="V16"/>
  <c r="AC16" s="1"/>
  <c r="AF16" s="1"/>
  <c r="AB22"/>
  <c r="V26"/>
  <c r="V77"/>
  <c r="V84"/>
  <c r="AB96"/>
  <c r="V100"/>
  <c r="V102"/>
  <c r="V116"/>
  <c r="AC116" s="1"/>
  <c r="AF116" s="1"/>
  <c r="V124"/>
  <c r="AG251"/>
  <c r="AG309"/>
  <c r="AG255"/>
  <c r="AG287"/>
  <c r="AG328"/>
  <c r="AG234"/>
  <c r="AB12"/>
  <c r="AB16"/>
  <c r="AB24"/>
  <c r="AB50"/>
  <c r="AB71"/>
  <c r="AB73"/>
  <c r="AB75"/>
  <c r="AB77"/>
  <c r="AB79"/>
  <c r="AC79" s="1"/>
  <c r="AF79" s="1"/>
  <c r="AB81"/>
  <c r="AB86"/>
  <c r="AB90"/>
  <c r="AB94"/>
  <c r="AB98"/>
  <c r="AB102"/>
  <c r="AB106"/>
  <c r="AB110"/>
  <c r="AC110" s="1"/>
  <c r="AF110" s="1"/>
  <c r="AB114"/>
  <c r="AB116"/>
  <c r="AB118"/>
  <c r="AB120"/>
  <c r="AB122"/>
  <c r="AB124"/>
  <c r="AB126"/>
  <c r="AG147"/>
  <c r="AG33"/>
  <c r="AG35"/>
  <c r="AG36"/>
  <c r="AG38"/>
  <c r="AG40"/>
  <c r="AG42"/>
  <c r="AG44"/>
  <c r="AG46"/>
  <c r="AG68"/>
  <c r="AG145"/>
  <c r="AG158"/>
  <c r="AG162"/>
  <c r="AG166"/>
  <c r="AG170"/>
  <c r="AG174"/>
  <c r="AG157"/>
  <c r="AG161"/>
  <c r="AG165"/>
  <c r="AG169"/>
  <c r="AG173"/>
  <c r="AG28"/>
  <c r="AG30"/>
  <c r="AG56"/>
  <c r="AG60"/>
  <c r="AG69"/>
  <c r="AG302"/>
  <c r="AG306"/>
  <c r="AG310"/>
  <c r="AG314"/>
  <c r="AG318"/>
  <c r="AG322"/>
  <c r="AG325"/>
  <c r="AG396"/>
  <c r="AG439"/>
  <c r="AG22"/>
  <c r="AG26"/>
  <c r="AG52"/>
  <c r="AG65"/>
  <c r="AG84"/>
  <c r="AG88"/>
  <c r="AG143"/>
  <c r="AG423"/>
  <c r="AG424"/>
  <c r="AG425"/>
  <c r="AG426"/>
  <c r="AG427"/>
  <c r="AG428"/>
  <c r="AG429"/>
  <c r="AG430"/>
  <c r="AG431"/>
  <c r="AG432"/>
  <c r="AG9"/>
  <c r="AG10"/>
  <c r="AG20"/>
  <c r="AG54"/>
  <c r="AG73"/>
  <c r="AG75"/>
  <c r="AG77"/>
  <c r="AG79"/>
  <c r="AG81"/>
  <c r="AG83"/>
  <c r="AG114"/>
  <c r="AG116"/>
  <c r="AG118"/>
  <c r="AG120"/>
  <c r="AG122"/>
  <c r="AG124"/>
  <c r="AG126"/>
  <c r="AG129"/>
  <c r="AG131"/>
  <c r="AG133"/>
  <c r="AG135"/>
  <c r="AG137"/>
  <c r="AG139"/>
  <c r="AG141"/>
  <c r="AG212"/>
  <c r="AG435"/>
  <c r="AG50"/>
  <c r="AG24"/>
  <c r="AG86"/>
  <c r="AG90"/>
  <c r="AG94"/>
  <c r="AG100"/>
  <c r="AG108"/>
  <c r="AG98"/>
  <c r="AG102"/>
  <c r="AG106"/>
  <c r="AG110"/>
  <c r="AG215"/>
  <c r="AG219"/>
  <c r="AG223"/>
  <c r="AG92"/>
  <c r="AG96"/>
  <c r="AG104"/>
  <c r="AG112"/>
  <c r="AG211"/>
  <c r="AG217"/>
  <c r="AG221"/>
  <c r="AG225"/>
  <c r="AG229"/>
  <c r="AG233"/>
  <c r="AG237"/>
  <c r="AG241"/>
  <c r="AG245"/>
  <c r="AG249"/>
  <c r="AG339"/>
  <c r="AG343"/>
  <c r="AG347"/>
  <c r="AG351"/>
  <c r="AG355"/>
  <c r="AG359"/>
  <c r="AG363"/>
  <c r="AG14"/>
  <c r="AG72"/>
  <c r="AG80"/>
  <c r="AG132"/>
  <c r="AG138"/>
  <c r="AG179"/>
  <c r="AG187"/>
  <c r="AG195"/>
  <c r="AG203"/>
  <c r="AG210"/>
  <c r="AG177"/>
  <c r="AG185"/>
  <c r="AG193"/>
  <c r="AG201"/>
  <c r="AG216"/>
  <c r="AG331"/>
  <c r="AG335"/>
  <c r="AG457"/>
  <c r="AG461"/>
  <c r="AG465"/>
  <c r="AG21"/>
  <c r="AG25"/>
  <c r="AG123"/>
  <c r="AG130"/>
  <c r="AG232"/>
  <c r="AG262"/>
  <c r="AG282"/>
  <c r="AG298"/>
  <c r="AG240"/>
  <c r="AG342"/>
  <c r="AG358"/>
  <c r="AG334"/>
  <c r="AG340"/>
  <c r="AG356"/>
  <c r="AG436"/>
  <c r="AG437"/>
  <c r="AG458"/>
  <c r="AG462"/>
  <c r="AG466"/>
  <c r="AG17"/>
  <c r="AG29"/>
  <c r="AG53"/>
  <c r="AG74"/>
  <c r="AG78"/>
  <c r="AG103"/>
  <c r="AG142"/>
  <c r="AG222"/>
  <c r="AG236"/>
  <c r="AG244"/>
  <c r="AG228"/>
  <c r="AG338"/>
  <c r="AG354"/>
  <c r="AG444"/>
  <c r="AG448"/>
  <c r="AG456"/>
  <c r="AG464"/>
  <c r="AG12"/>
  <c r="AG51"/>
  <c r="AG58"/>
  <c r="AG71"/>
  <c r="AG87"/>
  <c r="AG242"/>
  <c r="AG250"/>
  <c r="AG252"/>
  <c r="AG260"/>
  <c r="AG268"/>
  <c r="AG276"/>
  <c r="AG280"/>
  <c r="AG344"/>
  <c r="AG352"/>
  <c r="AG360"/>
  <c r="AG258"/>
  <c r="AG266"/>
  <c r="AG274"/>
  <c r="AG278"/>
  <c r="AG256"/>
  <c r="AG454"/>
  <c r="AG292"/>
  <c r="AG296"/>
  <c r="AG97"/>
  <c r="AG336"/>
  <c r="AG329"/>
  <c r="AG362"/>
  <c r="AC61" i="2"/>
  <c r="AF61" s="1"/>
  <c r="AG7" i="1"/>
  <c r="AG227"/>
  <c r="AG231"/>
  <c r="AG235"/>
  <c r="AG239"/>
  <c r="AG243"/>
  <c r="AG247"/>
  <c r="AG337"/>
  <c r="AG341"/>
  <c r="AG345"/>
  <c r="AG349"/>
  <c r="AG353"/>
  <c r="AG357"/>
  <c r="AG361"/>
  <c r="AG434"/>
  <c r="AG441"/>
  <c r="AG445"/>
  <c r="AG449"/>
  <c r="AG453"/>
  <c r="AG438"/>
  <c r="AG443"/>
  <c r="AG447"/>
  <c r="AG451"/>
  <c r="AG16"/>
  <c r="AG18"/>
  <c r="AG48"/>
  <c r="AG49"/>
  <c r="AG70"/>
  <c r="AG125"/>
  <c r="AG178"/>
  <c r="AG183"/>
  <c r="AG186"/>
  <c r="AG191"/>
  <c r="AG194"/>
  <c r="AG199"/>
  <c r="AG202"/>
  <c r="AG181"/>
  <c r="AG184"/>
  <c r="AG189"/>
  <c r="AG192"/>
  <c r="AG197"/>
  <c r="AG200"/>
  <c r="AG208"/>
  <c r="AG311"/>
  <c r="AG312"/>
  <c r="AG315"/>
  <c r="AG316"/>
  <c r="AG327"/>
  <c r="AG333"/>
  <c r="AG455"/>
  <c r="AG459"/>
  <c r="AG463"/>
  <c r="AG11"/>
  <c r="AG15"/>
  <c r="AG19"/>
  <c r="AG23"/>
  <c r="AG27"/>
  <c r="AG57"/>
  <c r="AG115"/>
  <c r="AG136"/>
  <c r="AG117"/>
  <c r="AG121"/>
  <c r="AG213"/>
  <c r="AG214"/>
  <c r="AG224"/>
  <c r="AG248"/>
  <c r="AG254"/>
  <c r="AG270"/>
  <c r="AG284"/>
  <c r="AG300"/>
  <c r="AG320"/>
  <c r="AG324"/>
  <c r="AG230"/>
  <c r="AG246"/>
  <c r="AG350"/>
  <c r="AG13"/>
  <c r="AG85"/>
  <c r="AG93"/>
  <c r="AG91"/>
  <c r="AG99"/>
  <c r="AG113"/>
  <c r="AG134"/>
  <c r="AG220"/>
  <c r="AG304"/>
  <c r="AG308"/>
  <c r="AG348"/>
  <c r="AG442"/>
  <c r="AG460"/>
  <c r="AG76"/>
  <c r="AG433"/>
  <c r="AG450"/>
  <c r="AG82"/>
  <c r="AG89"/>
  <c r="AG264"/>
  <c r="AG332"/>
  <c r="AG346"/>
  <c r="AG440"/>
  <c r="AG95"/>
  <c r="AG101"/>
  <c r="AG119"/>
  <c r="AG272"/>
  <c r="AG446"/>
  <c r="AG452"/>
  <c r="AG140"/>
  <c r="AG218"/>
  <c r="AG290"/>
  <c r="AG294"/>
  <c r="AG111"/>
  <c r="AG288"/>
  <c r="AC73" i="2"/>
  <c r="AF73" s="1"/>
  <c r="AC101"/>
  <c r="AF101" s="1"/>
  <c r="AC109"/>
  <c r="AF109" s="1"/>
  <c r="AC118"/>
  <c r="AF118" s="1"/>
  <c r="AC138"/>
  <c r="AF138" s="1"/>
  <c r="AC141"/>
  <c r="AF141" s="1"/>
  <c r="AC316"/>
  <c r="AF316" s="1"/>
  <c r="AC185"/>
  <c r="AF185" s="1"/>
  <c r="AC183"/>
  <c r="AF183" s="1"/>
  <c r="AC199"/>
  <c r="AF199" s="1"/>
  <c r="AC77"/>
  <c r="AF77" s="1"/>
  <c r="AC97"/>
  <c r="AF97" s="1"/>
  <c r="AC132"/>
  <c r="AF132" s="1"/>
  <c r="AC140"/>
  <c r="AF140" s="1"/>
  <c r="AC175"/>
  <c r="AF175" s="1"/>
  <c r="AC174"/>
  <c r="AF174" s="1"/>
  <c r="AC187"/>
  <c r="AF187" s="1"/>
  <c r="AC89"/>
  <c r="AF89" s="1"/>
  <c r="AC113"/>
  <c r="AF113" s="1"/>
  <c r="AC129"/>
  <c r="AF129" s="1"/>
  <c r="AC62"/>
  <c r="AF62" s="1"/>
  <c r="AC312"/>
  <c r="AF312" s="1"/>
  <c r="AC203"/>
  <c r="AF203" s="1"/>
  <c r="AC434"/>
  <c r="AF434" s="1"/>
  <c r="AC438"/>
  <c r="AF438" s="1"/>
  <c r="AF7"/>
  <c r="AC56"/>
  <c r="AF56" s="1"/>
  <c r="AC64"/>
  <c r="AF64" s="1"/>
  <c r="AC142"/>
  <c r="AF142" s="1"/>
  <c r="AC122"/>
  <c r="AF122" s="1"/>
  <c r="AC70"/>
  <c r="AF70" s="1"/>
  <c r="AC72"/>
  <c r="AF72" s="1"/>
  <c r="AC76"/>
  <c r="AF76" s="1"/>
  <c r="AC84"/>
  <c r="AF84" s="1"/>
  <c r="AC91"/>
  <c r="AF91" s="1"/>
  <c r="AC95"/>
  <c r="AF95" s="1"/>
  <c r="AC104"/>
  <c r="AF104" s="1"/>
  <c r="AC134"/>
  <c r="AF134" s="1"/>
  <c r="AC136"/>
  <c r="AF136" s="1"/>
  <c r="AC169"/>
  <c r="AF169" s="1"/>
  <c r="AC173"/>
  <c r="AF173" s="1"/>
  <c r="AC177"/>
  <c r="AF177" s="1"/>
  <c r="AC55"/>
  <c r="AF55" s="1"/>
  <c r="AC78"/>
  <c r="AF78" s="1"/>
  <c r="AC106"/>
  <c r="AF106" s="1"/>
  <c r="AC124"/>
  <c r="AF124" s="1"/>
  <c r="AC60"/>
  <c r="AF60" s="1"/>
  <c r="AC71"/>
  <c r="AF71" s="1"/>
  <c r="AC75"/>
  <c r="AF75" s="1"/>
  <c r="AC79"/>
  <c r="AF79" s="1"/>
  <c r="AC90"/>
  <c r="AF90" s="1"/>
  <c r="AC94"/>
  <c r="AF94" s="1"/>
  <c r="AC96"/>
  <c r="AF96" s="1"/>
  <c r="AC102"/>
  <c r="AF102" s="1"/>
  <c r="AC105"/>
  <c r="AF105" s="1"/>
  <c r="AC108"/>
  <c r="AF108" s="1"/>
  <c r="AC112"/>
  <c r="AF112" s="1"/>
  <c r="AC133"/>
  <c r="AF133" s="1"/>
  <c r="AC135"/>
  <c r="AF135" s="1"/>
  <c r="AC304"/>
  <c r="AF304" s="1"/>
  <c r="AC320"/>
  <c r="AF320" s="1"/>
  <c r="AC435"/>
  <c r="AF435" s="1"/>
  <c r="AB472"/>
  <c r="V472"/>
  <c r="V416" i="1"/>
  <c r="V417"/>
  <c r="V418"/>
  <c r="V419"/>
  <c r="V420"/>
  <c r="V421"/>
  <c r="V422"/>
  <c r="V423"/>
  <c r="V424"/>
  <c r="AC468"/>
  <c r="AF468" s="1"/>
  <c r="K472"/>
  <c r="V8"/>
  <c r="T472"/>
  <c r="Z472"/>
  <c r="V10"/>
  <c r="AC10" s="1"/>
  <c r="AF10" s="1"/>
  <c r="AB10"/>
  <c r="AB31"/>
  <c r="V32"/>
  <c r="V34"/>
  <c r="V36"/>
  <c r="V37"/>
  <c r="V38"/>
  <c r="V40"/>
  <c r="AB55"/>
  <c r="AB56"/>
  <c r="AB58"/>
  <c r="AB69"/>
  <c r="AB62"/>
  <c r="AB66"/>
  <c r="AC127"/>
  <c r="AF127" s="1"/>
  <c r="AC129"/>
  <c r="AF129" s="1"/>
  <c r="AC131"/>
  <c r="AF131" s="1"/>
  <c r="AC133"/>
  <c r="AF133" s="1"/>
  <c r="AC135"/>
  <c r="AF135" s="1"/>
  <c r="AC137"/>
  <c r="AF137" s="1"/>
  <c r="AC139"/>
  <c r="AF139" s="1"/>
  <c r="AC141"/>
  <c r="AF141" s="1"/>
  <c r="AC213"/>
  <c r="AF213" s="1"/>
  <c r="AC71"/>
  <c r="AF71" s="1"/>
  <c r="AC73"/>
  <c r="AF73" s="1"/>
  <c r="AC75"/>
  <c r="AF75" s="1"/>
  <c r="AC77"/>
  <c r="AF77" s="1"/>
  <c r="AC81"/>
  <c r="AF81" s="1"/>
  <c r="AC83"/>
  <c r="AF83" s="1"/>
  <c r="AB142"/>
  <c r="AC142" s="1"/>
  <c r="AF142" s="1"/>
  <c r="V425"/>
  <c r="V426"/>
  <c r="V427"/>
  <c r="V428"/>
  <c r="V429"/>
  <c r="V430"/>
  <c r="V431"/>
  <c r="V432"/>
  <c r="AB433"/>
  <c r="AC433" s="1"/>
  <c r="AF433" s="1"/>
  <c r="AC49"/>
  <c r="AF49" s="1"/>
  <c r="AC51"/>
  <c r="AF51" s="1"/>
  <c r="AC53"/>
  <c r="AF53" s="1"/>
  <c r="AC240"/>
  <c r="AF240" s="1"/>
  <c r="AC242"/>
  <c r="AF242" s="1"/>
  <c r="AC244"/>
  <c r="AF244" s="1"/>
  <c r="AC246"/>
  <c r="AF246" s="1"/>
  <c r="AC248"/>
  <c r="AF248" s="1"/>
  <c r="AC250"/>
  <c r="AF250" s="1"/>
  <c r="AC252"/>
  <c r="AF252" s="1"/>
  <c r="AC254"/>
  <c r="AF254" s="1"/>
  <c r="AC256"/>
  <c r="AF256" s="1"/>
  <c r="AC258"/>
  <c r="AF258" s="1"/>
  <c r="AC260"/>
  <c r="AF260" s="1"/>
  <c r="AC262"/>
  <c r="AF262" s="1"/>
  <c r="AC264"/>
  <c r="AF264" s="1"/>
  <c r="AC266"/>
  <c r="AF266" s="1"/>
  <c r="AC268"/>
  <c r="AF268" s="1"/>
  <c r="AC270"/>
  <c r="AF270" s="1"/>
  <c r="AC272"/>
  <c r="AF272" s="1"/>
  <c r="AC274"/>
  <c r="AF274" s="1"/>
  <c r="AC276"/>
  <c r="AF276" s="1"/>
  <c r="AC278"/>
  <c r="AF278" s="1"/>
  <c r="AC280"/>
  <c r="AF280" s="1"/>
  <c r="AC282"/>
  <c r="AF282" s="1"/>
  <c r="AC284"/>
  <c r="AF284" s="1"/>
  <c r="AC286"/>
  <c r="AF286" s="1"/>
  <c r="AC288"/>
  <c r="AF288" s="1"/>
  <c r="AC290"/>
  <c r="AF290" s="1"/>
  <c r="AC292"/>
  <c r="AF292" s="1"/>
  <c r="AC294"/>
  <c r="AF294" s="1"/>
  <c r="AC296"/>
  <c r="AF296" s="1"/>
  <c r="AC298"/>
  <c r="AF298" s="1"/>
  <c r="AC440"/>
  <c r="AF440" s="1"/>
  <c r="AC444"/>
  <c r="AF444" s="1"/>
  <c r="AC448"/>
  <c r="AF448" s="1"/>
  <c r="AC452"/>
  <c r="AF452" s="1"/>
  <c r="AC456"/>
  <c r="AF456" s="1"/>
  <c r="AC460"/>
  <c r="AF460" s="1"/>
  <c r="AC464"/>
  <c r="AF464" s="1"/>
  <c r="L472"/>
  <c r="U472"/>
  <c r="Y472"/>
  <c r="Y476" s="1"/>
  <c r="Y479" s="1"/>
  <c r="O472"/>
  <c r="AB18"/>
  <c r="V18"/>
  <c r="AB20"/>
  <c r="V20"/>
  <c r="AC20" s="1"/>
  <c r="AF20" s="1"/>
  <c r="AB30"/>
  <c r="AB211"/>
  <c r="AB301"/>
  <c r="AB317"/>
  <c r="I472"/>
  <c r="M472"/>
  <c r="R472"/>
  <c r="X472"/>
  <c r="X476" s="1"/>
  <c r="X479" s="1"/>
  <c r="J472"/>
  <c r="N472"/>
  <c r="AC50"/>
  <c r="AF50" s="1"/>
  <c r="AC52"/>
  <c r="AF52" s="1"/>
  <c r="H472"/>
  <c r="Q472"/>
  <c r="AA472"/>
  <c r="V28"/>
  <c r="AC28" s="1"/>
  <c r="AF28" s="1"/>
  <c r="AB28"/>
  <c r="AB309"/>
  <c r="AB305"/>
  <c r="AB313"/>
  <c r="AB321"/>
  <c r="AB363"/>
  <c r="AC363" s="1"/>
  <c r="AF363" s="1"/>
  <c r="AB438"/>
  <c r="AC438" s="1"/>
  <c r="AF438" s="1"/>
  <c r="AB67"/>
  <c r="AC67" s="1"/>
  <c r="AF67" s="1"/>
  <c r="AC9"/>
  <c r="AF9" s="1"/>
  <c r="P472"/>
  <c r="S472"/>
  <c r="W472"/>
  <c r="W476" s="1"/>
  <c r="W479" s="1"/>
  <c r="V211"/>
  <c r="V313"/>
  <c r="AC313" s="1"/>
  <c r="AF313" s="1"/>
  <c r="AC30"/>
  <c r="AF30" s="1"/>
  <c r="AB432"/>
  <c r="AC432" s="1"/>
  <c r="AF432" s="1"/>
  <c r="V433"/>
  <c r="V435"/>
  <c r="V437"/>
  <c r="V439"/>
  <c r="AF7"/>
  <c r="AC54"/>
  <c r="AF54" s="1"/>
  <c r="AC59"/>
  <c r="AF59" s="1"/>
  <c r="V301"/>
  <c r="AC301" s="1"/>
  <c r="AF301" s="1"/>
  <c r="V309"/>
  <c r="V317"/>
  <c r="AC317" s="1"/>
  <c r="AF317" s="1"/>
  <c r="V305"/>
  <c r="AC305" s="1"/>
  <c r="AF305" s="1"/>
  <c r="V321"/>
  <c r="AC321" s="1"/>
  <c r="AF321" s="1"/>
  <c r="V434"/>
  <c r="AB43"/>
  <c r="AC307"/>
  <c r="AF307" s="1"/>
  <c r="AC315"/>
  <c r="AF315" s="1"/>
  <c r="AC323"/>
  <c r="AF323" s="1"/>
  <c r="AC397"/>
  <c r="AF397" s="1"/>
  <c r="AB435"/>
  <c r="AC303"/>
  <c r="AF303" s="1"/>
  <c r="AC311"/>
  <c r="AF311" s="1"/>
  <c r="AC319"/>
  <c r="AF319" s="1"/>
  <c r="AC436"/>
  <c r="AF436" s="1"/>
  <c r="AB37"/>
  <c r="AC37" s="1"/>
  <c r="AF37" s="1"/>
  <c r="AB45"/>
  <c r="AB8"/>
  <c r="AB48"/>
  <c r="AB60"/>
  <c r="V143"/>
  <c r="V144"/>
  <c r="V145"/>
  <c r="V146"/>
  <c r="V147"/>
  <c r="V148"/>
  <c r="V149"/>
  <c r="V150"/>
  <c r="V151"/>
  <c r="V152"/>
  <c r="V153"/>
  <c r="V154"/>
  <c r="V155"/>
  <c r="V156"/>
  <c r="AB210"/>
  <c r="AB308"/>
  <c r="AB316"/>
  <c r="V324"/>
  <c r="AC324" s="1"/>
  <c r="AF324" s="1"/>
  <c r="AB324"/>
  <c r="V157"/>
  <c r="V161"/>
  <c r="V163"/>
  <c r="V165"/>
  <c r="V169"/>
  <c r="V171"/>
  <c r="V173"/>
  <c r="AB177"/>
  <c r="AB179"/>
  <c r="AB181"/>
  <c r="AB183"/>
  <c r="AB185"/>
  <c r="AB187"/>
  <c r="AB189"/>
  <c r="AB191"/>
  <c r="AB193"/>
  <c r="AB195"/>
  <c r="AB197"/>
  <c r="AB199"/>
  <c r="AB201"/>
  <c r="AB203"/>
  <c r="AB205"/>
  <c r="AB207"/>
  <c r="AC70"/>
  <c r="AF70" s="1"/>
  <c r="AC72"/>
  <c r="AF72" s="1"/>
  <c r="AC74"/>
  <c r="AF74" s="1"/>
  <c r="AC76"/>
  <c r="AF76" s="1"/>
  <c r="AC78"/>
  <c r="AF78" s="1"/>
  <c r="AC80"/>
  <c r="AF80" s="1"/>
  <c r="AC82"/>
  <c r="AF82" s="1"/>
  <c r="AC84"/>
  <c r="AF84" s="1"/>
  <c r="AC86"/>
  <c r="AF86" s="1"/>
  <c r="AC88"/>
  <c r="AF88" s="1"/>
  <c r="AC90"/>
  <c r="AF90" s="1"/>
  <c r="AC92"/>
  <c r="AF92" s="1"/>
  <c r="AC94"/>
  <c r="AF94" s="1"/>
  <c r="AC96"/>
  <c r="AF96" s="1"/>
  <c r="AC98"/>
  <c r="AF98" s="1"/>
  <c r="AC100"/>
  <c r="AF100" s="1"/>
  <c r="AC102"/>
  <c r="AF102" s="1"/>
  <c r="AC104"/>
  <c r="AF104" s="1"/>
  <c r="AC106"/>
  <c r="AF106" s="1"/>
  <c r="AC112"/>
  <c r="AF112" s="1"/>
  <c r="AC114"/>
  <c r="AF114" s="1"/>
  <c r="AC118"/>
  <c r="AF118" s="1"/>
  <c r="AC120"/>
  <c r="AF120" s="1"/>
  <c r="AC122"/>
  <c r="AF122" s="1"/>
  <c r="AC124"/>
  <c r="AF124" s="1"/>
  <c r="AC126"/>
  <c r="AF126" s="1"/>
  <c r="AC216"/>
  <c r="AF216" s="1"/>
  <c r="AC218"/>
  <c r="AF218" s="1"/>
  <c r="AC220"/>
  <c r="AF220" s="1"/>
  <c r="AC222"/>
  <c r="AF222" s="1"/>
  <c r="AC224"/>
  <c r="AF224" s="1"/>
  <c r="AC226"/>
  <c r="AF226" s="1"/>
  <c r="AC228"/>
  <c r="AF228" s="1"/>
  <c r="AC230"/>
  <c r="AF230" s="1"/>
  <c r="AC232"/>
  <c r="AF232" s="1"/>
  <c r="AC234"/>
  <c r="AF234" s="1"/>
  <c r="AC236"/>
  <c r="AF236" s="1"/>
  <c r="AC238"/>
  <c r="AF238" s="1"/>
  <c r="AC300"/>
  <c r="AF300" s="1"/>
  <c r="AB39"/>
  <c r="AB41"/>
  <c r="V60"/>
  <c r="AB64"/>
  <c r="AB437"/>
  <c r="AB439"/>
  <c r="AB326"/>
  <c r="AC12"/>
  <c r="AF12" s="1"/>
  <c r="AC14"/>
  <c r="AF14" s="1"/>
  <c r="AC22"/>
  <c r="AF22" s="1"/>
  <c r="AC24"/>
  <c r="AF24" s="1"/>
  <c r="AC26"/>
  <c r="AF26" s="1"/>
  <c r="AC441"/>
  <c r="AF441" s="1"/>
  <c r="AC443"/>
  <c r="AF443" s="1"/>
  <c r="AC445"/>
  <c r="AF445" s="1"/>
  <c r="AC447"/>
  <c r="AF447" s="1"/>
  <c r="AC449"/>
  <c r="AF449" s="1"/>
  <c r="AC451"/>
  <c r="AF451" s="1"/>
  <c r="AC453"/>
  <c r="AF453" s="1"/>
  <c r="AC455"/>
  <c r="AF455" s="1"/>
  <c r="AC457"/>
  <c r="AF457" s="1"/>
  <c r="AC459"/>
  <c r="AF459" s="1"/>
  <c r="AC461"/>
  <c r="AF461" s="1"/>
  <c r="AC463"/>
  <c r="AF463" s="1"/>
  <c r="AC465"/>
  <c r="AF465" s="1"/>
  <c r="AC469"/>
  <c r="AF469" s="1"/>
  <c r="AC471"/>
  <c r="AF471" s="1"/>
  <c r="AB47"/>
  <c r="V58"/>
  <c r="AC58" s="1"/>
  <c r="AF58" s="1"/>
  <c r="V64"/>
  <c r="V68"/>
  <c r="AC128"/>
  <c r="AF128" s="1"/>
  <c r="AC132"/>
  <c r="AF132" s="1"/>
  <c r="AC136"/>
  <c r="AF136" s="1"/>
  <c r="AC140"/>
  <c r="AF140" s="1"/>
  <c r="AB164"/>
  <c r="AB168"/>
  <c r="AB176"/>
  <c r="V210"/>
  <c r="V214"/>
  <c r="V304"/>
  <c r="AC304" s="1"/>
  <c r="AF304" s="1"/>
  <c r="V308"/>
  <c r="V312"/>
  <c r="AC312" s="1"/>
  <c r="AF312" s="1"/>
  <c r="V316"/>
  <c r="AC316" s="1"/>
  <c r="AF316" s="1"/>
  <c r="V320"/>
  <c r="AC320" s="1"/>
  <c r="AF320" s="1"/>
  <c r="V164"/>
  <c r="V168"/>
  <c r="AB171"/>
  <c r="AC171" s="1"/>
  <c r="AF171" s="1"/>
  <c r="AB175"/>
  <c r="AC175" s="1"/>
  <c r="AF175" s="1"/>
  <c r="V176"/>
  <c r="V195"/>
  <c r="V199"/>
  <c r="V203"/>
  <c r="V209"/>
  <c r="AC8"/>
  <c r="AF8" s="1"/>
  <c r="AB32"/>
  <c r="AC32" s="1"/>
  <c r="AF32" s="1"/>
  <c r="AB34"/>
  <c r="AC34" s="1"/>
  <c r="AF34" s="1"/>
  <c r="V56"/>
  <c r="AC130"/>
  <c r="AF130" s="1"/>
  <c r="AC134"/>
  <c r="AF134" s="1"/>
  <c r="AC138"/>
  <c r="AF138" s="1"/>
  <c r="AB145"/>
  <c r="AC145" s="1"/>
  <c r="AF145" s="1"/>
  <c r="AB160"/>
  <c r="AB172"/>
  <c r="V212"/>
  <c r="V302"/>
  <c r="AC302" s="1"/>
  <c r="AF302" s="1"/>
  <c r="V306"/>
  <c r="AC306" s="1"/>
  <c r="AF306" s="1"/>
  <c r="V310"/>
  <c r="AC310" s="1"/>
  <c r="AF310" s="1"/>
  <c r="V314"/>
  <c r="AC314" s="1"/>
  <c r="AF314" s="1"/>
  <c r="V318"/>
  <c r="AC318" s="1"/>
  <c r="AF318" s="1"/>
  <c r="V322"/>
  <c r="AC322" s="1"/>
  <c r="AF322" s="1"/>
  <c r="AB159"/>
  <c r="AC159" s="1"/>
  <c r="AF159" s="1"/>
  <c r="V160"/>
  <c r="AC160" s="1"/>
  <c r="AF160" s="1"/>
  <c r="AB163"/>
  <c r="AB167"/>
  <c r="AC167" s="1"/>
  <c r="AF167" s="1"/>
  <c r="V172"/>
  <c r="AC172" s="1"/>
  <c r="AF172" s="1"/>
  <c r="V179"/>
  <c r="V183"/>
  <c r="V187"/>
  <c r="V191"/>
  <c r="V207"/>
  <c r="V31"/>
  <c r="V33"/>
  <c r="V35"/>
  <c r="AB33"/>
  <c r="AB35"/>
  <c r="AB36"/>
  <c r="AC36" s="1"/>
  <c r="AF36" s="1"/>
  <c r="AB38"/>
  <c r="AC38" s="1"/>
  <c r="AF38" s="1"/>
  <c r="V39"/>
  <c r="AC39" s="1"/>
  <c r="AF39" s="1"/>
  <c r="AB40"/>
  <c r="V41"/>
  <c r="AC41" s="1"/>
  <c r="AF41" s="1"/>
  <c r="AB42"/>
  <c r="AB44"/>
  <c r="AB46"/>
  <c r="V42"/>
  <c r="V43"/>
  <c r="V44"/>
  <c r="AC44" s="1"/>
  <c r="AF44" s="1"/>
  <c r="V45"/>
  <c r="AC45" s="1"/>
  <c r="AF45" s="1"/>
  <c r="V46"/>
  <c r="V47"/>
  <c r="V48"/>
  <c r="V55"/>
  <c r="AC55" s="1"/>
  <c r="AF55" s="1"/>
  <c r="AB68"/>
  <c r="V69"/>
  <c r="V62"/>
  <c r="AC62" s="1"/>
  <c r="AF62" s="1"/>
  <c r="V66"/>
  <c r="AB144"/>
  <c r="AC144" s="1"/>
  <c r="AF144" s="1"/>
  <c r="AB146"/>
  <c r="AB148"/>
  <c r="AB149"/>
  <c r="AC149" s="1"/>
  <c r="AF149" s="1"/>
  <c r="AB150"/>
  <c r="AC150" s="1"/>
  <c r="AF150" s="1"/>
  <c r="AB151"/>
  <c r="AC151" s="1"/>
  <c r="AF151" s="1"/>
  <c r="AB152"/>
  <c r="AC152" s="1"/>
  <c r="AF152" s="1"/>
  <c r="AB153"/>
  <c r="AC153" s="1"/>
  <c r="AF153" s="1"/>
  <c r="AB154"/>
  <c r="AB155"/>
  <c r="AC155" s="1"/>
  <c r="AF155" s="1"/>
  <c r="AB156"/>
  <c r="AB143"/>
  <c r="AC143" s="1"/>
  <c r="AF143" s="1"/>
  <c r="AB147"/>
  <c r="AC147" s="1"/>
  <c r="AF147" s="1"/>
  <c r="AB158"/>
  <c r="AB162"/>
  <c r="AB166"/>
  <c r="AB170"/>
  <c r="AB174"/>
  <c r="AB157"/>
  <c r="V158"/>
  <c r="AB161"/>
  <c r="AC161" s="1"/>
  <c r="AF161" s="1"/>
  <c r="V162"/>
  <c r="AB165"/>
  <c r="AC165" s="1"/>
  <c r="AF165" s="1"/>
  <c r="V166"/>
  <c r="AC166" s="1"/>
  <c r="AF166" s="1"/>
  <c r="AB169"/>
  <c r="AC169" s="1"/>
  <c r="AF169" s="1"/>
  <c r="V170"/>
  <c r="AB173"/>
  <c r="V174"/>
  <c r="V177"/>
  <c r="AC177" s="1"/>
  <c r="AF177" s="1"/>
  <c r="V181"/>
  <c r="AC181" s="1"/>
  <c r="AF181" s="1"/>
  <c r="V185"/>
  <c r="AC185" s="1"/>
  <c r="AF185" s="1"/>
  <c r="V189"/>
  <c r="AC189" s="1"/>
  <c r="AF189" s="1"/>
  <c r="V193"/>
  <c r="AC193" s="1"/>
  <c r="AF193" s="1"/>
  <c r="V197"/>
  <c r="AC197" s="1"/>
  <c r="AF197" s="1"/>
  <c r="V201"/>
  <c r="V205"/>
  <c r="AB209"/>
  <c r="AB364"/>
  <c r="AC364" s="1"/>
  <c r="AF364" s="1"/>
  <c r="AB365"/>
  <c r="AC365" s="1"/>
  <c r="AF365" s="1"/>
  <c r="AB366"/>
  <c r="AC366" s="1"/>
  <c r="AF366" s="1"/>
  <c r="AB367"/>
  <c r="AC367" s="1"/>
  <c r="AF367" s="1"/>
  <c r="AB368"/>
  <c r="AC368" s="1"/>
  <c r="AF368" s="1"/>
  <c r="AB369"/>
  <c r="AC369" s="1"/>
  <c r="AF369" s="1"/>
  <c r="AB370"/>
  <c r="AC370" s="1"/>
  <c r="AF370" s="1"/>
  <c r="AB371"/>
  <c r="AC371" s="1"/>
  <c r="AF371" s="1"/>
  <c r="AB372"/>
  <c r="AC372" s="1"/>
  <c r="AF372" s="1"/>
  <c r="AB373"/>
  <c r="AC373" s="1"/>
  <c r="AF373" s="1"/>
  <c r="AB374"/>
  <c r="AC374" s="1"/>
  <c r="AF374" s="1"/>
  <c r="AB375"/>
  <c r="AC375" s="1"/>
  <c r="AF375" s="1"/>
  <c r="AB376"/>
  <c r="AC376" s="1"/>
  <c r="AF376" s="1"/>
  <c r="AB377"/>
  <c r="AC377" s="1"/>
  <c r="AF377" s="1"/>
  <c r="AB378"/>
  <c r="AC378" s="1"/>
  <c r="AF378" s="1"/>
  <c r="AB379"/>
  <c r="AC379" s="1"/>
  <c r="AF379" s="1"/>
  <c r="AB380"/>
  <c r="AC380" s="1"/>
  <c r="AF380" s="1"/>
  <c r="AB381"/>
  <c r="AC381" s="1"/>
  <c r="AF381" s="1"/>
  <c r="AB382"/>
  <c r="AC382" s="1"/>
  <c r="AF382" s="1"/>
  <c r="AB383"/>
  <c r="AC383" s="1"/>
  <c r="AF383" s="1"/>
  <c r="AB384"/>
  <c r="AC384" s="1"/>
  <c r="AF384" s="1"/>
  <c r="AB385"/>
  <c r="AC385" s="1"/>
  <c r="AF385" s="1"/>
  <c r="AB386"/>
  <c r="AC386" s="1"/>
  <c r="AF386" s="1"/>
  <c r="AB387"/>
  <c r="AC387" s="1"/>
  <c r="AF387" s="1"/>
  <c r="AB388"/>
  <c r="AC388" s="1"/>
  <c r="AF388" s="1"/>
  <c r="AB389"/>
  <c r="AC389" s="1"/>
  <c r="AF389" s="1"/>
  <c r="AB390"/>
  <c r="AC390" s="1"/>
  <c r="AF390" s="1"/>
  <c r="AB391"/>
  <c r="AC391" s="1"/>
  <c r="AF391" s="1"/>
  <c r="AB392"/>
  <c r="AC392" s="1"/>
  <c r="AF392" s="1"/>
  <c r="AB393"/>
  <c r="AC393" s="1"/>
  <c r="AF393" s="1"/>
  <c r="AB394"/>
  <c r="AC394" s="1"/>
  <c r="AF394" s="1"/>
  <c r="AB395"/>
  <c r="AC395" s="1"/>
  <c r="AF395" s="1"/>
  <c r="V396"/>
  <c r="AC396" s="1"/>
  <c r="AF396" s="1"/>
  <c r="AB398"/>
  <c r="AC398" s="1"/>
  <c r="AF398" s="1"/>
  <c r="AB399"/>
  <c r="AC399" s="1"/>
  <c r="AF399" s="1"/>
  <c r="AB400"/>
  <c r="AC400" s="1"/>
  <c r="AF400" s="1"/>
  <c r="AB401"/>
  <c r="AC401" s="1"/>
  <c r="AF401" s="1"/>
  <c r="AB402"/>
  <c r="AB403"/>
  <c r="AC403" s="1"/>
  <c r="AF403" s="1"/>
  <c r="AB404"/>
  <c r="AC404" s="1"/>
  <c r="AF404" s="1"/>
  <c r="AB405"/>
  <c r="AC405" s="1"/>
  <c r="AF405" s="1"/>
  <c r="AB406"/>
  <c r="AC406" s="1"/>
  <c r="AF406" s="1"/>
  <c r="AB407"/>
  <c r="AC407" s="1"/>
  <c r="AF407" s="1"/>
  <c r="AB408"/>
  <c r="AC408" s="1"/>
  <c r="AF408" s="1"/>
  <c r="AB409"/>
  <c r="AC409" s="1"/>
  <c r="AF409" s="1"/>
  <c r="AB410"/>
  <c r="AC410" s="1"/>
  <c r="AF410" s="1"/>
  <c r="AB411"/>
  <c r="AC411" s="1"/>
  <c r="AF411" s="1"/>
  <c r="AB412"/>
  <c r="AC412" s="1"/>
  <c r="AF412" s="1"/>
  <c r="AB413"/>
  <c r="AC413" s="1"/>
  <c r="AF413" s="1"/>
  <c r="AB414"/>
  <c r="AC414" s="1"/>
  <c r="AF414" s="1"/>
  <c r="AB415"/>
  <c r="AC415" s="1"/>
  <c r="AF415" s="1"/>
  <c r="AB416"/>
  <c r="AC416" s="1"/>
  <c r="AF416" s="1"/>
  <c r="AB417"/>
  <c r="AC417" s="1"/>
  <c r="AF417" s="1"/>
  <c r="AB418"/>
  <c r="AC418" s="1"/>
  <c r="AF418" s="1"/>
  <c r="AB419"/>
  <c r="AC419" s="1"/>
  <c r="AF419" s="1"/>
  <c r="AB420"/>
  <c r="AC420" s="1"/>
  <c r="AF420" s="1"/>
  <c r="AB421"/>
  <c r="AC421" s="1"/>
  <c r="AF421" s="1"/>
  <c r="AB422"/>
  <c r="AB423"/>
  <c r="AC423" s="1"/>
  <c r="AF423" s="1"/>
  <c r="AB424"/>
  <c r="AC424" s="1"/>
  <c r="AF424" s="1"/>
  <c r="AB425"/>
  <c r="AC425" s="1"/>
  <c r="AF425" s="1"/>
  <c r="AB426"/>
  <c r="AC426" s="1"/>
  <c r="AF426" s="1"/>
  <c r="AB427"/>
  <c r="AC427" s="1"/>
  <c r="AF427" s="1"/>
  <c r="AB428"/>
  <c r="AC428" s="1"/>
  <c r="AF428" s="1"/>
  <c r="AB429"/>
  <c r="AC429" s="1"/>
  <c r="AF429" s="1"/>
  <c r="AB430"/>
  <c r="AC430" s="1"/>
  <c r="AF430" s="1"/>
  <c r="AB431"/>
  <c r="AC431" s="1"/>
  <c r="AF431" s="1"/>
  <c r="AC437"/>
  <c r="AF437" s="1"/>
  <c r="V326"/>
  <c r="AC327"/>
  <c r="AF327" s="1"/>
  <c r="AC329"/>
  <c r="AF329" s="1"/>
  <c r="AC331"/>
  <c r="AF331" s="1"/>
  <c r="AC333"/>
  <c r="AF333" s="1"/>
  <c r="AC335"/>
  <c r="AF335" s="1"/>
  <c r="AC337"/>
  <c r="AF337" s="1"/>
  <c r="AC339"/>
  <c r="AF339" s="1"/>
  <c r="AC341"/>
  <c r="AF341" s="1"/>
  <c r="AC343"/>
  <c r="AF343" s="1"/>
  <c r="AC345"/>
  <c r="AF345" s="1"/>
  <c r="AC347"/>
  <c r="AF347" s="1"/>
  <c r="AC349"/>
  <c r="AF349" s="1"/>
  <c r="AC351"/>
  <c r="AF351" s="1"/>
  <c r="AC353"/>
  <c r="AF353" s="1"/>
  <c r="AC355"/>
  <c r="AF355" s="1"/>
  <c r="AC357"/>
  <c r="AF357" s="1"/>
  <c r="AC359"/>
  <c r="AF359" s="1"/>
  <c r="AC361"/>
  <c r="AF361" s="1"/>
  <c r="AC402" l="1"/>
  <c r="AF402" s="1"/>
  <c r="AC201"/>
  <c r="AF201" s="1"/>
  <c r="AC173"/>
  <c r="AF173" s="1"/>
  <c r="AC157"/>
  <c r="AF157" s="1"/>
  <c r="AC156"/>
  <c r="AF156" s="1"/>
  <c r="AC148"/>
  <c r="AF148" s="1"/>
  <c r="AC48"/>
  <c r="AF48" s="1"/>
  <c r="AC179"/>
  <c r="AF179" s="1"/>
  <c r="AC203"/>
  <c r="AF203" s="1"/>
  <c r="AC64"/>
  <c r="AF64" s="1"/>
  <c r="AC174"/>
  <c r="AF174" s="1"/>
  <c r="AC158"/>
  <c r="AF158" s="1"/>
  <c r="AC187"/>
  <c r="AF187" s="1"/>
  <c r="AC422"/>
  <c r="AF422" s="1"/>
  <c r="AC308"/>
  <c r="AF308" s="1"/>
  <c r="AC434"/>
  <c r="AF434" s="1"/>
  <c r="AC154"/>
  <c r="AF154" s="1"/>
  <c r="AC195"/>
  <c r="AF195" s="1"/>
  <c r="AC47"/>
  <c r="AF47" s="1"/>
  <c r="AG472"/>
  <c r="AC205"/>
  <c r="AF205" s="1"/>
  <c r="AC210"/>
  <c r="AF210" s="1"/>
  <c r="AC326"/>
  <c r="AF326" s="1"/>
  <c r="AC207"/>
  <c r="AF207" s="1"/>
  <c r="AC212"/>
  <c r="AF212" s="1"/>
  <c r="AC214"/>
  <c r="AF214" s="1"/>
  <c r="AC435"/>
  <c r="AF435" s="1"/>
  <c r="AC18"/>
  <c r="AF18" s="1"/>
  <c r="AC472" i="2"/>
  <c r="AF472"/>
  <c r="AC60" i="1"/>
  <c r="AF60" s="1"/>
  <c r="AC439"/>
  <c r="AF439" s="1"/>
  <c r="AC146"/>
  <c r="AF146" s="1"/>
  <c r="AC66"/>
  <c r="AF66" s="1"/>
  <c r="AC69"/>
  <c r="AF69" s="1"/>
  <c r="AC43"/>
  <c r="AF43" s="1"/>
  <c r="AC40"/>
  <c r="AF40" s="1"/>
  <c r="AC31"/>
  <c r="AF31" s="1"/>
  <c r="AC191"/>
  <c r="AF191" s="1"/>
  <c r="AC183"/>
  <c r="AF183" s="1"/>
  <c r="AC163"/>
  <c r="AF163" s="1"/>
  <c r="AC56"/>
  <c r="AF56" s="1"/>
  <c r="AC199"/>
  <c r="AF199" s="1"/>
  <c r="AC309"/>
  <c r="AF309" s="1"/>
  <c r="AC211"/>
  <c r="AF211" s="1"/>
  <c r="AC168"/>
  <c r="AF168" s="1"/>
  <c r="AC170"/>
  <c r="AF170" s="1"/>
  <c r="AC162"/>
  <c r="AF162" s="1"/>
  <c r="AC176"/>
  <c r="AF176" s="1"/>
  <c r="AC164"/>
  <c r="AF164" s="1"/>
  <c r="AB472"/>
  <c r="V472"/>
  <c r="AC46"/>
  <c r="AF46" s="1"/>
  <c r="AC42"/>
  <c r="AF42" s="1"/>
  <c r="AC33"/>
  <c r="AF33" s="1"/>
  <c r="AC35"/>
  <c r="AF35" s="1"/>
  <c r="AC209"/>
  <c r="AF209" s="1"/>
  <c r="AC68"/>
  <c r="AF68" s="1"/>
  <c r="AF472" l="1"/>
  <c r="AC472"/>
</calcChain>
</file>

<file path=xl/sharedStrings.xml><?xml version="1.0" encoding="utf-8"?>
<sst xmlns="http://schemas.openxmlformats.org/spreadsheetml/2006/main" count="104" uniqueCount="49">
  <si>
    <t>STT</t>
  </si>
  <si>
    <t>Mã NV</t>
  </si>
  <si>
    <t>Tên</t>
  </si>
  <si>
    <t>Chức vụ</t>
  </si>
  <si>
    <t>Hợp đồng</t>
  </si>
  <si>
    <t>Lương chế độ theo chức vụ</t>
  </si>
  <si>
    <t>Tài khoản</t>
  </si>
  <si>
    <t>Tổng hợp chấm công</t>
  </si>
  <si>
    <t>Hệ số K</t>
  </si>
  <si>
    <t>Hệ số LNS</t>
  </si>
  <si>
    <t>Thu nhập</t>
  </si>
  <si>
    <t>Lương thu nhập</t>
  </si>
  <si>
    <t>Phải nộp</t>
  </si>
  <si>
    <t>Tổng phải nộp</t>
  </si>
  <si>
    <t>Thực lĩnh</t>
  </si>
  <si>
    <t>Truy Thu</t>
  </si>
  <si>
    <t>Truy Lĩnh</t>
  </si>
  <si>
    <t>Thực lĩnh cuối cùng</t>
  </si>
  <si>
    <t>Om, Co</t>
  </si>
  <si>
    <t>TS</t>
  </si>
  <si>
    <t>TNLD</t>
  </si>
  <si>
    <t>Phép, đi đường</t>
  </si>
  <si>
    <t>Khác</t>
  </si>
  <si>
    <t>Lương NS</t>
  </si>
  <si>
    <t>Lương Chế Độ được hưởng</t>
  </si>
  <si>
    <t>PCTN</t>
  </si>
  <si>
    <t>Tiền ăn</t>
  </si>
  <si>
    <t>Tổng làm thêm</t>
  </si>
  <si>
    <t>Làm thêm không chịu thuế</t>
  </si>
  <si>
    <t>BHXH</t>
  </si>
  <si>
    <t>BHYT</t>
  </si>
  <si>
    <t>BHTN</t>
  </si>
  <si>
    <t>Công Đoàn phí</t>
  </si>
  <si>
    <t>Thuế</t>
  </si>
  <si>
    <t>Đỗ Văn Long</t>
  </si>
  <si>
    <t>Nhân viên lái xe</t>
  </si>
  <si>
    <t>Vương Đình Quế</t>
  </si>
  <si>
    <t>Trần Văn Thái</t>
  </si>
  <si>
    <t>Nguyễn Duy BÍnh</t>
  </si>
  <si>
    <t>Lưu Anh Văn</t>
  </si>
  <si>
    <t>CÔNG TY CỔ PHẦN</t>
  </si>
  <si>
    <t>PHỤC VỤ MẶT ĐẤT HÀ NỘI</t>
  </si>
  <si>
    <t>NGƯỜI LẬP</t>
  </si>
  <si>
    <t>TRƯỞNG PHÒNG TỔ CHỨC HÀNH CHÍNH</t>
  </si>
  <si>
    <t>KÊ TOÁN TRƯỞNG</t>
  </si>
  <si>
    <t>TỔNG GIÁM ĐỐC</t>
  </si>
  <si>
    <t>VŨ THỊ HÒA</t>
  </si>
  <si>
    <t>BẢNG LƯƠNG THÁNG 10 NĂM 2015</t>
  </si>
  <si>
    <t>Bính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</si>
</sst>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;\(#,##0\)"/>
    <numFmt numFmtId="166" formatCode="_(* #,##0_);_(* \(#,##0\);_(* &quot;-&quot;??_);_(@_)"/>
  </numFmts>
  <fonts count="15">
    <font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0"/>
      <name val="Times New Roman"/>
      <family val="1"/>
    </font>
    <font>
      <sz val="12"/>
      <color theme="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7F6000"/>
      </patternFill>
    </fill>
    <fill>
      <patternFill patternType="solid">
        <fgColor theme="0"/>
        <bgColor rgb="FFBF9000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FFFF00"/>
        <bgColor rgb="FF0000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4" borderId="0" xfId="0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/>
    <xf numFmtId="3" fontId="2" fillId="4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/>
    <xf numFmtId="3" fontId="2" fillId="6" borderId="1" xfId="0" applyNumberFormat="1" applyFont="1" applyFill="1" applyBorder="1"/>
    <xf numFmtId="3" fontId="2" fillId="7" borderId="1" xfId="0" applyNumberFormat="1" applyFont="1" applyFill="1" applyBorder="1"/>
    <xf numFmtId="165" fontId="2" fillId="7" borderId="1" xfId="0" applyNumberFormat="1" applyFont="1" applyFill="1" applyBorder="1"/>
    <xf numFmtId="3" fontId="2" fillId="8" borderId="1" xfId="0" applyNumberFormat="1" applyFont="1" applyFill="1" applyBorder="1"/>
    <xf numFmtId="3" fontId="2" fillId="8" borderId="1" xfId="0" applyNumberFormat="1" applyFont="1" applyFill="1" applyBorder="1" applyAlignment="1"/>
    <xf numFmtId="3" fontId="2" fillId="8" borderId="1" xfId="0" applyNumberFormat="1" applyFont="1" applyFill="1" applyBorder="1" applyAlignment="1">
      <alignment horizontal="right"/>
    </xf>
    <xf numFmtId="3" fontId="2" fillId="9" borderId="1" xfId="0" applyNumberFormat="1" applyFont="1" applyFill="1" applyBorder="1" applyAlignment="1">
      <alignment horizontal="right"/>
    </xf>
    <xf numFmtId="3" fontId="2" fillId="9" borderId="1" xfId="0" applyNumberFormat="1" applyFont="1" applyFill="1" applyBorder="1"/>
    <xf numFmtId="0" fontId="2" fillId="7" borderId="1" xfId="0" applyFont="1" applyFill="1" applyBorder="1"/>
    <xf numFmtId="3" fontId="2" fillId="10" borderId="1" xfId="0" applyNumberFormat="1" applyFont="1" applyFill="1" applyBorder="1" applyAlignment="1">
      <alignment horizontal="right"/>
    </xf>
    <xf numFmtId="3" fontId="2" fillId="10" borderId="1" xfId="0" applyNumberFormat="1" applyFont="1" applyFill="1" applyBorder="1"/>
    <xf numFmtId="3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3" fontId="2" fillId="11" borderId="1" xfId="0" applyNumberFormat="1" applyFont="1" applyFill="1" applyBorder="1"/>
    <xf numFmtId="3" fontId="2" fillId="12" borderId="1" xfId="0" applyNumberFormat="1" applyFont="1" applyFill="1" applyBorder="1"/>
    <xf numFmtId="3" fontId="2" fillId="12" borderId="1" xfId="0" applyNumberFormat="1" applyFont="1" applyFill="1" applyBorder="1" applyAlignment="1">
      <alignment horizontal="right"/>
    </xf>
    <xf numFmtId="0" fontId="2" fillId="12" borderId="1" xfId="0" applyFont="1" applyFill="1" applyBorder="1"/>
    <xf numFmtId="3" fontId="2" fillId="12" borderId="1" xfId="0" applyNumberFormat="1" applyFont="1" applyFill="1" applyBorder="1" applyAlignment="1"/>
    <xf numFmtId="3" fontId="2" fillId="14" borderId="1" xfId="0" applyNumberFormat="1" applyFont="1" applyFill="1" applyBorder="1"/>
    <xf numFmtId="3" fontId="2" fillId="14" borderId="1" xfId="0" applyNumberFormat="1" applyFont="1" applyFill="1" applyBorder="1" applyAlignment="1">
      <alignment horizontal="right"/>
    </xf>
    <xf numFmtId="0" fontId="2" fillId="14" borderId="1" xfId="0" applyFont="1" applyFill="1" applyBorder="1"/>
    <xf numFmtId="3" fontId="2" fillId="14" borderId="1" xfId="0" applyNumberFormat="1" applyFont="1" applyFill="1" applyBorder="1" applyAlignment="1"/>
    <xf numFmtId="3" fontId="2" fillId="6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/>
    <xf numFmtId="0" fontId="2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3" fontId="4" fillId="2" borderId="1" xfId="0" applyNumberFormat="1" applyFont="1" applyFill="1" applyBorder="1"/>
    <xf numFmtId="3" fontId="5" fillId="2" borderId="1" xfId="0" applyNumberFormat="1" applyFont="1" applyFill="1" applyBorder="1" applyAlignment="1"/>
    <xf numFmtId="164" fontId="5" fillId="2" borderId="1" xfId="1" applyFont="1" applyFill="1" applyBorder="1" applyAlignment="1"/>
    <xf numFmtId="0" fontId="2" fillId="12" borderId="1" xfId="0" applyFont="1" applyFill="1" applyBorder="1" applyAlignment="1"/>
    <xf numFmtId="0" fontId="2" fillId="14" borderId="1" xfId="0" applyFont="1" applyFill="1" applyBorder="1" applyAlignment="1"/>
    <xf numFmtId="3" fontId="6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left"/>
    </xf>
    <xf numFmtId="3" fontId="6" fillId="12" borderId="1" xfId="0" applyNumberFormat="1" applyFont="1" applyFill="1" applyBorder="1" applyAlignment="1"/>
    <xf numFmtId="3" fontId="6" fillId="14" borderId="1" xfId="0" applyNumberFormat="1" applyFont="1" applyFill="1" applyBorder="1" applyAlignme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66" fontId="8" fillId="2" borderId="0" xfId="1" applyNumberFormat="1" applyFont="1" applyFill="1" applyAlignment="1">
      <alignment horizontal="center" vertical="center"/>
    </xf>
    <xf numFmtId="0" fontId="8" fillId="2" borderId="0" xfId="0" applyFont="1" applyFill="1" applyAlignment="1"/>
    <xf numFmtId="3" fontId="8" fillId="2" borderId="0" xfId="0" applyNumberFormat="1" applyFont="1" applyFill="1"/>
    <xf numFmtId="3" fontId="9" fillId="2" borderId="0" xfId="0" applyNumberFormat="1" applyFont="1" applyFill="1" applyAlignment="1"/>
    <xf numFmtId="0" fontId="10" fillId="2" borderId="0" xfId="0" applyFont="1" applyFill="1" applyAlignment="1"/>
    <xf numFmtId="3" fontId="10" fillId="2" borderId="0" xfId="0" applyNumberFormat="1" applyFont="1" applyFill="1" applyAlignment="1"/>
    <xf numFmtId="166" fontId="9" fillId="2" borderId="0" xfId="1" applyNumberFormat="1" applyFont="1" applyFill="1" applyAlignment="1"/>
    <xf numFmtId="3" fontId="8" fillId="2" borderId="0" xfId="0" applyNumberFormat="1" applyFont="1" applyFill="1" applyAlignment="1">
      <alignment horizontal="right"/>
    </xf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0" fontId="8" fillId="2" borderId="0" xfId="0" applyFont="1" applyFill="1" applyAlignment="1">
      <alignment horizontal="center"/>
    </xf>
    <xf numFmtId="166" fontId="11" fillId="2" borderId="0" xfId="1" applyNumberFormat="1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166" fontId="11" fillId="2" borderId="0" xfId="0" applyNumberFormat="1" applyFont="1" applyFill="1" applyAlignme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/>
    <xf numFmtId="3" fontId="2" fillId="16" borderId="1" xfId="0" applyNumberFormat="1" applyFont="1" applyFill="1" applyBorder="1" applyAlignment="1">
      <alignment horizontal="right"/>
    </xf>
    <xf numFmtId="3" fontId="3" fillId="2" borderId="0" xfId="0" applyNumberFormat="1" applyFont="1" applyFill="1" applyAlignment="1"/>
    <xf numFmtId="0" fontId="8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3" fillId="17" borderId="2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/>
    </xf>
    <xf numFmtId="0" fontId="14" fillId="15" borderId="1" xfId="0" applyFont="1" applyFill="1" applyBorder="1"/>
    <xf numFmtId="0" fontId="13" fillId="17" borderId="1" xfId="0" applyFont="1" applyFill="1" applyBorder="1" applyAlignment="1">
      <alignment horizontal="center" vertical="center" wrapText="1"/>
    </xf>
    <xf numFmtId="0" fontId="14" fillId="15" borderId="0" xfId="0" applyFont="1" applyFill="1" applyAlignment="1">
      <alignment vertical="center"/>
    </xf>
    <xf numFmtId="0" fontId="14" fillId="15" borderId="0" xfId="0" applyFont="1" applyFill="1" applyAlignment="1"/>
    <xf numFmtId="0" fontId="14" fillId="15" borderId="3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4" fillId="1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HRM)%20B&#7843;ng%20l&#432;&#417;ng%20T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_LUONG_CHE_DO"/>
      <sheetName val="DM_TI_LE"/>
      <sheetName val="DM_HE_SO_LUONG_NS"/>
      <sheetName val="DM_NGAY_CONG_QUY_DINH"/>
      <sheetName val="GD_LCD_HS_LNS"/>
      <sheetName val="GD_CHAM_CONG"/>
      <sheetName val="GD_CHUNG"/>
      <sheetName val="RPT_TONG_HOP"/>
      <sheetName val="RPT_THUE"/>
      <sheetName val="RPT_LNS_LUONG_CHE_DO"/>
      <sheetName val="RPT_TIEN_AN_TRUA"/>
      <sheetName val="RPT_PHU_CAP_TN"/>
      <sheetName val="RPT_BAO_HIEM"/>
      <sheetName val="RPT_DOAN_PHI"/>
      <sheetName val="RPT_CAC_KHOAN_GIAM_TRU"/>
    </sheetNames>
    <sheetDataSet>
      <sheetData sheetId="0"/>
      <sheetData sheetId="1"/>
      <sheetData sheetId="2"/>
      <sheetData sheetId="3"/>
      <sheetData sheetId="4">
        <row r="4">
          <cell r="B4">
            <v>10530</v>
          </cell>
          <cell r="C4" t="str">
            <v>Bùi Tuấn Anh</v>
          </cell>
          <cell r="D4" t="str">
            <v>Tổng Giám đốc</v>
          </cell>
          <cell r="E4">
            <v>12671000</v>
          </cell>
          <cell r="F4">
            <v>52500000</v>
          </cell>
        </row>
        <row r="5">
          <cell r="B5">
            <v>10532</v>
          </cell>
          <cell r="C5" t="str">
            <v>Vũ Trung Thành</v>
          </cell>
          <cell r="D5" t="str">
            <v>Phó Tổng Giám đốc</v>
          </cell>
          <cell r="E5">
            <v>10734000</v>
          </cell>
          <cell r="F5">
            <v>42000000</v>
          </cell>
        </row>
        <row r="6">
          <cell r="B6">
            <v>10806</v>
          </cell>
          <cell r="C6" t="str">
            <v>Phương Hồng Minh</v>
          </cell>
          <cell r="D6" t="str">
            <v>Phó Tổng Giám đốc</v>
          </cell>
          <cell r="E6">
            <v>10734000</v>
          </cell>
          <cell r="F6">
            <v>42000000</v>
          </cell>
        </row>
        <row r="7">
          <cell r="B7">
            <v>10796</v>
          </cell>
          <cell r="C7" t="str">
            <v>Trần Thị Thúy Oanh</v>
          </cell>
          <cell r="D7" t="str">
            <v>Kê toán trưởng</v>
          </cell>
          <cell r="E7">
            <v>8603000</v>
          </cell>
          <cell r="F7">
            <v>35000000</v>
          </cell>
        </row>
        <row r="8">
          <cell r="B8">
            <v>10555</v>
          </cell>
          <cell r="C8" t="str">
            <v>Nguyễn Ngọc Nguyên</v>
          </cell>
          <cell r="D8" t="str">
            <v>Trưởng phòng</v>
          </cell>
          <cell r="E8">
            <v>5503000</v>
          </cell>
          <cell r="F8">
            <v>6.33</v>
          </cell>
        </row>
        <row r="9">
          <cell r="B9">
            <v>10554</v>
          </cell>
          <cell r="C9" t="str">
            <v>Nguyễn Đình Tuyến</v>
          </cell>
          <cell r="D9" t="str">
            <v>Phó Trưởng Phòng</v>
          </cell>
          <cell r="E9">
            <v>5309000</v>
          </cell>
          <cell r="F9">
            <v>5.19</v>
          </cell>
        </row>
        <row r="10">
          <cell r="B10">
            <v>10534</v>
          </cell>
          <cell r="C10" t="str">
            <v>Nguyễn Tiến Hải</v>
          </cell>
          <cell r="D10" t="str">
            <v>KS CNTT</v>
          </cell>
          <cell r="E10">
            <v>4534000</v>
          </cell>
          <cell r="F10">
            <v>2.76</v>
          </cell>
        </row>
        <row r="11">
          <cell r="B11">
            <v>11084</v>
          </cell>
          <cell r="C11" t="str">
            <v>Ngô Trí Dũng</v>
          </cell>
          <cell r="D11" t="str">
            <v>KS CNTT</v>
          </cell>
          <cell r="E11">
            <v>4534000</v>
          </cell>
          <cell r="F11">
            <v>2.2999999999999998</v>
          </cell>
        </row>
        <row r="12">
          <cell r="B12">
            <v>11085</v>
          </cell>
          <cell r="C12" t="str">
            <v>Phạm Văn Chiến</v>
          </cell>
          <cell r="D12" t="str">
            <v>KS CNTT</v>
          </cell>
          <cell r="E12">
            <v>4534000</v>
          </cell>
          <cell r="F12">
            <v>2.6</v>
          </cell>
        </row>
        <row r="13">
          <cell r="B13">
            <v>11862</v>
          </cell>
          <cell r="C13" t="str">
            <v>Đỗ Việt Anh</v>
          </cell>
          <cell r="D13" t="str">
            <v>Nhân viên CNTT</v>
          </cell>
          <cell r="E13">
            <v>4534000</v>
          </cell>
          <cell r="F13">
            <v>2.2999999999999998</v>
          </cell>
        </row>
        <row r="14">
          <cell r="B14">
            <v>11767</v>
          </cell>
          <cell r="C14" t="str">
            <v>Nguyễn Thành Trung</v>
          </cell>
          <cell r="D14" t="str">
            <v>NV HDCX - CBTT</v>
          </cell>
          <cell r="E14">
            <v>3972000</v>
          </cell>
          <cell r="F14">
            <v>1.96</v>
          </cell>
        </row>
        <row r="15">
          <cell r="B15">
            <v>10537</v>
          </cell>
          <cell r="C15" t="str">
            <v>Bùi Anh Khắc</v>
          </cell>
          <cell r="D15" t="str">
            <v>NV Tài liệu và HDCX</v>
          </cell>
          <cell r="E15">
            <v>3972000</v>
          </cell>
          <cell r="F15">
            <v>2.38</v>
          </cell>
        </row>
        <row r="16">
          <cell r="B16">
            <v>10538</v>
          </cell>
          <cell r="C16" t="str">
            <v>Nguyễn Danh Trường</v>
          </cell>
          <cell r="D16" t="str">
            <v>NV Tài liệu và HDCX</v>
          </cell>
          <cell r="E16">
            <v>3972000</v>
          </cell>
          <cell r="F16">
            <v>2.2000000000000002</v>
          </cell>
        </row>
        <row r="17">
          <cell r="B17">
            <v>10540</v>
          </cell>
          <cell r="C17" t="str">
            <v>Nguyễn Thị Việt Hà</v>
          </cell>
          <cell r="D17" t="str">
            <v>NV Tài liệu và HDCX</v>
          </cell>
          <cell r="E17">
            <v>3972000</v>
          </cell>
          <cell r="F17">
            <v>1.85</v>
          </cell>
        </row>
        <row r="18">
          <cell r="B18">
            <v>10542</v>
          </cell>
          <cell r="C18" t="str">
            <v>Trần Minh Hải</v>
          </cell>
          <cell r="D18" t="str">
            <v>NV Tài liệu và HDCX</v>
          </cell>
          <cell r="E18">
            <v>4534000</v>
          </cell>
          <cell r="F18">
            <v>2.6</v>
          </cell>
        </row>
        <row r="19">
          <cell r="B19">
            <v>10543</v>
          </cell>
          <cell r="C19" t="str">
            <v>Nguyễn Thị Thơm</v>
          </cell>
          <cell r="D19" t="str">
            <v>NV Tài liệu và HDCX</v>
          </cell>
          <cell r="E19">
            <v>3972000</v>
          </cell>
          <cell r="F19">
            <v>1.85</v>
          </cell>
        </row>
        <row r="20">
          <cell r="B20">
            <v>10544</v>
          </cell>
          <cell r="C20" t="str">
            <v>Trần Thị Yến Nga</v>
          </cell>
          <cell r="D20" t="str">
            <v>NV Tài liệu và HDCX</v>
          </cell>
          <cell r="E20">
            <v>3972000</v>
          </cell>
          <cell r="F20">
            <v>1.85</v>
          </cell>
        </row>
        <row r="21">
          <cell r="B21">
            <v>10545</v>
          </cell>
          <cell r="C21" t="str">
            <v>Ngô Thanh Hiệp</v>
          </cell>
          <cell r="D21" t="str">
            <v>NV Tài liệu và HDCX</v>
          </cell>
          <cell r="E21">
            <v>4534000</v>
          </cell>
          <cell r="F21">
            <v>2.6</v>
          </cell>
        </row>
        <row r="22">
          <cell r="B22">
            <v>10546</v>
          </cell>
          <cell r="C22" t="str">
            <v>Tạ Đăng Việt</v>
          </cell>
          <cell r="D22" t="str">
            <v>NV Tài liệu và HDCX</v>
          </cell>
          <cell r="E22">
            <v>3972000</v>
          </cell>
          <cell r="F22">
            <v>2.08</v>
          </cell>
        </row>
        <row r="23">
          <cell r="B23">
            <v>10547</v>
          </cell>
          <cell r="C23" t="str">
            <v>Đào Thanh Hải</v>
          </cell>
          <cell r="D23" t="str">
            <v>NV Tài liệu và HDCX</v>
          </cell>
          <cell r="E23">
            <v>3972000</v>
          </cell>
          <cell r="F23">
            <v>1.96</v>
          </cell>
        </row>
        <row r="24">
          <cell r="B24">
            <v>10549</v>
          </cell>
          <cell r="C24" t="str">
            <v>Nguyễn Thanh Hải</v>
          </cell>
          <cell r="D24" t="str">
            <v>NV Tài liệu và HDCX</v>
          </cell>
          <cell r="E24">
            <v>3972000</v>
          </cell>
          <cell r="F24">
            <v>2.08</v>
          </cell>
        </row>
        <row r="25">
          <cell r="B25">
            <v>10550</v>
          </cell>
          <cell r="C25" t="str">
            <v>Vũ Đức Thiện</v>
          </cell>
          <cell r="D25" t="str">
            <v>NV Tài liệu và HDCX</v>
          </cell>
          <cell r="E25">
            <v>3972000</v>
          </cell>
          <cell r="F25">
            <v>2.25</v>
          </cell>
        </row>
        <row r="26">
          <cell r="B26">
            <v>10551</v>
          </cell>
          <cell r="C26" t="str">
            <v>Ngô Ngọc Long</v>
          </cell>
          <cell r="D26" t="str">
            <v>NV Tài liệu và HDCX</v>
          </cell>
          <cell r="E26">
            <v>4534000</v>
          </cell>
          <cell r="F26">
            <v>2.6</v>
          </cell>
        </row>
        <row r="27">
          <cell r="B27">
            <v>10552</v>
          </cell>
          <cell r="C27" t="str">
            <v>Nguyễn Thúy Hà</v>
          </cell>
          <cell r="D27" t="str">
            <v>NV Tài liệu và HDCX</v>
          </cell>
          <cell r="E27">
            <v>3972000</v>
          </cell>
          <cell r="F27">
            <v>2.12</v>
          </cell>
        </row>
        <row r="28">
          <cell r="B28">
            <v>10553</v>
          </cell>
          <cell r="C28" t="str">
            <v>Đỗ Thanh Tùng</v>
          </cell>
          <cell r="D28" t="str">
            <v>NV Tài liệu và HDCX</v>
          </cell>
          <cell r="E28">
            <v>3972000</v>
          </cell>
          <cell r="F28">
            <v>2.12</v>
          </cell>
        </row>
        <row r="29">
          <cell r="B29">
            <v>11126</v>
          </cell>
          <cell r="C29" t="str">
            <v>Nguyễn Thị Thanh Hoa</v>
          </cell>
          <cell r="D29" t="str">
            <v>NV Tài liệu và HDCX</v>
          </cell>
          <cell r="E29">
            <v>3972000</v>
          </cell>
          <cell r="F29">
            <v>2</v>
          </cell>
        </row>
        <row r="30">
          <cell r="B30">
            <v>11127</v>
          </cell>
          <cell r="C30" t="str">
            <v>Phí Thị Huyền Trang</v>
          </cell>
          <cell r="D30" t="str">
            <v>NV Tài liệu và HDCX</v>
          </cell>
          <cell r="E30">
            <v>3972000</v>
          </cell>
          <cell r="F30">
            <v>1.85</v>
          </cell>
        </row>
        <row r="31">
          <cell r="B31">
            <v>11128</v>
          </cell>
          <cell r="C31" t="str">
            <v>Hoàng Thị Yến</v>
          </cell>
          <cell r="D31" t="str">
            <v>NV Tài liệu và HDCX</v>
          </cell>
          <cell r="E31">
            <v>3972000</v>
          </cell>
          <cell r="F31">
            <v>1.85</v>
          </cell>
        </row>
        <row r="32">
          <cell r="B32">
            <v>11130</v>
          </cell>
          <cell r="C32" t="str">
            <v>Nguyễn Đình Trung</v>
          </cell>
          <cell r="D32" t="str">
            <v>NV Tài liệu và HDCX</v>
          </cell>
          <cell r="E32">
            <v>3972000</v>
          </cell>
          <cell r="F32">
            <v>1.96</v>
          </cell>
        </row>
        <row r="33">
          <cell r="B33">
            <v>11131</v>
          </cell>
          <cell r="C33" t="str">
            <v>Vũ Tuấn Anh</v>
          </cell>
          <cell r="D33" t="str">
            <v>NV Tài liệu và HDCX</v>
          </cell>
          <cell r="E33">
            <v>3972000</v>
          </cell>
          <cell r="F33">
            <v>1.96</v>
          </cell>
        </row>
        <row r="34">
          <cell r="B34">
            <v>12552</v>
          </cell>
          <cell r="C34" t="str">
            <v>Mai Hoàng Phương</v>
          </cell>
          <cell r="D34" t="str">
            <v>NV Tài liệu và HDCX</v>
          </cell>
          <cell r="E34">
            <v>3972000</v>
          </cell>
          <cell r="F34">
            <v>1.8</v>
          </cell>
        </row>
        <row r="35">
          <cell r="B35">
            <v>12553</v>
          </cell>
          <cell r="C35" t="str">
            <v>Phạm Duy Hải</v>
          </cell>
          <cell r="D35" t="str">
            <v>NV Tài liệu và HDCX</v>
          </cell>
          <cell r="E35">
            <v>3972000</v>
          </cell>
          <cell r="F35">
            <v>1.8</v>
          </cell>
        </row>
        <row r="36">
          <cell r="B36">
            <v>12565</v>
          </cell>
          <cell r="C36" t="str">
            <v>Vũ Trọng Nghĩa</v>
          </cell>
          <cell r="D36" t="str">
            <v>NV Tài liệu và HDCX</v>
          </cell>
          <cell r="E36">
            <v>4534000</v>
          </cell>
          <cell r="F36">
            <v>2.6</v>
          </cell>
        </row>
        <row r="37">
          <cell r="B37">
            <v>12566</v>
          </cell>
          <cell r="C37" t="str">
            <v>Hoàng Duy Thái</v>
          </cell>
          <cell r="D37" t="str">
            <v>NV Tài liệu và HDCX</v>
          </cell>
          <cell r="E37">
            <v>3972000</v>
          </cell>
          <cell r="F37">
            <v>1.8</v>
          </cell>
        </row>
        <row r="38">
          <cell r="B38">
            <v>13356</v>
          </cell>
          <cell r="C38" t="str">
            <v>Trần Anh Sơn</v>
          </cell>
          <cell r="D38" t="str">
            <v>NV Tài liệu và HDCX</v>
          </cell>
          <cell r="E38">
            <v>3972000</v>
          </cell>
          <cell r="F38">
            <v>1.8</v>
          </cell>
        </row>
        <row r="39">
          <cell r="B39">
            <v>13357</v>
          </cell>
          <cell r="C39" t="str">
            <v>Nguyễn Trường Giang</v>
          </cell>
          <cell r="D39" t="str">
            <v>NV Tài liệu và HDCX</v>
          </cell>
          <cell r="E39">
            <v>3972000</v>
          </cell>
          <cell r="F39">
            <v>1.8</v>
          </cell>
        </row>
        <row r="40">
          <cell r="B40">
            <v>13358</v>
          </cell>
          <cell r="C40" t="str">
            <v>Phan Thế Chung</v>
          </cell>
          <cell r="D40" t="str">
            <v>NV Tài liệu và HDCX</v>
          </cell>
          <cell r="E40">
            <v>3972000</v>
          </cell>
          <cell r="F40">
            <v>1.8</v>
          </cell>
        </row>
        <row r="41">
          <cell r="B41">
            <v>13359</v>
          </cell>
          <cell r="C41" t="str">
            <v>Dương Đức An</v>
          </cell>
          <cell r="D41" t="str">
            <v>NV Tài liệu và HDCX</v>
          </cell>
          <cell r="E41">
            <v>3972000</v>
          </cell>
          <cell r="F41">
            <v>1.8</v>
          </cell>
        </row>
        <row r="42">
          <cell r="B42">
            <v>13360</v>
          </cell>
          <cell r="C42" t="str">
            <v>Nguyễn Tự Tuyền</v>
          </cell>
          <cell r="D42" t="str">
            <v>NV Tài liệu và HDCX</v>
          </cell>
          <cell r="E42">
            <v>3972000</v>
          </cell>
          <cell r="F42">
            <v>1.8</v>
          </cell>
        </row>
        <row r="43">
          <cell r="B43">
            <v>10535</v>
          </cell>
          <cell r="C43" t="str">
            <v>Nguyễn Văn Duẩn</v>
          </cell>
          <cell r="D43" t="str">
            <v>Nv Thống kê</v>
          </cell>
          <cell r="E43">
            <v>4534000</v>
          </cell>
          <cell r="F43">
            <v>2.2000000000000002</v>
          </cell>
        </row>
        <row r="44">
          <cell r="B44">
            <v>13527</v>
          </cell>
          <cell r="C44" t="str">
            <v>Chu Lữ Thu Phương</v>
          </cell>
          <cell r="D44" t="str">
            <v>NV Thủ tục bay, không báo</v>
          </cell>
          <cell r="E44">
            <v>3972000</v>
          </cell>
          <cell r="F44">
            <v>1.9</v>
          </cell>
        </row>
        <row r="45">
          <cell r="B45">
            <v>13528</v>
          </cell>
          <cell r="C45" t="str">
            <v>Cao Thị Trà Giang</v>
          </cell>
          <cell r="D45" t="str">
            <v>NV Thủ tục bay, không báo</v>
          </cell>
          <cell r="E45">
            <v>3972000</v>
          </cell>
          <cell r="F45">
            <v>1.9</v>
          </cell>
        </row>
        <row r="46">
          <cell r="B46">
            <v>10536</v>
          </cell>
          <cell r="C46" t="str">
            <v>Nguyễn Tiến Dũng</v>
          </cell>
          <cell r="D46" t="str">
            <v>NV ULD</v>
          </cell>
          <cell r="E46">
            <v>3778000</v>
          </cell>
          <cell r="F46">
            <v>1.7</v>
          </cell>
        </row>
        <row r="47">
          <cell r="B47">
            <v>11355</v>
          </cell>
          <cell r="C47" t="str">
            <v>Văn Anh Tuấn</v>
          </cell>
          <cell r="D47" t="str">
            <v>NV ULD</v>
          </cell>
          <cell r="E47">
            <v>3778000</v>
          </cell>
          <cell r="F47">
            <v>1.6</v>
          </cell>
        </row>
        <row r="48">
          <cell r="B48">
            <v>12593</v>
          </cell>
          <cell r="C48" t="str">
            <v>Phạm Trần Tuấn Minh</v>
          </cell>
          <cell r="D48" t="str">
            <v>NV ULD</v>
          </cell>
          <cell r="E48">
            <v>3778000</v>
          </cell>
          <cell r="F48">
            <v>1.6</v>
          </cell>
        </row>
        <row r="49">
          <cell r="B49">
            <v>12594</v>
          </cell>
          <cell r="C49" t="str">
            <v>Đỗ Đình Quân</v>
          </cell>
          <cell r="D49" t="str">
            <v>NV ULD</v>
          </cell>
          <cell r="E49">
            <v>3778000</v>
          </cell>
          <cell r="F49">
            <v>1.6</v>
          </cell>
        </row>
        <row r="50">
          <cell r="B50">
            <v>12595</v>
          </cell>
          <cell r="C50" t="str">
            <v>Lê Văn Lương</v>
          </cell>
          <cell r="D50" t="str">
            <v>NV ULD</v>
          </cell>
          <cell r="E50">
            <v>3778000</v>
          </cell>
          <cell r="F50">
            <v>1.6</v>
          </cell>
        </row>
        <row r="51">
          <cell r="B51">
            <v>13669</v>
          </cell>
          <cell r="C51" t="str">
            <v>Nguyễn Duy Hải</v>
          </cell>
          <cell r="D51" t="str">
            <v>NV ULD</v>
          </cell>
          <cell r="E51">
            <v>7556000</v>
          </cell>
          <cell r="F51">
            <v>1.6</v>
          </cell>
        </row>
        <row r="52">
          <cell r="B52">
            <v>13102</v>
          </cell>
          <cell r="C52" t="str">
            <v>Ngô Văn Sơn</v>
          </cell>
          <cell r="D52" t="str">
            <v>Nviên HDCX</v>
          </cell>
          <cell r="E52">
            <v>3972000</v>
          </cell>
          <cell r="F52">
            <v>1.8</v>
          </cell>
        </row>
        <row r="53">
          <cell r="B53">
            <v>13777</v>
          </cell>
          <cell r="C53" t="str">
            <v>Nguyễn Đức Huy</v>
          </cell>
          <cell r="D53" t="str">
            <v>Nhân viên cân bằng trọng tải nhóm 2</v>
          </cell>
          <cell r="E53">
            <v>3972000</v>
          </cell>
          <cell r="F53">
            <v>1.8</v>
          </cell>
        </row>
        <row r="54">
          <cell r="B54">
            <v>13783</v>
          </cell>
          <cell r="C54" t="str">
            <v>Trần Đăng Khoa</v>
          </cell>
          <cell r="D54" t="str">
            <v>Nhân viên cân bằng trọng tải nhóm 2</v>
          </cell>
          <cell r="E54">
            <v>3972000</v>
          </cell>
          <cell r="F54">
            <v>1.8</v>
          </cell>
        </row>
        <row r="55">
          <cell r="B55">
            <v>13785</v>
          </cell>
          <cell r="C55" t="str">
            <v>Nguyễn Thị Nam Phương</v>
          </cell>
          <cell r="D55" t="str">
            <v>Nhân viên cân bằng trọng tải nhóm 2</v>
          </cell>
          <cell r="E55">
            <v>3972000</v>
          </cell>
          <cell r="F55">
            <v>1.8</v>
          </cell>
        </row>
        <row r="56">
          <cell r="B56">
            <v>13786</v>
          </cell>
          <cell r="C56" t="str">
            <v>Đinh Đức Nam</v>
          </cell>
          <cell r="D56" t="str">
            <v>Nhân viên cân bằng trọng tải nhóm 2</v>
          </cell>
          <cell r="E56">
            <v>3972000</v>
          </cell>
          <cell r="F56">
            <v>1.8</v>
          </cell>
        </row>
        <row r="57">
          <cell r="B57">
            <v>13787</v>
          </cell>
          <cell r="C57" t="str">
            <v>Nguyễn Thái Sơn</v>
          </cell>
          <cell r="D57" t="str">
            <v>Nhân viên cân bằng trọng tải nhóm 2</v>
          </cell>
          <cell r="E57">
            <v>3972000</v>
          </cell>
          <cell r="F57">
            <v>1.8</v>
          </cell>
        </row>
        <row r="58">
          <cell r="B58">
            <v>13788</v>
          </cell>
          <cell r="C58" t="str">
            <v>Nguyễn Thành Luân</v>
          </cell>
          <cell r="D58" t="str">
            <v>Nhân viên cân bằng trọng tải nhóm 2</v>
          </cell>
          <cell r="E58">
            <v>3972000</v>
          </cell>
          <cell r="F58">
            <v>1.8</v>
          </cell>
        </row>
        <row r="59">
          <cell r="B59">
            <v>13789</v>
          </cell>
          <cell r="C59" t="str">
            <v>Nguyễn Mạnh Cường</v>
          </cell>
          <cell r="D59" t="str">
            <v>Nhân viên cân bằng trọng tải nhóm 2</v>
          </cell>
          <cell r="E59">
            <v>3972000</v>
          </cell>
          <cell r="F59">
            <v>1.8</v>
          </cell>
        </row>
        <row r="60">
          <cell r="B60">
            <v>13790</v>
          </cell>
          <cell r="C60" t="str">
            <v>Trần Đức Hạnh</v>
          </cell>
          <cell r="D60" t="str">
            <v>Nhân viên cân bằng trọng tải nhóm 2</v>
          </cell>
          <cell r="E60">
            <v>3972000</v>
          </cell>
          <cell r="F60">
            <v>1.8</v>
          </cell>
        </row>
        <row r="61">
          <cell r="B61">
            <v>13791</v>
          </cell>
          <cell r="C61" t="str">
            <v>Nguyễn Danh Huy</v>
          </cell>
          <cell r="D61" t="str">
            <v>Nhân viên cân bằng trọng tải nhóm 2</v>
          </cell>
          <cell r="E61">
            <v>3972000</v>
          </cell>
          <cell r="F61">
            <v>1.8</v>
          </cell>
        </row>
        <row r="62">
          <cell r="B62">
            <v>13792</v>
          </cell>
          <cell r="C62" t="str">
            <v>Lê Xuân Điệp</v>
          </cell>
          <cell r="D62" t="str">
            <v>Nhân viên cân bằng trọng tải nhóm 2</v>
          </cell>
          <cell r="E62">
            <v>3972000</v>
          </cell>
          <cell r="F62">
            <v>1.8</v>
          </cell>
        </row>
        <row r="63">
          <cell r="B63">
            <v>13793</v>
          </cell>
          <cell r="C63" t="str">
            <v>Trần Hoàng Kiên</v>
          </cell>
          <cell r="D63" t="str">
            <v>Nhân viên cân bằng trọng tải nhóm 2</v>
          </cell>
          <cell r="E63">
            <v>3972000</v>
          </cell>
          <cell r="F63">
            <v>1.8</v>
          </cell>
        </row>
        <row r="64">
          <cell r="B64">
            <v>13794</v>
          </cell>
          <cell r="C64" t="str">
            <v>Đặng Lê Minh</v>
          </cell>
          <cell r="D64" t="str">
            <v>Nhân viên cân bằng trọng tải nhóm 2</v>
          </cell>
          <cell r="E64">
            <v>3972000</v>
          </cell>
          <cell r="F64">
            <v>1.8</v>
          </cell>
        </row>
        <row r="65">
          <cell r="B65">
            <v>201503</v>
          </cell>
          <cell r="C65" t="str">
            <v>Nguyễn Việt Hà</v>
          </cell>
          <cell r="D65" t="str">
            <v>Nhân viên cân bằng trọng tải nhóm 2</v>
          </cell>
          <cell r="E65">
            <v>3972000</v>
          </cell>
          <cell r="F65">
            <v>1.8</v>
          </cell>
        </row>
        <row r="66">
          <cell r="B66">
            <v>201504</v>
          </cell>
          <cell r="C66" t="str">
            <v>Lê Khánh Toàn</v>
          </cell>
          <cell r="D66" t="str">
            <v>Nhân viên cân bằng trọng tải nhóm 2</v>
          </cell>
          <cell r="E66">
            <v>3972000</v>
          </cell>
          <cell r="F66">
            <v>1.8</v>
          </cell>
        </row>
        <row r="67">
          <cell r="B67">
            <v>10642</v>
          </cell>
          <cell r="C67" t="str">
            <v>Lương Văn Thăng</v>
          </cell>
          <cell r="D67" t="str">
            <v>Trưởng phòng</v>
          </cell>
          <cell r="E67">
            <v>5503000</v>
          </cell>
          <cell r="F67">
            <v>6.33</v>
          </cell>
        </row>
        <row r="68">
          <cell r="B68">
            <v>10559</v>
          </cell>
          <cell r="C68" t="str">
            <v>Nguyễn Tiến Hiệp</v>
          </cell>
          <cell r="D68" t="str">
            <v>NV Kế hoạch</v>
          </cell>
          <cell r="E68">
            <v>4534000</v>
          </cell>
          <cell r="F68">
            <v>2.76</v>
          </cell>
        </row>
        <row r="69">
          <cell r="B69">
            <v>10594</v>
          </cell>
          <cell r="C69" t="str">
            <v>Lê Thị Thu Huyền</v>
          </cell>
          <cell r="D69" t="str">
            <v>NV Kế hoạch</v>
          </cell>
          <cell r="E69">
            <v>4534000</v>
          </cell>
          <cell r="F69">
            <v>2.2000000000000002</v>
          </cell>
        </row>
        <row r="70">
          <cell r="B70">
            <v>11146</v>
          </cell>
          <cell r="C70" t="str">
            <v>Trần Việt Phương</v>
          </cell>
          <cell r="D70" t="str">
            <v>NV Kế hoạch</v>
          </cell>
          <cell r="E70">
            <v>4534000</v>
          </cell>
          <cell r="F70">
            <v>2.76</v>
          </cell>
        </row>
        <row r="71">
          <cell r="B71">
            <v>10623</v>
          </cell>
          <cell r="C71" t="str">
            <v>Bùi Đức Hưng</v>
          </cell>
          <cell r="D71" t="str">
            <v>NV Marketing</v>
          </cell>
          <cell r="E71">
            <v>4534000</v>
          </cell>
          <cell r="F71">
            <v>2.76</v>
          </cell>
        </row>
        <row r="72">
          <cell r="B72">
            <v>11129</v>
          </cell>
          <cell r="C72" t="str">
            <v>Nguyễn Văn Hiệp</v>
          </cell>
          <cell r="D72" t="str">
            <v>NV Kế hoạch</v>
          </cell>
          <cell r="E72">
            <v>4534000</v>
          </cell>
          <cell r="F72">
            <v>2.6</v>
          </cell>
        </row>
        <row r="73">
          <cell r="B73">
            <v>10561</v>
          </cell>
          <cell r="C73" t="str">
            <v>Vũ Quảng Ba</v>
          </cell>
          <cell r="D73" t="str">
            <v>NV Thủ kho</v>
          </cell>
          <cell r="E73">
            <v>3778000</v>
          </cell>
          <cell r="F73">
            <v>2.2599999999999998</v>
          </cell>
        </row>
        <row r="74">
          <cell r="B74">
            <v>10784</v>
          </cell>
          <cell r="C74" t="str">
            <v>Lê Thị Thạch</v>
          </cell>
          <cell r="D74" t="str">
            <v>NV Thủ kho</v>
          </cell>
          <cell r="E74">
            <v>3488000</v>
          </cell>
          <cell r="F74">
            <v>1.9</v>
          </cell>
        </row>
        <row r="75">
          <cell r="B75">
            <v>10558</v>
          </cell>
          <cell r="C75" t="str">
            <v>Vương Hoàng Linh</v>
          </cell>
          <cell r="D75" t="str">
            <v>Chuyên viên pháp lý</v>
          </cell>
          <cell r="E75">
            <v>4534000</v>
          </cell>
          <cell r="F75">
            <v>2.76</v>
          </cell>
        </row>
        <row r="76">
          <cell r="B76">
            <v>10564</v>
          </cell>
          <cell r="C76" t="str">
            <v>Nguyễn Thị Quỳnh Anh</v>
          </cell>
          <cell r="D76" t="str">
            <v>Nv Thống kê</v>
          </cell>
          <cell r="E76">
            <v>4534000</v>
          </cell>
          <cell r="F76">
            <v>2.2000000000000002</v>
          </cell>
        </row>
        <row r="77">
          <cell r="B77">
            <v>10641</v>
          </cell>
          <cell r="C77" t="str">
            <v>Nguyễn Kim Oanh</v>
          </cell>
          <cell r="D77" t="str">
            <v>Trưởng phòng</v>
          </cell>
          <cell r="E77">
            <v>5503000</v>
          </cell>
          <cell r="F77">
            <v>6.33</v>
          </cell>
        </row>
        <row r="78">
          <cell r="B78">
            <v>10640</v>
          </cell>
          <cell r="C78" t="str">
            <v>Trần Phương Dung</v>
          </cell>
          <cell r="D78" t="str">
            <v>Phó Trưởng Phòng</v>
          </cell>
          <cell r="E78">
            <v>5309000</v>
          </cell>
          <cell r="F78">
            <v>5.19</v>
          </cell>
        </row>
        <row r="79">
          <cell r="B79">
            <v>10629</v>
          </cell>
          <cell r="C79" t="str">
            <v>Nguyễn Thị Cúc</v>
          </cell>
          <cell r="D79" t="str">
            <v>Đội trưởng</v>
          </cell>
          <cell r="E79">
            <v>5115000</v>
          </cell>
          <cell r="F79">
            <v>3.99</v>
          </cell>
        </row>
        <row r="80">
          <cell r="B80">
            <v>10628</v>
          </cell>
          <cell r="C80" t="str">
            <v>Nguyễn Thị Thu Hà</v>
          </cell>
          <cell r="D80" t="str">
            <v>Phó đội trưởng</v>
          </cell>
          <cell r="E80">
            <v>4921000</v>
          </cell>
          <cell r="F80">
            <v>3.27</v>
          </cell>
        </row>
        <row r="81">
          <cell r="B81">
            <v>12555</v>
          </cell>
          <cell r="C81" t="str">
            <v>Đinh Thanh Ngân</v>
          </cell>
          <cell r="D81" t="str">
            <v>Nhân viên phục vụ hành khách hàng hóa</v>
          </cell>
          <cell r="E81">
            <v>3875000</v>
          </cell>
          <cell r="F81">
            <v>1.6</v>
          </cell>
        </row>
        <row r="82">
          <cell r="B82">
            <v>12561</v>
          </cell>
          <cell r="C82" t="str">
            <v>Lê Thị Hồng Vân</v>
          </cell>
          <cell r="D82" t="str">
            <v>Nhân viên phục vụ hành khách hàng hóa</v>
          </cell>
          <cell r="E82">
            <v>3875000</v>
          </cell>
          <cell r="F82">
            <v>1.6</v>
          </cell>
        </row>
        <row r="83">
          <cell r="B83">
            <v>12564</v>
          </cell>
          <cell r="C83" t="str">
            <v>Đặng Thị Thu Hà</v>
          </cell>
          <cell r="D83" t="str">
            <v>Nhân viên phục vụ hành khách hàng hóa</v>
          </cell>
          <cell r="E83">
            <v>3875000</v>
          </cell>
          <cell r="F83">
            <v>1.6</v>
          </cell>
        </row>
        <row r="84">
          <cell r="B84">
            <v>12569</v>
          </cell>
          <cell r="C84" t="str">
            <v>Cấn Hà An</v>
          </cell>
          <cell r="D84" t="str">
            <v>Nhân viên phục vụ hành khách hàng hóa</v>
          </cell>
          <cell r="E84">
            <v>3875000</v>
          </cell>
          <cell r="F84">
            <v>1.6</v>
          </cell>
        </row>
        <row r="85">
          <cell r="B85">
            <v>12570</v>
          </cell>
          <cell r="C85" t="str">
            <v>Nguyễn Hoàng Hải</v>
          </cell>
          <cell r="D85" t="str">
            <v>Nhân viên tài liệu và HDCX</v>
          </cell>
          <cell r="E85">
            <v>3972000</v>
          </cell>
          <cell r="F85">
            <v>1.8</v>
          </cell>
        </row>
        <row r="86">
          <cell r="B86">
            <v>13382</v>
          </cell>
          <cell r="C86" t="str">
            <v>Nguyễn Thị Bích Thảo</v>
          </cell>
          <cell r="D86" t="str">
            <v>Nhân viên phục vụ hành khách hàng hóa</v>
          </cell>
          <cell r="E86">
            <v>3875000</v>
          </cell>
          <cell r="F86">
            <v>1.6</v>
          </cell>
        </row>
        <row r="87">
          <cell r="B87">
            <v>10570</v>
          </cell>
          <cell r="C87" t="str">
            <v>Phạm Anh Dũng</v>
          </cell>
          <cell r="D87" t="str">
            <v>NV PVHK</v>
          </cell>
          <cell r="E87">
            <v>3875000</v>
          </cell>
          <cell r="F87">
            <v>2.13</v>
          </cell>
        </row>
        <row r="88">
          <cell r="B88">
            <v>10583</v>
          </cell>
          <cell r="C88" t="str">
            <v>Nguyễn Thanh Huy</v>
          </cell>
          <cell r="D88" t="str">
            <v>NV PVHK</v>
          </cell>
          <cell r="E88">
            <v>3875000</v>
          </cell>
          <cell r="F88">
            <v>1.9</v>
          </cell>
        </row>
        <row r="89">
          <cell r="B89">
            <v>10585</v>
          </cell>
          <cell r="C89" t="str">
            <v>Nguyễn Thị Minh Thu</v>
          </cell>
          <cell r="D89" t="str">
            <v>NV PVHK</v>
          </cell>
          <cell r="E89">
            <v>3875000</v>
          </cell>
          <cell r="F89">
            <v>1.9</v>
          </cell>
        </row>
        <row r="90">
          <cell r="B90">
            <v>10586</v>
          </cell>
          <cell r="C90" t="str">
            <v>Nguyễn Thu Hằng</v>
          </cell>
          <cell r="D90" t="str">
            <v>NV PVHK</v>
          </cell>
          <cell r="E90">
            <v>3875000</v>
          </cell>
          <cell r="F90">
            <v>1.9</v>
          </cell>
        </row>
        <row r="91">
          <cell r="B91">
            <v>10600</v>
          </cell>
          <cell r="C91" t="str">
            <v>Nguyễn Thị Vân Anh</v>
          </cell>
          <cell r="D91" t="str">
            <v>NV PVHK</v>
          </cell>
          <cell r="E91">
            <v>3875000</v>
          </cell>
          <cell r="F91">
            <v>1.6</v>
          </cell>
        </row>
        <row r="92">
          <cell r="B92">
            <v>10601</v>
          </cell>
          <cell r="C92" t="str">
            <v>Phan Thị Hạnh</v>
          </cell>
          <cell r="D92" t="str">
            <v>NV PVHK</v>
          </cell>
          <cell r="E92">
            <v>3875000</v>
          </cell>
          <cell r="F92">
            <v>1.6</v>
          </cell>
        </row>
        <row r="93">
          <cell r="B93">
            <v>10608</v>
          </cell>
          <cell r="C93" t="str">
            <v>Nguyễn Thị Hương</v>
          </cell>
          <cell r="D93" t="str">
            <v>NV PVHK</v>
          </cell>
          <cell r="E93">
            <v>3875000</v>
          </cell>
          <cell r="F93">
            <v>1.8</v>
          </cell>
        </row>
        <row r="94">
          <cell r="B94">
            <v>10624</v>
          </cell>
          <cell r="C94" t="str">
            <v>Nguyễn Huyền Trang</v>
          </cell>
          <cell r="D94" t="str">
            <v>NV PVHK</v>
          </cell>
          <cell r="E94">
            <v>3875000</v>
          </cell>
          <cell r="F94">
            <v>1.9</v>
          </cell>
        </row>
        <row r="95">
          <cell r="B95">
            <v>10625</v>
          </cell>
          <cell r="C95" t="str">
            <v>Vương Thị Thanh Nhàn</v>
          </cell>
          <cell r="D95" t="str">
            <v>NV PVHK</v>
          </cell>
          <cell r="E95">
            <v>3875000</v>
          </cell>
          <cell r="F95">
            <v>2.0099999999999998</v>
          </cell>
        </row>
        <row r="96">
          <cell r="B96">
            <v>10633</v>
          </cell>
          <cell r="C96" t="str">
            <v>Quàng Thị Phúc</v>
          </cell>
          <cell r="D96" t="str">
            <v>NV PVHK</v>
          </cell>
          <cell r="E96">
            <v>4553000</v>
          </cell>
          <cell r="F96">
            <v>1.91</v>
          </cell>
        </row>
        <row r="97">
          <cell r="B97">
            <v>10634</v>
          </cell>
          <cell r="C97" t="str">
            <v>Phạm Thị Thanh Hoa</v>
          </cell>
          <cell r="D97" t="str">
            <v>NV PVHK</v>
          </cell>
          <cell r="E97">
            <v>3875000</v>
          </cell>
          <cell r="F97">
            <v>2.0099999999999998</v>
          </cell>
        </row>
        <row r="98">
          <cell r="B98">
            <v>10635</v>
          </cell>
          <cell r="C98" t="str">
            <v>Đào Thị Mận</v>
          </cell>
          <cell r="D98" t="str">
            <v>NV PVHK</v>
          </cell>
          <cell r="E98">
            <v>4553000</v>
          </cell>
          <cell r="F98">
            <v>1.8</v>
          </cell>
        </row>
        <row r="99">
          <cell r="B99">
            <v>11105</v>
          </cell>
          <cell r="C99" t="str">
            <v>Ngô Minh Thanh</v>
          </cell>
          <cell r="D99" t="str">
            <v>NV PVHK</v>
          </cell>
          <cell r="E99">
            <v>3875000</v>
          </cell>
          <cell r="F99">
            <v>1.9</v>
          </cell>
        </row>
        <row r="100">
          <cell r="B100">
            <v>11107</v>
          </cell>
          <cell r="C100" t="str">
            <v>Vũ Thị Thơm</v>
          </cell>
          <cell r="D100" t="str">
            <v>NV PVHK</v>
          </cell>
          <cell r="E100">
            <v>3875000</v>
          </cell>
          <cell r="F100">
            <v>1.6</v>
          </cell>
        </row>
        <row r="101">
          <cell r="B101">
            <v>11109</v>
          </cell>
          <cell r="C101" t="str">
            <v>Phạm Thành Việt</v>
          </cell>
          <cell r="D101" t="str">
            <v>Nhân viên tài liệu và HDCX</v>
          </cell>
          <cell r="E101">
            <v>3875000</v>
          </cell>
          <cell r="F101">
            <v>1.8</v>
          </cell>
        </row>
        <row r="102">
          <cell r="B102">
            <v>11766</v>
          </cell>
          <cell r="C102" t="str">
            <v>Nguyễn Thị Vân</v>
          </cell>
          <cell r="D102" t="str">
            <v>NV PVHK</v>
          </cell>
          <cell r="E102">
            <v>3875000</v>
          </cell>
          <cell r="F102">
            <v>1.6</v>
          </cell>
        </row>
        <row r="103">
          <cell r="B103">
            <v>13096</v>
          </cell>
          <cell r="C103" t="str">
            <v>Đinh Văn Long</v>
          </cell>
          <cell r="D103" t="str">
            <v>NV PVHK</v>
          </cell>
          <cell r="E103">
            <v>3875000</v>
          </cell>
          <cell r="F103">
            <v>1.6</v>
          </cell>
        </row>
        <row r="104">
          <cell r="B104">
            <v>10778</v>
          </cell>
          <cell r="C104" t="str">
            <v>Nguyễn Thị Hồng Anh</v>
          </cell>
          <cell r="D104" t="str">
            <v>NV PVHK</v>
          </cell>
          <cell r="E104">
            <v>3875000</v>
          </cell>
          <cell r="F104">
            <v>1.6</v>
          </cell>
        </row>
        <row r="105">
          <cell r="B105">
            <v>11765</v>
          </cell>
          <cell r="C105" t="str">
            <v>Hoàng Thị Hồng Nhung</v>
          </cell>
          <cell r="D105" t="str">
            <v>NV PVHK</v>
          </cell>
          <cell r="E105">
            <v>3875000</v>
          </cell>
          <cell r="F105">
            <v>1.8</v>
          </cell>
        </row>
        <row r="106">
          <cell r="B106">
            <v>10631</v>
          </cell>
          <cell r="C106" t="str">
            <v>Nguyễn Thị Phương Mai</v>
          </cell>
          <cell r="D106" t="str">
            <v>Đội trưởng</v>
          </cell>
          <cell r="E106">
            <v>5115000</v>
          </cell>
          <cell r="F106">
            <v>3.99</v>
          </cell>
        </row>
        <row r="107">
          <cell r="B107">
            <v>10630</v>
          </cell>
          <cell r="C107" t="str">
            <v>Nguyễn Thị Thu Hương</v>
          </cell>
          <cell r="D107" t="str">
            <v>Đội phó</v>
          </cell>
          <cell r="E107">
            <v>4921000</v>
          </cell>
          <cell r="F107">
            <v>3.27</v>
          </cell>
        </row>
        <row r="108">
          <cell r="B108">
            <v>12549</v>
          </cell>
          <cell r="C108" t="str">
            <v>Nguyễn Tuấn Linh</v>
          </cell>
          <cell r="D108" t="str">
            <v>Nhân viên phục vụ hành khách hàng hóa</v>
          </cell>
          <cell r="E108">
            <v>3875000</v>
          </cell>
          <cell r="F108">
            <v>1.8</v>
          </cell>
        </row>
        <row r="109">
          <cell r="B109">
            <v>12568</v>
          </cell>
          <cell r="C109" t="str">
            <v>Nguyễn Thị Hồng Minh</v>
          </cell>
          <cell r="D109" t="str">
            <v>Nhân viên phục vụ hành khách hàng hóa</v>
          </cell>
          <cell r="E109">
            <v>3875000</v>
          </cell>
          <cell r="F109">
            <v>1.8</v>
          </cell>
        </row>
        <row r="110">
          <cell r="B110">
            <v>12571</v>
          </cell>
          <cell r="C110" t="str">
            <v>Ngô Thị Diễm Quỳnh</v>
          </cell>
          <cell r="D110" t="str">
            <v>Nhân viên phục vụ hành khách hàng hóa</v>
          </cell>
          <cell r="E110">
            <v>3875000</v>
          </cell>
          <cell r="F110">
            <v>1.8</v>
          </cell>
        </row>
        <row r="111">
          <cell r="B111">
            <v>13370</v>
          </cell>
          <cell r="C111" t="str">
            <v>Đinh Đức Điệp</v>
          </cell>
          <cell r="D111" t="str">
            <v>Nhân viên phục vụ hành khách hàng hóa</v>
          </cell>
          <cell r="E111">
            <v>3875000</v>
          </cell>
          <cell r="F111">
            <v>1.6</v>
          </cell>
        </row>
        <row r="112">
          <cell r="B112">
            <v>13372</v>
          </cell>
          <cell r="C112" t="str">
            <v>Trần Thị Hoa Lý</v>
          </cell>
          <cell r="D112" t="str">
            <v>Nhân viên phục vụ hành khách hàng hóa</v>
          </cell>
          <cell r="E112">
            <v>3875000</v>
          </cell>
          <cell r="F112">
            <v>1.6</v>
          </cell>
        </row>
        <row r="113">
          <cell r="B113">
            <v>13376</v>
          </cell>
          <cell r="C113" t="str">
            <v>Vũ Thùy Linh</v>
          </cell>
          <cell r="D113" t="str">
            <v>Nhân viên phục vụ hành khách hàng hóa</v>
          </cell>
          <cell r="E113">
            <v>3875000</v>
          </cell>
          <cell r="F113">
            <v>1.6</v>
          </cell>
        </row>
        <row r="114">
          <cell r="B114">
            <v>13377</v>
          </cell>
          <cell r="C114" t="str">
            <v>Vũ Thị Bích Dung</v>
          </cell>
          <cell r="D114" t="str">
            <v>Nhân viên phục vụ hành khách hàng hóa</v>
          </cell>
          <cell r="E114">
            <v>3875000</v>
          </cell>
          <cell r="F114">
            <v>1.6</v>
          </cell>
        </row>
        <row r="115">
          <cell r="B115">
            <v>13378</v>
          </cell>
          <cell r="C115" t="str">
            <v>Nguyễn Bảo Ngân</v>
          </cell>
          <cell r="D115" t="str">
            <v>Nhân viên phục vụ hành khách hàng hóa</v>
          </cell>
          <cell r="E115">
            <v>3875000</v>
          </cell>
          <cell r="F115">
            <v>1.6</v>
          </cell>
        </row>
        <row r="116">
          <cell r="B116">
            <v>13379</v>
          </cell>
          <cell r="C116" t="str">
            <v>Nguyễn Thùy Linh</v>
          </cell>
          <cell r="D116" t="str">
            <v>Nhân viên phục vụ hành khách hàng hóa</v>
          </cell>
          <cell r="E116">
            <v>3875000</v>
          </cell>
          <cell r="F116">
            <v>1.6</v>
          </cell>
        </row>
        <row r="117">
          <cell r="B117">
            <v>13674</v>
          </cell>
          <cell r="C117" t="str">
            <v>Lê Thị Minh Phượng</v>
          </cell>
          <cell r="D117" t="str">
            <v>Nhân viên phục vụ hành khách hàng hóa</v>
          </cell>
          <cell r="E117">
            <v>3875000</v>
          </cell>
          <cell r="F117">
            <v>1.6</v>
          </cell>
        </row>
        <row r="118">
          <cell r="B118">
            <v>13675</v>
          </cell>
          <cell r="C118" t="str">
            <v>Võ Thị Kiều Oanh</v>
          </cell>
          <cell r="D118" t="str">
            <v>Nhân viên phục vụ hành khách hàng hóa</v>
          </cell>
          <cell r="E118">
            <v>3875000</v>
          </cell>
          <cell r="F118">
            <v>1.6</v>
          </cell>
        </row>
        <row r="119">
          <cell r="B119">
            <v>13676</v>
          </cell>
          <cell r="C119" t="str">
            <v>Trần Thị Bích Ngọc</v>
          </cell>
          <cell r="D119" t="str">
            <v>Nhân viên phục vụ hành khách hàng hóa</v>
          </cell>
          <cell r="E119">
            <v>3875000</v>
          </cell>
          <cell r="F119">
            <v>1.6</v>
          </cell>
        </row>
        <row r="120">
          <cell r="B120">
            <v>10569</v>
          </cell>
          <cell r="C120" t="str">
            <v>Đàm Thu Hường</v>
          </cell>
          <cell r="D120" t="str">
            <v>NV PVHK</v>
          </cell>
          <cell r="E120">
            <v>4553000</v>
          </cell>
          <cell r="F120">
            <v>2.2599999999999998</v>
          </cell>
        </row>
        <row r="121">
          <cell r="B121">
            <v>10571</v>
          </cell>
          <cell r="C121" t="str">
            <v>Nguyễn Thị Thùy Dung</v>
          </cell>
          <cell r="D121" t="str">
            <v>NV PVHK</v>
          </cell>
          <cell r="E121">
            <v>3875000</v>
          </cell>
          <cell r="F121">
            <v>2.13</v>
          </cell>
        </row>
        <row r="122">
          <cell r="B122">
            <v>10589</v>
          </cell>
          <cell r="C122" t="str">
            <v>Phạm Thị Ba</v>
          </cell>
          <cell r="D122" t="str">
            <v>NV PVHK</v>
          </cell>
          <cell r="E122">
            <v>3875000</v>
          </cell>
          <cell r="F122">
            <v>1.91</v>
          </cell>
        </row>
        <row r="123">
          <cell r="B123">
            <v>10591</v>
          </cell>
          <cell r="C123" t="str">
            <v>Vũ Phương Thanh</v>
          </cell>
          <cell r="D123" t="str">
            <v>NV PVHK</v>
          </cell>
          <cell r="E123">
            <v>3875000</v>
          </cell>
          <cell r="F123">
            <v>1.9</v>
          </cell>
        </row>
        <row r="124">
          <cell r="B124">
            <v>10596</v>
          </cell>
          <cell r="C124" t="str">
            <v>Phạm Thị Ánh Hồng</v>
          </cell>
          <cell r="D124" t="str">
            <v>NV PVHK</v>
          </cell>
          <cell r="E124">
            <v>3875000</v>
          </cell>
          <cell r="F124">
            <v>1.9</v>
          </cell>
        </row>
        <row r="125">
          <cell r="B125">
            <v>10597</v>
          </cell>
          <cell r="C125" t="str">
            <v>Nguyễn Thị Thu Sang</v>
          </cell>
          <cell r="D125" t="str">
            <v>Nhân viên vệ sinh</v>
          </cell>
          <cell r="E125">
            <v>3100000</v>
          </cell>
          <cell r="F125">
            <v>1.47</v>
          </cell>
        </row>
        <row r="126">
          <cell r="B126">
            <v>10598</v>
          </cell>
          <cell r="C126" t="str">
            <v>Nguyễn Ngọc Quân</v>
          </cell>
          <cell r="D126" t="str">
            <v>Phó đội trưởng</v>
          </cell>
          <cell r="E126">
            <v>4921000</v>
          </cell>
          <cell r="F126">
            <v>3.27</v>
          </cell>
        </row>
        <row r="127">
          <cell r="B127">
            <v>10602</v>
          </cell>
          <cell r="C127" t="str">
            <v>Nguyễn Thị Thu Trang</v>
          </cell>
          <cell r="D127" t="str">
            <v>NV PVHK</v>
          </cell>
          <cell r="E127">
            <v>3875000</v>
          </cell>
          <cell r="F127">
            <v>1.9</v>
          </cell>
        </row>
        <row r="128">
          <cell r="B128">
            <v>10603</v>
          </cell>
          <cell r="C128" t="str">
            <v>Nguyễn Thị Vân Anh</v>
          </cell>
          <cell r="D128" t="str">
            <v>NV PVHK</v>
          </cell>
          <cell r="E128">
            <v>3875000</v>
          </cell>
          <cell r="F128">
            <v>1.6</v>
          </cell>
        </row>
        <row r="129">
          <cell r="B129">
            <v>10618</v>
          </cell>
          <cell r="C129" t="str">
            <v>Nguyễn Thị Hằng</v>
          </cell>
          <cell r="D129" t="str">
            <v>NV PVHK</v>
          </cell>
          <cell r="E129">
            <v>3875000</v>
          </cell>
          <cell r="F129">
            <v>1.91</v>
          </cell>
        </row>
        <row r="130">
          <cell r="B130">
            <v>10619</v>
          </cell>
          <cell r="C130" t="str">
            <v>Phạm Thị Thu Hương</v>
          </cell>
          <cell r="D130" t="str">
            <v>NV PVHK</v>
          </cell>
          <cell r="E130">
            <v>3875000</v>
          </cell>
          <cell r="F130">
            <v>2.0099999999999998</v>
          </cell>
        </row>
        <row r="131">
          <cell r="B131">
            <v>10620</v>
          </cell>
          <cell r="C131" t="str">
            <v>Trần Thị Thu</v>
          </cell>
          <cell r="D131" t="str">
            <v>NV PVHK</v>
          </cell>
          <cell r="E131">
            <v>3875000</v>
          </cell>
          <cell r="F131">
            <v>1.7</v>
          </cell>
        </row>
        <row r="132">
          <cell r="B132">
            <v>10621</v>
          </cell>
          <cell r="C132" t="str">
            <v>Hoàng Anh Trang</v>
          </cell>
          <cell r="D132" t="str">
            <v>NV PVHK</v>
          </cell>
          <cell r="E132">
            <v>3875000</v>
          </cell>
          <cell r="F132">
            <v>1.7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3875000</v>
          </cell>
          <cell r="F133">
            <v>1.6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3875000</v>
          </cell>
          <cell r="F134">
            <v>1.8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3875000</v>
          </cell>
          <cell r="F135">
            <v>1.8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3875000</v>
          </cell>
          <cell r="F136">
            <v>1.6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3875000</v>
          </cell>
          <cell r="F137">
            <v>1.6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3875000</v>
          </cell>
          <cell r="F138">
            <v>1.6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3875000</v>
          </cell>
          <cell r="F139">
            <v>1.6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3778000</v>
          </cell>
          <cell r="F140">
            <v>1.5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3875000</v>
          </cell>
          <cell r="F141">
            <v>1.8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3875000</v>
          </cell>
          <cell r="F142">
            <v>1.6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5115000</v>
          </cell>
          <cell r="F143">
            <v>3.99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3875000</v>
          </cell>
          <cell r="F144">
            <v>1.9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3875000</v>
          </cell>
          <cell r="F145">
            <v>1.9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3875000</v>
          </cell>
          <cell r="F146">
            <v>1.6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3875000</v>
          </cell>
          <cell r="F147">
            <v>1.9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3875000</v>
          </cell>
          <cell r="F148">
            <v>1.9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3875000</v>
          </cell>
          <cell r="F149">
            <v>1.6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3875000</v>
          </cell>
          <cell r="F150">
            <v>1.6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3875000</v>
          </cell>
          <cell r="F151">
            <v>1.6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3875000</v>
          </cell>
          <cell r="F152">
            <v>1.6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3875000</v>
          </cell>
          <cell r="F153">
            <v>1.6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3875000</v>
          </cell>
          <cell r="F154">
            <v>1.6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3875000</v>
          </cell>
          <cell r="F155">
            <v>1.6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3875000</v>
          </cell>
          <cell r="F156">
            <v>1.6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3875000</v>
          </cell>
          <cell r="F157">
            <v>2.13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3875000</v>
          </cell>
          <cell r="F158">
            <v>2.13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4921000</v>
          </cell>
          <cell r="F159">
            <v>3.27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3875000</v>
          </cell>
          <cell r="F160">
            <v>2.0099999999999998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3875000</v>
          </cell>
          <cell r="F161">
            <v>1.9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3875000</v>
          </cell>
          <cell r="F162">
            <v>1.9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3875000</v>
          </cell>
          <cell r="F163">
            <v>2.13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3875000</v>
          </cell>
          <cell r="F164">
            <v>2.13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3875000</v>
          </cell>
          <cell r="F165">
            <v>2.0099999999999998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3875000</v>
          </cell>
          <cell r="F166">
            <v>2.13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4921000</v>
          </cell>
          <cell r="F167">
            <v>3.27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3875000</v>
          </cell>
          <cell r="F168">
            <v>2.13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3875000</v>
          </cell>
          <cell r="F169">
            <v>2.0099999999999998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3875000</v>
          </cell>
          <cell r="F170">
            <v>1.9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3875000</v>
          </cell>
          <cell r="F171">
            <v>1.9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3875000</v>
          </cell>
          <cell r="F172">
            <v>1.9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3875000</v>
          </cell>
          <cell r="F173">
            <v>1.9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3875000</v>
          </cell>
          <cell r="F174">
            <v>1.9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3875000</v>
          </cell>
          <cell r="F175">
            <v>1.9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3875000</v>
          </cell>
          <cell r="F176">
            <v>1.9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3875000</v>
          </cell>
          <cell r="F177">
            <v>1.6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3875000</v>
          </cell>
          <cell r="F178">
            <v>1.6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3875000</v>
          </cell>
          <cell r="F179">
            <v>1.6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3875000</v>
          </cell>
          <cell r="F180">
            <v>1.6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3875000</v>
          </cell>
          <cell r="F181">
            <v>1.6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3875000</v>
          </cell>
          <cell r="F182">
            <v>1.6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3875000</v>
          </cell>
          <cell r="F183">
            <v>1.6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3875000</v>
          </cell>
          <cell r="F184">
            <v>1.6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3875000</v>
          </cell>
          <cell r="F185">
            <v>1.6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3875000</v>
          </cell>
          <cell r="F186">
            <v>1.6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3875000</v>
          </cell>
          <cell r="F187">
            <v>1.6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3875000</v>
          </cell>
          <cell r="F188">
            <v>1.6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3875000</v>
          </cell>
          <cell r="F189">
            <v>1.6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3875000</v>
          </cell>
          <cell r="F190">
            <v>1.6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3875000</v>
          </cell>
          <cell r="F191">
            <v>1.6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3875000</v>
          </cell>
          <cell r="F192">
            <v>1.6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3875000</v>
          </cell>
          <cell r="F193">
            <v>1.6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3875000</v>
          </cell>
          <cell r="F194">
            <v>1.6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3875000</v>
          </cell>
          <cell r="F195">
            <v>1.6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3875000</v>
          </cell>
          <cell r="F196">
            <v>1.6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3875000</v>
          </cell>
          <cell r="F197">
            <v>1.6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3875000</v>
          </cell>
          <cell r="F198">
            <v>1.6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3875000</v>
          </cell>
          <cell r="F199">
            <v>1.6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3875000</v>
          </cell>
          <cell r="F200">
            <v>1.6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3875000</v>
          </cell>
          <cell r="F201">
            <v>1.6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3875000</v>
          </cell>
          <cell r="F202">
            <v>1.6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3875000</v>
          </cell>
          <cell r="F203">
            <v>1.6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3875000</v>
          </cell>
          <cell r="F204">
            <v>1.6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3875000</v>
          </cell>
          <cell r="F205">
            <v>1.6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3875000</v>
          </cell>
          <cell r="F206">
            <v>1.6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3875000</v>
          </cell>
          <cell r="F207">
            <v>1.6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3875000</v>
          </cell>
          <cell r="F208">
            <v>1.6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3875000</v>
          </cell>
          <cell r="F209">
            <v>1.6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3875000</v>
          </cell>
          <cell r="F210">
            <v>1.6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3875000</v>
          </cell>
          <cell r="F211">
            <v>1.6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3875000</v>
          </cell>
          <cell r="F212">
            <v>1.6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3875000</v>
          </cell>
          <cell r="F213">
            <v>1.6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3875000</v>
          </cell>
          <cell r="F214">
            <v>1.6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3875000</v>
          </cell>
          <cell r="F215">
            <v>1.91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3488000</v>
          </cell>
          <cell r="F216">
            <v>1.9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5503000</v>
          </cell>
          <cell r="F217">
            <v>6.33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5309000</v>
          </cell>
          <cell r="F218">
            <v>5.19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5309000</v>
          </cell>
          <cell r="F219">
            <v>5.19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5309000</v>
          </cell>
          <cell r="F220">
            <v>5.19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5522000</v>
          </cell>
          <cell r="F221">
            <v>3.27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4921000</v>
          </cell>
          <cell r="F222">
            <v>2.14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4921000</v>
          </cell>
          <cell r="F223">
            <v>2.27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4921000</v>
          </cell>
          <cell r="F224">
            <v>2.27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4921000</v>
          </cell>
          <cell r="F225">
            <v>2.27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4921000</v>
          </cell>
          <cell r="F226">
            <v>2.14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5541000</v>
          </cell>
          <cell r="F227">
            <v>2.27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4921000</v>
          </cell>
          <cell r="F228">
            <v>2.14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4921000</v>
          </cell>
          <cell r="F229">
            <v>1.8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4921000</v>
          </cell>
          <cell r="F230">
            <v>1.8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4921000</v>
          </cell>
          <cell r="F231">
            <v>2.14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4921000</v>
          </cell>
          <cell r="F232">
            <v>2.14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4921000</v>
          </cell>
          <cell r="F233">
            <v>2.14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4921000</v>
          </cell>
          <cell r="F234">
            <v>2.14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4921000</v>
          </cell>
          <cell r="F235">
            <v>2.14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4921000</v>
          </cell>
          <cell r="F236">
            <v>2.14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4921000</v>
          </cell>
          <cell r="F237">
            <v>2.14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4166000</v>
          </cell>
          <cell r="F238">
            <v>1.68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4921000</v>
          </cell>
          <cell r="F239">
            <v>3.27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4921000</v>
          </cell>
          <cell r="F240">
            <v>3.27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4921000</v>
          </cell>
          <cell r="F241">
            <v>3.27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4921000</v>
          </cell>
          <cell r="F242">
            <v>3.27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4166000</v>
          </cell>
          <cell r="F243">
            <v>1.68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3778000</v>
          </cell>
          <cell r="F244">
            <v>1.5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3778000</v>
          </cell>
          <cell r="F245">
            <v>1.59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3778000</v>
          </cell>
          <cell r="F246">
            <v>1.5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3778000</v>
          </cell>
          <cell r="F247">
            <v>1.5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3778000</v>
          </cell>
          <cell r="F248">
            <v>1.5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3778000</v>
          </cell>
          <cell r="F249">
            <v>1.59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3778000</v>
          </cell>
          <cell r="F250">
            <v>1.5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3778000</v>
          </cell>
          <cell r="F251">
            <v>1.5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3778000</v>
          </cell>
          <cell r="F252">
            <v>1.5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3778000</v>
          </cell>
          <cell r="F253">
            <v>1.5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3778000</v>
          </cell>
          <cell r="F254">
            <v>1.59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3778000</v>
          </cell>
          <cell r="F255">
            <v>1.5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3778000</v>
          </cell>
          <cell r="F256">
            <v>1.79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4166000</v>
          </cell>
          <cell r="F257">
            <v>1.68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3778000</v>
          </cell>
          <cell r="F258">
            <v>1.59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3778000</v>
          </cell>
          <cell r="F259">
            <v>1.59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4166000</v>
          </cell>
          <cell r="F260">
            <v>1.68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3778000</v>
          </cell>
          <cell r="F261">
            <v>1.59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3778000</v>
          </cell>
          <cell r="F262">
            <v>1.5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3778000</v>
          </cell>
          <cell r="F263">
            <v>1.59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3778000</v>
          </cell>
          <cell r="F264">
            <v>1.79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3778000</v>
          </cell>
          <cell r="F265">
            <v>1.5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3778000</v>
          </cell>
          <cell r="F266">
            <v>1.5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3778000</v>
          </cell>
          <cell r="F267">
            <v>1.5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3778000</v>
          </cell>
          <cell r="F268">
            <v>1.5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3778000</v>
          </cell>
          <cell r="F269">
            <v>1.5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3778000</v>
          </cell>
          <cell r="F270">
            <v>1.5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3778000</v>
          </cell>
          <cell r="F271">
            <v>1.5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3778000</v>
          </cell>
          <cell r="F272">
            <v>1.5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3778000</v>
          </cell>
          <cell r="F273">
            <v>1.5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3778000</v>
          </cell>
          <cell r="F274">
            <v>1.5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3778000</v>
          </cell>
          <cell r="F275">
            <v>1.5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3778000</v>
          </cell>
          <cell r="F276">
            <v>1.5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3778000</v>
          </cell>
          <cell r="F277">
            <v>1.5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3778000</v>
          </cell>
          <cell r="F278">
            <v>1.5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3778000</v>
          </cell>
          <cell r="F279">
            <v>1.5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3778000</v>
          </cell>
          <cell r="F280">
            <v>1.5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3778000</v>
          </cell>
          <cell r="F281">
            <v>1.5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3778000</v>
          </cell>
          <cell r="F282">
            <v>1.5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3778000</v>
          </cell>
          <cell r="F283">
            <v>1.5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3778000</v>
          </cell>
          <cell r="F284">
            <v>1.5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3778000</v>
          </cell>
          <cell r="F285">
            <v>1.5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3778000</v>
          </cell>
          <cell r="F286">
            <v>1.5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3778000</v>
          </cell>
          <cell r="F287">
            <v>1.5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3778000</v>
          </cell>
          <cell r="F288">
            <v>1.5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3778000</v>
          </cell>
          <cell r="F289">
            <v>1.5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3778000</v>
          </cell>
          <cell r="F290">
            <v>1.5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3778000</v>
          </cell>
          <cell r="F291">
            <v>1.5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3778000</v>
          </cell>
          <cell r="F292">
            <v>1.5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3778000</v>
          </cell>
          <cell r="F293">
            <v>1.5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3778000</v>
          </cell>
          <cell r="F294">
            <v>1.5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3778000</v>
          </cell>
          <cell r="F295">
            <v>1.5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3778000</v>
          </cell>
          <cell r="F296">
            <v>1.5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3778000</v>
          </cell>
          <cell r="F297">
            <v>1.5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3778000</v>
          </cell>
          <cell r="F298">
            <v>1.5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3778000</v>
          </cell>
          <cell r="F299">
            <v>1.5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3778000</v>
          </cell>
          <cell r="F300">
            <v>1.5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3778000</v>
          </cell>
          <cell r="F301">
            <v>1.5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3778000</v>
          </cell>
          <cell r="F302">
            <v>1.5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3778000</v>
          </cell>
          <cell r="F303">
            <v>1.5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3778000</v>
          </cell>
          <cell r="F304">
            <v>1.5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3778000</v>
          </cell>
          <cell r="F305">
            <v>1.5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3778000</v>
          </cell>
          <cell r="F306">
            <v>1.5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3778000</v>
          </cell>
          <cell r="F307">
            <v>1.5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3778000</v>
          </cell>
          <cell r="F308">
            <v>1.5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3778000</v>
          </cell>
          <cell r="F309">
            <v>1.5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3778000</v>
          </cell>
          <cell r="F310">
            <v>1.5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3778000</v>
          </cell>
          <cell r="F311">
            <v>1.5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3778000</v>
          </cell>
          <cell r="F312">
            <v>1.5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3778000</v>
          </cell>
          <cell r="F313">
            <v>1.5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3778000</v>
          </cell>
          <cell r="F314">
            <v>1.5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3778000</v>
          </cell>
          <cell r="F315">
            <v>1.5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3778000</v>
          </cell>
          <cell r="F316">
            <v>1.5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3778000</v>
          </cell>
          <cell r="F317">
            <v>1.5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3778000</v>
          </cell>
          <cell r="F318">
            <v>1.5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3778000</v>
          </cell>
          <cell r="F319">
            <v>1.5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3778000</v>
          </cell>
          <cell r="F320">
            <v>1.5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3778000</v>
          </cell>
          <cell r="F321">
            <v>1.5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3778000</v>
          </cell>
          <cell r="F322">
            <v>1.5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3778000</v>
          </cell>
          <cell r="F323">
            <v>1.5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3778000</v>
          </cell>
          <cell r="F324">
            <v>1.5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3778000</v>
          </cell>
          <cell r="F325">
            <v>1.5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3778000</v>
          </cell>
          <cell r="F326">
            <v>1.5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3778000</v>
          </cell>
          <cell r="F327">
            <v>1.5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3778000</v>
          </cell>
          <cell r="F328">
            <v>1.5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3778000</v>
          </cell>
          <cell r="F329">
            <v>1.5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3778000</v>
          </cell>
          <cell r="F330">
            <v>1.5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4921000</v>
          </cell>
          <cell r="F331">
            <v>2.02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4921000</v>
          </cell>
          <cell r="F332">
            <v>2.12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4921000</v>
          </cell>
          <cell r="F333">
            <v>2.02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4921000</v>
          </cell>
          <cell r="F334">
            <v>2.02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4921000</v>
          </cell>
          <cell r="F335">
            <v>2.02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4921000</v>
          </cell>
          <cell r="F336">
            <v>2.14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5676000</v>
          </cell>
          <cell r="F337">
            <v>2.14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4921000</v>
          </cell>
          <cell r="F338">
            <v>2.14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4921000</v>
          </cell>
          <cell r="F339">
            <v>2.14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4921000</v>
          </cell>
          <cell r="F340">
            <v>2.02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4921000</v>
          </cell>
          <cell r="F341">
            <v>2.02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4921000</v>
          </cell>
          <cell r="F342">
            <v>2.14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4921000</v>
          </cell>
          <cell r="F343">
            <v>2.14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4921000</v>
          </cell>
          <cell r="F344">
            <v>1.91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4921000</v>
          </cell>
          <cell r="F345">
            <v>1.91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4921000</v>
          </cell>
          <cell r="F346">
            <v>1.91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4921000</v>
          </cell>
          <cell r="F347">
            <v>1.91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4921000</v>
          </cell>
          <cell r="F348">
            <v>1.91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4921000</v>
          </cell>
          <cell r="F349">
            <v>1.8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4921000</v>
          </cell>
          <cell r="F350">
            <v>1.8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4921000</v>
          </cell>
          <cell r="F351">
            <v>1.91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4921000</v>
          </cell>
          <cell r="F352">
            <v>1.8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4921000</v>
          </cell>
          <cell r="F353">
            <v>1.8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4166000</v>
          </cell>
          <cell r="F354">
            <v>1.78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4921000</v>
          </cell>
          <cell r="F355">
            <v>1.8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4921000</v>
          </cell>
          <cell r="F356">
            <v>1.8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4921000</v>
          </cell>
          <cell r="F357">
            <v>2.14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4921000</v>
          </cell>
          <cell r="F358">
            <v>1.8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4921000</v>
          </cell>
          <cell r="F359">
            <v>1.8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4921000</v>
          </cell>
          <cell r="F360">
            <v>1.8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4921000</v>
          </cell>
          <cell r="F361">
            <v>1.8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4921000</v>
          </cell>
          <cell r="F362">
            <v>1.8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4921000</v>
          </cell>
          <cell r="F363">
            <v>1.8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4921000</v>
          </cell>
          <cell r="F364">
            <v>1.8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4166000</v>
          </cell>
          <cell r="F365">
            <v>1.68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4166000</v>
          </cell>
          <cell r="F366">
            <v>1.68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4921000</v>
          </cell>
          <cell r="F367">
            <v>1.8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4166000</v>
          </cell>
          <cell r="F368">
            <v>1.68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4166000</v>
          </cell>
          <cell r="F369">
            <v>1.68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4166000</v>
          </cell>
          <cell r="F370">
            <v>1.68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4166000</v>
          </cell>
          <cell r="F371">
            <v>1.68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4921000</v>
          </cell>
          <cell r="F372">
            <v>1.8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4166000</v>
          </cell>
          <cell r="F373">
            <v>1.68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4166000</v>
          </cell>
          <cell r="F374">
            <v>1.68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4166000</v>
          </cell>
          <cell r="F375">
            <v>1.68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4166000</v>
          </cell>
          <cell r="F376">
            <v>1.68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4166000</v>
          </cell>
          <cell r="F377">
            <v>1.68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4166000</v>
          </cell>
          <cell r="F378">
            <v>1.68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4166000</v>
          </cell>
          <cell r="F379">
            <v>1.68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4166000</v>
          </cell>
          <cell r="F380">
            <v>1.68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4166000</v>
          </cell>
          <cell r="F381">
            <v>1.68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4166000</v>
          </cell>
          <cell r="F382">
            <v>1.68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4166000</v>
          </cell>
          <cell r="F383">
            <v>1.68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4166000</v>
          </cell>
          <cell r="F384">
            <v>1.68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4166000</v>
          </cell>
          <cell r="F385">
            <v>1.68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4166000</v>
          </cell>
          <cell r="F386">
            <v>1.68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4166000</v>
          </cell>
          <cell r="F387">
            <v>1.68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4166000</v>
          </cell>
          <cell r="F388">
            <v>1.68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4166000</v>
          </cell>
          <cell r="F389">
            <v>1.68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4166000</v>
          </cell>
          <cell r="F390">
            <v>1.68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4166000</v>
          </cell>
          <cell r="F391">
            <v>1.68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4166000</v>
          </cell>
          <cell r="F392">
            <v>1.68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4166000</v>
          </cell>
          <cell r="F393">
            <v>1.68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4166000</v>
          </cell>
          <cell r="F394">
            <v>1.68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4166000</v>
          </cell>
          <cell r="F395">
            <v>1.68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4166000</v>
          </cell>
          <cell r="F396">
            <v>1.68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4166000</v>
          </cell>
          <cell r="F397">
            <v>1.68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4166000</v>
          </cell>
          <cell r="F398">
            <v>1.68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4166000</v>
          </cell>
          <cell r="F399">
            <v>1.68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4166000</v>
          </cell>
          <cell r="F400">
            <v>1.22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4166000</v>
          </cell>
          <cell r="F401">
            <v>1.68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4921000</v>
          </cell>
          <cell r="F402">
            <v>2.57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4921000</v>
          </cell>
          <cell r="F403">
            <v>2.57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5115000</v>
          </cell>
          <cell r="F404">
            <v>3.15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3100000</v>
          </cell>
          <cell r="F405">
            <v>1.47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3100000</v>
          </cell>
          <cell r="F406">
            <v>1.47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3100000</v>
          </cell>
          <cell r="F407">
            <v>1.47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3100000</v>
          </cell>
          <cell r="F408">
            <v>1.47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3100000</v>
          </cell>
          <cell r="F409">
            <v>1.47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3100000</v>
          </cell>
          <cell r="F410">
            <v>1.47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3100000</v>
          </cell>
          <cell r="F411">
            <v>1.65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4456000</v>
          </cell>
          <cell r="F412">
            <v>1.75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4456000</v>
          </cell>
          <cell r="F413">
            <v>1.75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4166000</v>
          </cell>
          <cell r="F414">
            <v>1.68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3100000</v>
          </cell>
          <cell r="F415">
            <v>1.65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3100000</v>
          </cell>
          <cell r="F416">
            <v>1.65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3100000</v>
          </cell>
          <cell r="F417">
            <v>1.65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3720000</v>
          </cell>
          <cell r="F418">
            <v>1.75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3720000</v>
          </cell>
          <cell r="F419">
            <v>1.75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3100000</v>
          </cell>
          <cell r="F420">
            <v>1.65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3100000</v>
          </cell>
          <cell r="F421">
            <v>1.47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3100000</v>
          </cell>
          <cell r="F422">
            <v>1.47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3100000</v>
          </cell>
          <cell r="F423">
            <v>1.47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3100000</v>
          </cell>
          <cell r="F424">
            <v>1.47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3100000</v>
          </cell>
          <cell r="F425">
            <v>1.47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3100000</v>
          </cell>
          <cell r="F426">
            <v>1.47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3100000</v>
          </cell>
          <cell r="F427">
            <v>1.56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3100000</v>
          </cell>
          <cell r="F428">
            <v>1.65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E429">
            <v>4456000</v>
          </cell>
          <cell r="F429">
            <v>1.75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E430">
            <v>3100000</v>
          </cell>
          <cell r="F430">
            <v>1.56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E431">
            <v>3100000</v>
          </cell>
          <cell r="F431">
            <v>1.56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E432">
            <v>3100000</v>
          </cell>
          <cell r="F432">
            <v>1.56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E433">
            <v>3100000</v>
          </cell>
          <cell r="F433">
            <v>1.56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E434">
            <v>3100000</v>
          </cell>
          <cell r="F434">
            <v>1.47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E435">
            <v>3720000</v>
          </cell>
          <cell r="F435">
            <v>1.75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E436">
            <v>3100000</v>
          </cell>
          <cell r="F436">
            <v>1.47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E437">
            <v>3100000</v>
          </cell>
          <cell r="F437">
            <v>1.47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E438">
            <v>3100000</v>
          </cell>
          <cell r="F438">
            <v>1.47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E439">
            <v>3100000</v>
          </cell>
          <cell r="F439">
            <v>1.47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E440">
            <v>3100000</v>
          </cell>
          <cell r="F440">
            <v>1.47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E441">
            <v>3100000</v>
          </cell>
          <cell r="F441">
            <v>1.47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E442">
            <v>3100000</v>
          </cell>
          <cell r="F442">
            <v>1.47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E443">
            <v>3100000</v>
          </cell>
          <cell r="F443">
            <v>1.47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E444">
            <v>4534000</v>
          </cell>
          <cell r="F444">
            <v>2.6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E445">
            <v>4534000</v>
          </cell>
          <cell r="F445">
            <v>2.6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E446">
            <v>3856000</v>
          </cell>
          <cell r="F446">
            <v>2.2000000000000002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E447">
            <v>4166000</v>
          </cell>
          <cell r="F447">
            <v>1.85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E448">
            <v>3488000</v>
          </cell>
          <cell r="F448">
            <v>1.9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E449">
            <v>4534000</v>
          </cell>
          <cell r="F449">
            <v>2.6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E450">
            <v>4534000</v>
          </cell>
          <cell r="F450">
            <v>2.2000000000000002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E451">
            <v>3488000</v>
          </cell>
          <cell r="F451">
            <v>2.13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E452">
            <v>4534000</v>
          </cell>
          <cell r="F452">
            <v>2.92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E453">
            <v>4534000</v>
          </cell>
          <cell r="F453">
            <v>2.92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E454">
            <v>4534000</v>
          </cell>
          <cell r="F454">
            <v>2.92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E455">
            <v>4534000</v>
          </cell>
          <cell r="F455">
            <v>2.4700000000000002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E456">
            <v>5309000</v>
          </cell>
          <cell r="F456">
            <v>5.19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E457">
            <v>5503000</v>
          </cell>
          <cell r="F457">
            <v>6.33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E458">
            <v>5309000</v>
          </cell>
          <cell r="F458">
            <v>5.19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E459">
            <v>5134000</v>
          </cell>
          <cell r="F459">
            <v>2.78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E460">
            <v>4166000</v>
          </cell>
          <cell r="F460">
            <v>2.27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E461">
            <v>3488000</v>
          </cell>
          <cell r="F461">
            <v>2.13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E462">
            <v>4534000</v>
          </cell>
          <cell r="F462">
            <v>2.6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E463">
            <v>4534000</v>
          </cell>
          <cell r="F463">
            <v>2.2000000000000002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E464">
            <v>3197000</v>
          </cell>
          <cell r="F464">
            <v>1.8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E465">
            <v>4534000</v>
          </cell>
          <cell r="F465">
            <v>2.6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E466">
            <v>4534000</v>
          </cell>
          <cell r="F466">
            <v>2.76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E467">
            <v>4534000</v>
          </cell>
          <cell r="F467">
            <v>2.2000000000000002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E468">
            <v>4534000</v>
          </cell>
          <cell r="F468">
            <v>2.2000000000000002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E469">
            <v>3488000</v>
          </cell>
          <cell r="F469">
            <v>1.9</v>
          </cell>
        </row>
        <row r="470">
          <cell r="D470">
            <v>0</v>
          </cell>
          <cell r="E470">
            <v>4553000</v>
          </cell>
          <cell r="F470">
            <v>2.14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E471">
            <v>4534000</v>
          </cell>
          <cell r="F471">
            <v>3.1</v>
          </cell>
        </row>
        <row r="472">
          <cell r="B472">
            <v>1092015</v>
          </cell>
          <cell r="C472" t="str">
            <v>Đỗ Văn Long</v>
          </cell>
          <cell r="D472" t="str">
            <v>Nhân viên lái xe</v>
          </cell>
          <cell r="E472">
            <v>4921000</v>
          </cell>
          <cell r="F472">
            <v>6300000</v>
          </cell>
        </row>
        <row r="473">
          <cell r="B473">
            <v>2092015</v>
          </cell>
          <cell r="C473" t="str">
            <v>Vương Đình Quế</v>
          </cell>
          <cell r="D473" t="str">
            <v>Nhân viên lái xe</v>
          </cell>
          <cell r="E473">
            <v>4921000</v>
          </cell>
          <cell r="F473">
            <v>6300000</v>
          </cell>
        </row>
        <row r="474">
          <cell r="B474">
            <v>3092015</v>
          </cell>
          <cell r="C474" t="str">
            <v>Trần Văn Thái</v>
          </cell>
          <cell r="D474" t="str">
            <v>Nhân viên lái xe</v>
          </cell>
          <cell r="E474">
            <v>4921000</v>
          </cell>
          <cell r="F474">
            <v>6300000</v>
          </cell>
        </row>
        <row r="475">
          <cell r="B475">
            <v>4092015</v>
          </cell>
          <cell r="C475" t="str">
            <v>Nguyễn Duy BÍnh</v>
          </cell>
          <cell r="D475" t="str">
            <v>Nhân viên lái xe</v>
          </cell>
          <cell r="E475">
            <v>4921000</v>
          </cell>
          <cell r="F475">
            <v>6300000</v>
          </cell>
        </row>
        <row r="476">
          <cell r="B476">
            <v>72102015</v>
          </cell>
          <cell r="C476" t="str">
            <v>Lưu Anh Văn</v>
          </cell>
          <cell r="D476" t="str">
            <v>Nhân viên lái xe</v>
          </cell>
          <cell r="F476">
            <v>6300000</v>
          </cell>
        </row>
        <row r="477">
          <cell r="B477">
            <v>7102015</v>
          </cell>
          <cell r="C477" t="str">
            <v>Lưu Trung Đức</v>
          </cell>
          <cell r="D477" t="str">
            <v>Nhân viên tài liệu &amp; HDCX</v>
          </cell>
        </row>
        <row r="478">
          <cell r="B478">
            <v>8102015</v>
          </cell>
          <cell r="C478" t="str">
            <v>Lê Ngọc Dũng</v>
          </cell>
          <cell r="D478" t="str">
            <v>Nhân viên tài liệu &amp; HDCX</v>
          </cell>
        </row>
        <row r="479">
          <cell r="B479">
            <v>10102015</v>
          </cell>
          <cell r="C479" t="str">
            <v>Vũ Quang Duy</v>
          </cell>
          <cell r="D479" t="str">
            <v>Nhân viên tài liệu &amp; HDCX</v>
          </cell>
        </row>
        <row r="480">
          <cell r="B480">
            <v>21102015</v>
          </cell>
          <cell r="C480" t="str">
            <v>Nguyễn Mạnh Kiên</v>
          </cell>
          <cell r="D480" t="str">
            <v>Nhân viên tài liệu &amp; HDCX</v>
          </cell>
        </row>
        <row r="481">
          <cell r="B481">
            <v>26102015</v>
          </cell>
          <cell r="C481" t="str">
            <v>Lê Minh Ngọc</v>
          </cell>
          <cell r="D481" t="str">
            <v>Nhân viên tài liệu &amp; HDCX</v>
          </cell>
        </row>
        <row r="482">
          <cell r="B482">
            <v>28102015</v>
          </cell>
          <cell r="C482" t="str">
            <v>Nguyễn Văn Nguyên</v>
          </cell>
          <cell r="D482" t="str">
            <v>Nhân viên tài liệu &amp; HDCX</v>
          </cell>
        </row>
        <row r="483">
          <cell r="B483">
            <v>31102015</v>
          </cell>
          <cell r="C483" t="str">
            <v>Phạm Văn Quang</v>
          </cell>
          <cell r="D483" t="str">
            <v>Nhân viên tài liệu &amp; HDCX</v>
          </cell>
        </row>
        <row r="484">
          <cell r="B484">
            <v>32102015</v>
          </cell>
          <cell r="C484" t="str">
            <v>Phạm Hải Sơn</v>
          </cell>
          <cell r="D484" t="str">
            <v>Nhân viên tài liệu &amp; HDCX</v>
          </cell>
        </row>
        <row r="485">
          <cell r="B485">
            <v>43102015</v>
          </cell>
          <cell r="C485" t="str">
            <v>Nguyễn Quang Vịnh</v>
          </cell>
          <cell r="D485" t="str">
            <v>Nhân viên tài liệu &amp; HDCX</v>
          </cell>
        </row>
        <row r="486">
          <cell r="B486">
            <v>9102015</v>
          </cell>
          <cell r="C486" t="str">
            <v>Trần Thị Dương</v>
          </cell>
          <cell r="D486" t="str">
            <v>Nhân viên phục vụ hành khách</v>
          </cell>
        </row>
        <row r="487">
          <cell r="B487">
            <v>1102015</v>
          </cell>
          <cell r="C487" t="str">
            <v>Hoàng Tạ Tuấn Anh</v>
          </cell>
          <cell r="D487" t="str">
            <v>Nhân viên phục vụ hành khách</v>
          </cell>
        </row>
        <row r="488">
          <cell r="B488">
            <v>2102015</v>
          </cell>
          <cell r="C488" t="str">
            <v>Nguyễn Tuấn Anh</v>
          </cell>
          <cell r="D488" t="str">
            <v>Nhân viên phục vụ hành khách</v>
          </cell>
        </row>
        <row r="489">
          <cell r="B489">
            <v>3102015</v>
          </cell>
          <cell r="C489" t="str">
            <v>Hoàng Ngọc Anh</v>
          </cell>
          <cell r="D489" t="str">
            <v>Nhân viên phục vụ hành khách</v>
          </cell>
        </row>
        <row r="490">
          <cell r="B490">
            <v>4102015</v>
          </cell>
          <cell r="C490" t="str">
            <v>Lê Tuấn Anh</v>
          </cell>
          <cell r="D490" t="str">
            <v>Nhân viên phục vụ hành khách</v>
          </cell>
        </row>
        <row r="491">
          <cell r="B491">
            <v>5102015</v>
          </cell>
          <cell r="C491" t="str">
            <v>Nguyễn Tú Anh</v>
          </cell>
          <cell r="D491" t="str">
            <v>Nhân viên phục vụ hành khách</v>
          </cell>
        </row>
        <row r="492">
          <cell r="B492">
            <v>6102015</v>
          </cell>
          <cell r="C492" t="str">
            <v>Vũ Thị Mai Dinh</v>
          </cell>
          <cell r="D492" t="str">
            <v>Nhân viên phục vụ hành khách</v>
          </cell>
        </row>
        <row r="493">
          <cell r="B493">
            <v>9102015</v>
          </cell>
          <cell r="C493" t="str">
            <v>Trần Thị Dương</v>
          </cell>
          <cell r="D493" t="str">
            <v>Nhân viên phục vụ hành khách</v>
          </cell>
        </row>
        <row r="494">
          <cell r="B494">
            <v>11102015</v>
          </cell>
          <cell r="C494" t="str">
            <v>Lê Trúc Hà</v>
          </cell>
          <cell r="D494" t="str">
            <v>Nhân viên phục vụ hành khách</v>
          </cell>
        </row>
        <row r="495">
          <cell r="B495">
            <v>12102015</v>
          </cell>
          <cell r="C495" t="str">
            <v>Nguyễn Thị Hải</v>
          </cell>
          <cell r="D495" t="str">
            <v>Nhân viên phục vụ hành khách</v>
          </cell>
        </row>
        <row r="496">
          <cell r="B496">
            <v>13102015</v>
          </cell>
          <cell r="C496" t="str">
            <v>Lê Thanh Hải</v>
          </cell>
          <cell r="D496" t="str">
            <v>Nhân viên phục vụ hành khách</v>
          </cell>
        </row>
        <row r="497">
          <cell r="B497">
            <v>14102015</v>
          </cell>
          <cell r="C497" t="str">
            <v>Nguyễn Duy Hoàn</v>
          </cell>
          <cell r="D497" t="str">
            <v>Nhân viên phục vụ hành khách</v>
          </cell>
        </row>
        <row r="498">
          <cell r="B498">
            <v>15102015</v>
          </cell>
          <cell r="C498" t="str">
            <v>Lê Thị Hồng</v>
          </cell>
          <cell r="D498" t="str">
            <v>Nhân viên phục vụ hành khách</v>
          </cell>
        </row>
        <row r="499">
          <cell r="B499">
            <v>16102015</v>
          </cell>
          <cell r="C499" t="str">
            <v>Nguyễn Duy Hùng</v>
          </cell>
          <cell r="D499" t="str">
            <v>Nhân viên phục vụ hành khách</v>
          </cell>
        </row>
        <row r="500">
          <cell r="B500">
            <v>17102015</v>
          </cell>
          <cell r="C500" t="str">
            <v>Lê Duy Hưng</v>
          </cell>
          <cell r="D500" t="str">
            <v>Nhân viên phục vụ hành khách</v>
          </cell>
        </row>
        <row r="501">
          <cell r="B501">
            <v>18102015</v>
          </cell>
          <cell r="C501" t="str">
            <v>Nguyễn Thị Hường</v>
          </cell>
          <cell r="D501" t="str">
            <v>Nhân viên phục vụ hành khách</v>
          </cell>
        </row>
        <row r="502">
          <cell r="B502">
            <v>19102015</v>
          </cell>
          <cell r="C502" t="str">
            <v>Đinh Khánh Huyền</v>
          </cell>
          <cell r="D502" t="str">
            <v>Nhân viên phục vụ hành khách</v>
          </cell>
        </row>
        <row r="503">
          <cell r="B503">
            <v>20102015</v>
          </cell>
          <cell r="C503" t="str">
            <v>Đỗ Thị Huyền</v>
          </cell>
          <cell r="D503" t="str">
            <v>Nhân viên phục vụ hành khách</v>
          </cell>
        </row>
        <row r="504">
          <cell r="B504">
            <v>22102015</v>
          </cell>
          <cell r="C504" t="str">
            <v>Trương Hùng Mạnh</v>
          </cell>
          <cell r="D504" t="str">
            <v>Nhân viên phục vụ hành khách</v>
          </cell>
        </row>
        <row r="505">
          <cell r="B505">
            <v>23102015</v>
          </cell>
          <cell r="C505" t="str">
            <v>Nguyễn Anh Minh</v>
          </cell>
          <cell r="D505" t="str">
            <v>Nhân viên phục vụ hành khách</v>
          </cell>
        </row>
        <row r="506">
          <cell r="B506">
            <v>24102015</v>
          </cell>
          <cell r="C506" t="str">
            <v>Nguyễn Văn Nam</v>
          </cell>
          <cell r="D506" t="str">
            <v>Nhân viên phục vụ hành khách</v>
          </cell>
        </row>
        <row r="507">
          <cell r="B507">
            <v>25102015</v>
          </cell>
          <cell r="C507" t="str">
            <v>Ngô Thị Hồng Nga</v>
          </cell>
          <cell r="D507" t="str">
            <v>Nhân viên phục vụ hành khách</v>
          </cell>
        </row>
        <row r="508">
          <cell r="B508">
            <v>27102015</v>
          </cell>
          <cell r="C508" t="str">
            <v>Trần Thanh Ngọc</v>
          </cell>
          <cell r="D508" t="str">
            <v>Nhân viên phục vụ hành khách</v>
          </cell>
        </row>
        <row r="509">
          <cell r="B509">
            <v>29102015</v>
          </cell>
          <cell r="C509" t="str">
            <v>Lê Thị Thu Phương</v>
          </cell>
          <cell r="D509" t="str">
            <v>Nhân viên phục vụ hành khách</v>
          </cell>
        </row>
        <row r="510">
          <cell r="B510">
            <v>30102015</v>
          </cell>
          <cell r="C510" t="str">
            <v>Nguyễn Thị Minh Phương</v>
          </cell>
          <cell r="D510" t="str">
            <v>Nhân viên phục vụ hành khách</v>
          </cell>
        </row>
        <row r="511">
          <cell r="B511">
            <v>33102015</v>
          </cell>
          <cell r="C511" t="str">
            <v>Tạ Quang Sơn</v>
          </cell>
          <cell r="D511" t="str">
            <v>Nhân viên phục vụ hành khách</v>
          </cell>
        </row>
        <row r="512">
          <cell r="B512">
            <v>34102015</v>
          </cell>
          <cell r="C512" t="str">
            <v>Hoàng Phương Thảo</v>
          </cell>
          <cell r="D512" t="str">
            <v>Nhân viên phục vụ hành khách</v>
          </cell>
        </row>
        <row r="513">
          <cell r="B513">
            <v>35102015</v>
          </cell>
          <cell r="C513" t="str">
            <v>Nguyễn Diệu Thương</v>
          </cell>
          <cell r="D513" t="str">
            <v>Nhân viên phục vụ hành khách</v>
          </cell>
        </row>
        <row r="514">
          <cell r="B514">
            <v>36102015</v>
          </cell>
          <cell r="C514" t="str">
            <v>Trần Thị Thu Thủy</v>
          </cell>
          <cell r="D514" t="str">
            <v>Nhân viên phục vụ hành khách</v>
          </cell>
        </row>
        <row r="515">
          <cell r="B515">
            <v>37102015</v>
          </cell>
          <cell r="C515" t="str">
            <v>Dương Đức Toàn</v>
          </cell>
          <cell r="D515" t="str">
            <v>Nhân viên phục vụ hành khách</v>
          </cell>
        </row>
        <row r="516">
          <cell r="B516">
            <v>38102015</v>
          </cell>
          <cell r="C516" t="str">
            <v>Phạm Văn Toản</v>
          </cell>
          <cell r="D516" t="str">
            <v>Nhân viên phục vụ hành khách</v>
          </cell>
        </row>
        <row r="517">
          <cell r="B517">
            <v>39102015</v>
          </cell>
          <cell r="C517" t="str">
            <v>Trương Thị Thùy Trinh</v>
          </cell>
          <cell r="D517" t="str">
            <v>Nhân viên phục vụ hành khách</v>
          </cell>
        </row>
        <row r="518">
          <cell r="B518">
            <v>40102015</v>
          </cell>
          <cell r="C518" t="str">
            <v>Đào Anh Tuấn</v>
          </cell>
          <cell r="D518" t="str">
            <v>Nhân viên phục vụ hành khách</v>
          </cell>
        </row>
        <row r="519">
          <cell r="B519">
            <v>41102015</v>
          </cell>
          <cell r="C519" t="str">
            <v>Nguyễn Thị Cẩm Uyên</v>
          </cell>
          <cell r="D519" t="str">
            <v>Nhân viên phục vụ hành khách</v>
          </cell>
        </row>
        <row r="520">
          <cell r="B520">
            <v>42102015</v>
          </cell>
          <cell r="C520" t="str">
            <v>Nguyễn Thúy Vi</v>
          </cell>
          <cell r="D520" t="str">
            <v>Nhân viên phục vụ hành khách</v>
          </cell>
        </row>
        <row r="521">
          <cell r="B521">
            <v>44102015</v>
          </cell>
          <cell r="C521" t="str">
            <v>Lê Thị Hải Yến</v>
          </cell>
          <cell r="D521" t="str">
            <v>Nhân viên phục vụ hành khách</v>
          </cell>
        </row>
        <row r="522">
          <cell r="B522">
            <v>45102015</v>
          </cell>
          <cell r="C522" t="str">
            <v>Nguyễn Hoàng Anh</v>
          </cell>
          <cell r="D522" t="str">
            <v>Nhân viên bốc xếp</v>
          </cell>
        </row>
        <row r="523">
          <cell r="B523">
            <v>46102015</v>
          </cell>
          <cell r="C523" t="str">
            <v>Nguyễn Anh Hiếu</v>
          </cell>
          <cell r="D523" t="str">
            <v>Nhân viên bốc xếp</v>
          </cell>
        </row>
        <row r="524">
          <cell r="B524">
            <v>47102015</v>
          </cell>
          <cell r="C524" t="str">
            <v>Nguyễn Văn Hồng</v>
          </cell>
          <cell r="D524" t="str">
            <v>Nhân viên bốc xếp</v>
          </cell>
        </row>
        <row r="525">
          <cell r="B525">
            <v>48102015</v>
          </cell>
          <cell r="C525" t="str">
            <v>Đinh Văn Hùng</v>
          </cell>
          <cell r="D525" t="str">
            <v>Nhân viên bốc xếp</v>
          </cell>
        </row>
        <row r="526">
          <cell r="B526">
            <v>49102015</v>
          </cell>
          <cell r="C526" t="str">
            <v>Nguyễn Văn Lăng</v>
          </cell>
          <cell r="D526" t="str">
            <v>Nhân viên bốc xếp</v>
          </cell>
        </row>
        <row r="527">
          <cell r="B527">
            <v>50102015</v>
          </cell>
          <cell r="C527" t="str">
            <v>Phạm Quang Nguyên</v>
          </cell>
          <cell r="D527" t="str">
            <v>Nhân viên bốc xếp</v>
          </cell>
        </row>
        <row r="528">
          <cell r="B528">
            <v>51102015</v>
          </cell>
          <cell r="C528" t="str">
            <v>Nguyễn Tiến Quang</v>
          </cell>
          <cell r="D528" t="str">
            <v>Nhân viên bốc xếp</v>
          </cell>
        </row>
        <row r="529">
          <cell r="B529">
            <v>52102015</v>
          </cell>
          <cell r="C529" t="str">
            <v>Nguyễn Văn Thiệu</v>
          </cell>
          <cell r="D529" t="str">
            <v>Nhân viên bốc xếp</v>
          </cell>
        </row>
        <row r="530">
          <cell r="B530">
            <v>53102015</v>
          </cell>
          <cell r="C530" t="str">
            <v>Nguyễn Hữu Toản</v>
          </cell>
          <cell r="D530" t="str">
            <v>Nhân viên bốc xếp</v>
          </cell>
        </row>
        <row r="531">
          <cell r="B531">
            <v>54102015</v>
          </cell>
          <cell r="C531" t="str">
            <v>Ngô Đức Anh</v>
          </cell>
          <cell r="D531" t="str">
            <v>Nhân viên lái vận hành TTBMĐ</v>
          </cell>
        </row>
        <row r="532">
          <cell r="B532">
            <v>55102015</v>
          </cell>
          <cell r="C532" t="str">
            <v>Hoàng Tuấn Anh</v>
          </cell>
          <cell r="D532" t="str">
            <v>Nhân viên lái vận hành TTBMĐ</v>
          </cell>
        </row>
        <row r="533">
          <cell r="B533">
            <v>56102015</v>
          </cell>
          <cell r="C533" t="str">
            <v>Nguyễn Thành Chung</v>
          </cell>
          <cell r="D533" t="str">
            <v>Nhân viên lái vận hành TTBMĐ</v>
          </cell>
        </row>
        <row r="534">
          <cell r="B534">
            <v>57102015</v>
          </cell>
          <cell r="C534" t="str">
            <v>Nguyễn Việt Cường</v>
          </cell>
          <cell r="D534" t="str">
            <v>Nhân viên lái vận hành TTBMĐ</v>
          </cell>
        </row>
        <row r="535">
          <cell r="B535">
            <v>58102015</v>
          </cell>
          <cell r="C535" t="str">
            <v>Nguyễn Phương Dũng</v>
          </cell>
          <cell r="D535" t="str">
            <v>Nhân viên lái vận hành TTBMĐ</v>
          </cell>
        </row>
        <row r="536">
          <cell r="B536">
            <v>59102015</v>
          </cell>
          <cell r="C536" t="str">
            <v>Bùi Đình Hưng</v>
          </cell>
          <cell r="D536" t="str">
            <v>Nhân viên lái vận hành TTBMĐ</v>
          </cell>
        </row>
        <row r="537">
          <cell r="B537">
            <v>60102015</v>
          </cell>
          <cell r="C537" t="str">
            <v>Đoàn Khuê</v>
          </cell>
          <cell r="D537" t="str">
            <v>Nhân viên lái vận hành TTBMĐ</v>
          </cell>
        </row>
        <row r="538">
          <cell r="B538">
            <v>61102015</v>
          </cell>
          <cell r="C538" t="str">
            <v>Nguyễn Phương Long</v>
          </cell>
          <cell r="D538" t="str">
            <v>Nhân viên lái vận hành TTBMĐ</v>
          </cell>
        </row>
        <row r="539">
          <cell r="B539">
            <v>62102015</v>
          </cell>
          <cell r="C539" t="str">
            <v>Nguyễn Hữu Mạnh</v>
          </cell>
          <cell r="D539" t="str">
            <v>Nhân viên lái vận hành TTBMĐ</v>
          </cell>
        </row>
        <row r="540">
          <cell r="B540">
            <v>63102015</v>
          </cell>
          <cell r="C540" t="str">
            <v>Phan Đức Mạnh</v>
          </cell>
          <cell r="D540" t="str">
            <v>Nhân viên lái vận hành TTBMĐ</v>
          </cell>
        </row>
        <row r="541">
          <cell r="B541">
            <v>64102015</v>
          </cell>
          <cell r="C541" t="str">
            <v>Lương Văn Quân</v>
          </cell>
          <cell r="D541" t="str">
            <v>Nhân viên lái vận hành TTBMĐ</v>
          </cell>
        </row>
        <row r="542">
          <cell r="B542">
            <v>65102015</v>
          </cell>
          <cell r="C542" t="str">
            <v>Lã Văn Quý</v>
          </cell>
          <cell r="D542" t="str">
            <v>Nhân viên lái vận hành TTBMĐ</v>
          </cell>
        </row>
        <row r="543">
          <cell r="B543">
            <v>66102015</v>
          </cell>
          <cell r="C543" t="str">
            <v>Lê Văn Sơn</v>
          </cell>
          <cell r="D543" t="str">
            <v>Nhân viên lái vận hành TTBMĐ</v>
          </cell>
        </row>
        <row r="544">
          <cell r="B544">
            <v>67102015</v>
          </cell>
          <cell r="C544" t="str">
            <v>Nguyễn Thanh Thắng</v>
          </cell>
          <cell r="D544" t="str">
            <v>Nhân viên lái vận hành TTBMĐ</v>
          </cell>
        </row>
        <row r="545">
          <cell r="B545">
            <v>68102015</v>
          </cell>
          <cell r="C545" t="str">
            <v>Nguyễn Tiến Thành</v>
          </cell>
          <cell r="D545" t="str">
            <v>Nhân viên lái vận hành TTBMĐ</v>
          </cell>
        </row>
        <row r="546">
          <cell r="B546">
            <v>69102015</v>
          </cell>
          <cell r="C546" t="str">
            <v>Nguyễn Văn Thọ</v>
          </cell>
          <cell r="D546" t="str">
            <v>Nhân viên lái vận hành TTBMĐ</v>
          </cell>
        </row>
        <row r="547">
          <cell r="B547">
            <v>70102015</v>
          </cell>
          <cell r="C547" t="str">
            <v>Nguyễn Ngọc Tùng</v>
          </cell>
          <cell r="D547" t="str">
            <v>Nhân viên lái vận hành TTBMĐ</v>
          </cell>
        </row>
        <row r="548">
          <cell r="B548">
            <v>71102015</v>
          </cell>
          <cell r="C548" t="str">
            <v>Đỗ Đình Việt</v>
          </cell>
          <cell r="D548" t="str">
            <v>Nhân viên lái vận hành TTBMĐ</v>
          </cell>
        </row>
      </sheetData>
      <sheetData sheetId="5">
        <row r="1">
          <cell r="C1" t="str">
            <v>Ngày bắt đầu</v>
          </cell>
          <cell r="D1">
            <v>42278</v>
          </cell>
        </row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  <cell r="BK2">
            <v>61</v>
          </cell>
        </row>
        <row r="3">
          <cell r="D3" t="str">
            <v>Làm thêm</v>
          </cell>
          <cell r="E3" t="str">
            <v>1,T</v>
          </cell>
        </row>
        <row r="4">
          <cell r="D4" t="str">
            <v>Lễ tết</v>
          </cell>
          <cell r="E4" t="str">
            <v>1,L</v>
          </cell>
          <cell r="F4" t="str">
            <v>Ngày trong tháng</v>
          </cell>
        </row>
        <row r="5">
          <cell r="C5" t="str">
            <v>Mã nhân viên</v>
          </cell>
          <cell r="D5" t="str">
            <v>Họ</v>
          </cell>
          <cell r="E5" t="str">
            <v>Chức danh</v>
          </cell>
          <cell r="F5">
            <v>1</v>
          </cell>
          <cell r="G5">
            <v>2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7</v>
          </cell>
          <cell r="M5">
            <v>8</v>
          </cell>
          <cell r="N5">
            <v>9</v>
          </cell>
          <cell r="O5">
            <v>10</v>
          </cell>
          <cell r="P5">
            <v>11</v>
          </cell>
          <cell r="Q5">
            <v>12</v>
          </cell>
          <cell r="R5">
            <v>13</v>
          </cell>
          <cell r="S5">
            <v>14</v>
          </cell>
          <cell r="T5">
            <v>15</v>
          </cell>
          <cell r="U5">
            <v>16</v>
          </cell>
          <cell r="V5">
            <v>17</v>
          </cell>
          <cell r="W5">
            <v>18</v>
          </cell>
          <cell r="X5">
            <v>19</v>
          </cell>
          <cell r="Y5">
            <v>20</v>
          </cell>
          <cell r="Z5">
            <v>21</v>
          </cell>
          <cell r="AA5">
            <v>22</v>
          </cell>
          <cell r="AB5">
            <v>23</v>
          </cell>
          <cell r="AC5">
            <v>24</v>
          </cell>
          <cell r="AD5">
            <v>25</v>
          </cell>
          <cell r="AE5">
            <v>26</v>
          </cell>
          <cell r="AF5">
            <v>27</v>
          </cell>
          <cell r="AG5">
            <v>28</v>
          </cell>
          <cell r="AH5">
            <v>29</v>
          </cell>
          <cell r="AI5">
            <v>30</v>
          </cell>
          <cell r="AJ5">
            <v>31</v>
          </cell>
          <cell r="AM5" t="str">
            <v>Ngày công quy định</v>
          </cell>
          <cell r="AN5" t="str">
            <v>X</v>
          </cell>
          <cell r="AO5" t="str">
            <v>Om DNBHXH</v>
          </cell>
          <cell r="AP5" t="str">
            <v>Om</v>
          </cell>
          <cell r="AQ5" t="str">
            <v>OmDN</v>
          </cell>
          <cell r="AR5" t="str">
            <v>KHH</v>
          </cell>
          <cell r="AS5" t="str">
            <v>Co</v>
          </cell>
          <cell r="AT5" t="str">
            <v>TS</v>
          </cell>
          <cell r="AU5" t="str">
            <v>ST</v>
          </cell>
          <cell r="AV5" t="str">
            <v>Khám thai</v>
          </cell>
          <cell r="AW5" t="str">
            <v>TNLD</v>
          </cell>
          <cell r="AX5" t="str">
            <v>F</v>
          </cell>
          <cell r="AY5" t="str">
            <v>Đi đường</v>
          </cell>
          <cell r="AZ5" t="str">
            <v>CTác</v>
          </cell>
          <cell r="BA5" t="str">
            <v>Fdb</v>
          </cell>
          <cell r="BB5" t="str">
            <v>H1</v>
          </cell>
          <cell r="BC5" t="str">
            <v>H2</v>
          </cell>
          <cell r="BD5" t="str">
            <v>H3</v>
          </cell>
          <cell r="BE5" t="str">
            <v>Làm thêm</v>
          </cell>
          <cell r="BF5" t="str">
            <v>Lễ tết</v>
          </cell>
          <cell r="BG5" t="str">
            <v>DC</v>
          </cell>
          <cell r="BH5" t="str">
            <v>Ro</v>
          </cell>
          <cell r="BI5" t="str">
            <v>Ko</v>
          </cell>
          <cell r="BJ5" t="str">
            <v>DS</v>
          </cell>
          <cell r="BK5" t="str">
            <v>HSK</v>
          </cell>
        </row>
        <row r="6">
          <cell r="C6">
            <v>10530</v>
          </cell>
          <cell r="D6" t="str">
            <v>Bùi Tuấn Anh</v>
          </cell>
          <cell r="E6" t="str">
            <v>Tổng Giám đốc</v>
          </cell>
          <cell r="F6" t="str">
            <v>1,X</v>
          </cell>
          <cell r="G6" t="str">
            <v>1,X</v>
          </cell>
          <cell r="J6" t="str">
            <v>1,X</v>
          </cell>
          <cell r="K6" t="str">
            <v>1,X</v>
          </cell>
          <cell r="L6" t="str">
            <v>1,X</v>
          </cell>
          <cell r="M6" t="str">
            <v>1,X</v>
          </cell>
          <cell r="N6" t="str">
            <v>1,X</v>
          </cell>
          <cell r="Q6" t="str">
            <v>1,X</v>
          </cell>
          <cell r="R6" t="str">
            <v>1,X</v>
          </cell>
          <cell r="S6" t="str">
            <v>1,X</v>
          </cell>
          <cell r="T6" t="str">
            <v>1,X</v>
          </cell>
          <cell r="U6" t="str">
            <v>1,X</v>
          </cell>
          <cell r="X6" t="str">
            <v>1,X</v>
          </cell>
          <cell r="Y6" t="str">
            <v>1,X</v>
          </cell>
          <cell r="Z6" t="str">
            <v>1,X</v>
          </cell>
          <cell r="AA6" t="str">
            <v>1,X</v>
          </cell>
          <cell r="AB6" t="str">
            <v>1,X</v>
          </cell>
          <cell r="AE6" t="str">
            <v>1,X</v>
          </cell>
          <cell r="AF6" t="str">
            <v>1,X</v>
          </cell>
          <cell r="AG6" t="str">
            <v>1,X</v>
          </cell>
          <cell r="AH6" t="str">
            <v>1,X</v>
          </cell>
          <cell r="AI6" t="str">
            <v>1,X</v>
          </cell>
          <cell r="AJ6" t="str">
            <v>1,X</v>
          </cell>
          <cell r="AM6">
            <v>23</v>
          </cell>
          <cell r="AN6">
            <v>23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1</v>
          </cell>
        </row>
        <row r="7">
          <cell r="C7">
            <v>10532</v>
          </cell>
          <cell r="D7" t="str">
            <v>Vũ Trung Thành</v>
          </cell>
          <cell r="E7" t="str">
            <v>Phó Tổng Giám đốc</v>
          </cell>
          <cell r="F7" t="str">
            <v>1,X</v>
          </cell>
          <cell r="G7" t="str">
            <v>1,X</v>
          </cell>
          <cell r="J7" t="str">
            <v>1,X</v>
          </cell>
          <cell r="K7" t="str">
            <v>1,X</v>
          </cell>
          <cell r="L7" t="str">
            <v>1,X</v>
          </cell>
          <cell r="M7" t="str">
            <v>1,X</v>
          </cell>
          <cell r="N7" t="str">
            <v>1,X</v>
          </cell>
          <cell r="Q7" t="str">
            <v>1,X</v>
          </cell>
          <cell r="R7" t="str">
            <v>1,X</v>
          </cell>
          <cell r="S7" t="str">
            <v>1,X</v>
          </cell>
          <cell r="T7" t="str">
            <v>1,X</v>
          </cell>
          <cell r="U7" t="str">
            <v>1,X</v>
          </cell>
          <cell r="X7" t="str">
            <v>1,X</v>
          </cell>
          <cell r="Y7" t="str">
            <v>1,X</v>
          </cell>
          <cell r="Z7" t="str">
            <v>1,X</v>
          </cell>
          <cell r="AA7" t="str">
            <v>1,X</v>
          </cell>
          <cell r="AB7" t="str">
            <v>1,X</v>
          </cell>
          <cell r="AE7" t="str">
            <v>1,X</v>
          </cell>
          <cell r="AF7" t="str">
            <v>1,X</v>
          </cell>
          <cell r="AG7" t="str">
            <v>1,X</v>
          </cell>
          <cell r="AH7" t="str">
            <v>1,X</v>
          </cell>
          <cell r="AI7" t="str">
            <v>1,X</v>
          </cell>
          <cell r="AJ7" t="str">
            <v>1,X</v>
          </cell>
          <cell r="AM7">
            <v>23</v>
          </cell>
          <cell r="AN7">
            <v>23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1</v>
          </cell>
        </row>
        <row r="8">
          <cell r="C8">
            <v>10806</v>
          </cell>
          <cell r="D8" t="str">
            <v>Phương Hồng Minh</v>
          </cell>
          <cell r="E8" t="str">
            <v>Phó Tổng Giám đốc</v>
          </cell>
          <cell r="F8" t="str">
            <v>1,X</v>
          </cell>
          <cell r="G8" t="str">
            <v>1,X</v>
          </cell>
          <cell r="J8" t="str">
            <v>1,X</v>
          </cell>
          <cell r="K8" t="str">
            <v>1,X</v>
          </cell>
          <cell r="L8" t="str">
            <v>1,X</v>
          </cell>
          <cell r="M8" t="str">
            <v>1,X</v>
          </cell>
          <cell r="N8" t="str">
            <v>1,X</v>
          </cell>
          <cell r="Q8" t="str">
            <v>1,X</v>
          </cell>
          <cell r="R8" t="str">
            <v>1,X</v>
          </cell>
          <cell r="S8" t="str">
            <v>1,X</v>
          </cell>
          <cell r="T8" t="str">
            <v>1,X</v>
          </cell>
          <cell r="U8" t="str">
            <v>1,X</v>
          </cell>
          <cell r="X8" t="str">
            <v>1,X</v>
          </cell>
          <cell r="Y8" t="str">
            <v>1,X</v>
          </cell>
          <cell r="Z8" t="str">
            <v>1,X</v>
          </cell>
          <cell r="AA8" t="str">
            <v>1,X</v>
          </cell>
          <cell r="AB8" t="str">
            <v>1,X</v>
          </cell>
          <cell r="AE8" t="str">
            <v>1,X</v>
          </cell>
          <cell r="AF8" t="str">
            <v>1,X</v>
          </cell>
          <cell r="AG8" t="str">
            <v>1,X</v>
          </cell>
          <cell r="AH8" t="str">
            <v>1,X</v>
          </cell>
          <cell r="AI8" t="str">
            <v>1,X</v>
          </cell>
          <cell r="AJ8" t="str">
            <v>1,X</v>
          </cell>
          <cell r="AM8">
            <v>23</v>
          </cell>
          <cell r="AN8">
            <v>23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1</v>
          </cell>
        </row>
        <row r="9">
          <cell r="C9">
            <v>10796</v>
          </cell>
          <cell r="D9" t="str">
            <v>Trần Thị Thúy Oanh</v>
          </cell>
          <cell r="E9" t="str">
            <v>Kê toán trưởng</v>
          </cell>
          <cell r="F9" t="str">
            <v>1,X</v>
          </cell>
          <cell r="G9" t="str">
            <v>1,X</v>
          </cell>
          <cell r="J9" t="str">
            <v>1,X</v>
          </cell>
          <cell r="K9" t="str">
            <v>1,X</v>
          </cell>
          <cell r="L9" t="str">
            <v>1,X</v>
          </cell>
          <cell r="M9" t="str">
            <v>1,X</v>
          </cell>
          <cell r="N9" t="str">
            <v>1,X</v>
          </cell>
          <cell r="Q9" t="str">
            <v>1,X</v>
          </cell>
          <cell r="R9" t="str">
            <v>1,X</v>
          </cell>
          <cell r="S9" t="str">
            <v>1,X</v>
          </cell>
          <cell r="T9" t="str">
            <v>1,X</v>
          </cell>
          <cell r="U9" t="str">
            <v>1,X</v>
          </cell>
          <cell r="X9" t="str">
            <v>1,X</v>
          </cell>
          <cell r="Y9" t="str">
            <v>1,X</v>
          </cell>
          <cell r="Z9" t="str">
            <v>1,X</v>
          </cell>
          <cell r="AA9" t="str">
            <v>1,X</v>
          </cell>
          <cell r="AB9" t="str">
            <v>1,X</v>
          </cell>
          <cell r="AE9" t="str">
            <v>1,X</v>
          </cell>
          <cell r="AF9" t="str">
            <v>1,X</v>
          </cell>
          <cell r="AG9" t="str">
            <v>1,X</v>
          </cell>
          <cell r="AH9" t="str">
            <v>1,X</v>
          </cell>
          <cell r="AI9" t="str">
            <v>1,X</v>
          </cell>
          <cell r="AJ9" t="str">
            <v>1,X</v>
          </cell>
          <cell r="AM9">
            <v>23</v>
          </cell>
          <cell r="AN9">
            <v>23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1</v>
          </cell>
        </row>
        <row r="10">
          <cell r="C10">
            <v>10555</v>
          </cell>
          <cell r="D10" t="str">
            <v>Nguyễn Ngọc Nguyên</v>
          </cell>
          <cell r="E10" t="str">
            <v>Trưởng phòng</v>
          </cell>
          <cell r="F10" t="str">
            <v>1,X</v>
          </cell>
          <cell r="G10" t="str">
            <v>1,X</v>
          </cell>
          <cell r="J10" t="str">
            <v>1,X</v>
          </cell>
          <cell r="K10" t="str">
            <v>1,X</v>
          </cell>
          <cell r="L10" t="str">
            <v>1,X</v>
          </cell>
          <cell r="M10" t="str">
            <v>1,X</v>
          </cell>
          <cell r="N10" t="str">
            <v>1,X</v>
          </cell>
          <cell r="Q10" t="str">
            <v>1,X</v>
          </cell>
          <cell r="R10" t="str">
            <v>1,X</v>
          </cell>
          <cell r="S10" t="str">
            <v>1,X</v>
          </cell>
          <cell r="T10" t="str">
            <v>1,X</v>
          </cell>
          <cell r="U10" t="str">
            <v>1,X</v>
          </cell>
          <cell r="X10" t="str">
            <v>1,X</v>
          </cell>
          <cell r="Y10" t="str">
            <v>1,X</v>
          </cell>
          <cell r="Z10" t="str">
            <v>1,X</v>
          </cell>
          <cell r="AA10" t="str">
            <v>1,X</v>
          </cell>
          <cell r="AB10" t="str">
            <v>1,X</v>
          </cell>
          <cell r="AE10" t="str">
            <v>1,X</v>
          </cell>
          <cell r="AF10" t="str">
            <v>1,X</v>
          </cell>
          <cell r="AG10" t="str">
            <v>1,X</v>
          </cell>
          <cell r="AH10" t="str">
            <v>1,X</v>
          </cell>
          <cell r="AI10" t="str">
            <v>1,X</v>
          </cell>
          <cell r="AJ10" t="str">
            <v>1,X</v>
          </cell>
          <cell r="AM10">
            <v>23</v>
          </cell>
          <cell r="AN10">
            <v>23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1</v>
          </cell>
        </row>
        <row r="11">
          <cell r="C11">
            <v>10554</v>
          </cell>
          <cell r="D11" t="str">
            <v>Nguyễn Đình Tuyến</v>
          </cell>
          <cell r="E11" t="str">
            <v>Phó Trưởng Phòng</v>
          </cell>
          <cell r="F11" t="str">
            <v>1,X</v>
          </cell>
          <cell r="G11" t="str">
            <v>1,X</v>
          </cell>
          <cell r="J11" t="str">
            <v>1,X</v>
          </cell>
          <cell r="K11" t="str">
            <v>1,X</v>
          </cell>
          <cell r="L11" t="str">
            <v>1,X</v>
          </cell>
          <cell r="M11" t="str">
            <v>1,X</v>
          </cell>
          <cell r="N11" t="str">
            <v>1,X</v>
          </cell>
          <cell r="Q11" t="str">
            <v>1,X</v>
          </cell>
          <cell r="R11" t="str">
            <v>1,X</v>
          </cell>
          <cell r="S11" t="str">
            <v>1,X</v>
          </cell>
          <cell r="T11" t="str">
            <v>1,X</v>
          </cell>
          <cell r="U11" t="str">
            <v>1,X</v>
          </cell>
          <cell r="X11" t="str">
            <v>1,X</v>
          </cell>
          <cell r="Y11" t="str">
            <v>1,X</v>
          </cell>
          <cell r="Z11" t="str">
            <v>1,X</v>
          </cell>
          <cell r="AA11" t="str">
            <v>1,X</v>
          </cell>
          <cell r="AB11" t="str">
            <v>1,X</v>
          </cell>
          <cell r="AE11" t="str">
            <v>1,X</v>
          </cell>
          <cell r="AF11" t="str">
            <v>1,X</v>
          </cell>
          <cell r="AG11" t="str">
            <v>1,X</v>
          </cell>
          <cell r="AH11" t="str">
            <v>1,X</v>
          </cell>
          <cell r="AI11" t="str">
            <v>1,X</v>
          </cell>
          <cell r="AJ11" t="str">
            <v>1,X</v>
          </cell>
          <cell r="AM11">
            <v>23</v>
          </cell>
          <cell r="AN11">
            <v>23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1</v>
          </cell>
        </row>
        <row r="12">
          <cell r="C12">
            <v>10534</v>
          </cell>
          <cell r="D12" t="str">
            <v>Nguyễn Tiến Hải</v>
          </cell>
          <cell r="E12" t="str">
            <v>KS CNTT</v>
          </cell>
          <cell r="F12" t="str">
            <v>1,X</v>
          </cell>
          <cell r="G12" t="str">
            <v>1,X</v>
          </cell>
          <cell r="H12" t="str">
            <v>1,X</v>
          </cell>
          <cell r="J12" t="str">
            <v>1,X</v>
          </cell>
          <cell r="K12" t="str">
            <v>1,X</v>
          </cell>
          <cell r="L12" t="str">
            <v>1,X</v>
          </cell>
          <cell r="M12" t="str">
            <v>1,X</v>
          </cell>
          <cell r="N12" t="str">
            <v>1,X</v>
          </cell>
          <cell r="O12" t="str">
            <v>1,X</v>
          </cell>
          <cell r="Q12" t="str">
            <v>1,X</v>
          </cell>
          <cell r="R12" t="str">
            <v>1,X</v>
          </cell>
          <cell r="S12" t="str">
            <v>1,X</v>
          </cell>
          <cell r="T12" t="str">
            <v>1,X</v>
          </cell>
          <cell r="U12" t="str">
            <v>1,X</v>
          </cell>
          <cell r="V12" t="str">
            <v>1,X</v>
          </cell>
          <cell r="X12" t="str">
            <v>1,X</v>
          </cell>
          <cell r="Y12" t="str">
            <v>1,X</v>
          </cell>
          <cell r="Z12" t="str">
            <v>1,X</v>
          </cell>
          <cell r="AA12" t="str">
            <v>1,X</v>
          </cell>
          <cell r="AB12" t="str">
            <v>1,X</v>
          </cell>
          <cell r="AC12" t="str">
            <v>1,X</v>
          </cell>
          <cell r="AE12" t="str">
            <v>1,X</v>
          </cell>
          <cell r="AF12" t="str">
            <v>1,X</v>
          </cell>
          <cell r="AG12" t="str">
            <v>1,X</v>
          </cell>
          <cell r="AH12" t="str">
            <v>1,X</v>
          </cell>
          <cell r="AI12" t="str">
            <v>1,X</v>
          </cell>
          <cell r="AJ12" t="str">
            <v>1,X</v>
          </cell>
          <cell r="AM12">
            <v>27</v>
          </cell>
          <cell r="AN12">
            <v>27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1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1</v>
          </cell>
        </row>
        <row r="13">
          <cell r="C13">
            <v>11084</v>
          </cell>
          <cell r="D13" t="str">
            <v>Ngô Trí Dũng</v>
          </cell>
          <cell r="E13" t="str">
            <v>KS CNTT</v>
          </cell>
          <cell r="F13" t="str">
            <v>1,X</v>
          </cell>
          <cell r="G13" t="str">
            <v>1,X</v>
          </cell>
          <cell r="H13" t="str">
            <v>1,X</v>
          </cell>
          <cell r="J13" t="str">
            <v>1,F</v>
          </cell>
          <cell r="K13" t="str">
            <v>1,F</v>
          </cell>
          <cell r="L13" t="str">
            <v>1,F</v>
          </cell>
          <cell r="M13" t="str">
            <v>1,X</v>
          </cell>
          <cell r="N13" t="str">
            <v>1,X</v>
          </cell>
          <cell r="O13" t="str">
            <v>1,X</v>
          </cell>
          <cell r="Q13" t="str">
            <v>1,X</v>
          </cell>
          <cell r="R13" t="str">
            <v>1,X</v>
          </cell>
          <cell r="S13" t="str">
            <v>1,X</v>
          </cell>
          <cell r="T13" t="str">
            <v>1,X</v>
          </cell>
          <cell r="U13" t="str">
            <v>1,X</v>
          </cell>
          <cell r="V13" t="str">
            <v>1,X</v>
          </cell>
          <cell r="X13" t="str">
            <v>1,X</v>
          </cell>
          <cell r="Y13" t="str">
            <v>1,X</v>
          </cell>
          <cell r="Z13" t="str">
            <v>1,X</v>
          </cell>
          <cell r="AA13" t="str">
            <v>1,X</v>
          </cell>
          <cell r="AB13" t="str">
            <v>1,X</v>
          </cell>
          <cell r="AC13" t="str">
            <v>1,X</v>
          </cell>
          <cell r="AE13" t="str">
            <v>1,X</v>
          </cell>
          <cell r="AF13" t="str">
            <v>1,X</v>
          </cell>
          <cell r="AG13" t="str">
            <v>1,X</v>
          </cell>
          <cell r="AH13" t="str">
            <v>1,X</v>
          </cell>
          <cell r="AI13" t="str">
            <v>1,X</v>
          </cell>
          <cell r="AJ13" t="str">
            <v>1,X</v>
          </cell>
          <cell r="AM13">
            <v>27</v>
          </cell>
          <cell r="AN13">
            <v>24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1</v>
          </cell>
        </row>
        <row r="14">
          <cell r="C14">
            <v>11085</v>
          </cell>
          <cell r="D14" t="str">
            <v>Phạm Văn Chiến</v>
          </cell>
          <cell r="E14" t="str">
            <v>KS CNTT</v>
          </cell>
          <cell r="F14" t="str">
            <v>1,X</v>
          </cell>
          <cell r="G14" t="str">
            <v>1,X</v>
          </cell>
          <cell r="H14" t="str">
            <v>1,X</v>
          </cell>
          <cell r="J14" t="str">
            <v>1,X</v>
          </cell>
          <cell r="K14" t="str">
            <v>1,X</v>
          </cell>
          <cell r="L14" t="str">
            <v>1,X</v>
          </cell>
          <cell r="M14" t="str">
            <v>1,X</v>
          </cell>
          <cell r="N14" t="str">
            <v>1,X</v>
          </cell>
          <cell r="O14" t="str">
            <v>1,X</v>
          </cell>
          <cell r="Q14" t="str">
            <v>1,X</v>
          </cell>
          <cell r="R14" t="str">
            <v>1,X</v>
          </cell>
          <cell r="S14" t="str">
            <v>1,X</v>
          </cell>
          <cell r="T14" t="str">
            <v>1,X</v>
          </cell>
          <cell r="U14" t="str">
            <v>1,X</v>
          </cell>
          <cell r="V14" t="str">
            <v>1,X</v>
          </cell>
          <cell r="X14" t="str">
            <v>1,X</v>
          </cell>
          <cell r="Y14" t="str">
            <v>1,X</v>
          </cell>
          <cell r="Z14" t="str">
            <v>1,X</v>
          </cell>
          <cell r="AA14" t="str">
            <v>1,X</v>
          </cell>
          <cell r="AB14" t="str">
            <v>1,X</v>
          </cell>
          <cell r="AC14" t="str">
            <v>1,X</v>
          </cell>
          <cell r="AE14" t="str">
            <v>1,X</v>
          </cell>
          <cell r="AF14" t="str">
            <v>1,X</v>
          </cell>
          <cell r="AG14" t="str">
            <v>1,X</v>
          </cell>
          <cell r="AH14" t="str">
            <v>1,X</v>
          </cell>
          <cell r="AI14" t="str">
            <v>1,X</v>
          </cell>
          <cell r="AJ14" t="str">
            <v>1,X</v>
          </cell>
          <cell r="AM14">
            <v>27</v>
          </cell>
          <cell r="AN14">
            <v>27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1</v>
          </cell>
        </row>
        <row r="15">
          <cell r="C15">
            <v>11862</v>
          </cell>
          <cell r="D15" t="str">
            <v>Đỗ Việt Anh</v>
          </cell>
          <cell r="E15" t="str">
            <v>Nhân viên CNTT</v>
          </cell>
          <cell r="F15" t="str">
            <v>1,X</v>
          </cell>
          <cell r="G15" t="str">
            <v>1,X</v>
          </cell>
          <cell r="H15" t="str">
            <v>1,X</v>
          </cell>
          <cell r="J15" t="str">
            <v>1,X</v>
          </cell>
          <cell r="K15" t="str">
            <v>1,X</v>
          </cell>
          <cell r="L15" t="str">
            <v>1,X</v>
          </cell>
          <cell r="M15" t="str">
            <v>1,X</v>
          </cell>
          <cell r="N15" t="str">
            <v>1,X</v>
          </cell>
          <cell r="O15" t="str">
            <v>1,X</v>
          </cell>
          <cell r="Q15" t="str">
            <v>1,X</v>
          </cell>
          <cell r="R15" t="str">
            <v>1,X</v>
          </cell>
          <cell r="S15" t="str">
            <v>1,X</v>
          </cell>
          <cell r="T15" t="str">
            <v>1,X</v>
          </cell>
          <cell r="U15" t="str">
            <v>1,X</v>
          </cell>
          <cell r="V15" t="str">
            <v>1,X</v>
          </cell>
          <cell r="X15" t="str">
            <v>1,X</v>
          </cell>
          <cell r="Y15" t="str">
            <v>1,X</v>
          </cell>
          <cell r="Z15" t="str">
            <v>1,X</v>
          </cell>
          <cell r="AA15" t="str">
            <v>1,X</v>
          </cell>
          <cell r="AB15" t="str">
            <v>1,X</v>
          </cell>
          <cell r="AC15" t="str">
            <v>1,X</v>
          </cell>
          <cell r="AE15" t="str">
            <v>1,X</v>
          </cell>
          <cell r="AF15" t="str">
            <v>1,X</v>
          </cell>
          <cell r="AG15" t="str">
            <v>1,X</v>
          </cell>
          <cell r="AH15" t="str">
            <v>1,X</v>
          </cell>
          <cell r="AI15" t="str">
            <v>1,X</v>
          </cell>
          <cell r="AJ15" t="str">
            <v>1,X</v>
          </cell>
          <cell r="AM15">
            <v>27</v>
          </cell>
          <cell r="AN15">
            <v>27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1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1</v>
          </cell>
        </row>
        <row r="16">
          <cell r="C16">
            <v>11767</v>
          </cell>
          <cell r="D16" t="str">
            <v>Nguyễn Thành Trung</v>
          </cell>
          <cell r="E16" t="str">
            <v>NV HDCX - CBTT</v>
          </cell>
          <cell r="F16" t="str">
            <v>1,X</v>
          </cell>
          <cell r="G16" t="str">
            <v>1,X</v>
          </cell>
          <cell r="H16" t="str">
            <v>1,X</v>
          </cell>
          <cell r="J16" t="str">
            <v>1,X</v>
          </cell>
          <cell r="K16" t="str">
            <v>1,X</v>
          </cell>
          <cell r="L16" t="str">
            <v>1,X</v>
          </cell>
          <cell r="M16" t="str">
            <v>1,X</v>
          </cell>
          <cell r="N16" t="str">
            <v>1,X</v>
          </cell>
          <cell r="O16" t="str">
            <v>1,X</v>
          </cell>
          <cell r="Q16" t="str">
            <v>1,X</v>
          </cell>
          <cell r="R16" t="str">
            <v>1,X</v>
          </cell>
          <cell r="S16" t="str">
            <v>1,X</v>
          </cell>
          <cell r="T16" t="str">
            <v>1,X</v>
          </cell>
          <cell r="U16" t="str">
            <v>1,X</v>
          </cell>
          <cell r="V16" t="str">
            <v>1,X</v>
          </cell>
          <cell r="X16" t="str">
            <v>1,X</v>
          </cell>
          <cell r="Y16" t="str">
            <v>1,X</v>
          </cell>
          <cell r="Z16" t="str">
            <v>1,X</v>
          </cell>
          <cell r="AA16" t="str">
            <v>1,X</v>
          </cell>
          <cell r="AB16" t="str">
            <v>1,X</v>
          </cell>
          <cell r="AC16" t="str">
            <v>1,X</v>
          </cell>
          <cell r="AE16" t="str">
            <v>1,X</v>
          </cell>
          <cell r="AF16" t="str">
            <v>1,X</v>
          </cell>
          <cell r="AG16" t="str">
            <v>1,X</v>
          </cell>
          <cell r="AH16" t="str">
            <v>1,X</v>
          </cell>
          <cell r="AI16" t="str">
            <v>1,X</v>
          </cell>
          <cell r="AJ16" t="str">
            <v>1,X</v>
          </cell>
          <cell r="AM16">
            <v>27</v>
          </cell>
          <cell r="AN16">
            <v>27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2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0.95</v>
          </cell>
        </row>
        <row r="17">
          <cell r="C17">
            <v>10537</v>
          </cell>
          <cell r="D17" t="str">
            <v>Bùi Anh Khắc</v>
          </cell>
          <cell r="E17" t="str">
            <v>NV Tài liệu và HDCX</v>
          </cell>
          <cell r="F17" t="str">
            <v>1,X</v>
          </cell>
          <cell r="G17" t="str">
            <v>1,X</v>
          </cell>
          <cell r="H17" t="str">
            <v>1,X</v>
          </cell>
          <cell r="J17" t="str">
            <v>1,X</v>
          </cell>
          <cell r="K17" t="str">
            <v>1,X</v>
          </cell>
          <cell r="L17" t="str">
            <v>1,X</v>
          </cell>
          <cell r="M17" t="str">
            <v>1,X</v>
          </cell>
          <cell r="N17" t="str">
            <v>1,X</v>
          </cell>
          <cell r="O17" t="str">
            <v>1,X</v>
          </cell>
          <cell r="Q17" t="str">
            <v>1,X</v>
          </cell>
          <cell r="R17" t="str">
            <v>1,X</v>
          </cell>
          <cell r="S17" t="str">
            <v>1,X</v>
          </cell>
          <cell r="T17" t="str">
            <v>1,X</v>
          </cell>
          <cell r="U17" t="str">
            <v>1,X</v>
          </cell>
          <cell r="V17" t="str">
            <v>1,X</v>
          </cell>
          <cell r="X17" t="str">
            <v>1,X</v>
          </cell>
          <cell r="Y17" t="str">
            <v>1,X</v>
          </cell>
          <cell r="Z17" t="str">
            <v>1,X</v>
          </cell>
          <cell r="AA17" t="str">
            <v>1,X</v>
          </cell>
          <cell r="AB17" t="str">
            <v>1,X</v>
          </cell>
          <cell r="AC17" t="str">
            <v>1,X</v>
          </cell>
          <cell r="AE17" t="str">
            <v>1,X</v>
          </cell>
          <cell r="AF17" t="str">
            <v>1,X</v>
          </cell>
          <cell r="AG17" t="str">
            <v>1,X</v>
          </cell>
          <cell r="AH17" t="str">
            <v>1,X</v>
          </cell>
          <cell r="AI17" t="str">
            <v>1,X</v>
          </cell>
          <cell r="AJ17" t="str">
            <v>1,X</v>
          </cell>
          <cell r="AM17">
            <v>27</v>
          </cell>
          <cell r="AN17">
            <v>27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1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1</v>
          </cell>
        </row>
        <row r="18">
          <cell r="C18">
            <v>10538</v>
          </cell>
          <cell r="D18" t="str">
            <v>Nguyễn Danh Trường</v>
          </cell>
          <cell r="E18" t="str">
            <v>NV Tài liệu và HDCX</v>
          </cell>
          <cell r="F18" t="str">
            <v>1,X</v>
          </cell>
          <cell r="G18" t="str">
            <v>1,X</v>
          </cell>
          <cell r="H18" t="str">
            <v>1,X</v>
          </cell>
          <cell r="J18" t="str">
            <v>1,X</v>
          </cell>
          <cell r="K18" t="str">
            <v>1,X</v>
          </cell>
          <cell r="L18" t="str">
            <v>1,X</v>
          </cell>
          <cell r="M18" t="str">
            <v>1,X</v>
          </cell>
          <cell r="N18" t="str">
            <v>1,X</v>
          </cell>
          <cell r="O18" t="str">
            <v>1,X</v>
          </cell>
          <cell r="Q18" t="str">
            <v>1,X</v>
          </cell>
          <cell r="R18" t="str">
            <v>1,X</v>
          </cell>
          <cell r="S18" t="str">
            <v>1,X</v>
          </cell>
          <cell r="T18" t="str">
            <v>1,X</v>
          </cell>
          <cell r="U18" t="str">
            <v>1,X</v>
          </cell>
          <cell r="V18" t="str">
            <v>1,X</v>
          </cell>
          <cell r="X18" t="str">
            <v>1,X</v>
          </cell>
          <cell r="Y18" t="str">
            <v>1,X</v>
          </cell>
          <cell r="Z18" t="str">
            <v>1,X</v>
          </cell>
          <cell r="AA18" t="str">
            <v>1,X</v>
          </cell>
          <cell r="AB18" t="str">
            <v>1,X</v>
          </cell>
          <cell r="AC18" t="str">
            <v>1,X</v>
          </cell>
          <cell r="AE18" t="str">
            <v>1,X</v>
          </cell>
          <cell r="AF18" t="str">
            <v>1,X</v>
          </cell>
          <cell r="AG18" t="str">
            <v>1,X</v>
          </cell>
          <cell r="AH18" t="str">
            <v>1,X</v>
          </cell>
          <cell r="AI18" t="str">
            <v>1,X</v>
          </cell>
          <cell r="AJ18" t="str">
            <v>1,X</v>
          </cell>
          <cell r="AM18">
            <v>27</v>
          </cell>
          <cell r="AN18">
            <v>27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1.05</v>
          </cell>
        </row>
        <row r="19">
          <cell r="C19">
            <v>10540</v>
          </cell>
          <cell r="D19" t="str">
            <v>Nguyễn Thị Việt Hà</v>
          </cell>
          <cell r="E19" t="str">
            <v>NV Tài liệu và HDCX</v>
          </cell>
          <cell r="F19" t="str">
            <v>1,TS</v>
          </cell>
          <cell r="G19" t="str">
            <v>1,TS</v>
          </cell>
          <cell r="H19" t="str">
            <v>1,TS</v>
          </cell>
          <cell r="J19" t="str">
            <v>1,TS</v>
          </cell>
          <cell r="K19" t="str">
            <v>1,TS</v>
          </cell>
          <cell r="L19" t="str">
            <v>1,TS</v>
          </cell>
          <cell r="M19" t="str">
            <v>1,TS</v>
          </cell>
          <cell r="N19" t="str">
            <v>1,TS</v>
          </cell>
          <cell r="O19" t="str">
            <v>1,TS</v>
          </cell>
          <cell r="Q19" t="str">
            <v>1,TS</v>
          </cell>
          <cell r="R19" t="str">
            <v>1,TS</v>
          </cell>
          <cell r="S19" t="str">
            <v>1,TS</v>
          </cell>
          <cell r="T19" t="str">
            <v>1,TS</v>
          </cell>
          <cell r="U19" t="str">
            <v>1,TS</v>
          </cell>
          <cell r="V19" t="str">
            <v>1,TS</v>
          </cell>
          <cell r="X19" t="str">
            <v>1,TS</v>
          </cell>
          <cell r="Y19" t="str">
            <v>1,TS</v>
          </cell>
          <cell r="Z19" t="str">
            <v>1,TS</v>
          </cell>
          <cell r="AA19" t="str">
            <v>1,TS</v>
          </cell>
          <cell r="AB19" t="str">
            <v>1,TS</v>
          </cell>
          <cell r="AC19" t="str">
            <v>1,TS</v>
          </cell>
          <cell r="AE19" t="str">
            <v>1,TS</v>
          </cell>
          <cell r="AF19" t="str">
            <v>1,TS</v>
          </cell>
          <cell r="AG19" t="str">
            <v>1,TS</v>
          </cell>
          <cell r="AH19" t="str">
            <v>1,TS</v>
          </cell>
          <cell r="AI19" t="str">
            <v>1,TS</v>
          </cell>
          <cell r="AJ19" t="str">
            <v>1,TS</v>
          </cell>
          <cell r="AM19">
            <v>27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27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1</v>
          </cell>
        </row>
        <row r="20">
          <cell r="C20">
            <v>10542</v>
          </cell>
          <cell r="D20" t="str">
            <v>Trần Minh Hải</v>
          </cell>
          <cell r="E20" t="str">
            <v>NV Tài liệu và HDCX</v>
          </cell>
          <cell r="F20" t="str">
            <v>1,X</v>
          </cell>
          <cell r="G20" t="str">
            <v>1,X</v>
          </cell>
          <cell r="H20" t="str">
            <v>1,X</v>
          </cell>
          <cell r="J20" t="str">
            <v>1,X</v>
          </cell>
          <cell r="K20" t="str">
            <v>1,X</v>
          </cell>
          <cell r="L20" t="str">
            <v>1,X</v>
          </cell>
          <cell r="M20" t="str">
            <v>1,X</v>
          </cell>
          <cell r="N20" t="str">
            <v>1,X</v>
          </cell>
          <cell r="O20" t="str">
            <v>1,X</v>
          </cell>
          <cell r="Q20" t="str">
            <v>1,X</v>
          </cell>
          <cell r="R20" t="str">
            <v>1,X</v>
          </cell>
          <cell r="S20" t="str">
            <v>1,X</v>
          </cell>
          <cell r="T20" t="str">
            <v>1,X</v>
          </cell>
          <cell r="U20" t="str">
            <v>1,X</v>
          </cell>
          <cell r="V20" t="str">
            <v>1,X</v>
          </cell>
          <cell r="X20" t="str">
            <v>1,X</v>
          </cell>
          <cell r="Y20" t="str">
            <v>1,X</v>
          </cell>
          <cell r="Z20" t="str">
            <v>1,X</v>
          </cell>
          <cell r="AA20" t="str">
            <v>1,X</v>
          </cell>
          <cell r="AB20" t="str">
            <v>1,X</v>
          </cell>
          <cell r="AC20" t="str">
            <v>1,X</v>
          </cell>
          <cell r="AE20" t="str">
            <v>1,X</v>
          </cell>
          <cell r="AF20" t="str">
            <v>1,X</v>
          </cell>
          <cell r="AG20" t="str">
            <v>1,X</v>
          </cell>
          <cell r="AH20" t="str">
            <v>1,X</v>
          </cell>
          <cell r="AI20" t="str">
            <v>1,X</v>
          </cell>
          <cell r="AJ20" t="str">
            <v>1,X</v>
          </cell>
          <cell r="AM20">
            <v>27</v>
          </cell>
          <cell r="AN20">
            <v>27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1</v>
          </cell>
        </row>
        <row r="21">
          <cell r="C21">
            <v>10543</v>
          </cell>
          <cell r="D21" t="str">
            <v>Nguyễn Thị Thơm</v>
          </cell>
          <cell r="E21" t="str">
            <v>NV Tài liệu và HDCX</v>
          </cell>
          <cell r="F21" t="str">
            <v>1,X</v>
          </cell>
          <cell r="G21" t="str">
            <v>1,X</v>
          </cell>
          <cell r="H21" t="str">
            <v>1,X</v>
          </cell>
          <cell r="J21" t="str">
            <v>1,X</v>
          </cell>
          <cell r="K21" t="str">
            <v>1,X</v>
          </cell>
          <cell r="L21" t="str">
            <v>1,X</v>
          </cell>
          <cell r="M21" t="str">
            <v>1,X</v>
          </cell>
          <cell r="N21" t="str">
            <v>1,X</v>
          </cell>
          <cell r="O21" t="str">
            <v>1,X</v>
          </cell>
          <cell r="Q21" t="str">
            <v>1,X</v>
          </cell>
          <cell r="R21" t="str">
            <v>1,X</v>
          </cell>
          <cell r="S21" t="str">
            <v>1,X</v>
          </cell>
          <cell r="T21" t="str">
            <v>1,X</v>
          </cell>
          <cell r="U21" t="str">
            <v>1,X</v>
          </cell>
          <cell r="V21" t="str">
            <v>1,X</v>
          </cell>
          <cell r="X21" t="str">
            <v>1,X</v>
          </cell>
          <cell r="Y21" t="str">
            <v>1,X</v>
          </cell>
          <cell r="Z21" t="str">
            <v>1,X</v>
          </cell>
          <cell r="AA21" t="str">
            <v>1,X</v>
          </cell>
          <cell r="AB21" t="str">
            <v>1,X</v>
          </cell>
          <cell r="AC21" t="str">
            <v>1,X</v>
          </cell>
          <cell r="AE21" t="str">
            <v>1,X</v>
          </cell>
          <cell r="AF21" t="str">
            <v>1,X</v>
          </cell>
          <cell r="AG21" t="str">
            <v>1,X</v>
          </cell>
          <cell r="AH21" t="str">
            <v>1,X</v>
          </cell>
          <cell r="AI21" t="str">
            <v>1,X</v>
          </cell>
          <cell r="AJ21" t="str">
            <v>1,X</v>
          </cell>
          <cell r="AM21">
            <v>27</v>
          </cell>
          <cell r="AN21">
            <v>27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2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1</v>
          </cell>
        </row>
        <row r="22">
          <cell r="C22">
            <v>10544</v>
          </cell>
          <cell r="D22" t="str">
            <v>Trần Thị Yến Nga</v>
          </cell>
          <cell r="E22" t="str">
            <v>NV Tài liệu và HDCX</v>
          </cell>
          <cell r="F22" t="str">
            <v>1,Om</v>
          </cell>
          <cell r="G22" t="str">
            <v>1,Om</v>
          </cell>
          <cell r="H22" t="str">
            <v>1,Om</v>
          </cell>
          <cell r="J22" t="str">
            <v>1,Om</v>
          </cell>
          <cell r="K22" t="str">
            <v>1,Om</v>
          </cell>
          <cell r="L22" t="str">
            <v>1,Om</v>
          </cell>
          <cell r="M22" t="str">
            <v>1,Om</v>
          </cell>
          <cell r="N22" t="str">
            <v>1,Om</v>
          </cell>
          <cell r="O22" t="str">
            <v>1,Om</v>
          </cell>
          <cell r="Q22" t="str">
            <v>1,Om</v>
          </cell>
          <cell r="R22" t="str">
            <v>1,Om</v>
          </cell>
          <cell r="S22" t="str">
            <v>1,Om</v>
          </cell>
          <cell r="T22" t="str">
            <v>1,Om</v>
          </cell>
          <cell r="U22" t="str">
            <v>1,TS</v>
          </cell>
          <cell r="V22" t="str">
            <v>1,TS</v>
          </cell>
          <cell r="X22" t="str">
            <v>1,TS</v>
          </cell>
          <cell r="Y22" t="str">
            <v>1,TS</v>
          </cell>
          <cell r="Z22" t="str">
            <v>1,TS</v>
          </cell>
          <cell r="AA22" t="str">
            <v>1,TS</v>
          </cell>
          <cell r="AB22" t="str">
            <v>1,TS</v>
          </cell>
          <cell r="AC22" t="str">
            <v>1,TS</v>
          </cell>
          <cell r="AE22" t="str">
            <v>1,TS</v>
          </cell>
          <cell r="AF22" t="str">
            <v>1,TS</v>
          </cell>
          <cell r="AG22" t="str">
            <v>1,TS</v>
          </cell>
          <cell r="AH22" t="str">
            <v>1,TS</v>
          </cell>
          <cell r="AI22" t="str">
            <v>1,TS</v>
          </cell>
          <cell r="AJ22" t="str">
            <v>1,TS</v>
          </cell>
          <cell r="AM22">
            <v>27</v>
          </cell>
          <cell r="AN22">
            <v>0</v>
          </cell>
          <cell r="AO22">
            <v>0</v>
          </cell>
          <cell r="AP22">
            <v>13</v>
          </cell>
          <cell r="AQ22">
            <v>0</v>
          </cell>
          <cell r="AR22">
            <v>0</v>
          </cell>
          <cell r="AS22">
            <v>0</v>
          </cell>
          <cell r="AT22">
            <v>14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1</v>
          </cell>
        </row>
        <row r="23">
          <cell r="C23">
            <v>10545</v>
          </cell>
          <cell r="D23" t="str">
            <v>Ngô Thanh Hiệp</v>
          </cell>
          <cell r="E23" t="str">
            <v>NV Tài liệu và HDCX</v>
          </cell>
          <cell r="F23" t="str">
            <v>1,X</v>
          </cell>
          <cell r="G23" t="str">
            <v>1,X</v>
          </cell>
          <cell r="H23" t="str">
            <v>1,X</v>
          </cell>
          <cell r="J23" t="str">
            <v>1,X</v>
          </cell>
          <cell r="K23" t="str">
            <v>1,X</v>
          </cell>
          <cell r="L23" t="str">
            <v>1,X</v>
          </cell>
          <cell r="M23" t="str">
            <v>1,X</v>
          </cell>
          <cell r="N23" t="str">
            <v>1,X</v>
          </cell>
          <cell r="O23" t="str">
            <v>1,X</v>
          </cell>
          <cell r="Q23" t="str">
            <v>1,X</v>
          </cell>
          <cell r="R23" t="str">
            <v>1,X</v>
          </cell>
          <cell r="S23" t="str">
            <v>1,X</v>
          </cell>
          <cell r="T23" t="str">
            <v>1,X</v>
          </cell>
          <cell r="U23" t="str">
            <v>1,X</v>
          </cell>
          <cell r="V23" t="str">
            <v>1,X</v>
          </cell>
          <cell r="X23" t="str">
            <v>1,X</v>
          </cell>
          <cell r="Y23" t="str">
            <v>1,X</v>
          </cell>
          <cell r="Z23" t="str">
            <v>1,X</v>
          </cell>
          <cell r="AA23" t="str">
            <v>1,X</v>
          </cell>
          <cell r="AB23" t="str">
            <v>1,X</v>
          </cell>
          <cell r="AC23" t="str">
            <v>1,X</v>
          </cell>
          <cell r="AE23" t="str">
            <v>1,X</v>
          </cell>
          <cell r="AF23" t="str">
            <v>1,X</v>
          </cell>
          <cell r="AG23" t="str">
            <v>1,X</v>
          </cell>
          <cell r="AH23" t="str">
            <v>1,X</v>
          </cell>
          <cell r="AI23" t="str">
            <v>1,X</v>
          </cell>
          <cell r="AJ23" t="str">
            <v>1,X</v>
          </cell>
          <cell r="AM23">
            <v>27</v>
          </cell>
          <cell r="AN23">
            <v>27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1.05</v>
          </cell>
        </row>
        <row r="24">
          <cell r="C24">
            <v>10546</v>
          </cell>
          <cell r="D24" t="str">
            <v>Tạ Đăng Việt</v>
          </cell>
          <cell r="E24" t="str">
            <v>NV Tài liệu và HDCX</v>
          </cell>
          <cell r="F24" t="str">
            <v>1,X</v>
          </cell>
          <cell r="G24" t="str">
            <v>1,X</v>
          </cell>
          <cell r="H24" t="str">
            <v>1,X</v>
          </cell>
          <cell r="J24" t="str">
            <v>1,X</v>
          </cell>
          <cell r="K24" t="str">
            <v>1,X</v>
          </cell>
          <cell r="L24" t="str">
            <v>1,X</v>
          </cell>
          <cell r="M24" t="str">
            <v>1,X</v>
          </cell>
          <cell r="N24" t="str">
            <v>1,X</v>
          </cell>
          <cell r="O24" t="str">
            <v>1,X</v>
          </cell>
          <cell r="Q24" t="str">
            <v>1,X</v>
          </cell>
          <cell r="R24" t="str">
            <v>1,X</v>
          </cell>
          <cell r="S24" t="str">
            <v>1,X</v>
          </cell>
          <cell r="T24" t="str">
            <v>1,X</v>
          </cell>
          <cell r="U24" t="str">
            <v>1,X</v>
          </cell>
          <cell r="V24" t="str">
            <v>1,X</v>
          </cell>
          <cell r="X24" t="str">
            <v>1,X</v>
          </cell>
          <cell r="Y24" t="str">
            <v>1,X</v>
          </cell>
          <cell r="Z24" t="str">
            <v>1,X</v>
          </cell>
          <cell r="AA24" t="str">
            <v>1,X</v>
          </cell>
          <cell r="AB24" t="str">
            <v>1,X</v>
          </cell>
          <cell r="AC24" t="str">
            <v>1,X</v>
          </cell>
          <cell r="AE24" t="str">
            <v>1,X</v>
          </cell>
          <cell r="AF24" t="str">
            <v>1,X</v>
          </cell>
          <cell r="AG24" t="str">
            <v>1,X</v>
          </cell>
          <cell r="AH24" t="str">
            <v>1,X</v>
          </cell>
          <cell r="AI24" t="str">
            <v>1,X</v>
          </cell>
          <cell r="AJ24" t="str">
            <v>1,X</v>
          </cell>
          <cell r="AM24">
            <v>27</v>
          </cell>
          <cell r="AN24">
            <v>27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2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1</v>
          </cell>
        </row>
        <row r="25">
          <cell r="C25">
            <v>10547</v>
          </cell>
          <cell r="D25" t="str">
            <v>Đào Thanh Hải</v>
          </cell>
          <cell r="E25" t="str">
            <v>NV Tài liệu và HDCX</v>
          </cell>
          <cell r="F25" t="str">
            <v>1,X</v>
          </cell>
          <cell r="G25" t="str">
            <v>1,X</v>
          </cell>
          <cell r="H25" t="str">
            <v>1,X</v>
          </cell>
          <cell r="J25" t="str">
            <v>1,X</v>
          </cell>
          <cell r="K25" t="str">
            <v>1,X</v>
          </cell>
          <cell r="L25" t="str">
            <v>1,X</v>
          </cell>
          <cell r="M25" t="str">
            <v>1,X</v>
          </cell>
          <cell r="N25" t="str">
            <v>1,X</v>
          </cell>
          <cell r="O25" t="str">
            <v>1,X</v>
          </cell>
          <cell r="Q25" t="str">
            <v>1,X</v>
          </cell>
          <cell r="R25" t="str">
            <v>1,X</v>
          </cell>
          <cell r="S25" t="str">
            <v>1,X</v>
          </cell>
          <cell r="T25" t="str">
            <v>1,X</v>
          </cell>
          <cell r="U25" t="str">
            <v>1,X</v>
          </cell>
          <cell r="V25" t="str">
            <v>1,X</v>
          </cell>
          <cell r="X25" t="str">
            <v>1,X</v>
          </cell>
          <cell r="Y25" t="str">
            <v>1,X</v>
          </cell>
          <cell r="Z25" t="str">
            <v>1,X</v>
          </cell>
          <cell r="AA25" t="str">
            <v>1,X</v>
          </cell>
          <cell r="AB25" t="str">
            <v>1,X</v>
          </cell>
          <cell r="AC25" t="str">
            <v>1,X</v>
          </cell>
          <cell r="AE25" t="str">
            <v>1,X</v>
          </cell>
          <cell r="AF25" t="str">
            <v>1,X</v>
          </cell>
          <cell r="AG25" t="str">
            <v>1,X</v>
          </cell>
          <cell r="AH25" t="str">
            <v>1,X</v>
          </cell>
          <cell r="AI25" t="str">
            <v>1,X</v>
          </cell>
          <cell r="AJ25" t="str">
            <v>1,X</v>
          </cell>
          <cell r="AM25">
            <v>27</v>
          </cell>
          <cell r="AN25">
            <v>27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1</v>
          </cell>
        </row>
        <row r="26">
          <cell r="C26">
            <v>10549</v>
          </cell>
          <cell r="D26" t="str">
            <v>Nguyễn Thanh Hải</v>
          </cell>
          <cell r="E26" t="str">
            <v>NV Tài liệu và HDCX</v>
          </cell>
          <cell r="F26" t="str">
            <v>1,TS</v>
          </cell>
          <cell r="G26" t="str">
            <v>1,TS</v>
          </cell>
          <cell r="H26" t="str">
            <v>1,TS</v>
          </cell>
          <cell r="J26" t="str">
            <v>1,TS</v>
          </cell>
          <cell r="K26" t="str">
            <v>1,TS</v>
          </cell>
          <cell r="L26" t="str">
            <v>1,TS</v>
          </cell>
          <cell r="M26" t="str">
            <v>1,TS</v>
          </cell>
          <cell r="N26" t="str">
            <v>1,TS</v>
          </cell>
          <cell r="O26" t="str">
            <v>1,TS</v>
          </cell>
          <cell r="Q26" t="str">
            <v>1,TS</v>
          </cell>
          <cell r="R26" t="str">
            <v>1,TS</v>
          </cell>
          <cell r="S26" t="str">
            <v>1,TS</v>
          </cell>
          <cell r="T26" t="str">
            <v>1,TS</v>
          </cell>
          <cell r="U26" t="str">
            <v>1,TS</v>
          </cell>
          <cell r="V26" t="str">
            <v>1,TS</v>
          </cell>
          <cell r="X26" t="str">
            <v>1,TS</v>
          </cell>
          <cell r="Y26" t="str">
            <v>1,TS</v>
          </cell>
          <cell r="Z26" t="str">
            <v>1,TS</v>
          </cell>
          <cell r="AA26" t="str">
            <v>1,TS</v>
          </cell>
          <cell r="AB26" t="str">
            <v>1,TS</v>
          </cell>
          <cell r="AC26" t="str">
            <v>1,TS</v>
          </cell>
          <cell r="AE26" t="str">
            <v>1,TS</v>
          </cell>
          <cell r="AF26" t="str">
            <v>1,TS</v>
          </cell>
          <cell r="AG26" t="str">
            <v>1,TS</v>
          </cell>
          <cell r="AH26" t="str">
            <v>1,TS</v>
          </cell>
          <cell r="AI26" t="str">
            <v>1,TS</v>
          </cell>
          <cell r="AJ26" t="str">
            <v>1,TS</v>
          </cell>
          <cell r="AM26">
            <v>27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27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1</v>
          </cell>
        </row>
        <row r="27">
          <cell r="C27">
            <v>10550</v>
          </cell>
          <cell r="D27" t="str">
            <v>Vũ Đức Thiện</v>
          </cell>
          <cell r="E27" t="str">
            <v>NV Tài liệu và HDCX</v>
          </cell>
          <cell r="F27" t="str">
            <v>1,X</v>
          </cell>
          <cell r="G27" t="str">
            <v>1,X</v>
          </cell>
          <cell r="H27" t="str">
            <v>1,X</v>
          </cell>
          <cell r="J27" t="str">
            <v>1,X</v>
          </cell>
          <cell r="K27" t="str">
            <v>1,X</v>
          </cell>
          <cell r="L27" t="str">
            <v>1,X</v>
          </cell>
          <cell r="M27" t="str">
            <v>1,X</v>
          </cell>
          <cell r="N27" t="str">
            <v>1,X</v>
          </cell>
          <cell r="O27" t="str">
            <v>1,X</v>
          </cell>
          <cell r="Q27" t="str">
            <v>1,X</v>
          </cell>
          <cell r="R27" t="str">
            <v>1,X</v>
          </cell>
          <cell r="S27" t="str">
            <v>1,X</v>
          </cell>
          <cell r="T27" t="str">
            <v>1,X</v>
          </cell>
          <cell r="U27" t="str">
            <v>1,X</v>
          </cell>
          <cell r="V27" t="str">
            <v>1,X</v>
          </cell>
          <cell r="X27" t="str">
            <v>1,X</v>
          </cell>
          <cell r="Y27" t="str">
            <v>1,X</v>
          </cell>
          <cell r="Z27" t="str">
            <v>1,X</v>
          </cell>
          <cell r="AA27" t="str">
            <v>1,X</v>
          </cell>
          <cell r="AB27" t="str">
            <v>1,X</v>
          </cell>
          <cell r="AC27" t="str">
            <v>1,X</v>
          </cell>
          <cell r="AE27" t="str">
            <v>1,X</v>
          </cell>
          <cell r="AF27" t="str">
            <v>1,X</v>
          </cell>
          <cell r="AG27" t="str">
            <v>1,X</v>
          </cell>
          <cell r="AH27" t="str">
            <v>1,X</v>
          </cell>
          <cell r="AI27" t="str">
            <v>1,X</v>
          </cell>
          <cell r="AJ27" t="str">
            <v>1,X</v>
          </cell>
          <cell r="AM27">
            <v>27</v>
          </cell>
          <cell r="AN27">
            <v>27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0.85</v>
          </cell>
        </row>
        <row r="28">
          <cell r="C28">
            <v>10551</v>
          </cell>
          <cell r="D28" t="str">
            <v>Ngô Ngọc Long</v>
          </cell>
          <cell r="E28" t="str">
            <v>NV Tài liệu và HDCX</v>
          </cell>
          <cell r="F28" t="str">
            <v>1,X</v>
          </cell>
          <cell r="G28" t="str">
            <v>1,X</v>
          </cell>
          <cell r="H28" t="str">
            <v>1,X</v>
          </cell>
          <cell r="J28" t="str">
            <v>1,X</v>
          </cell>
          <cell r="K28" t="str">
            <v>1,X</v>
          </cell>
          <cell r="L28" t="str">
            <v>1,X</v>
          </cell>
          <cell r="M28" t="str">
            <v>1,X</v>
          </cell>
          <cell r="N28" t="str">
            <v>1,X</v>
          </cell>
          <cell r="O28" t="str">
            <v>1,X</v>
          </cell>
          <cell r="Q28" t="str">
            <v>1,X</v>
          </cell>
          <cell r="R28" t="str">
            <v>1,X</v>
          </cell>
          <cell r="S28" t="str">
            <v>1,X</v>
          </cell>
          <cell r="T28" t="str">
            <v>1,X</v>
          </cell>
          <cell r="U28" t="str">
            <v>1,X</v>
          </cell>
          <cell r="V28" t="str">
            <v>1,X</v>
          </cell>
          <cell r="X28" t="str">
            <v>1,X</v>
          </cell>
          <cell r="Y28" t="str">
            <v>1,X</v>
          </cell>
          <cell r="Z28" t="str">
            <v>1,X</v>
          </cell>
          <cell r="AA28" t="str">
            <v>1,X</v>
          </cell>
          <cell r="AB28" t="str">
            <v>1,X</v>
          </cell>
          <cell r="AC28" t="str">
            <v>1,X</v>
          </cell>
          <cell r="AE28" t="str">
            <v>1,X</v>
          </cell>
          <cell r="AF28" t="str">
            <v>1,X</v>
          </cell>
          <cell r="AG28" t="str">
            <v>1,X</v>
          </cell>
          <cell r="AH28" t="str">
            <v>1,X</v>
          </cell>
          <cell r="AI28" t="str">
            <v>1,X</v>
          </cell>
          <cell r="AJ28" t="str">
            <v>1,X</v>
          </cell>
          <cell r="AM28">
            <v>27</v>
          </cell>
          <cell r="AN28">
            <v>27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1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1</v>
          </cell>
        </row>
        <row r="29">
          <cell r="C29">
            <v>10553</v>
          </cell>
          <cell r="D29" t="str">
            <v>Đỗ Thanh Tùng</v>
          </cell>
          <cell r="E29" t="str">
            <v>NV Tài liệu và HDCX</v>
          </cell>
          <cell r="F29" t="str">
            <v>1,X</v>
          </cell>
          <cell r="G29" t="str">
            <v>1,X</v>
          </cell>
          <cell r="H29" t="str">
            <v>1,X</v>
          </cell>
          <cell r="J29" t="str">
            <v>1,X</v>
          </cell>
          <cell r="K29" t="str">
            <v>1,X</v>
          </cell>
          <cell r="L29" t="str">
            <v>1,X</v>
          </cell>
          <cell r="M29" t="str">
            <v>1,X</v>
          </cell>
          <cell r="N29" t="str">
            <v>1,X</v>
          </cell>
          <cell r="O29" t="str">
            <v>1,X</v>
          </cell>
          <cell r="Q29" t="str">
            <v>1,X</v>
          </cell>
          <cell r="R29" t="str">
            <v>1,X</v>
          </cell>
          <cell r="S29" t="str">
            <v>1,X</v>
          </cell>
          <cell r="T29" t="str">
            <v>1,X</v>
          </cell>
          <cell r="U29" t="str">
            <v>1,X</v>
          </cell>
          <cell r="V29" t="str">
            <v>1,X</v>
          </cell>
          <cell r="X29" t="str">
            <v>1,X</v>
          </cell>
          <cell r="Y29" t="str">
            <v>1,X</v>
          </cell>
          <cell r="Z29" t="str">
            <v>1,X</v>
          </cell>
          <cell r="AA29" t="str">
            <v>1,X</v>
          </cell>
          <cell r="AB29" t="str">
            <v>1,X</v>
          </cell>
          <cell r="AC29" t="str">
            <v>1,X</v>
          </cell>
          <cell r="AE29" t="str">
            <v>1,X</v>
          </cell>
          <cell r="AF29" t="str">
            <v>1,X</v>
          </cell>
          <cell r="AG29" t="str">
            <v>1,X</v>
          </cell>
          <cell r="AH29" t="str">
            <v>1,X</v>
          </cell>
          <cell r="AI29" t="str">
            <v>1,X</v>
          </cell>
          <cell r="AJ29" t="str">
            <v>1,X</v>
          </cell>
          <cell r="AM29">
            <v>27</v>
          </cell>
          <cell r="AN29">
            <v>27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2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0.9</v>
          </cell>
        </row>
        <row r="30">
          <cell r="C30">
            <v>11126</v>
          </cell>
          <cell r="D30" t="str">
            <v>Nguyễn Thị Thanh Hoa</v>
          </cell>
          <cell r="E30" t="str">
            <v>NV Tài liệu và HDCX</v>
          </cell>
          <cell r="F30" t="str">
            <v>1,X</v>
          </cell>
          <cell r="G30" t="str">
            <v>1,X</v>
          </cell>
          <cell r="H30" t="str">
            <v>1,X</v>
          </cell>
          <cell r="J30" t="str">
            <v>1,X</v>
          </cell>
          <cell r="K30" t="str">
            <v>1,X</v>
          </cell>
          <cell r="L30" t="str">
            <v>1,X</v>
          </cell>
          <cell r="M30" t="str">
            <v>1,X</v>
          </cell>
          <cell r="N30" t="str">
            <v>1,X</v>
          </cell>
          <cell r="O30" t="str">
            <v>1,X</v>
          </cell>
          <cell r="Q30" t="str">
            <v>1,X</v>
          </cell>
          <cell r="R30" t="str">
            <v>1,X</v>
          </cell>
          <cell r="S30" t="str">
            <v>1,X</v>
          </cell>
          <cell r="T30" t="str">
            <v>1,X</v>
          </cell>
          <cell r="U30" t="str">
            <v>1,X</v>
          </cell>
          <cell r="V30" t="str">
            <v>1,X</v>
          </cell>
          <cell r="X30" t="str">
            <v>1,X</v>
          </cell>
          <cell r="Y30" t="str">
            <v>1,X</v>
          </cell>
          <cell r="Z30" t="str">
            <v>1,X</v>
          </cell>
          <cell r="AA30" t="str">
            <v>1,X</v>
          </cell>
          <cell r="AB30" t="str">
            <v>1,X</v>
          </cell>
          <cell r="AC30" t="str">
            <v>1,X</v>
          </cell>
          <cell r="AE30" t="str">
            <v>1,X</v>
          </cell>
          <cell r="AF30" t="str">
            <v>1,X</v>
          </cell>
          <cell r="AG30" t="str">
            <v>1,X</v>
          </cell>
          <cell r="AH30" t="str">
            <v>1,X</v>
          </cell>
          <cell r="AI30" t="str">
            <v>1,X</v>
          </cell>
          <cell r="AJ30" t="str">
            <v>1,X</v>
          </cell>
          <cell r="AM30">
            <v>27</v>
          </cell>
          <cell r="AN30">
            <v>27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2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1.05</v>
          </cell>
        </row>
        <row r="31">
          <cell r="C31">
            <v>11127</v>
          </cell>
          <cell r="D31" t="str">
            <v>Phí Thị Huyền Trang</v>
          </cell>
          <cell r="E31" t="str">
            <v>NV Tài liệu và HDCX</v>
          </cell>
          <cell r="F31" t="str">
            <v>1,X</v>
          </cell>
          <cell r="G31" t="str">
            <v>1,X</v>
          </cell>
          <cell r="H31" t="str">
            <v>1,X</v>
          </cell>
          <cell r="J31" t="str">
            <v>1,X</v>
          </cell>
          <cell r="K31" t="str">
            <v>1,X</v>
          </cell>
          <cell r="L31" t="str">
            <v>1,X</v>
          </cell>
          <cell r="M31" t="str">
            <v>1,X</v>
          </cell>
          <cell r="N31" t="str">
            <v>1,X</v>
          </cell>
          <cell r="O31" t="str">
            <v>1,X</v>
          </cell>
          <cell r="Q31" t="str">
            <v>1,X</v>
          </cell>
          <cell r="R31" t="str">
            <v>1,X</v>
          </cell>
          <cell r="S31" t="str">
            <v>1,X</v>
          </cell>
          <cell r="T31" t="str">
            <v>1,X</v>
          </cell>
          <cell r="U31" t="str">
            <v>1,X</v>
          </cell>
          <cell r="V31" t="str">
            <v>1,X</v>
          </cell>
          <cell r="X31" t="str">
            <v>1,X</v>
          </cell>
          <cell r="Y31" t="str">
            <v>1,X</v>
          </cell>
          <cell r="Z31" t="str">
            <v>1,X</v>
          </cell>
          <cell r="AA31" t="str">
            <v>1,X</v>
          </cell>
          <cell r="AB31" t="str">
            <v>1,X</v>
          </cell>
          <cell r="AC31" t="str">
            <v>1,X</v>
          </cell>
          <cell r="AE31" t="str">
            <v>1,X</v>
          </cell>
          <cell r="AF31" t="str">
            <v>1,X</v>
          </cell>
          <cell r="AG31" t="str">
            <v>1,X</v>
          </cell>
          <cell r="AH31" t="str">
            <v>1,X</v>
          </cell>
          <cell r="AI31" t="str">
            <v>1,X</v>
          </cell>
          <cell r="AJ31" t="str">
            <v>1,X</v>
          </cell>
          <cell r="AM31">
            <v>27</v>
          </cell>
          <cell r="AN31">
            <v>27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0.95</v>
          </cell>
        </row>
        <row r="32">
          <cell r="C32">
            <v>11128</v>
          </cell>
          <cell r="D32" t="str">
            <v>Hoàng Thị Yến</v>
          </cell>
          <cell r="E32" t="str">
            <v>NV Tài liệu và HDCX</v>
          </cell>
          <cell r="F32" t="str">
            <v>1,X</v>
          </cell>
          <cell r="G32" t="str">
            <v>1,X</v>
          </cell>
          <cell r="H32" t="str">
            <v>1,X</v>
          </cell>
          <cell r="J32" t="str">
            <v>1,X</v>
          </cell>
          <cell r="K32" t="str">
            <v>1,X</v>
          </cell>
          <cell r="L32" t="str">
            <v>1,X</v>
          </cell>
          <cell r="M32" t="str">
            <v>1,X</v>
          </cell>
          <cell r="N32" t="str">
            <v>1,X</v>
          </cell>
          <cell r="O32" t="str">
            <v>1,X</v>
          </cell>
          <cell r="Q32" t="str">
            <v>1,X</v>
          </cell>
          <cell r="R32" t="str">
            <v>1,X</v>
          </cell>
          <cell r="S32" t="str">
            <v>1,X</v>
          </cell>
          <cell r="T32" t="str">
            <v>1,X</v>
          </cell>
          <cell r="U32" t="str">
            <v>1,X</v>
          </cell>
          <cell r="V32" t="str">
            <v>1,X</v>
          </cell>
          <cell r="X32" t="str">
            <v>1,X</v>
          </cell>
          <cell r="Y32" t="str">
            <v>1,X</v>
          </cell>
          <cell r="Z32" t="str">
            <v>1,X</v>
          </cell>
          <cell r="AA32" t="str">
            <v>1,X</v>
          </cell>
          <cell r="AB32" t="str">
            <v>1,X</v>
          </cell>
          <cell r="AC32" t="str">
            <v>1,X</v>
          </cell>
          <cell r="AE32" t="str">
            <v>1,X</v>
          </cell>
          <cell r="AF32" t="str">
            <v>1,X</v>
          </cell>
          <cell r="AG32" t="str">
            <v>1,X</v>
          </cell>
          <cell r="AH32" t="str">
            <v>1,X</v>
          </cell>
          <cell r="AI32" t="str">
            <v>1,X</v>
          </cell>
          <cell r="AJ32" t="str">
            <v>1,X</v>
          </cell>
          <cell r="AM32">
            <v>27</v>
          </cell>
          <cell r="AN32">
            <v>27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2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1</v>
          </cell>
        </row>
        <row r="33">
          <cell r="C33">
            <v>11130</v>
          </cell>
          <cell r="D33" t="str">
            <v>Nguyễn Đình Trung</v>
          </cell>
          <cell r="E33" t="str">
            <v>NV Tài liệu và HDCX</v>
          </cell>
          <cell r="F33" t="str">
            <v>1,X</v>
          </cell>
          <cell r="G33" t="str">
            <v>1,X</v>
          </cell>
          <cell r="H33" t="str">
            <v>1,X</v>
          </cell>
          <cell r="J33" t="str">
            <v>1,X</v>
          </cell>
          <cell r="K33" t="str">
            <v>1,X</v>
          </cell>
          <cell r="L33" t="str">
            <v>1,X</v>
          </cell>
          <cell r="M33" t="str">
            <v>1,X</v>
          </cell>
          <cell r="N33" t="str">
            <v>1,X</v>
          </cell>
          <cell r="O33" t="str">
            <v>1,X</v>
          </cell>
          <cell r="Q33" t="str">
            <v>1,X</v>
          </cell>
          <cell r="R33" t="str">
            <v>1,X</v>
          </cell>
          <cell r="S33" t="str">
            <v>1,X</v>
          </cell>
          <cell r="T33" t="str">
            <v>1,X</v>
          </cell>
          <cell r="U33" t="str">
            <v>1,X</v>
          </cell>
          <cell r="V33" t="str">
            <v>1,X</v>
          </cell>
          <cell r="X33" t="str">
            <v>1,X</v>
          </cell>
          <cell r="Y33" t="str">
            <v>1,X</v>
          </cell>
          <cell r="Z33" t="str">
            <v>1,X</v>
          </cell>
          <cell r="AA33" t="str">
            <v>1,X</v>
          </cell>
          <cell r="AB33" t="str">
            <v>1,X</v>
          </cell>
          <cell r="AC33" t="str">
            <v>1,X</v>
          </cell>
          <cell r="AE33" t="str">
            <v>1,X</v>
          </cell>
          <cell r="AF33" t="str">
            <v>1,X</v>
          </cell>
          <cell r="AG33" t="str">
            <v>1,X</v>
          </cell>
          <cell r="AH33" t="str">
            <v>1,X</v>
          </cell>
          <cell r="AI33" t="str">
            <v>1,X</v>
          </cell>
          <cell r="AJ33" t="str">
            <v>1,X</v>
          </cell>
          <cell r="AM33">
            <v>27</v>
          </cell>
          <cell r="AN33">
            <v>27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2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1</v>
          </cell>
        </row>
        <row r="34">
          <cell r="C34">
            <v>11131</v>
          </cell>
          <cell r="D34" t="str">
            <v>Vũ Tuấn Anh</v>
          </cell>
          <cell r="E34" t="str">
            <v>NV Tài liệu và HDCX</v>
          </cell>
          <cell r="F34" t="str">
            <v>1,X</v>
          </cell>
          <cell r="G34" t="str">
            <v>1,X</v>
          </cell>
          <cell r="H34" t="str">
            <v>1,X</v>
          </cell>
          <cell r="J34" t="str">
            <v>1,X</v>
          </cell>
          <cell r="K34" t="str">
            <v>1,X</v>
          </cell>
          <cell r="L34" t="str">
            <v>1,X</v>
          </cell>
          <cell r="M34" t="str">
            <v>1,X</v>
          </cell>
          <cell r="N34" t="str">
            <v>1,X</v>
          </cell>
          <cell r="O34" t="str">
            <v>1,X</v>
          </cell>
          <cell r="Q34" t="str">
            <v>1,X</v>
          </cell>
          <cell r="R34" t="str">
            <v>1,X</v>
          </cell>
          <cell r="S34" t="str">
            <v>1,X</v>
          </cell>
          <cell r="T34" t="str">
            <v>1,X</v>
          </cell>
          <cell r="U34" t="str">
            <v>1,X</v>
          </cell>
          <cell r="V34" t="str">
            <v>1,X</v>
          </cell>
          <cell r="X34" t="str">
            <v>1,X</v>
          </cell>
          <cell r="Y34" t="str">
            <v>1,X</v>
          </cell>
          <cell r="Z34" t="str">
            <v>1,X</v>
          </cell>
          <cell r="AA34" t="str">
            <v>1,X</v>
          </cell>
          <cell r="AB34" t="str">
            <v>1,X</v>
          </cell>
          <cell r="AC34" t="str">
            <v>1,X</v>
          </cell>
          <cell r="AE34" t="str">
            <v>1,X</v>
          </cell>
          <cell r="AF34" t="str">
            <v>1,X</v>
          </cell>
          <cell r="AG34" t="str">
            <v>1,X</v>
          </cell>
          <cell r="AH34" t="str">
            <v>1,X</v>
          </cell>
          <cell r="AI34" t="str">
            <v>1,X</v>
          </cell>
          <cell r="AJ34" t="str">
            <v>1,X</v>
          </cell>
          <cell r="AM34">
            <v>27</v>
          </cell>
          <cell r="AN34">
            <v>27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2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0.85</v>
          </cell>
        </row>
        <row r="35">
          <cell r="C35">
            <v>12552</v>
          </cell>
          <cell r="D35" t="str">
            <v>Mai Hoàng Phương</v>
          </cell>
          <cell r="E35" t="str">
            <v>NV Tài liệu và HDCX</v>
          </cell>
          <cell r="F35" t="str">
            <v>1,X</v>
          </cell>
          <cell r="G35" t="str">
            <v>1,X</v>
          </cell>
          <cell r="H35" t="str">
            <v>1,X</v>
          </cell>
          <cell r="J35" t="str">
            <v>1,X</v>
          </cell>
          <cell r="K35" t="str">
            <v>1,X</v>
          </cell>
          <cell r="L35" t="str">
            <v>1,X</v>
          </cell>
          <cell r="M35" t="str">
            <v>1,X</v>
          </cell>
          <cell r="N35" t="str">
            <v>1,X</v>
          </cell>
          <cell r="O35" t="str">
            <v>1,X</v>
          </cell>
          <cell r="Q35" t="str">
            <v>1,X</v>
          </cell>
          <cell r="R35" t="str">
            <v>1,X</v>
          </cell>
          <cell r="S35" t="str">
            <v>1,X</v>
          </cell>
          <cell r="T35" t="str">
            <v>1,X</v>
          </cell>
          <cell r="U35" t="str">
            <v>1,X</v>
          </cell>
          <cell r="V35" t="str">
            <v>1,X</v>
          </cell>
          <cell r="X35" t="str">
            <v>1,X</v>
          </cell>
          <cell r="Y35" t="str">
            <v>1,X</v>
          </cell>
          <cell r="Z35" t="str">
            <v>1,X</v>
          </cell>
          <cell r="AA35" t="str">
            <v>1,X</v>
          </cell>
          <cell r="AB35" t="str">
            <v>1,X</v>
          </cell>
          <cell r="AC35" t="str">
            <v>1,X</v>
          </cell>
          <cell r="AE35" t="str">
            <v>1,X</v>
          </cell>
          <cell r="AF35" t="str">
            <v>1,X</v>
          </cell>
          <cell r="AG35" t="str">
            <v>1,X</v>
          </cell>
          <cell r="AH35" t="str">
            <v>1,X</v>
          </cell>
          <cell r="AI35" t="str">
            <v>1,X</v>
          </cell>
          <cell r="AJ35" t="str">
            <v>1,X</v>
          </cell>
          <cell r="AM35">
            <v>27</v>
          </cell>
          <cell r="AN35">
            <v>27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1</v>
          </cell>
        </row>
        <row r="36">
          <cell r="C36">
            <v>12553</v>
          </cell>
          <cell r="D36" t="str">
            <v>Phạm Duy Hải</v>
          </cell>
          <cell r="E36" t="str">
            <v>NV Tài liệu và HDCX</v>
          </cell>
          <cell r="F36" t="str">
            <v>1,X</v>
          </cell>
          <cell r="G36" t="str">
            <v>1,X</v>
          </cell>
          <cell r="H36" t="str">
            <v>1,X</v>
          </cell>
          <cell r="J36" t="str">
            <v>1,X</v>
          </cell>
          <cell r="K36" t="str">
            <v>1,X</v>
          </cell>
          <cell r="L36" t="str">
            <v>1,X</v>
          </cell>
          <cell r="M36" t="str">
            <v>1,X</v>
          </cell>
          <cell r="N36" t="str">
            <v>1,X</v>
          </cell>
          <cell r="O36" t="str">
            <v>1,X</v>
          </cell>
          <cell r="Q36" t="str">
            <v>1,X</v>
          </cell>
          <cell r="R36" t="str">
            <v>1,X</v>
          </cell>
          <cell r="S36" t="str">
            <v>1,X</v>
          </cell>
          <cell r="T36" t="str">
            <v>1,X</v>
          </cell>
          <cell r="U36" t="str">
            <v>1,X</v>
          </cell>
          <cell r="V36" t="str">
            <v>1,X</v>
          </cell>
          <cell r="X36" t="str">
            <v>1,X</v>
          </cell>
          <cell r="Y36" t="str">
            <v>1,X</v>
          </cell>
          <cell r="Z36" t="str">
            <v>1,X</v>
          </cell>
          <cell r="AA36" t="str">
            <v>1,X</v>
          </cell>
          <cell r="AB36" t="str">
            <v>1,X</v>
          </cell>
          <cell r="AC36" t="str">
            <v>1,X</v>
          </cell>
          <cell r="AE36" t="str">
            <v>1,X</v>
          </cell>
          <cell r="AF36" t="str">
            <v>1,X</v>
          </cell>
          <cell r="AG36" t="str">
            <v>1,X</v>
          </cell>
          <cell r="AH36" t="str">
            <v>1,X</v>
          </cell>
          <cell r="AI36" t="str">
            <v>1,X</v>
          </cell>
          <cell r="AJ36" t="str">
            <v>1,X</v>
          </cell>
          <cell r="AM36">
            <v>27</v>
          </cell>
          <cell r="AN36">
            <v>27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1.05</v>
          </cell>
        </row>
        <row r="37">
          <cell r="C37">
            <v>12565</v>
          </cell>
          <cell r="D37" t="str">
            <v>Vũ Trọng Nghĩa</v>
          </cell>
          <cell r="E37" t="str">
            <v>NV Tài liệu và HDCX</v>
          </cell>
          <cell r="F37" t="str">
            <v>1,X</v>
          </cell>
          <cell r="G37" t="str">
            <v>1,X</v>
          </cell>
          <cell r="H37" t="str">
            <v>1,X</v>
          </cell>
          <cell r="J37" t="str">
            <v>1,X</v>
          </cell>
          <cell r="K37" t="str">
            <v>1,X</v>
          </cell>
          <cell r="L37" t="str">
            <v>1,X</v>
          </cell>
          <cell r="M37" t="str">
            <v>1,X</v>
          </cell>
          <cell r="N37" t="str">
            <v>1,X</v>
          </cell>
          <cell r="O37" t="str">
            <v>1,X</v>
          </cell>
          <cell r="Q37" t="str">
            <v>1,X</v>
          </cell>
          <cell r="R37" t="str">
            <v>1,X</v>
          </cell>
          <cell r="S37" t="str">
            <v>1,X</v>
          </cell>
          <cell r="T37" t="str">
            <v>1,X</v>
          </cell>
          <cell r="U37" t="str">
            <v>1,X</v>
          </cell>
          <cell r="V37" t="str">
            <v>1,X</v>
          </cell>
          <cell r="X37" t="str">
            <v>1,X</v>
          </cell>
          <cell r="Y37" t="str">
            <v>1,X</v>
          </cell>
          <cell r="Z37" t="str">
            <v>1,X</v>
          </cell>
          <cell r="AA37" t="str">
            <v>1,X</v>
          </cell>
          <cell r="AB37" t="str">
            <v>1,X</v>
          </cell>
          <cell r="AC37" t="str">
            <v>1,X</v>
          </cell>
          <cell r="AE37" t="str">
            <v>1,X</v>
          </cell>
          <cell r="AF37" t="str">
            <v>1,X</v>
          </cell>
          <cell r="AG37" t="str">
            <v>1,X</v>
          </cell>
          <cell r="AH37" t="str">
            <v>1,X</v>
          </cell>
          <cell r="AI37" t="str">
            <v>1,X</v>
          </cell>
          <cell r="AJ37" t="str">
            <v>1,X</v>
          </cell>
          <cell r="AM37">
            <v>27</v>
          </cell>
          <cell r="AN37">
            <v>27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1</v>
          </cell>
        </row>
        <row r="38">
          <cell r="C38">
            <v>12566</v>
          </cell>
          <cell r="D38" t="str">
            <v>Hoàng Duy Thái</v>
          </cell>
          <cell r="E38" t="str">
            <v>NV Tài liệu và HDCX</v>
          </cell>
          <cell r="F38" t="str">
            <v>1,X</v>
          </cell>
          <cell r="G38" t="str">
            <v>1,X</v>
          </cell>
          <cell r="H38" t="str">
            <v>1,X</v>
          </cell>
          <cell r="J38" t="str">
            <v>1,X</v>
          </cell>
          <cell r="K38" t="str">
            <v>1,X</v>
          </cell>
          <cell r="L38" t="str">
            <v>1,X</v>
          </cell>
          <cell r="M38" t="str">
            <v>1,X</v>
          </cell>
          <cell r="N38" t="str">
            <v>1,X</v>
          </cell>
          <cell r="O38" t="str">
            <v>1,X</v>
          </cell>
          <cell r="Q38" t="str">
            <v>1,X</v>
          </cell>
          <cell r="R38" t="str">
            <v>1,X</v>
          </cell>
          <cell r="S38" t="str">
            <v>1,X</v>
          </cell>
          <cell r="T38" t="str">
            <v>1,X</v>
          </cell>
          <cell r="U38" t="str">
            <v>1,X</v>
          </cell>
          <cell r="V38" t="str">
            <v>1,X</v>
          </cell>
          <cell r="X38" t="str">
            <v>1,X</v>
          </cell>
          <cell r="Y38" t="str">
            <v>1,X</v>
          </cell>
          <cell r="Z38" t="str">
            <v>1,X</v>
          </cell>
          <cell r="AA38" t="str">
            <v>1,X</v>
          </cell>
          <cell r="AB38" t="str">
            <v>1,X</v>
          </cell>
          <cell r="AC38" t="str">
            <v>1,X</v>
          </cell>
          <cell r="AE38" t="str">
            <v>1,X</v>
          </cell>
          <cell r="AF38" t="str">
            <v>1,X</v>
          </cell>
          <cell r="AG38" t="str">
            <v>1,X</v>
          </cell>
          <cell r="AH38" t="str">
            <v>1,X</v>
          </cell>
          <cell r="AI38" t="str">
            <v>1,X</v>
          </cell>
          <cell r="AJ38" t="str">
            <v>1,X</v>
          </cell>
          <cell r="AM38">
            <v>27</v>
          </cell>
          <cell r="AN38">
            <v>27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1</v>
          </cell>
        </row>
        <row r="39">
          <cell r="C39">
            <v>13356</v>
          </cell>
          <cell r="D39" t="str">
            <v>Trần Anh Sơn</v>
          </cell>
          <cell r="E39" t="str">
            <v>NV Tài liệu và HDCX</v>
          </cell>
          <cell r="F39" t="str">
            <v>1,X</v>
          </cell>
          <cell r="G39" t="str">
            <v>1,X</v>
          </cell>
          <cell r="H39" t="str">
            <v>1,X</v>
          </cell>
          <cell r="J39" t="str">
            <v>1,X</v>
          </cell>
          <cell r="K39" t="str">
            <v>1,X</v>
          </cell>
          <cell r="L39" t="str">
            <v>1,X</v>
          </cell>
          <cell r="M39" t="str">
            <v>1,X</v>
          </cell>
          <cell r="N39" t="str">
            <v>1,X</v>
          </cell>
          <cell r="O39" t="str">
            <v>1,X</v>
          </cell>
          <cell r="Q39" t="str">
            <v>1,X</v>
          </cell>
          <cell r="R39" t="str">
            <v>1,X</v>
          </cell>
          <cell r="S39" t="str">
            <v>1,X</v>
          </cell>
          <cell r="T39" t="str">
            <v>1,X</v>
          </cell>
          <cell r="U39" t="str">
            <v>1,X</v>
          </cell>
          <cell r="V39" t="str">
            <v>1,X</v>
          </cell>
          <cell r="X39" t="str">
            <v>1,X</v>
          </cell>
          <cell r="Y39" t="str">
            <v>1,X</v>
          </cell>
          <cell r="Z39" t="str">
            <v>1,X</v>
          </cell>
          <cell r="AA39" t="str">
            <v>1,X</v>
          </cell>
          <cell r="AB39" t="str">
            <v>1,X</v>
          </cell>
          <cell r="AC39" t="str">
            <v>1,X</v>
          </cell>
          <cell r="AE39" t="str">
            <v>1,X</v>
          </cell>
          <cell r="AF39" t="str">
            <v>1,X</v>
          </cell>
          <cell r="AG39" t="str">
            <v>1,X</v>
          </cell>
          <cell r="AH39" t="str">
            <v>1,X</v>
          </cell>
          <cell r="AI39" t="str">
            <v>1,X</v>
          </cell>
          <cell r="AJ39" t="str">
            <v>1,X</v>
          </cell>
          <cell r="AM39">
            <v>27</v>
          </cell>
          <cell r="AN39">
            <v>27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1</v>
          </cell>
        </row>
        <row r="40">
          <cell r="C40">
            <v>13357</v>
          </cell>
          <cell r="D40" t="str">
            <v>Nguyễn Trường Giang</v>
          </cell>
          <cell r="E40" t="str">
            <v>NV Tài liệu và HDCX</v>
          </cell>
          <cell r="F40" t="str">
            <v>1,X</v>
          </cell>
          <cell r="G40" t="str">
            <v>1,X</v>
          </cell>
          <cell r="H40" t="str">
            <v>1,X</v>
          </cell>
          <cell r="J40" t="str">
            <v>1,X</v>
          </cell>
          <cell r="K40" t="str">
            <v>1,X</v>
          </cell>
          <cell r="L40" t="str">
            <v>1,X</v>
          </cell>
          <cell r="M40" t="str">
            <v>1,X</v>
          </cell>
          <cell r="N40" t="str">
            <v>1,X</v>
          </cell>
          <cell r="O40" t="str">
            <v>1,X</v>
          </cell>
          <cell r="Q40" t="str">
            <v>1,X</v>
          </cell>
          <cell r="R40" t="str">
            <v>1,X</v>
          </cell>
          <cell r="S40" t="str">
            <v>1,X</v>
          </cell>
          <cell r="T40" t="str">
            <v>1,X</v>
          </cell>
          <cell r="U40" t="str">
            <v>1,X</v>
          </cell>
          <cell r="V40" t="str">
            <v>1,X</v>
          </cell>
          <cell r="X40" t="str">
            <v>1,X</v>
          </cell>
          <cell r="Y40" t="str">
            <v>1,X</v>
          </cell>
          <cell r="Z40" t="str">
            <v>1,X</v>
          </cell>
          <cell r="AA40" t="str">
            <v>1,X</v>
          </cell>
          <cell r="AB40" t="str">
            <v>1,X</v>
          </cell>
          <cell r="AC40" t="str">
            <v>1,X</v>
          </cell>
          <cell r="AE40" t="str">
            <v>1,X</v>
          </cell>
          <cell r="AF40" t="str">
            <v>1,X</v>
          </cell>
          <cell r="AG40" t="str">
            <v>1,X</v>
          </cell>
          <cell r="AH40" t="str">
            <v>1,X</v>
          </cell>
          <cell r="AI40" t="str">
            <v>1,X</v>
          </cell>
          <cell r="AJ40" t="str">
            <v>1,X</v>
          </cell>
          <cell r="AM40">
            <v>27</v>
          </cell>
          <cell r="AN40">
            <v>27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1</v>
          </cell>
        </row>
        <row r="41">
          <cell r="C41">
            <v>13358</v>
          </cell>
          <cell r="D41" t="str">
            <v>Phan Thế Chung</v>
          </cell>
          <cell r="E41" t="str">
            <v>NV Tài liệu và HDCX</v>
          </cell>
          <cell r="F41" t="str">
            <v>1,X</v>
          </cell>
          <cell r="G41" t="str">
            <v>1,X</v>
          </cell>
          <cell r="H41" t="str">
            <v>1,X</v>
          </cell>
          <cell r="J41" t="str">
            <v>1,X</v>
          </cell>
          <cell r="K41" t="str">
            <v>1,X</v>
          </cell>
          <cell r="L41" t="str">
            <v>1,X</v>
          </cell>
          <cell r="M41" t="str">
            <v>1,X</v>
          </cell>
          <cell r="N41" t="str">
            <v>1,X</v>
          </cell>
          <cell r="O41" t="str">
            <v>1,X</v>
          </cell>
          <cell r="Q41" t="str">
            <v>1,X</v>
          </cell>
          <cell r="R41" t="str">
            <v>1,X</v>
          </cell>
          <cell r="S41" t="str">
            <v>1,X</v>
          </cell>
          <cell r="T41" t="str">
            <v>1,X</v>
          </cell>
          <cell r="U41" t="str">
            <v>1,X</v>
          </cell>
          <cell r="V41" t="str">
            <v>1,X</v>
          </cell>
          <cell r="X41" t="str">
            <v>1,X</v>
          </cell>
          <cell r="Y41" t="str">
            <v>1,X</v>
          </cell>
          <cell r="Z41" t="str">
            <v>1,X</v>
          </cell>
          <cell r="AA41" t="str">
            <v>1,X</v>
          </cell>
          <cell r="AB41" t="str">
            <v>1,X</v>
          </cell>
          <cell r="AC41" t="str">
            <v>1,X</v>
          </cell>
          <cell r="AE41" t="str">
            <v>1,X</v>
          </cell>
          <cell r="AF41" t="str">
            <v>1,X</v>
          </cell>
          <cell r="AG41" t="str">
            <v>1,X</v>
          </cell>
          <cell r="AH41" t="str">
            <v>1,X</v>
          </cell>
          <cell r="AI41" t="str">
            <v>1,X</v>
          </cell>
          <cell r="AJ41" t="str">
            <v>1,X</v>
          </cell>
          <cell r="AM41">
            <v>27</v>
          </cell>
          <cell r="AN41">
            <v>27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1</v>
          </cell>
        </row>
        <row r="42">
          <cell r="C42">
            <v>13359</v>
          </cell>
          <cell r="D42" t="str">
            <v>Dương Đức An</v>
          </cell>
          <cell r="E42" t="str">
            <v>NV Tài liệu và HDCX</v>
          </cell>
          <cell r="F42" t="str">
            <v>1,X</v>
          </cell>
          <cell r="G42" t="str">
            <v>1,X</v>
          </cell>
          <cell r="H42" t="str">
            <v>1,X</v>
          </cell>
          <cell r="J42" t="str">
            <v>1,X</v>
          </cell>
          <cell r="K42" t="str">
            <v>1,X</v>
          </cell>
          <cell r="L42" t="str">
            <v>1,X</v>
          </cell>
          <cell r="M42" t="str">
            <v>1,X</v>
          </cell>
          <cell r="N42" t="str">
            <v>1,X</v>
          </cell>
          <cell r="O42" t="str">
            <v>1,X</v>
          </cell>
          <cell r="Q42" t="str">
            <v>1,X</v>
          </cell>
          <cell r="R42" t="str">
            <v>1,X</v>
          </cell>
          <cell r="S42" t="str">
            <v>1,X</v>
          </cell>
          <cell r="T42" t="str">
            <v>1,X</v>
          </cell>
          <cell r="U42" t="str">
            <v>1,X</v>
          </cell>
          <cell r="V42" t="str">
            <v>1,X</v>
          </cell>
          <cell r="X42" t="str">
            <v>1,X</v>
          </cell>
          <cell r="Y42" t="str">
            <v>1,X</v>
          </cell>
          <cell r="Z42" t="str">
            <v>1,X</v>
          </cell>
          <cell r="AA42" t="str">
            <v>1,X</v>
          </cell>
          <cell r="AB42" t="str">
            <v>1,X</v>
          </cell>
          <cell r="AC42" t="str">
            <v>1,X</v>
          </cell>
          <cell r="AE42" t="str">
            <v>1,X</v>
          </cell>
          <cell r="AF42" t="str">
            <v>1,X</v>
          </cell>
          <cell r="AG42" t="str">
            <v>1,X</v>
          </cell>
          <cell r="AH42" t="str">
            <v>1,X</v>
          </cell>
          <cell r="AI42" t="str">
            <v>1,X</v>
          </cell>
          <cell r="AJ42" t="str">
            <v>1,X</v>
          </cell>
          <cell r="AM42">
            <v>27</v>
          </cell>
          <cell r="AN42">
            <v>27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1</v>
          </cell>
        </row>
        <row r="43">
          <cell r="C43">
            <v>13360</v>
          </cell>
          <cell r="D43" t="str">
            <v>Nguyễn Tự Tuyền</v>
          </cell>
          <cell r="E43" t="str">
            <v>NV Tài liệu và HDCX</v>
          </cell>
          <cell r="F43" t="str">
            <v>1,X</v>
          </cell>
          <cell r="G43" t="str">
            <v>1,X</v>
          </cell>
          <cell r="H43" t="str">
            <v>1,X</v>
          </cell>
          <cell r="J43" t="str">
            <v>1,X</v>
          </cell>
          <cell r="K43" t="str">
            <v>1,X</v>
          </cell>
          <cell r="L43" t="str">
            <v>1,X</v>
          </cell>
          <cell r="M43" t="str">
            <v>1,X</v>
          </cell>
          <cell r="N43" t="str">
            <v>1,X</v>
          </cell>
          <cell r="O43" t="str">
            <v>1,X</v>
          </cell>
          <cell r="Q43" t="str">
            <v>1,X</v>
          </cell>
          <cell r="R43" t="str">
            <v>1,X</v>
          </cell>
          <cell r="S43" t="str">
            <v>1,X</v>
          </cell>
          <cell r="T43" t="str">
            <v>1,X</v>
          </cell>
          <cell r="U43" t="str">
            <v>1,X</v>
          </cell>
          <cell r="V43" t="str">
            <v>1,X</v>
          </cell>
          <cell r="X43" t="str">
            <v>1,X</v>
          </cell>
          <cell r="Y43" t="str">
            <v>1,X</v>
          </cell>
          <cell r="Z43" t="str">
            <v>1,X</v>
          </cell>
          <cell r="AA43" t="str">
            <v>1,X</v>
          </cell>
          <cell r="AB43" t="str">
            <v>1,X</v>
          </cell>
          <cell r="AC43" t="str">
            <v>1,X</v>
          </cell>
          <cell r="AE43" t="str">
            <v>1,X</v>
          </cell>
          <cell r="AF43" t="str">
            <v>1,X</v>
          </cell>
          <cell r="AG43" t="str">
            <v>1,X</v>
          </cell>
          <cell r="AH43" t="str">
            <v>1,X</v>
          </cell>
          <cell r="AI43" t="str">
            <v>1,X</v>
          </cell>
          <cell r="AJ43" t="str">
            <v>1,X</v>
          </cell>
          <cell r="AM43">
            <v>27</v>
          </cell>
          <cell r="AN43">
            <v>27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1.05</v>
          </cell>
        </row>
        <row r="44">
          <cell r="C44">
            <v>10535</v>
          </cell>
          <cell r="D44" t="str">
            <v>Nguyễn Văn Duẩn</v>
          </cell>
          <cell r="E44" t="str">
            <v>Nv Thống kê</v>
          </cell>
          <cell r="F44" t="str">
            <v>1,X</v>
          </cell>
          <cell r="G44" t="str">
            <v>1,X</v>
          </cell>
          <cell r="J44" t="str">
            <v>1,X</v>
          </cell>
          <cell r="K44" t="str">
            <v>1,X</v>
          </cell>
          <cell r="L44" t="str">
            <v>1,X</v>
          </cell>
          <cell r="M44" t="str">
            <v>1,X</v>
          </cell>
          <cell r="N44" t="str">
            <v>1,X</v>
          </cell>
          <cell r="Q44" t="str">
            <v>1,X</v>
          </cell>
          <cell r="R44" t="str">
            <v>1,X</v>
          </cell>
          <cell r="S44" t="str">
            <v>1,X</v>
          </cell>
          <cell r="T44" t="str">
            <v>1,X</v>
          </cell>
          <cell r="U44" t="str">
            <v>1,X</v>
          </cell>
          <cell r="X44" t="str">
            <v>1,X</v>
          </cell>
          <cell r="Y44" t="str">
            <v>1,X</v>
          </cell>
          <cell r="Z44" t="str">
            <v>1,X</v>
          </cell>
          <cell r="AA44" t="str">
            <v>1,X</v>
          </cell>
          <cell r="AB44" t="str">
            <v>1,X</v>
          </cell>
          <cell r="AE44" t="str">
            <v>1,X</v>
          </cell>
          <cell r="AF44" t="str">
            <v>1,X</v>
          </cell>
          <cell r="AG44" t="str">
            <v>1,X</v>
          </cell>
          <cell r="AH44" t="str">
            <v>1,X</v>
          </cell>
          <cell r="AI44" t="str">
            <v>1,X</v>
          </cell>
          <cell r="AJ44" t="str">
            <v>1,X</v>
          </cell>
          <cell r="AM44">
            <v>23</v>
          </cell>
          <cell r="AN44">
            <v>23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1</v>
          </cell>
        </row>
        <row r="45">
          <cell r="C45">
            <v>13527</v>
          </cell>
          <cell r="D45" t="str">
            <v>Chu Lữ Thu Phương</v>
          </cell>
          <cell r="E45" t="str">
            <v>NV Thủ tục bay, không báo</v>
          </cell>
          <cell r="F45" t="str">
            <v>1,H2</v>
          </cell>
          <cell r="G45" t="str">
            <v>1,H2</v>
          </cell>
          <cell r="H45" t="str">
            <v>1,H2</v>
          </cell>
          <cell r="J45" t="str">
            <v>1,H2</v>
          </cell>
          <cell r="K45" t="str">
            <v>1,H2</v>
          </cell>
          <cell r="L45" t="str">
            <v>1,H2</v>
          </cell>
          <cell r="M45" t="str">
            <v>1,H2</v>
          </cell>
          <cell r="N45" t="str">
            <v>1,H2</v>
          </cell>
          <cell r="O45" t="str">
            <v>1,H2</v>
          </cell>
          <cell r="Q45" t="str">
            <v>1,X</v>
          </cell>
          <cell r="R45" t="str">
            <v>1,X</v>
          </cell>
          <cell r="S45" t="str">
            <v>1,X</v>
          </cell>
          <cell r="T45" t="str">
            <v>1,X</v>
          </cell>
          <cell r="U45" t="str">
            <v>1,X</v>
          </cell>
          <cell r="V45" t="str">
            <v>1,X</v>
          </cell>
          <cell r="X45" t="str">
            <v>1,X</v>
          </cell>
          <cell r="Y45" t="str">
            <v>1,X</v>
          </cell>
          <cell r="Z45" t="str">
            <v>1,X</v>
          </cell>
          <cell r="AA45" t="str">
            <v>1,X</v>
          </cell>
          <cell r="AB45" t="str">
            <v>1,X</v>
          </cell>
          <cell r="AC45" t="str">
            <v>1,X</v>
          </cell>
          <cell r="AE45" t="str">
            <v>1,X</v>
          </cell>
          <cell r="AF45" t="str">
            <v>1,X</v>
          </cell>
          <cell r="AG45" t="str">
            <v>1,X</v>
          </cell>
          <cell r="AH45" t="str">
            <v>1,X</v>
          </cell>
          <cell r="AI45" t="str">
            <v>1,X</v>
          </cell>
          <cell r="AJ45" t="str">
            <v>1,X</v>
          </cell>
          <cell r="AM45">
            <v>27</v>
          </cell>
          <cell r="AN45">
            <v>18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9</v>
          </cell>
          <cell r="BD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1</v>
          </cell>
        </row>
        <row r="46">
          <cell r="C46">
            <v>13528</v>
          </cell>
          <cell r="D46" t="str">
            <v>Cao Thị Trà Giang</v>
          </cell>
          <cell r="E46" t="str">
            <v>NV Thủ tục bay, không báo</v>
          </cell>
          <cell r="F46" t="str">
            <v>1,H2</v>
          </cell>
          <cell r="G46" t="str">
            <v>1,H2</v>
          </cell>
          <cell r="H46" t="str">
            <v>1,H2</v>
          </cell>
          <cell r="J46" t="str">
            <v>1,H2</v>
          </cell>
          <cell r="K46" t="str">
            <v>1,H2</v>
          </cell>
          <cell r="L46" t="str">
            <v>1,H2</v>
          </cell>
          <cell r="M46" t="str">
            <v>1,H2</v>
          </cell>
          <cell r="N46" t="str">
            <v>1,H2</v>
          </cell>
          <cell r="O46" t="str">
            <v>1,H2</v>
          </cell>
          <cell r="Q46" t="str">
            <v>1,X</v>
          </cell>
          <cell r="R46" t="str">
            <v>1,X</v>
          </cell>
          <cell r="S46" t="str">
            <v>1,X</v>
          </cell>
          <cell r="T46" t="str">
            <v>1,X</v>
          </cell>
          <cell r="U46" t="str">
            <v>1,X</v>
          </cell>
          <cell r="V46" t="str">
            <v>1,X</v>
          </cell>
          <cell r="X46" t="str">
            <v>1,X</v>
          </cell>
          <cell r="Y46" t="str">
            <v>1,X</v>
          </cell>
          <cell r="Z46" t="str">
            <v>1,X</v>
          </cell>
          <cell r="AA46" t="str">
            <v>1,X</v>
          </cell>
          <cell r="AB46" t="str">
            <v>1,X</v>
          </cell>
          <cell r="AC46" t="str">
            <v>1,X</v>
          </cell>
          <cell r="AE46" t="str">
            <v>1,X</v>
          </cell>
          <cell r="AF46" t="str">
            <v>1,X</v>
          </cell>
          <cell r="AG46" t="str">
            <v>1,X</v>
          </cell>
          <cell r="AH46" t="str">
            <v>1,X</v>
          </cell>
          <cell r="AI46" t="str">
            <v>1,X</v>
          </cell>
          <cell r="AJ46" t="str">
            <v>1,X</v>
          </cell>
          <cell r="AM46">
            <v>27</v>
          </cell>
          <cell r="AN46">
            <v>18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9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1</v>
          </cell>
        </row>
        <row r="47">
          <cell r="C47">
            <v>10536</v>
          </cell>
          <cell r="D47" t="str">
            <v>Nguyễn Tiến Dũng</v>
          </cell>
          <cell r="E47" t="str">
            <v>NV ULD</v>
          </cell>
          <cell r="F47" t="str">
            <v>1,X</v>
          </cell>
          <cell r="G47" t="str">
            <v>1,X</v>
          </cell>
          <cell r="H47" t="str">
            <v>1,X</v>
          </cell>
          <cell r="J47" t="str">
            <v>1,X</v>
          </cell>
          <cell r="K47" t="str">
            <v>1,X</v>
          </cell>
          <cell r="L47" t="str">
            <v>1,X</v>
          </cell>
          <cell r="M47" t="str">
            <v>1,X</v>
          </cell>
          <cell r="N47" t="str">
            <v>1,X</v>
          </cell>
          <cell r="O47" t="str">
            <v>1,X</v>
          </cell>
          <cell r="Q47" t="str">
            <v>1,X</v>
          </cell>
          <cell r="R47" t="str">
            <v>1,X</v>
          </cell>
          <cell r="S47" t="str">
            <v>1,X</v>
          </cell>
          <cell r="T47" t="str">
            <v>1,X</v>
          </cell>
          <cell r="U47" t="str">
            <v>1,X</v>
          </cell>
          <cell r="V47" t="str">
            <v>1,X</v>
          </cell>
          <cell r="X47" t="str">
            <v>1,X</v>
          </cell>
          <cell r="Y47" t="str">
            <v>1,X</v>
          </cell>
          <cell r="Z47" t="str">
            <v>1,X</v>
          </cell>
          <cell r="AA47" t="str">
            <v>1,X</v>
          </cell>
          <cell r="AB47" t="str">
            <v>1,X</v>
          </cell>
          <cell r="AC47" t="str">
            <v>1,X</v>
          </cell>
          <cell r="AE47" t="str">
            <v>1,X</v>
          </cell>
          <cell r="AF47" t="str">
            <v>1,X</v>
          </cell>
          <cell r="AG47" t="str">
            <v>1,X</v>
          </cell>
          <cell r="AH47" t="str">
            <v>1,X</v>
          </cell>
          <cell r="AI47" t="str">
            <v>1,X</v>
          </cell>
          <cell r="AJ47" t="str">
            <v>1,X</v>
          </cell>
          <cell r="AM47">
            <v>27</v>
          </cell>
          <cell r="AN47">
            <v>27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1</v>
          </cell>
        </row>
        <row r="48">
          <cell r="C48">
            <v>11355</v>
          </cell>
          <cell r="D48" t="str">
            <v>Văn Anh Tuấn</v>
          </cell>
          <cell r="E48" t="str">
            <v>NV ULD</v>
          </cell>
          <cell r="F48" t="str">
            <v>1,X</v>
          </cell>
          <cell r="G48" t="str">
            <v>1,X</v>
          </cell>
          <cell r="H48" t="str">
            <v>1,X</v>
          </cell>
          <cell r="J48" t="str">
            <v>1,X</v>
          </cell>
          <cell r="K48" t="str">
            <v>1,X</v>
          </cell>
          <cell r="L48" t="str">
            <v>1,X</v>
          </cell>
          <cell r="M48" t="str">
            <v>1,X</v>
          </cell>
          <cell r="N48" t="str">
            <v>1,X</v>
          </cell>
          <cell r="O48" t="str">
            <v>1,X</v>
          </cell>
          <cell r="Q48" t="str">
            <v>1,X</v>
          </cell>
          <cell r="R48" t="str">
            <v>1,X</v>
          </cell>
          <cell r="S48" t="str">
            <v>1,X</v>
          </cell>
          <cell r="T48" t="str">
            <v>1,X</v>
          </cell>
          <cell r="U48" t="str">
            <v>1,X</v>
          </cell>
          <cell r="V48" t="str">
            <v>1,X</v>
          </cell>
          <cell r="X48" t="str">
            <v>1,X</v>
          </cell>
          <cell r="Y48" t="str">
            <v>1,X</v>
          </cell>
          <cell r="Z48" t="str">
            <v>1,X</v>
          </cell>
          <cell r="AA48" t="str">
            <v>1,X</v>
          </cell>
          <cell r="AB48" t="str">
            <v>1,X</v>
          </cell>
          <cell r="AC48" t="str">
            <v>1,X</v>
          </cell>
          <cell r="AE48" t="str">
            <v>1,X</v>
          </cell>
          <cell r="AF48" t="str">
            <v>1,X</v>
          </cell>
          <cell r="AG48" t="str">
            <v>1,X</v>
          </cell>
          <cell r="AH48" t="str">
            <v>1,X</v>
          </cell>
          <cell r="AI48" t="str">
            <v>1,X</v>
          </cell>
          <cell r="AJ48" t="str">
            <v>1,X</v>
          </cell>
          <cell r="AM48">
            <v>27</v>
          </cell>
          <cell r="AN48">
            <v>27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1</v>
          </cell>
        </row>
        <row r="49">
          <cell r="C49">
            <v>12593</v>
          </cell>
          <cell r="D49" t="str">
            <v>Phạm Trần Tuấn Minh</v>
          </cell>
          <cell r="E49" t="str">
            <v>NV ULD</v>
          </cell>
          <cell r="F49" t="str">
            <v>1,X</v>
          </cell>
          <cell r="G49" t="str">
            <v>1,X</v>
          </cell>
          <cell r="H49" t="str">
            <v>1,X</v>
          </cell>
          <cell r="J49" t="str">
            <v>1,X</v>
          </cell>
          <cell r="K49" t="str">
            <v>1,X</v>
          </cell>
          <cell r="L49" t="str">
            <v>1,X</v>
          </cell>
          <cell r="M49" t="str">
            <v>1,X</v>
          </cell>
          <cell r="N49" t="str">
            <v>1,X</v>
          </cell>
          <cell r="O49" t="str">
            <v>1,X</v>
          </cell>
          <cell r="Q49" t="str">
            <v>1,X</v>
          </cell>
          <cell r="R49" t="str">
            <v>1,X</v>
          </cell>
          <cell r="S49" t="str">
            <v>1,X</v>
          </cell>
          <cell r="T49" t="str">
            <v>1,X</v>
          </cell>
          <cell r="U49" t="str">
            <v>1,X</v>
          </cell>
          <cell r="V49" t="str">
            <v>1,X</v>
          </cell>
          <cell r="X49" t="str">
            <v>1,X</v>
          </cell>
          <cell r="Y49" t="str">
            <v>1,X</v>
          </cell>
          <cell r="Z49" t="str">
            <v>1,X</v>
          </cell>
          <cell r="AA49" t="str">
            <v>1,X</v>
          </cell>
          <cell r="AB49" t="str">
            <v>1,X</v>
          </cell>
          <cell r="AC49" t="str">
            <v>1,X</v>
          </cell>
          <cell r="AE49" t="str">
            <v>1,X</v>
          </cell>
          <cell r="AF49" t="str">
            <v>1,X</v>
          </cell>
          <cell r="AG49" t="str">
            <v>1,X</v>
          </cell>
          <cell r="AH49" t="str">
            <v>1,X</v>
          </cell>
          <cell r="AI49" t="str">
            <v>1,X</v>
          </cell>
          <cell r="AJ49" t="str">
            <v>1,X</v>
          </cell>
          <cell r="AM49">
            <v>27</v>
          </cell>
          <cell r="AN49">
            <v>27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1</v>
          </cell>
        </row>
        <row r="50">
          <cell r="C50">
            <v>12594</v>
          </cell>
          <cell r="D50" t="str">
            <v>Đỗ Đình Quân</v>
          </cell>
          <cell r="E50" t="str">
            <v>NV ULD</v>
          </cell>
          <cell r="F50" t="str">
            <v>1,X</v>
          </cell>
          <cell r="G50" t="str">
            <v>1,X</v>
          </cell>
          <cell r="H50" t="str">
            <v>1,X</v>
          </cell>
          <cell r="J50" t="str">
            <v>1,X</v>
          </cell>
          <cell r="K50" t="str">
            <v>1,X</v>
          </cell>
          <cell r="L50" t="str">
            <v>1,X</v>
          </cell>
          <cell r="M50" t="str">
            <v>1,X</v>
          </cell>
          <cell r="N50" t="str">
            <v>1,X</v>
          </cell>
          <cell r="O50" t="str">
            <v>1,X</v>
          </cell>
          <cell r="Q50" t="str">
            <v>1,X</v>
          </cell>
          <cell r="R50" t="str">
            <v>1,X</v>
          </cell>
          <cell r="S50" t="str">
            <v>1,X</v>
          </cell>
          <cell r="T50" t="str">
            <v>1,X</v>
          </cell>
          <cell r="U50" t="str">
            <v>1,X</v>
          </cell>
          <cell r="V50" t="str">
            <v>1,X</v>
          </cell>
          <cell r="X50" t="str">
            <v>1,X</v>
          </cell>
          <cell r="Y50" t="str">
            <v>1,X</v>
          </cell>
          <cell r="Z50" t="str">
            <v>1,X</v>
          </cell>
          <cell r="AA50" t="str">
            <v>1,X</v>
          </cell>
          <cell r="AB50" t="str">
            <v>1,X</v>
          </cell>
          <cell r="AC50" t="str">
            <v>1,X</v>
          </cell>
          <cell r="AE50" t="str">
            <v>1,X</v>
          </cell>
          <cell r="AF50" t="str">
            <v>1,X</v>
          </cell>
          <cell r="AG50" t="str">
            <v>1,X</v>
          </cell>
          <cell r="AH50" t="str">
            <v>1,X</v>
          </cell>
          <cell r="AI50" t="str">
            <v>1,X</v>
          </cell>
          <cell r="AJ50" t="str">
            <v>1,X</v>
          </cell>
          <cell r="AM50">
            <v>27</v>
          </cell>
          <cell r="AN50">
            <v>27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1</v>
          </cell>
        </row>
        <row r="51">
          <cell r="C51">
            <v>12595</v>
          </cell>
          <cell r="D51" t="str">
            <v>Lê Văn Lương</v>
          </cell>
          <cell r="E51" t="str">
            <v>NV ULD</v>
          </cell>
          <cell r="F51" t="str">
            <v>1,X</v>
          </cell>
          <cell r="G51" t="str">
            <v>1,X</v>
          </cell>
          <cell r="H51" t="str">
            <v>1,X</v>
          </cell>
          <cell r="J51" t="str">
            <v>1,X</v>
          </cell>
          <cell r="K51" t="str">
            <v>1,X</v>
          </cell>
          <cell r="L51" t="str">
            <v>1,X</v>
          </cell>
          <cell r="M51" t="str">
            <v>1,X</v>
          </cell>
          <cell r="N51" t="str">
            <v>1,X</v>
          </cell>
          <cell r="O51" t="str">
            <v>1,X</v>
          </cell>
          <cell r="Q51" t="str">
            <v>1,X</v>
          </cell>
          <cell r="R51" t="str">
            <v>1,X</v>
          </cell>
          <cell r="S51" t="str">
            <v>1,X</v>
          </cell>
          <cell r="T51" t="str">
            <v>1,X</v>
          </cell>
          <cell r="U51" t="str">
            <v>1,X</v>
          </cell>
          <cell r="V51" t="str">
            <v>1,X</v>
          </cell>
          <cell r="X51" t="str">
            <v>1,X</v>
          </cell>
          <cell r="Y51" t="str">
            <v>1,X</v>
          </cell>
          <cell r="Z51" t="str">
            <v>1,X</v>
          </cell>
          <cell r="AA51" t="str">
            <v>1,X</v>
          </cell>
          <cell r="AB51" t="str">
            <v>1,X</v>
          </cell>
          <cell r="AC51" t="str">
            <v>1,X</v>
          </cell>
          <cell r="AE51" t="str">
            <v>1,X</v>
          </cell>
          <cell r="AF51" t="str">
            <v>1,X</v>
          </cell>
          <cell r="AG51" t="str">
            <v>1,X</v>
          </cell>
          <cell r="AH51" t="str">
            <v>1,X</v>
          </cell>
          <cell r="AI51" t="str">
            <v>1,X</v>
          </cell>
          <cell r="AJ51" t="str">
            <v>1,X</v>
          </cell>
          <cell r="AM51">
            <v>27</v>
          </cell>
          <cell r="AN51">
            <v>27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1</v>
          </cell>
        </row>
        <row r="52">
          <cell r="C52">
            <v>13669</v>
          </cell>
          <cell r="D52" t="str">
            <v>Nguyễn Duy Hải</v>
          </cell>
          <cell r="E52" t="str">
            <v>NV ULD</v>
          </cell>
          <cell r="F52" t="str">
            <v>1,X</v>
          </cell>
          <cell r="G52" t="str">
            <v>1,X</v>
          </cell>
          <cell r="H52" t="str">
            <v>1,X</v>
          </cell>
          <cell r="J52" t="str">
            <v>1,X</v>
          </cell>
          <cell r="K52" t="str">
            <v>1,X</v>
          </cell>
          <cell r="L52" t="str">
            <v>1,X</v>
          </cell>
          <cell r="M52" t="str">
            <v>1,X</v>
          </cell>
          <cell r="N52" t="str">
            <v>1,X</v>
          </cell>
          <cell r="O52" t="str">
            <v>1,X</v>
          </cell>
          <cell r="Q52" t="str">
            <v>1,X</v>
          </cell>
          <cell r="R52" t="str">
            <v>1,X</v>
          </cell>
          <cell r="S52" t="str">
            <v>1,X</v>
          </cell>
          <cell r="T52" t="str">
            <v>1,X</v>
          </cell>
          <cell r="U52" t="str">
            <v>1,X</v>
          </cell>
          <cell r="V52" t="str">
            <v>1,X</v>
          </cell>
          <cell r="X52" t="str">
            <v>1,X</v>
          </cell>
          <cell r="Y52" t="str">
            <v>1,X</v>
          </cell>
          <cell r="Z52" t="str">
            <v>1,X</v>
          </cell>
          <cell r="AA52" t="str">
            <v>1,X</v>
          </cell>
          <cell r="AB52" t="str">
            <v>1,X</v>
          </cell>
          <cell r="AC52" t="str">
            <v>1,X</v>
          </cell>
          <cell r="AE52" t="str">
            <v>1,X</v>
          </cell>
          <cell r="AF52" t="str">
            <v>1,X</v>
          </cell>
          <cell r="AG52" t="str">
            <v>1,X</v>
          </cell>
          <cell r="AH52" t="str">
            <v>1,X</v>
          </cell>
          <cell r="AI52" t="str">
            <v>1,X</v>
          </cell>
          <cell r="AJ52" t="str">
            <v>1,X</v>
          </cell>
          <cell r="AM52">
            <v>27</v>
          </cell>
          <cell r="AN52">
            <v>27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0.9</v>
          </cell>
        </row>
        <row r="53">
          <cell r="C53">
            <v>13102</v>
          </cell>
          <cell r="D53" t="str">
            <v>Ngô Văn Sơn</v>
          </cell>
          <cell r="E53" t="str">
            <v>Nviên HDCX</v>
          </cell>
          <cell r="F53" t="str">
            <v>1,X</v>
          </cell>
          <cell r="G53" t="str">
            <v>1,X</v>
          </cell>
          <cell r="H53" t="str">
            <v>1,X</v>
          </cell>
          <cell r="J53" t="str">
            <v>1,X</v>
          </cell>
          <cell r="K53" t="str">
            <v>1,X</v>
          </cell>
          <cell r="L53" t="str">
            <v>1,X</v>
          </cell>
          <cell r="M53" t="str">
            <v>1,X</v>
          </cell>
          <cell r="N53" t="str">
            <v>1,X</v>
          </cell>
          <cell r="O53" t="str">
            <v>1,X</v>
          </cell>
          <cell r="Q53" t="str">
            <v>1,X</v>
          </cell>
          <cell r="R53" t="str">
            <v>1,X</v>
          </cell>
          <cell r="S53" t="str">
            <v>1,X</v>
          </cell>
          <cell r="T53" t="str">
            <v>1,X</v>
          </cell>
          <cell r="U53" t="str">
            <v>1,X</v>
          </cell>
          <cell r="V53" t="str">
            <v>1,X</v>
          </cell>
          <cell r="X53" t="str">
            <v>1,X</v>
          </cell>
          <cell r="Y53" t="str">
            <v>1,X</v>
          </cell>
          <cell r="Z53" t="str">
            <v>1,X</v>
          </cell>
          <cell r="AA53" t="str">
            <v>1,X</v>
          </cell>
          <cell r="AB53" t="str">
            <v>1,X</v>
          </cell>
          <cell r="AC53" t="str">
            <v>1,X</v>
          </cell>
          <cell r="AE53" t="str">
            <v>1,X</v>
          </cell>
          <cell r="AF53" t="str">
            <v>1,X</v>
          </cell>
          <cell r="AG53" t="str">
            <v>1,X</v>
          </cell>
          <cell r="AH53" t="str">
            <v>1,X</v>
          </cell>
          <cell r="AI53" t="str">
            <v>1,X</v>
          </cell>
          <cell r="AJ53" t="str">
            <v>1,X</v>
          </cell>
          <cell r="AM53">
            <v>27</v>
          </cell>
          <cell r="AN53">
            <v>27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1</v>
          </cell>
        </row>
        <row r="54">
          <cell r="C54">
            <v>13777</v>
          </cell>
          <cell r="D54" t="str">
            <v>Nguyễn Đức Huy</v>
          </cell>
          <cell r="E54" t="str">
            <v>Nhân viên cân bằng trọng tải nhóm 2</v>
          </cell>
          <cell r="F54" t="str">
            <v>1,X</v>
          </cell>
          <cell r="G54" t="str">
            <v>1,X</v>
          </cell>
          <cell r="H54" t="str">
            <v>1,X</v>
          </cell>
          <cell r="J54" t="str">
            <v>1,X</v>
          </cell>
          <cell r="K54" t="str">
            <v>1,X</v>
          </cell>
          <cell r="L54" t="str">
            <v>1,X</v>
          </cell>
          <cell r="M54" t="str">
            <v>1,X</v>
          </cell>
          <cell r="N54" t="str">
            <v>1,X</v>
          </cell>
          <cell r="O54" t="str">
            <v>1,X</v>
          </cell>
          <cell r="Q54" t="str">
            <v>1,X</v>
          </cell>
          <cell r="R54" t="str">
            <v>1,X</v>
          </cell>
          <cell r="S54" t="str">
            <v>1,X</v>
          </cell>
          <cell r="T54" t="str">
            <v>1,X</v>
          </cell>
          <cell r="U54" t="str">
            <v>1,X</v>
          </cell>
          <cell r="V54" t="str">
            <v>1,X</v>
          </cell>
          <cell r="X54" t="str">
            <v>1,X</v>
          </cell>
          <cell r="Y54" t="str">
            <v>1,X</v>
          </cell>
          <cell r="Z54" t="str">
            <v>1,X</v>
          </cell>
          <cell r="AA54" t="str">
            <v>1,X</v>
          </cell>
          <cell r="AB54" t="str">
            <v>1,X</v>
          </cell>
          <cell r="AC54" t="str">
            <v>1,X</v>
          </cell>
          <cell r="AE54" t="str">
            <v>1,X</v>
          </cell>
          <cell r="AF54" t="str">
            <v>1,X</v>
          </cell>
          <cell r="AG54" t="str">
            <v>1,X</v>
          </cell>
          <cell r="AH54" t="str">
            <v>1,X</v>
          </cell>
          <cell r="AI54" t="str">
            <v>1,X</v>
          </cell>
          <cell r="AJ54" t="str">
            <v>1,X</v>
          </cell>
          <cell r="AM54">
            <v>27</v>
          </cell>
          <cell r="AN54">
            <v>27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1</v>
          </cell>
        </row>
        <row r="55">
          <cell r="C55">
            <v>13783</v>
          </cell>
          <cell r="D55" t="str">
            <v>Trần Đăng Khoa</v>
          </cell>
          <cell r="E55" t="str">
            <v>Nhân viên cân bằng trọng tải nhóm 2</v>
          </cell>
          <cell r="F55" t="str">
            <v>1,X</v>
          </cell>
          <cell r="G55" t="str">
            <v>1,X</v>
          </cell>
          <cell r="H55" t="str">
            <v>1,X</v>
          </cell>
          <cell r="J55" t="str">
            <v>1,X</v>
          </cell>
          <cell r="K55" t="str">
            <v>1,X</v>
          </cell>
          <cell r="L55" t="str">
            <v>1,X</v>
          </cell>
          <cell r="M55" t="str">
            <v>1,X</v>
          </cell>
          <cell r="N55" t="str">
            <v>1,X</v>
          </cell>
          <cell r="O55" t="str">
            <v>1,X</v>
          </cell>
          <cell r="Q55" t="str">
            <v>1,X</v>
          </cell>
          <cell r="R55" t="str">
            <v>1,X</v>
          </cell>
          <cell r="S55" t="str">
            <v>1,X</v>
          </cell>
          <cell r="T55" t="str">
            <v>1,X</v>
          </cell>
          <cell r="U55" t="str">
            <v>1,X</v>
          </cell>
          <cell r="V55" t="str">
            <v>1,X</v>
          </cell>
          <cell r="X55" t="str">
            <v>1,X</v>
          </cell>
          <cell r="Y55" t="str">
            <v>1,X</v>
          </cell>
          <cell r="Z55" t="str">
            <v>1,X</v>
          </cell>
          <cell r="AA55" t="str">
            <v>1,X</v>
          </cell>
          <cell r="AB55" t="str">
            <v>1,X</v>
          </cell>
          <cell r="AC55" t="str">
            <v>1,X</v>
          </cell>
          <cell r="AE55" t="str">
            <v>1,X</v>
          </cell>
          <cell r="AF55" t="str">
            <v>1,X</v>
          </cell>
          <cell r="AG55" t="str">
            <v>1,X</v>
          </cell>
          <cell r="AH55" t="str">
            <v>1,X</v>
          </cell>
          <cell r="AI55" t="str">
            <v>1,X</v>
          </cell>
          <cell r="AJ55" t="str">
            <v>1,X</v>
          </cell>
          <cell r="AM55">
            <v>27</v>
          </cell>
          <cell r="AN55">
            <v>27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1</v>
          </cell>
        </row>
        <row r="56">
          <cell r="C56">
            <v>13785</v>
          </cell>
          <cell r="D56" t="str">
            <v>Nguyễn Thị Nam Phương</v>
          </cell>
          <cell r="E56" t="str">
            <v>Nhân viên cân bằng trọng tải nhóm 2</v>
          </cell>
          <cell r="F56" t="str">
            <v>1,H2</v>
          </cell>
          <cell r="G56" t="str">
            <v>1,H2</v>
          </cell>
          <cell r="H56" t="str">
            <v>1,H2</v>
          </cell>
          <cell r="J56" t="str">
            <v>1,H2</v>
          </cell>
          <cell r="K56" t="str">
            <v>1,H2</v>
          </cell>
          <cell r="L56" t="str">
            <v>1,H2</v>
          </cell>
          <cell r="M56" t="str">
            <v>1,H2</v>
          </cell>
          <cell r="N56" t="str">
            <v>1,H2</v>
          </cell>
          <cell r="O56" t="str">
            <v>1,H2</v>
          </cell>
          <cell r="Q56" t="str">
            <v>1,X</v>
          </cell>
          <cell r="R56" t="str">
            <v>1,X</v>
          </cell>
          <cell r="S56" t="str">
            <v>1,X</v>
          </cell>
          <cell r="T56" t="str">
            <v>1,X</v>
          </cell>
          <cell r="U56" t="str">
            <v>1,X</v>
          </cell>
          <cell r="V56" t="str">
            <v>1,X</v>
          </cell>
          <cell r="X56" t="str">
            <v>1,X</v>
          </cell>
          <cell r="Y56" t="str">
            <v>1,X</v>
          </cell>
          <cell r="Z56" t="str">
            <v>1,X</v>
          </cell>
          <cell r="AA56" t="str">
            <v>1,X</v>
          </cell>
          <cell r="AB56" t="str">
            <v>1,X</v>
          </cell>
          <cell r="AC56" t="str">
            <v>1,X</v>
          </cell>
          <cell r="AE56" t="str">
            <v>1,X</v>
          </cell>
          <cell r="AF56" t="str">
            <v>1,X</v>
          </cell>
          <cell r="AG56" t="str">
            <v>1,X</v>
          </cell>
          <cell r="AH56" t="str">
            <v>1,X</v>
          </cell>
          <cell r="AI56" t="str">
            <v>1,X</v>
          </cell>
          <cell r="AJ56" t="str">
            <v>1,X</v>
          </cell>
          <cell r="AM56">
            <v>27</v>
          </cell>
          <cell r="AN56">
            <v>18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9</v>
          </cell>
          <cell r="BD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1</v>
          </cell>
        </row>
        <row r="57">
          <cell r="C57">
            <v>13786</v>
          </cell>
          <cell r="D57" t="str">
            <v>Đinh Đức Nam</v>
          </cell>
          <cell r="E57" t="str">
            <v>Nhân viên cân bằng trọng tải nhóm 2</v>
          </cell>
          <cell r="F57" t="str">
            <v>1,X</v>
          </cell>
          <cell r="G57" t="str">
            <v>1,X</v>
          </cell>
          <cell r="H57" t="str">
            <v>1,X</v>
          </cell>
          <cell r="J57" t="str">
            <v>1,X</v>
          </cell>
          <cell r="K57" t="str">
            <v>1,X</v>
          </cell>
          <cell r="L57" t="str">
            <v>1,X</v>
          </cell>
          <cell r="M57" t="str">
            <v>1,X</v>
          </cell>
          <cell r="N57" t="str">
            <v>1,X</v>
          </cell>
          <cell r="O57" t="str">
            <v>1,X</v>
          </cell>
          <cell r="Q57" t="str">
            <v>1,X</v>
          </cell>
          <cell r="R57" t="str">
            <v>1,X</v>
          </cell>
          <cell r="S57" t="str">
            <v>1,X</v>
          </cell>
          <cell r="T57" t="str">
            <v>1,X</v>
          </cell>
          <cell r="U57" t="str">
            <v>1,X</v>
          </cell>
          <cell r="V57" t="str">
            <v>1,X</v>
          </cell>
          <cell r="X57" t="str">
            <v>1,X</v>
          </cell>
          <cell r="Y57" t="str">
            <v>1,X</v>
          </cell>
          <cell r="Z57" t="str">
            <v>1,X</v>
          </cell>
          <cell r="AA57" t="str">
            <v>1,X</v>
          </cell>
          <cell r="AB57" t="str">
            <v>1,X</v>
          </cell>
          <cell r="AC57" t="str">
            <v>1,X</v>
          </cell>
          <cell r="AE57" t="str">
            <v>1,X</v>
          </cell>
          <cell r="AF57" t="str">
            <v>1,X</v>
          </cell>
          <cell r="AG57" t="str">
            <v>1,X</v>
          </cell>
          <cell r="AH57" t="str">
            <v>1,X</v>
          </cell>
          <cell r="AI57" t="str">
            <v>1,X</v>
          </cell>
          <cell r="AJ57" t="str">
            <v>1,X</v>
          </cell>
          <cell r="AM57">
            <v>27</v>
          </cell>
          <cell r="AN57">
            <v>27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1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0.9</v>
          </cell>
        </row>
        <row r="58">
          <cell r="C58">
            <v>13787</v>
          </cell>
          <cell r="D58" t="str">
            <v>Nguyễn Thái Sơn</v>
          </cell>
          <cell r="E58" t="str">
            <v>Nhân viên cân bằng trọng tải nhóm 2</v>
          </cell>
          <cell r="F58" t="str">
            <v>1,X</v>
          </cell>
          <cell r="G58" t="str">
            <v>1,X</v>
          </cell>
          <cell r="H58" t="str">
            <v>1,X</v>
          </cell>
          <cell r="J58" t="str">
            <v>1,X</v>
          </cell>
          <cell r="K58" t="str">
            <v>1,X</v>
          </cell>
          <cell r="L58" t="str">
            <v>1,X</v>
          </cell>
          <cell r="M58" t="str">
            <v>1,X</v>
          </cell>
          <cell r="N58" t="str">
            <v>1,X</v>
          </cell>
          <cell r="O58" t="str">
            <v>1,X</v>
          </cell>
          <cell r="Q58" t="str">
            <v>1,X</v>
          </cell>
          <cell r="R58" t="str">
            <v>1,X</v>
          </cell>
          <cell r="S58" t="str">
            <v>1,X</v>
          </cell>
          <cell r="T58" t="str">
            <v>1,X</v>
          </cell>
          <cell r="U58" t="str">
            <v>1,X</v>
          </cell>
          <cell r="V58" t="str">
            <v>1,X</v>
          </cell>
          <cell r="X58" t="str">
            <v>1,X</v>
          </cell>
          <cell r="Y58" t="str">
            <v>1,X</v>
          </cell>
          <cell r="Z58" t="str">
            <v>1,X</v>
          </cell>
          <cell r="AA58" t="str">
            <v>1,X</v>
          </cell>
          <cell r="AB58" t="str">
            <v>1,X</v>
          </cell>
          <cell r="AC58" t="str">
            <v>1,X</v>
          </cell>
          <cell r="AE58" t="str">
            <v>1,X</v>
          </cell>
          <cell r="AF58" t="str">
            <v>1,X</v>
          </cell>
          <cell r="AG58" t="str">
            <v>1,X</v>
          </cell>
          <cell r="AH58" t="str">
            <v>1,X</v>
          </cell>
          <cell r="AI58" t="str">
            <v>1,X</v>
          </cell>
          <cell r="AJ58" t="str">
            <v>1,X</v>
          </cell>
          <cell r="AM58">
            <v>27</v>
          </cell>
          <cell r="AN58">
            <v>27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1</v>
          </cell>
        </row>
        <row r="59">
          <cell r="C59">
            <v>13788</v>
          </cell>
          <cell r="D59" t="str">
            <v>Nguyễn Thành Luân</v>
          </cell>
          <cell r="E59" t="str">
            <v>Nhân viên cân bằng trọng tải nhóm 2</v>
          </cell>
          <cell r="F59" t="str">
            <v>1,X</v>
          </cell>
          <cell r="G59" t="str">
            <v>1,X</v>
          </cell>
          <cell r="H59" t="str">
            <v>1,X</v>
          </cell>
          <cell r="J59" t="str">
            <v>1,X</v>
          </cell>
          <cell r="K59" t="str">
            <v>1,X</v>
          </cell>
          <cell r="L59" t="str">
            <v>1,X</v>
          </cell>
          <cell r="M59" t="str">
            <v>1,X</v>
          </cell>
          <cell r="N59" t="str">
            <v>1,X</v>
          </cell>
          <cell r="O59" t="str">
            <v>1,X</v>
          </cell>
          <cell r="Q59" t="str">
            <v>1,X</v>
          </cell>
          <cell r="R59" t="str">
            <v>1,X</v>
          </cell>
          <cell r="S59" t="str">
            <v>1,X</v>
          </cell>
          <cell r="T59" t="str">
            <v>1,X</v>
          </cell>
          <cell r="U59" t="str">
            <v>1,X</v>
          </cell>
          <cell r="V59" t="str">
            <v>1,X</v>
          </cell>
          <cell r="X59" t="str">
            <v>1,X</v>
          </cell>
          <cell r="Y59" t="str">
            <v>1,X</v>
          </cell>
          <cell r="Z59" t="str">
            <v>1,X</v>
          </cell>
          <cell r="AA59" t="str">
            <v>1,X</v>
          </cell>
          <cell r="AB59" t="str">
            <v>1,X</v>
          </cell>
          <cell r="AC59" t="str">
            <v>1,X</v>
          </cell>
          <cell r="AE59" t="str">
            <v>1,X</v>
          </cell>
          <cell r="AF59" t="str">
            <v>1,X</v>
          </cell>
          <cell r="AG59" t="str">
            <v>1,X</v>
          </cell>
          <cell r="AH59" t="str">
            <v>1,X</v>
          </cell>
          <cell r="AI59" t="str">
            <v>1,X</v>
          </cell>
          <cell r="AJ59" t="str">
            <v>1,X</v>
          </cell>
          <cell r="AM59">
            <v>27</v>
          </cell>
          <cell r="AN59">
            <v>27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0.9</v>
          </cell>
        </row>
        <row r="60">
          <cell r="C60">
            <v>13789</v>
          </cell>
          <cell r="D60" t="str">
            <v>Nguyễn Mạnh Cường</v>
          </cell>
          <cell r="E60" t="str">
            <v>Nhân viên cân bằng trọng tải nhóm 2</v>
          </cell>
          <cell r="F60" t="str">
            <v>1,X</v>
          </cell>
          <cell r="G60" t="str">
            <v>1,X</v>
          </cell>
          <cell r="H60" t="str">
            <v>1,X</v>
          </cell>
          <cell r="J60" t="str">
            <v>1,X</v>
          </cell>
          <cell r="K60" t="str">
            <v>1,X</v>
          </cell>
          <cell r="L60" t="str">
            <v>1,X</v>
          </cell>
          <cell r="M60" t="str">
            <v>1,X</v>
          </cell>
          <cell r="N60" t="str">
            <v>1,X</v>
          </cell>
          <cell r="O60" t="str">
            <v>1,X</v>
          </cell>
          <cell r="Q60" t="str">
            <v>1,X</v>
          </cell>
          <cell r="R60" t="str">
            <v>1,X</v>
          </cell>
          <cell r="S60" t="str">
            <v>1,X</v>
          </cell>
          <cell r="T60" t="str">
            <v>1,X</v>
          </cell>
          <cell r="U60" t="str">
            <v>1,X</v>
          </cell>
          <cell r="V60" t="str">
            <v>1,X</v>
          </cell>
          <cell r="X60" t="str">
            <v>1,X</v>
          </cell>
          <cell r="Y60" t="str">
            <v>1,X</v>
          </cell>
          <cell r="Z60" t="str">
            <v>1,X</v>
          </cell>
          <cell r="AA60" t="str">
            <v>1,X</v>
          </cell>
          <cell r="AB60" t="str">
            <v>1,X</v>
          </cell>
          <cell r="AC60" t="str">
            <v>1,X</v>
          </cell>
          <cell r="AE60" t="str">
            <v>1,X</v>
          </cell>
          <cell r="AF60" t="str">
            <v>1,X</v>
          </cell>
          <cell r="AG60" t="str">
            <v>1,X</v>
          </cell>
          <cell r="AH60" t="str">
            <v>1,X</v>
          </cell>
          <cell r="AI60" t="str">
            <v>1,X</v>
          </cell>
          <cell r="AJ60" t="str">
            <v>1,X</v>
          </cell>
          <cell r="AM60">
            <v>27</v>
          </cell>
          <cell r="AN60">
            <v>27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1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1</v>
          </cell>
        </row>
        <row r="61">
          <cell r="C61">
            <v>13790</v>
          </cell>
          <cell r="D61" t="str">
            <v>Trần Đức Hạnh</v>
          </cell>
          <cell r="E61" t="str">
            <v>Nhân viên cân bằng trọng tải nhóm 2</v>
          </cell>
          <cell r="F61" t="str">
            <v>1,X</v>
          </cell>
          <cell r="G61" t="str">
            <v>1,X</v>
          </cell>
          <cell r="H61" t="str">
            <v>1,X</v>
          </cell>
          <cell r="J61" t="str">
            <v>1,X</v>
          </cell>
          <cell r="K61" t="str">
            <v>1,X</v>
          </cell>
          <cell r="L61" t="str">
            <v>1,X</v>
          </cell>
          <cell r="M61" t="str">
            <v>1,X</v>
          </cell>
          <cell r="N61" t="str">
            <v>1,X</v>
          </cell>
          <cell r="O61" t="str">
            <v>1,X</v>
          </cell>
          <cell r="Q61" t="str">
            <v>1,X</v>
          </cell>
          <cell r="R61" t="str">
            <v>1,X</v>
          </cell>
          <cell r="S61" t="str">
            <v>1,X</v>
          </cell>
          <cell r="T61" t="str">
            <v>1,X</v>
          </cell>
          <cell r="U61" t="str">
            <v>1,X</v>
          </cell>
          <cell r="V61" t="str">
            <v>1,X</v>
          </cell>
          <cell r="X61" t="str">
            <v>1,X</v>
          </cell>
          <cell r="Y61" t="str">
            <v>1,X</v>
          </cell>
          <cell r="Z61" t="str">
            <v>1,X</v>
          </cell>
          <cell r="AA61" t="str">
            <v>1,X</v>
          </cell>
          <cell r="AB61" t="str">
            <v>1,X</v>
          </cell>
          <cell r="AC61" t="str">
            <v>1,X</v>
          </cell>
          <cell r="AE61" t="str">
            <v>1,X</v>
          </cell>
          <cell r="AF61" t="str">
            <v>1,X</v>
          </cell>
          <cell r="AG61" t="str">
            <v>1,X</v>
          </cell>
          <cell r="AH61" t="str">
            <v>1,X</v>
          </cell>
          <cell r="AI61" t="str">
            <v>1,X</v>
          </cell>
          <cell r="AJ61" t="str">
            <v>1,X</v>
          </cell>
          <cell r="AM61">
            <v>27</v>
          </cell>
          <cell r="AN61">
            <v>27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1.05</v>
          </cell>
        </row>
        <row r="62">
          <cell r="C62">
            <v>13791</v>
          </cell>
          <cell r="D62" t="str">
            <v>Nguyễn Danh Huy</v>
          </cell>
          <cell r="E62" t="str">
            <v>Nhân viên cân bằng trọng tải nhóm 2</v>
          </cell>
          <cell r="F62" t="str">
            <v>1,X</v>
          </cell>
          <cell r="G62" t="str">
            <v>1,X</v>
          </cell>
          <cell r="H62" t="str">
            <v>1,X</v>
          </cell>
          <cell r="J62" t="str">
            <v>1,X</v>
          </cell>
          <cell r="K62" t="str">
            <v>1,X</v>
          </cell>
          <cell r="L62" t="str">
            <v>1,X</v>
          </cell>
          <cell r="M62" t="str">
            <v>1,X</v>
          </cell>
          <cell r="N62" t="str">
            <v>1,X</v>
          </cell>
          <cell r="O62" t="str">
            <v>1,X</v>
          </cell>
          <cell r="Q62" t="str">
            <v>1,X</v>
          </cell>
          <cell r="R62" t="str">
            <v>1,X</v>
          </cell>
          <cell r="S62" t="str">
            <v>1,X</v>
          </cell>
          <cell r="T62" t="str">
            <v>1,X</v>
          </cell>
          <cell r="U62" t="str">
            <v>1,X</v>
          </cell>
          <cell r="V62" t="str">
            <v>1,X</v>
          </cell>
          <cell r="X62" t="str">
            <v>1,X</v>
          </cell>
          <cell r="Y62" t="str">
            <v>1,X</v>
          </cell>
          <cell r="Z62" t="str">
            <v>1,X</v>
          </cell>
          <cell r="AA62" t="str">
            <v>1,X</v>
          </cell>
          <cell r="AB62" t="str">
            <v>1,X</v>
          </cell>
          <cell r="AC62" t="str">
            <v>1,X</v>
          </cell>
          <cell r="AE62" t="str">
            <v>1,X</v>
          </cell>
          <cell r="AF62" t="str">
            <v>1,X</v>
          </cell>
          <cell r="AG62" t="str">
            <v>1,X</v>
          </cell>
          <cell r="AH62" t="str">
            <v>1,X</v>
          </cell>
          <cell r="AI62" t="str">
            <v>1,X</v>
          </cell>
          <cell r="AJ62" t="str">
            <v>1,X</v>
          </cell>
          <cell r="AM62">
            <v>27</v>
          </cell>
          <cell r="AN62">
            <v>27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1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0.9</v>
          </cell>
        </row>
        <row r="63">
          <cell r="C63">
            <v>13792</v>
          </cell>
          <cell r="D63" t="str">
            <v>Lê Xuân Điệp</v>
          </cell>
          <cell r="E63" t="str">
            <v>Nhân viên cân bằng trọng tải nhóm 2</v>
          </cell>
          <cell r="F63" t="str">
            <v>1,X</v>
          </cell>
          <cell r="G63" t="str">
            <v>1,X</v>
          </cell>
          <cell r="H63" t="str">
            <v>1,X</v>
          </cell>
          <cell r="J63" t="str">
            <v>1,X</v>
          </cell>
          <cell r="K63" t="str">
            <v>1,X</v>
          </cell>
          <cell r="L63" t="str">
            <v>1,X</v>
          </cell>
          <cell r="M63" t="str">
            <v>1,X</v>
          </cell>
          <cell r="N63" t="str">
            <v>1,X</v>
          </cell>
          <cell r="O63" t="str">
            <v>1,X</v>
          </cell>
          <cell r="Q63" t="str">
            <v>1,X</v>
          </cell>
          <cell r="R63" t="str">
            <v>1,X</v>
          </cell>
          <cell r="S63" t="str">
            <v>1,X</v>
          </cell>
          <cell r="T63" t="str">
            <v>1,X</v>
          </cell>
          <cell r="U63" t="str">
            <v>1,X</v>
          </cell>
          <cell r="V63" t="str">
            <v>1,X</v>
          </cell>
          <cell r="X63" t="str">
            <v>1,X</v>
          </cell>
          <cell r="Y63" t="str">
            <v>1,X</v>
          </cell>
          <cell r="Z63" t="str">
            <v>1,X</v>
          </cell>
          <cell r="AA63" t="str">
            <v>1,X</v>
          </cell>
          <cell r="AB63" t="str">
            <v>1,X</v>
          </cell>
          <cell r="AC63" t="str">
            <v>1,X</v>
          </cell>
          <cell r="AE63" t="str">
            <v>1,X</v>
          </cell>
          <cell r="AF63" t="str">
            <v>1,X</v>
          </cell>
          <cell r="AG63" t="str">
            <v>1,X</v>
          </cell>
          <cell r="AH63" t="str">
            <v>1,X</v>
          </cell>
          <cell r="AI63" t="str">
            <v>1,X</v>
          </cell>
          <cell r="AJ63" t="str">
            <v>1,X</v>
          </cell>
          <cell r="AM63">
            <v>27</v>
          </cell>
          <cell r="AN63">
            <v>27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1</v>
          </cell>
        </row>
        <row r="64">
          <cell r="C64">
            <v>13793</v>
          </cell>
          <cell r="D64" t="str">
            <v>Trần Hoàng Kiên</v>
          </cell>
          <cell r="E64" t="str">
            <v>Nhân viên cân bằng trọng tải nhóm 2</v>
          </cell>
          <cell r="F64" t="str">
            <v>1,X</v>
          </cell>
          <cell r="G64" t="str">
            <v>1,X</v>
          </cell>
          <cell r="H64" t="str">
            <v>1,X</v>
          </cell>
          <cell r="J64" t="str">
            <v>1,X</v>
          </cell>
          <cell r="K64" t="str">
            <v>1,X</v>
          </cell>
          <cell r="L64" t="str">
            <v>1,X</v>
          </cell>
          <cell r="M64" t="str">
            <v>1,X</v>
          </cell>
          <cell r="N64" t="str">
            <v>1,X</v>
          </cell>
          <cell r="O64" t="str">
            <v>1,X</v>
          </cell>
          <cell r="Q64" t="str">
            <v>1,X</v>
          </cell>
          <cell r="R64" t="str">
            <v>1,X</v>
          </cell>
          <cell r="S64" t="str">
            <v>1,X</v>
          </cell>
          <cell r="T64" t="str">
            <v>1,X</v>
          </cell>
          <cell r="U64" t="str">
            <v>1,X</v>
          </cell>
          <cell r="V64" t="str">
            <v>1,X</v>
          </cell>
          <cell r="X64" t="str">
            <v>1,X</v>
          </cell>
          <cell r="Y64" t="str">
            <v>1,X</v>
          </cell>
          <cell r="Z64" t="str">
            <v>1,X</v>
          </cell>
          <cell r="AA64" t="str">
            <v>1,X</v>
          </cell>
          <cell r="AB64" t="str">
            <v>1,X</v>
          </cell>
          <cell r="AC64" t="str">
            <v>1,X</v>
          </cell>
          <cell r="AE64" t="str">
            <v>1,X</v>
          </cell>
          <cell r="AF64" t="str">
            <v>1,X</v>
          </cell>
          <cell r="AG64" t="str">
            <v>1,X</v>
          </cell>
          <cell r="AH64" t="str">
            <v>1,X</v>
          </cell>
          <cell r="AI64" t="str">
            <v>1,X</v>
          </cell>
          <cell r="AJ64" t="str">
            <v>1,X</v>
          </cell>
          <cell r="AM64">
            <v>27</v>
          </cell>
          <cell r="AN64">
            <v>27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1</v>
          </cell>
        </row>
        <row r="65">
          <cell r="C65">
            <v>13794</v>
          </cell>
          <cell r="D65" t="str">
            <v>Đặng Lê Minh</v>
          </cell>
          <cell r="E65" t="str">
            <v>Nhân viên cân bằng trọng tải nhóm 2</v>
          </cell>
          <cell r="F65" t="str">
            <v>1,X</v>
          </cell>
          <cell r="G65" t="str">
            <v>1,X</v>
          </cell>
          <cell r="H65" t="str">
            <v>1,X</v>
          </cell>
          <cell r="J65" t="str">
            <v>1,X</v>
          </cell>
          <cell r="K65" t="str">
            <v>1,X</v>
          </cell>
          <cell r="L65" t="str">
            <v>1,X</v>
          </cell>
          <cell r="M65" t="str">
            <v>1,X</v>
          </cell>
          <cell r="N65" t="str">
            <v>1,X</v>
          </cell>
          <cell r="O65" t="str">
            <v>1,X</v>
          </cell>
          <cell r="Q65" t="str">
            <v>1,X</v>
          </cell>
          <cell r="R65" t="str">
            <v>1,X</v>
          </cell>
          <cell r="S65" t="str">
            <v>1,X</v>
          </cell>
          <cell r="T65" t="str">
            <v>1,X</v>
          </cell>
          <cell r="U65" t="str">
            <v>1,X</v>
          </cell>
          <cell r="V65" t="str">
            <v>1,X</v>
          </cell>
          <cell r="X65" t="str">
            <v>1,X</v>
          </cell>
          <cell r="Y65" t="str">
            <v>1,X</v>
          </cell>
          <cell r="Z65" t="str">
            <v>1,X</v>
          </cell>
          <cell r="AA65" t="str">
            <v>1,X</v>
          </cell>
          <cell r="AB65" t="str">
            <v>1,X</v>
          </cell>
          <cell r="AC65" t="str">
            <v>1,X</v>
          </cell>
          <cell r="AE65" t="str">
            <v>1,X</v>
          </cell>
          <cell r="AF65" t="str">
            <v>1,X</v>
          </cell>
          <cell r="AG65" t="str">
            <v>1,X</v>
          </cell>
          <cell r="AH65" t="str">
            <v>1,X</v>
          </cell>
          <cell r="AI65" t="str">
            <v>1,X</v>
          </cell>
          <cell r="AJ65" t="str">
            <v>1,X</v>
          </cell>
          <cell r="AM65">
            <v>27</v>
          </cell>
          <cell r="AN65">
            <v>27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1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0.9</v>
          </cell>
        </row>
        <row r="66">
          <cell r="C66">
            <v>201503</v>
          </cell>
          <cell r="D66" t="str">
            <v>Nguyễn Việt Hà</v>
          </cell>
          <cell r="E66" t="str">
            <v>Nhân viên cân bằng trọng tải nhóm 2</v>
          </cell>
          <cell r="F66" t="str">
            <v>1,X</v>
          </cell>
          <cell r="G66" t="str">
            <v>1,X</v>
          </cell>
          <cell r="H66" t="str">
            <v>1,X</v>
          </cell>
          <cell r="J66" t="str">
            <v>1,X</v>
          </cell>
          <cell r="K66" t="str">
            <v>1,X</v>
          </cell>
          <cell r="L66" t="str">
            <v>1,X</v>
          </cell>
          <cell r="M66" t="str">
            <v>1,X</v>
          </cell>
          <cell r="N66" t="str">
            <v>1,X</v>
          </cell>
          <cell r="O66" t="str">
            <v>1,X</v>
          </cell>
          <cell r="Q66" t="str">
            <v>1,X</v>
          </cell>
          <cell r="R66" t="str">
            <v>1,X</v>
          </cell>
          <cell r="S66" t="str">
            <v>1,X</v>
          </cell>
          <cell r="T66" t="str">
            <v>1,X</v>
          </cell>
          <cell r="U66" t="str">
            <v>1,X</v>
          </cell>
          <cell r="V66" t="str">
            <v>1,X</v>
          </cell>
          <cell r="X66" t="str">
            <v>1,X</v>
          </cell>
          <cell r="Y66" t="str">
            <v>1,X</v>
          </cell>
          <cell r="Z66" t="str">
            <v>1,X</v>
          </cell>
          <cell r="AA66" t="str">
            <v>1,X</v>
          </cell>
          <cell r="AB66" t="str">
            <v>1,X</v>
          </cell>
          <cell r="AC66" t="str">
            <v>1,X</v>
          </cell>
          <cell r="AE66" t="str">
            <v>1,X</v>
          </cell>
          <cell r="AF66" t="str">
            <v>1,X</v>
          </cell>
          <cell r="AG66" t="str">
            <v>1,X</v>
          </cell>
          <cell r="AH66" t="str">
            <v>1,X</v>
          </cell>
          <cell r="AI66" t="str">
            <v>1,X</v>
          </cell>
          <cell r="AJ66" t="str">
            <v>1,X</v>
          </cell>
          <cell r="AM66">
            <v>27</v>
          </cell>
          <cell r="AN66">
            <v>27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1</v>
          </cell>
        </row>
        <row r="67">
          <cell r="C67">
            <v>201504</v>
          </cell>
          <cell r="D67" t="str">
            <v>Lê Khánh Toàn</v>
          </cell>
          <cell r="E67" t="str">
            <v>Nhân viên cân bằng trọng tải nhóm 2</v>
          </cell>
          <cell r="F67" t="str">
            <v>1,X</v>
          </cell>
          <cell r="G67" t="str">
            <v>1,X</v>
          </cell>
          <cell r="H67" t="str">
            <v>1,X</v>
          </cell>
          <cell r="J67" t="str">
            <v>1,X</v>
          </cell>
          <cell r="K67" t="str">
            <v>1,X</v>
          </cell>
          <cell r="L67" t="str">
            <v>1,X</v>
          </cell>
          <cell r="M67" t="str">
            <v>1,X</v>
          </cell>
          <cell r="N67" t="str">
            <v>1,X</v>
          </cell>
          <cell r="O67" t="str">
            <v>1,X</v>
          </cell>
          <cell r="Q67" t="str">
            <v>1,X</v>
          </cell>
          <cell r="R67" t="str">
            <v>1,X</v>
          </cell>
          <cell r="S67" t="str">
            <v>1,X</v>
          </cell>
          <cell r="T67" t="str">
            <v>1,X</v>
          </cell>
          <cell r="U67" t="str">
            <v>1,X</v>
          </cell>
          <cell r="V67" t="str">
            <v>1,X</v>
          </cell>
          <cell r="X67" t="str">
            <v>1,X</v>
          </cell>
          <cell r="Y67" t="str">
            <v>1,X</v>
          </cell>
          <cell r="Z67" t="str">
            <v>1,X</v>
          </cell>
          <cell r="AA67" t="str">
            <v>1,X</v>
          </cell>
          <cell r="AB67" t="str">
            <v>1,X</v>
          </cell>
          <cell r="AC67" t="str">
            <v>1,X</v>
          </cell>
          <cell r="AE67" t="str">
            <v>1,X</v>
          </cell>
          <cell r="AF67" t="str">
            <v>1,X</v>
          </cell>
          <cell r="AG67" t="str">
            <v>1,X</v>
          </cell>
          <cell r="AH67" t="str">
            <v>1,X</v>
          </cell>
          <cell r="AI67" t="str">
            <v>1,X</v>
          </cell>
          <cell r="AJ67" t="str">
            <v>1,X</v>
          </cell>
          <cell r="AM67">
            <v>27</v>
          </cell>
          <cell r="AN67">
            <v>27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1</v>
          </cell>
        </row>
        <row r="68">
          <cell r="C68">
            <v>12570</v>
          </cell>
          <cell r="D68" t="str">
            <v>Nguyễn Hoàng Hải</v>
          </cell>
          <cell r="E68" t="str">
            <v>Nhân viên tài liệu và HDCX</v>
          </cell>
          <cell r="F68" t="str">
            <v>1,X</v>
          </cell>
          <cell r="G68" t="str">
            <v>1,X</v>
          </cell>
          <cell r="H68" t="str">
            <v>1,X</v>
          </cell>
          <cell r="J68" t="str">
            <v>1,X</v>
          </cell>
          <cell r="K68" t="str">
            <v>1,X</v>
          </cell>
          <cell r="L68" t="str">
            <v>1,X</v>
          </cell>
          <cell r="M68" t="str">
            <v>1,X</v>
          </cell>
          <cell r="N68" t="str">
            <v>1,X</v>
          </cell>
          <cell r="O68" t="str">
            <v>1,X</v>
          </cell>
          <cell r="Q68" t="str">
            <v>1,X</v>
          </cell>
          <cell r="R68" t="str">
            <v>1,X</v>
          </cell>
          <cell r="S68" t="str">
            <v>1,X</v>
          </cell>
          <cell r="T68" t="str">
            <v>1,X</v>
          </cell>
          <cell r="U68" t="str">
            <v>1,X</v>
          </cell>
          <cell r="V68" t="str">
            <v>1,X</v>
          </cell>
          <cell r="X68" t="str">
            <v>1,X</v>
          </cell>
          <cell r="Y68" t="str">
            <v>1,X</v>
          </cell>
          <cell r="Z68" t="str">
            <v>1,X</v>
          </cell>
          <cell r="AA68" t="str">
            <v>1,X</v>
          </cell>
          <cell r="AB68" t="str">
            <v>1,X</v>
          </cell>
          <cell r="AC68" t="str">
            <v>1,X</v>
          </cell>
          <cell r="AE68" t="str">
            <v>1,X</v>
          </cell>
          <cell r="AF68" t="str">
            <v>1,X</v>
          </cell>
          <cell r="AG68" t="str">
            <v>1,X</v>
          </cell>
          <cell r="AH68" t="str">
            <v>1,X</v>
          </cell>
          <cell r="AI68" t="str">
            <v>1,X</v>
          </cell>
          <cell r="AJ68" t="str">
            <v>1,X</v>
          </cell>
          <cell r="AM68">
            <v>27</v>
          </cell>
          <cell r="AN68">
            <v>27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2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1</v>
          </cell>
        </row>
        <row r="69">
          <cell r="C69">
            <v>11109</v>
          </cell>
          <cell r="D69" t="str">
            <v>Phạm Thành Việt</v>
          </cell>
          <cell r="E69" t="str">
            <v>Nhân viên tài liệu và HDCX</v>
          </cell>
          <cell r="F69" t="str">
            <v>1,X</v>
          </cell>
          <cell r="G69" t="str">
            <v>1,X</v>
          </cell>
          <cell r="H69" t="str">
            <v>1,X</v>
          </cell>
          <cell r="J69" t="str">
            <v>1,X</v>
          </cell>
          <cell r="K69" t="str">
            <v>1,X</v>
          </cell>
          <cell r="L69" t="str">
            <v>1,X</v>
          </cell>
          <cell r="M69" t="str">
            <v>1,X</v>
          </cell>
          <cell r="N69" t="str">
            <v>1,X</v>
          </cell>
          <cell r="O69" t="str">
            <v>1,X</v>
          </cell>
          <cell r="Q69" t="str">
            <v>1,X</v>
          </cell>
          <cell r="R69" t="str">
            <v>1,X</v>
          </cell>
          <cell r="S69" t="str">
            <v>1,X</v>
          </cell>
          <cell r="T69" t="str">
            <v>1,X</v>
          </cell>
          <cell r="U69" t="str">
            <v>1,X</v>
          </cell>
          <cell r="V69" t="str">
            <v>1,X</v>
          </cell>
          <cell r="X69" t="str">
            <v>1,X</v>
          </cell>
          <cell r="Y69" t="str">
            <v>1,X</v>
          </cell>
          <cell r="Z69" t="str">
            <v>1,X</v>
          </cell>
          <cell r="AA69" t="str">
            <v>1,X</v>
          </cell>
          <cell r="AB69" t="str">
            <v>1,X</v>
          </cell>
          <cell r="AC69" t="str">
            <v>1,X</v>
          </cell>
          <cell r="AE69" t="str">
            <v>1,X</v>
          </cell>
          <cell r="AF69" t="str">
            <v>1,X</v>
          </cell>
          <cell r="AG69" t="str">
            <v>1,X</v>
          </cell>
          <cell r="AH69" t="str">
            <v>1,X</v>
          </cell>
          <cell r="AI69" t="str">
            <v>1,X</v>
          </cell>
          <cell r="AJ69" t="str">
            <v>1,X</v>
          </cell>
          <cell r="AM69">
            <v>27</v>
          </cell>
          <cell r="AN69">
            <v>27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2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0.9</v>
          </cell>
        </row>
        <row r="70">
          <cell r="C70">
            <v>10642</v>
          </cell>
          <cell r="D70" t="str">
            <v>Lương Văn Thăng</v>
          </cell>
          <cell r="E70" t="str">
            <v>Trưởng phòng</v>
          </cell>
          <cell r="F70" t="str">
            <v>1,x</v>
          </cell>
          <cell r="G70" t="str">
            <v>1,x</v>
          </cell>
          <cell r="J70" t="str">
            <v>1,x</v>
          </cell>
          <cell r="K70" t="str">
            <v>1,x</v>
          </cell>
          <cell r="L70" t="str">
            <v>1,x</v>
          </cell>
          <cell r="M70" t="str">
            <v>1,x</v>
          </cell>
          <cell r="N70" t="str">
            <v>1,x</v>
          </cell>
          <cell r="Q70" t="str">
            <v>1,x</v>
          </cell>
          <cell r="R70" t="str">
            <v>1,x</v>
          </cell>
          <cell r="S70" t="str">
            <v>1,x</v>
          </cell>
          <cell r="T70" t="str">
            <v>1,x</v>
          </cell>
          <cell r="U70" t="str">
            <v>1,x</v>
          </cell>
          <cell r="X70" t="str">
            <v>1,x</v>
          </cell>
          <cell r="Y70" t="str">
            <v>1,x</v>
          </cell>
          <cell r="Z70" t="str">
            <v>1,x</v>
          </cell>
          <cell r="AA70" t="str">
            <v>1,x</v>
          </cell>
          <cell r="AB70" t="str">
            <v>1,x</v>
          </cell>
          <cell r="AE70" t="str">
            <v>1,x</v>
          </cell>
          <cell r="AF70" t="str">
            <v>1,x</v>
          </cell>
          <cell r="AG70" t="str">
            <v>1,x</v>
          </cell>
          <cell r="AH70" t="str">
            <v>1,x</v>
          </cell>
          <cell r="AI70" t="str">
            <v>1,x</v>
          </cell>
          <cell r="AJ70" t="str">
            <v>1,x</v>
          </cell>
          <cell r="AM70">
            <v>23</v>
          </cell>
          <cell r="AN70">
            <v>23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1</v>
          </cell>
        </row>
        <row r="71">
          <cell r="C71">
            <v>10559</v>
          </cell>
          <cell r="D71" t="str">
            <v>Nguyễn Tiến Hiệp</v>
          </cell>
          <cell r="E71" t="str">
            <v>NV Kế hoạch</v>
          </cell>
          <cell r="F71" t="str">
            <v>1,x</v>
          </cell>
          <cell r="G71" t="str">
            <v>1,x</v>
          </cell>
          <cell r="J71" t="str">
            <v>1,x</v>
          </cell>
          <cell r="K71" t="str">
            <v>1,x</v>
          </cell>
          <cell r="L71" t="str">
            <v>1,x</v>
          </cell>
          <cell r="M71" t="str">
            <v>1,x</v>
          </cell>
          <cell r="N71" t="str">
            <v>1,x</v>
          </cell>
          <cell r="Q71" t="str">
            <v>1,x</v>
          </cell>
          <cell r="R71" t="str">
            <v>1,x</v>
          </cell>
          <cell r="S71" t="str">
            <v>1,x</v>
          </cell>
          <cell r="T71" t="str">
            <v>1,x</v>
          </cell>
          <cell r="U71" t="str">
            <v>1,x</v>
          </cell>
          <cell r="X71" t="str">
            <v>1,x</v>
          </cell>
          <cell r="Y71" t="str">
            <v>1,x</v>
          </cell>
          <cell r="Z71" t="str">
            <v>1,x</v>
          </cell>
          <cell r="AA71" t="str">
            <v>1,x</v>
          </cell>
          <cell r="AB71" t="str">
            <v>1,x</v>
          </cell>
          <cell r="AE71" t="str">
            <v>1,x</v>
          </cell>
          <cell r="AF71" t="str">
            <v>1,x</v>
          </cell>
          <cell r="AG71" t="str">
            <v>1,x</v>
          </cell>
          <cell r="AH71" t="str">
            <v>1,x</v>
          </cell>
          <cell r="AI71" t="str">
            <v>1,x</v>
          </cell>
          <cell r="AJ71" t="str">
            <v>1,x</v>
          </cell>
          <cell r="AM71">
            <v>23</v>
          </cell>
          <cell r="AN71">
            <v>23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1</v>
          </cell>
        </row>
        <row r="72">
          <cell r="C72">
            <v>10594</v>
          </cell>
          <cell r="D72" t="str">
            <v>Lê Thị Thu Huyền</v>
          </cell>
          <cell r="E72" t="str">
            <v>NV Kế hoạch</v>
          </cell>
          <cell r="F72" t="str">
            <v>1,x</v>
          </cell>
          <cell r="G72" t="str">
            <v>1,x</v>
          </cell>
          <cell r="J72" t="str">
            <v>1,x</v>
          </cell>
          <cell r="K72" t="str">
            <v>1,x</v>
          </cell>
          <cell r="L72" t="str">
            <v>1,x</v>
          </cell>
          <cell r="M72" t="str">
            <v>1,x</v>
          </cell>
          <cell r="N72" t="str">
            <v>1,x</v>
          </cell>
          <cell r="Q72" t="str">
            <v>1,x</v>
          </cell>
          <cell r="R72" t="str">
            <v>1,x</v>
          </cell>
          <cell r="S72" t="str">
            <v>1,x</v>
          </cell>
          <cell r="T72" t="str">
            <v>1,x</v>
          </cell>
          <cell r="U72" t="str">
            <v>1,x</v>
          </cell>
          <cell r="X72" t="str">
            <v>1,x</v>
          </cell>
          <cell r="Y72" t="str">
            <v>1,x</v>
          </cell>
          <cell r="Z72" t="str">
            <v>1,x</v>
          </cell>
          <cell r="AA72" t="str">
            <v>1,x</v>
          </cell>
          <cell r="AB72" t="str">
            <v>1,x</v>
          </cell>
          <cell r="AE72" t="str">
            <v>1,x</v>
          </cell>
          <cell r="AF72" t="str">
            <v>1,x</v>
          </cell>
          <cell r="AG72" t="str">
            <v>1,x</v>
          </cell>
          <cell r="AH72" t="str">
            <v>1,x</v>
          </cell>
          <cell r="AI72" t="str">
            <v>1,x</v>
          </cell>
          <cell r="AJ72" t="str">
            <v>1,x</v>
          </cell>
          <cell r="AM72">
            <v>23</v>
          </cell>
          <cell r="AN72">
            <v>23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1</v>
          </cell>
        </row>
        <row r="73">
          <cell r="C73">
            <v>11146</v>
          </cell>
          <cell r="D73" t="str">
            <v>Trần Việt Phương</v>
          </cell>
          <cell r="E73" t="str">
            <v>NV Kế hoạch</v>
          </cell>
          <cell r="F73" t="str">
            <v>1,x</v>
          </cell>
          <cell r="G73" t="str">
            <v>1,x</v>
          </cell>
          <cell r="J73" t="str">
            <v>1,x</v>
          </cell>
          <cell r="K73" t="str">
            <v>1,x</v>
          </cell>
          <cell r="L73" t="str">
            <v>1,x</v>
          </cell>
          <cell r="M73" t="str">
            <v>1,x</v>
          </cell>
          <cell r="N73" t="str">
            <v>1,x</v>
          </cell>
          <cell r="Q73" t="str">
            <v>1,x</v>
          </cell>
          <cell r="R73" t="str">
            <v>1,x</v>
          </cell>
          <cell r="S73" t="str">
            <v>1,x</v>
          </cell>
          <cell r="T73" t="str">
            <v>1,x</v>
          </cell>
          <cell r="U73" t="str">
            <v>1,x</v>
          </cell>
          <cell r="X73" t="str">
            <v>1,x</v>
          </cell>
          <cell r="Y73" t="str">
            <v>1,x</v>
          </cell>
          <cell r="Z73" t="str">
            <v>1,x</v>
          </cell>
          <cell r="AA73" t="str">
            <v>1,x</v>
          </cell>
          <cell r="AB73" t="str">
            <v>1,x</v>
          </cell>
          <cell r="AE73" t="str">
            <v>1,x</v>
          </cell>
          <cell r="AF73" t="str">
            <v>1,x</v>
          </cell>
          <cell r="AG73" t="str">
            <v>1,x</v>
          </cell>
          <cell r="AH73" t="str">
            <v>1,x</v>
          </cell>
          <cell r="AI73" t="str">
            <v>1,x</v>
          </cell>
          <cell r="AJ73" t="str">
            <v>1,x</v>
          </cell>
          <cell r="AM73">
            <v>23</v>
          </cell>
          <cell r="AN73">
            <v>23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1</v>
          </cell>
        </row>
        <row r="74">
          <cell r="C74">
            <v>10623</v>
          </cell>
          <cell r="D74" t="str">
            <v>Bùi Đức Hưng</v>
          </cell>
          <cell r="E74" t="str">
            <v>NV Marketing</v>
          </cell>
          <cell r="F74" t="str">
            <v>1,x</v>
          </cell>
          <cell r="G74" t="str">
            <v>1,x</v>
          </cell>
          <cell r="J74" t="str">
            <v>1,x</v>
          </cell>
          <cell r="K74" t="str">
            <v>1,x</v>
          </cell>
          <cell r="L74" t="str">
            <v>1,x</v>
          </cell>
          <cell r="M74" t="str">
            <v>1,x</v>
          </cell>
          <cell r="N74" t="str">
            <v>1,x</v>
          </cell>
          <cell r="Q74" t="str">
            <v>1,x</v>
          </cell>
          <cell r="R74" t="str">
            <v>1,x</v>
          </cell>
          <cell r="S74" t="str">
            <v>1,x</v>
          </cell>
          <cell r="T74" t="str">
            <v>1,x</v>
          </cell>
          <cell r="U74" t="str">
            <v>1,x</v>
          </cell>
          <cell r="X74" t="str">
            <v>1,x</v>
          </cell>
          <cell r="Y74" t="str">
            <v>1,x</v>
          </cell>
          <cell r="Z74" t="str">
            <v>1,x</v>
          </cell>
          <cell r="AA74" t="str">
            <v>1,x</v>
          </cell>
          <cell r="AB74" t="str">
            <v>1,x</v>
          </cell>
          <cell r="AE74" t="str">
            <v>1,x</v>
          </cell>
          <cell r="AF74" t="str">
            <v>1,x</v>
          </cell>
          <cell r="AG74" t="str">
            <v>1,x</v>
          </cell>
          <cell r="AH74" t="str">
            <v>1,x</v>
          </cell>
          <cell r="AI74" t="str">
            <v>1,x</v>
          </cell>
          <cell r="AJ74" t="str">
            <v>1,x</v>
          </cell>
          <cell r="AM74">
            <v>23</v>
          </cell>
          <cell r="AN74">
            <v>23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1</v>
          </cell>
        </row>
        <row r="75">
          <cell r="C75">
            <v>11129</v>
          </cell>
          <cell r="D75" t="str">
            <v>Nguyễn Văn Hiệp</v>
          </cell>
          <cell r="E75" t="str">
            <v>NV Kế hoạch</v>
          </cell>
          <cell r="F75" t="str">
            <v>1,x</v>
          </cell>
          <cell r="G75" t="str">
            <v>1,x</v>
          </cell>
          <cell r="J75" t="str">
            <v>1,x</v>
          </cell>
          <cell r="K75" t="str">
            <v>1,x</v>
          </cell>
          <cell r="L75" t="str">
            <v>1,x</v>
          </cell>
          <cell r="M75" t="str">
            <v>1,x</v>
          </cell>
          <cell r="N75" t="str">
            <v>1,x</v>
          </cell>
          <cell r="Q75" t="str">
            <v>1,x</v>
          </cell>
          <cell r="R75" t="str">
            <v>1,x</v>
          </cell>
          <cell r="S75" t="str">
            <v>1,x</v>
          </cell>
          <cell r="T75" t="str">
            <v>1,x</v>
          </cell>
          <cell r="U75" t="str">
            <v>1,x</v>
          </cell>
          <cell r="X75" t="str">
            <v>1,x</v>
          </cell>
          <cell r="Y75" t="str">
            <v>1,x</v>
          </cell>
          <cell r="Z75" t="str">
            <v>1,x</v>
          </cell>
          <cell r="AA75" t="str">
            <v>1,x</v>
          </cell>
          <cell r="AB75" t="str">
            <v>1,x</v>
          </cell>
          <cell r="AE75" t="str">
            <v>1,x</v>
          </cell>
          <cell r="AF75" t="str">
            <v>1,x</v>
          </cell>
          <cell r="AG75" t="str">
            <v>1,x</v>
          </cell>
          <cell r="AH75" t="str">
            <v>1,x</v>
          </cell>
          <cell r="AI75" t="str">
            <v>1,x</v>
          </cell>
          <cell r="AJ75" t="str">
            <v>1,x</v>
          </cell>
          <cell r="AM75">
            <v>23</v>
          </cell>
          <cell r="AN75">
            <v>23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1</v>
          </cell>
        </row>
        <row r="76">
          <cell r="C76">
            <v>10561</v>
          </cell>
          <cell r="D76" t="str">
            <v>Vũ Quảng Ba</v>
          </cell>
          <cell r="E76" t="str">
            <v>NV Thủ kho</v>
          </cell>
          <cell r="F76" t="str">
            <v>1,x</v>
          </cell>
          <cell r="G76" t="str">
            <v>1,x</v>
          </cell>
          <cell r="J76" t="str">
            <v>1,x</v>
          </cell>
          <cell r="K76" t="str">
            <v>1,x</v>
          </cell>
          <cell r="L76" t="str">
            <v>1,x</v>
          </cell>
          <cell r="M76" t="str">
            <v>1,x</v>
          </cell>
          <cell r="N76" t="str">
            <v>1,x</v>
          </cell>
          <cell r="Q76" t="str">
            <v>1,x</v>
          </cell>
          <cell r="R76" t="str">
            <v>1,x</v>
          </cell>
          <cell r="S76" t="str">
            <v>1,x</v>
          </cell>
          <cell r="T76" t="str">
            <v>1,x</v>
          </cell>
          <cell r="U76" t="str">
            <v>1,x</v>
          </cell>
          <cell r="X76" t="str">
            <v>1,x</v>
          </cell>
          <cell r="Y76" t="str">
            <v>1,x</v>
          </cell>
          <cell r="Z76" t="str">
            <v>1,x</v>
          </cell>
          <cell r="AA76" t="str">
            <v>1,x</v>
          </cell>
          <cell r="AB76" t="str">
            <v>1,x</v>
          </cell>
          <cell r="AE76" t="str">
            <v>1,x</v>
          </cell>
          <cell r="AF76" t="str">
            <v>1,x</v>
          </cell>
          <cell r="AG76" t="str">
            <v>1,x</v>
          </cell>
          <cell r="AH76" t="str">
            <v>1,x</v>
          </cell>
          <cell r="AI76" t="str">
            <v>1,x</v>
          </cell>
          <cell r="AJ76" t="str">
            <v>1,x</v>
          </cell>
          <cell r="AM76">
            <v>23</v>
          </cell>
          <cell r="AN76">
            <v>23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1</v>
          </cell>
        </row>
        <row r="77">
          <cell r="C77">
            <v>10784</v>
          </cell>
          <cell r="D77" t="str">
            <v>Lê Thị Thạch</v>
          </cell>
          <cell r="E77" t="str">
            <v>NV Thủ kho</v>
          </cell>
          <cell r="F77" t="str">
            <v>1,x</v>
          </cell>
          <cell r="G77" t="str">
            <v>1,x</v>
          </cell>
          <cell r="J77" t="str">
            <v>1,x</v>
          </cell>
          <cell r="K77" t="str">
            <v>1,x</v>
          </cell>
          <cell r="L77" t="str">
            <v>1,x</v>
          </cell>
          <cell r="M77" t="str">
            <v>1,x</v>
          </cell>
          <cell r="N77" t="str">
            <v>1,x</v>
          </cell>
          <cell r="Q77" t="str">
            <v>1,x</v>
          </cell>
          <cell r="R77" t="str">
            <v>1,x</v>
          </cell>
          <cell r="S77" t="str">
            <v>1,x</v>
          </cell>
          <cell r="T77" t="str">
            <v>1,x</v>
          </cell>
          <cell r="U77" t="str">
            <v>1,x</v>
          </cell>
          <cell r="X77" t="str">
            <v>1,x</v>
          </cell>
          <cell r="Y77" t="str">
            <v>1,x</v>
          </cell>
          <cell r="Z77" t="str">
            <v>1,x</v>
          </cell>
          <cell r="AA77" t="str">
            <v>1,x</v>
          </cell>
          <cell r="AB77" t="str">
            <v>1,x</v>
          </cell>
          <cell r="AE77" t="str">
            <v>1,x</v>
          </cell>
          <cell r="AF77" t="str">
            <v>1,x</v>
          </cell>
          <cell r="AG77" t="str">
            <v>1,x</v>
          </cell>
          <cell r="AH77" t="str">
            <v>1,x</v>
          </cell>
          <cell r="AI77" t="str">
            <v>1,x</v>
          </cell>
          <cell r="AJ77" t="str">
            <v>1,x</v>
          </cell>
          <cell r="AM77">
            <v>23</v>
          </cell>
          <cell r="AN77">
            <v>23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1</v>
          </cell>
        </row>
        <row r="78">
          <cell r="C78">
            <v>10558</v>
          </cell>
          <cell r="D78" t="str">
            <v>Vương Hoàng Linh</v>
          </cell>
          <cell r="E78" t="str">
            <v>Chuyên viên pháp lý</v>
          </cell>
          <cell r="F78" t="str">
            <v>1,x</v>
          </cell>
          <cell r="G78" t="str">
            <v>1,x</v>
          </cell>
          <cell r="J78" t="str">
            <v>1,x</v>
          </cell>
          <cell r="K78" t="str">
            <v>1,x</v>
          </cell>
          <cell r="L78" t="str">
            <v>1,x</v>
          </cell>
          <cell r="M78" t="str">
            <v>1,x</v>
          </cell>
          <cell r="N78" t="str">
            <v>1,x</v>
          </cell>
          <cell r="Q78" t="str">
            <v>1,x</v>
          </cell>
          <cell r="R78" t="str">
            <v>1,x</v>
          </cell>
          <cell r="S78" t="str">
            <v>1,x</v>
          </cell>
          <cell r="T78" t="str">
            <v>1,x</v>
          </cell>
          <cell r="U78" t="str">
            <v>1,x</v>
          </cell>
          <cell r="X78" t="str">
            <v>1,x</v>
          </cell>
          <cell r="Y78" t="str">
            <v>1,x</v>
          </cell>
          <cell r="Z78" t="str">
            <v>1,x</v>
          </cell>
          <cell r="AA78" t="str">
            <v>1,x</v>
          </cell>
          <cell r="AB78" t="str">
            <v>1,x</v>
          </cell>
          <cell r="AE78" t="str">
            <v>1,x</v>
          </cell>
          <cell r="AF78" t="str">
            <v>1,x</v>
          </cell>
          <cell r="AG78" t="str">
            <v>1,x</v>
          </cell>
          <cell r="AH78" t="str">
            <v>1,x</v>
          </cell>
          <cell r="AI78" t="str">
            <v>1,x</v>
          </cell>
          <cell r="AJ78" t="str">
            <v>1,x</v>
          </cell>
          <cell r="AM78">
            <v>23</v>
          </cell>
          <cell r="AN78">
            <v>23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0.8</v>
          </cell>
        </row>
        <row r="79">
          <cell r="C79">
            <v>10564</v>
          </cell>
          <cell r="D79" t="str">
            <v>Nguyễn Thị Quỳnh Anh</v>
          </cell>
          <cell r="E79" t="str">
            <v>Nv Thống kê</v>
          </cell>
          <cell r="F79" t="str">
            <v>1,X</v>
          </cell>
          <cell r="G79" t="str">
            <v>1,X</v>
          </cell>
          <cell r="J79" t="str">
            <v>1,X</v>
          </cell>
          <cell r="K79" t="str">
            <v>1,X</v>
          </cell>
          <cell r="L79" t="str">
            <v>1,X</v>
          </cell>
          <cell r="M79" t="str">
            <v>1,X</v>
          </cell>
          <cell r="N79" t="str">
            <v>1,X</v>
          </cell>
          <cell r="Q79" t="str">
            <v>1,X</v>
          </cell>
          <cell r="R79" t="str">
            <v>1,X</v>
          </cell>
          <cell r="S79" t="str">
            <v>1,X</v>
          </cell>
          <cell r="T79" t="str">
            <v>1,X</v>
          </cell>
          <cell r="U79" t="str">
            <v>1,X</v>
          </cell>
          <cell r="X79" t="str">
            <v>1,X</v>
          </cell>
          <cell r="Y79" t="str">
            <v>1,X</v>
          </cell>
          <cell r="Z79" t="str">
            <v>1,X</v>
          </cell>
          <cell r="AA79" t="str">
            <v>1,X</v>
          </cell>
          <cell r="AB79" t="str">
            <v>1,X</v>
          </cell>
          <cell r="AE79" t="str">
            <v>1,X</v>
          </cell>
          <cell r="AF79" t="str">
            <v>1,X</v>
          </cell>
          <cell r="AG79" t="str">
            <v>1,X</v>
          </cell>
          <cell r="AH79" t="str">
            <v>1,X</v>
          </cell>
          <cell r="AI79" t="str">
            <v>1,X</v>
          </cell>
          <cell r="AJ79" t="str">
            <v>1,X</v>
          </cell>
          <cell r="AM79">
            <v>23</v>
          </cell>
          <cell r="AN79">
            <v>23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1</v>
          </cell>
        </row>
        <row r="80">
          <cell r="C80">
            <v>10641</v>
          </cell>
          <cell r="D80" t="str">
            <v>Nguyễn Kim Oanh</v>
          </cell>
          <cell r="E80" t="str">
            <v>Trưởng phòng</v>
          </cell>
          <cell r="F80" t="str">
            <v>1,X</v>
          </cell>
          <cell r="G80" t="str">
            <v>1,X</v>
          </cell>
          <cell r="J80" t="str">
            <v>1,X</v>
          </cell>
          <cell r="K80" t="str">
            <v>1,X</v>
          </cell>
          <cell r="L80" t="str">
            <v>1,X</v>
          </cell>
          <cell r="M80" t="str">
            <v>1,X</v>
          </cell>
          <cell r="N80" t="str">
            <v>1,X</v>
          </cell>
          <cell r="Q80" t="str">
            <v>1,X</v>
          </cell>
          <cell r="R80" t="str">
            <v>1,X</v>
          </cell>
          <cell r="S80" t="str">
            <v>1,X</v>
          </cell>
          <cell r="T80" t="str">
            <v>1,X</v>
          </cell>
          <cell r="U80" t="str">
            <v>1,X</v>
          </cell>
          <cell r="X80" t="str">
            <v>1,X</v>
          </cell>
          <cell r="Y80" t="str">
            <v>1,X</v>
          </cell>
          <cell r="Z80" t="str">
            <v>1,X</v>
          </cell>
          <cell r="AA80" t="str">
            <v>1,X</v>
          </cell>
          <cell r="AB80" t="str">
            <v>1,X</v>
          </cell>
          <cell r="AE80" t="str">
            <v>1,X</v>
          </cell>
          <cell r="AF80" t="str">
            <v>1,X</v>
          </cell>
          <cell r="AG80" t="str">
            <v>1,X</v>
          </cell>
          <cell r="AH80" t="str">
            <v>1,X</v>
          </cell>
          <cell r="AI80" t="str">
            <v>1,X</v>
          </cell>
          <cell r="AJ80" t="str">
            <v>1,X</v>
          </cell>
          <cell r="AM80">
            <v>23</v>
          </cell>
          <cell r="AN80">
            <v>23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1</v>
          </cell>
        </row>
        <row r="81">
          <cell r="C81">
            <v>10640</v>
          </cell>
          <cell r="D81" t="str">
            <v>Trần Phương Dung</v>
          </cell>
          <cell r="E81" t="str">
            <v>Phó Trưởng Phòng</v>
          </cell>
          <cell r="F81" t="str">
            <v>1,TS</v>
          </cell>
          <cell r="G81" t="str">
            <v>1,TS</v>
          </cell>
          <cell r="J81" t="str">
            <v>1,TS</v>
          </cell>
          <cell r="K81" t="str">
            <v>1,TS</v>
          </cell>
          <cell r="L81" t="str">
            <v>1,TS</v>
          </cell>
          <cell r="M81" t="str">
            <v>1,TS</v>
          </cell>
          <cell r="N81" t="str">
            <v>1,TS</v>
          </cell>
          <cell r="Q81" t="str">
            <v>1,TS</v>
          </cell>
          <cell r="R81" t="str">
            <v>1,TS</v>
          </cell>
          <cell r="S81" t="str">
            <v>1,TS</v>
          </cell>
          <cell r="T81" t="str">
            <v>1,TS</v>
          </cell>
          <cell r="U81" t="str">
            <v>1,TS</v>
          </cell>
          <cell r="X81" t="str">
            <v>1,TS</v>
          </cell>
          <cell r="Y81" t="str">
            <v>1,TS</v>
          </cell>
          <cell r="Z81" t="str">
            <v>1,TS</v>
          </cell>
          <cell r="AA81" t="str">
            <v>1,TS</v>
          </cell>
          <cell r="AB81" t="str">
            <v>1,TS</v>
          </cell>
          <cell r="AE81" t="str">
            <v>1,TS</v>
          </cell>
          <cell r="AF81" t="str">
            <v>1,TS</v>
          </cell>
          <cell r="AG81" t="str">
            <v>1,TS</v>
          </cell>
          <cell r="AH81" t="str">
            <v>1,TS</v>
          </cell>
          <cell r="AI81" t="str">
            <v>1,TS</v>
          </cell>
          <cell r="AJ81" t="str">
            <v>1,TS</v>
          </cell>
          <cell r="AM81">
            <v>23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23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1</v>
          </cell>
        </row>
        <row r="82">
          <cell r="C82">
            <v>10629</v>
          </cell>
          <cell r="D82" t="str">
            <v>Nguyễn Thị Cúc</v>
          </cell>
          <cell r="E82" t="str">
            <v>Đội trưởng</v>
          </cell>
          <cell r="F82" t="str">
            <v>1,X</v>
          </cell>
          <cell r="G82" t="str">
            <v>1,X</v>
          </cell>
          <cell r="H82" t="str">
            <v>1,X</v>
          </cell>
          <cell r="J82" t="str">
            <v>1,X</v>
          </cell>
          <cell r="K82" t="str">
            <v>1,X</v>
          </cell>
          <cell r="L82" t="str">
            <v>1,X</v>
          </cell>
          <cell r="M82" t="str">
            <v>1,X</v>
          </cell>
          <cell r="N82" t="str">
            <v>1,X</v>
          </cell>
          <cell r="O82" t="str">
            <v>1,X</v>
          </cell>
          <cell r="Q82" t="str">
            <v>1,X</v>
          </cell>
          <cell r="R82" t="str">
            <v>1,X</v>
          </cell>
          <cell r="S82" t="str">
            <v>1,X</v>
          </cell>
          <cell r="T82" t="str">
            <v>1,X</v>
          </cell>
          <cell r="U82" t="str">
            <v>1,X</v>
          </cell>
          <cell r="V82" t="str">
            <v>1,X</v>
          </cell>
          <cell r="X82" t="str">
            <v>1,X</v>
          </cell>
          <cell r="Y82" t="str">
            <v>1,X</v>
          </cell>
          <cell r="Z82" t="str">
            <v>1,X</v>
          </cell>
          <cell r="AA82" t="str">
            <v>1,X</v>
          </cell>
          <cell r="AB82" t="str">
            <v>1,X</v>
          </cell>
          <cell r="AC82" t="str">
            <v>1,X</v>
          </cell>
          <cell r="AE82" t="str">
            <v>1,X</v>
          </cell>
          <cell r="AF82" t="str">
            <v>1,X</v>
          </cell>
          <cell r="AG82" t="str">
            <v>1,X</v>
          </cell>
          <cell r="AH82" t="str">
            <v>1,X</v>
          </cell>
          <cell r="AI82" t="str">
            <v>1,X</v>
          </cell>
          <cell r="AJ82" t="str">
            <v>1,X</v>
          </cell>
          <cell r="AM82">
            <v>27</v>
          </cell>
          <cell r="AN82">
            <v>27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1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1</v>
          </cell>
        </row>
        <row r="83">
          <cell r="C83">
            <v>10628</v>
          </cell>
          <cell r="D83" t="str">
            <v>Nguyễn Thị Thu Hà</v>
          </cell>
          <cell r="E83" t="str">
            <v>Phó đội trưởng</v>
          </cell>
          <cell r="F83" t="str">
            <v>1,X</v>
          </cell>
          <cell r="G83" t="str">
            <v>1,X</v>
          </cell>
          <cell r="H83" t="str">
            <v>1,X</v>
          </cell>
          <cell r="J83" t="str">
            <v>1,X</v>
          </cell>
          <cell r="K83" t="str">
            <v>1,X</v>
          </cell>
          <cell r="L83" t="str">
            <v>1,X</v>
          </cell>
          <cell r="M83" t="str">
            <v>1,X</v>
          </cell>
          <cell r="N83" t="str">
            <v>1,X</v>
          </cell>
          <cell r="O83" t="str">
            <v>1,X</v>
          </cell>
          <cell r="Q83" t="str">
            <v>1,X</v>
          </cell>
          <cell r="R83" t="str">
            <v>1,X</v>
          </cell>
          <cell r="S83" t="str">
            <v>1,X</v>
          </cell>
          <cell r="T83" t="str">
            <v>1,X</v>
          </cell>
          <cell r="U83" t="str">
            <v>1,X</v>
          </cell>
          <cell r="V83" t="str">
            <v>1,X</v>
          </cell>
          <cell r="X83" t="str">
            <v>1,X</v>
          </cell>
          <cell r="Y83" t="str">
            <v>1,X</v>
          </cell>
          <cell r="Z83" t="str">
            <v>1,X</v>
          </cell>
          <cell r="AA83" t="str">
            <v>1,X</v>
          </cell>
          <cell r="AB83" t="str">
            <v>1,X</v>
          </cell>
          <cell r="AC83" t="str">
            <v>1,X</v>
          </cell>
          <cell r="AE83" t="str">
            <v>1,X</v>
          </cell>
          <cell r="AF83" t="str">
            <v>1,X</v>
          </cell>
          <cell r="AG83" t="str">
            <v>1,X</v>
          </cell>
          <cell r="AH83" t="str">
            <v>1,X</v>
          </cell>
          <cell r="AI83" t="str">
            <v>1,X</v>
          </cell>
          <cell r="AJ83" t="str">
            <v>1,X</v>
          </cell>
          <cell r="AM83">
            <v>27</v>
          </cell>
          <cell r="AN83">
            <v>27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1</v>
          </cell>
        </row>
        <row r="84">
          <cell r="C84">
            <v>12555</v>
          </cell>
          <cell r="D84" t="str">
            <v>Đinh Thanh Ngân</v>
          </cell>
          <cell r="E84" t="str">
            <v>Nhân viên phục vụ hành khách hàng hóa</v>
          </cell>
          <cell r="F84" t="str">
            <v>1,X</v>
          </cell>
          <cell r="G84" t="str">
            <v>1,X</v>
          </cell>
          <cell r="H84" t="str">
            <v>1,X</v>
          </cell>
          <cell r="J84" t="str">
            <v>1,X</v>
          </cell>
          <cell r="K84" t="str">
            <v>1,X</v>
          </cell>
          <cell r="L84" t="str">
            <v>1,X</v>
          </cell>
          <cell r="M84" t="str">
            <v>1,X</v>
          </cell>
          <cell r="N84" t="str">
            <v>1,X</v>
          </cell>
          <cell r="O84" t="str">
            <v>1,X</v>
          </cell>
          <cell r="Q84" t="str">
            <v>1,X</v>
          </cell>
          <cell r="R84" t="str">
            <v>1,X</v>
          </cell>
          <cell r="S84" t="str">
            <v>1,X</v>
          </cell>
          <cell r="T84" t="str">
            <v>1,X</v>
          </cell>
          <cell r="U84" t="str">
            <v>1,X</v>
          </cell>
          <cell r="V84" t="str">
            <v>1,X</v>
          </cell>
          <cell r="X84" t="str">
            <v>1,X</v>
          </cell>
          <cell r="Y84" t="str">
            <v>1,X</v>
          </cell>
          <cell r="Z84" t="str">
            <v>1,X</v>
          </cell>
          <cell r="AA84" t="str">
            <v>1,X</v>
          </cell>
          <cell r="AB84" t="str">
            <v>1,X</v>
          </cell>
          <cell r="AC84" t="str">
            <v>1,X</v>
          </cell>
          <cell r="AE84" t="str">
            <v>1,X</v>
          </cell>
          <cell r="AF84" t="str">
            <v>1,X</v>
          </cell>
          <cell r="AG84" t="str">
            <v>1,X</v>
          </cell>
          <cell r="AH84" t="str">
            <v>1,X</v>
          </cell>
          <cell r="AI84" t="str">
            <v>1,X</v>
          </cell>
          <cell r="AJ84" t="str">
            <v>1,X</v>
          </cell>
          <cell r="AM84">
            <v>27</v>
          </cell>
          <cell r="AN84">
            <v>27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2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0.96</v>
          </cell>
        </row>
        <row r="85">
          <cell r="C85">
            <v>12561</v>
          </cell>
          <cell r="D85" t="str">
            <v>Lê Thị Hồng Vân</v>
          </cell>
          <cell r="E85" t="str">
            <v>Nhân viên phục vụ hành khách hàng hóa</v>
          </cell>
          <cell r="F85" t="str">
            <v>1,X</v>
          </cell>
          <cell r="G85" t="str">
            <v>1,X</v>
          </cell>
          <cell r="H85" t="str">
            <v>1,X</v>
          </cell>
          <cell r="J85" t="str">
            <v>1,X</v>
          </cell>
          <cell r="K85" t="str">
            <v>1,X</v>
          </cell>
          <cell r="L85" t="str">
            <v>1,X</v>
          </cell>
          <cell r="M85" t="str">
            <v>1,X</v>
          </cell>
          <cell r="N85" t="str">
            <v>1,X</v>
          </cell>
          <cell r="O85" t="str">
            <v>1,X</v>
          </cell>
          <cell r="Q85" t="str">
            <v>1,X</v>
          </cell>
          <cell r="R85" t="str">
            <v>1,X</v>
          </cell>
          <cell r="S85" t="str">
            <v>1,X</v>
          </cell>
          <cell r="T85" t="str">
            <v>1,X</v>
          </cell>
          <cell r="U85" t="str">
            <v>1,X</v>
          </cell>
          <cell r="V85" t="str">
            <v>1,X</v>
          </cell>
          <cell r="X85" t="str">
            <v>1,X</v>
          </cell>
          <cell r="Y85" t="str">
            <v>1,X</v>
          </cell>
          <cell r="Z85" t="str">
            <v>1,X</v>
          </cell>
          <cell r="AA85" t="str">
            <v>1,X</v>
          </cell>
          <cell r="AB85" t="str">
            <v>1,X</v>
          </cell>
          <cell r="AC85" t="str">
            <v>1,X</v>
          </cell>
          <cell r="AE85" t="str">
            <v>1,X</v>
          </cell>
          <cell r="AF85" t="str">
            <v>1,X</v>
          </cell>
          <cell r="AG85" t="str">
            <v>1,X</v>
          </cell>
          <cell r="AH85" t="str">
            <v>1,X</v>
          </cell>
          <cell r="AI85" t="str">
            <v>1,X</v>
          </cell>
          <cell r="AJ85" t="str">
            <v>1,X</v>
          </cell>
          <cell r="AM85">
            <v>27</v>
          </cell>
          <cell r="AN85">
            <v>27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2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1</v>
          </cell>
        </row>
        <row r="86">
          <cell r="C86">
            <v>12564</v>
          </cell>
          <cell r="D86" t="str">
            <v>Đặng Thị Thu Hà</v>
          </cell>
          <cell r="E86" t="str">
            <v>Nhân viên phục vụ hành khách hàng hóa</v>
          </cell>
          <cell r="F86" t="str">
            <v>1,X</v>
          </cell>
          <cell r="G86" t="str">
            <v>1,X</v>
          </cell>
          <cell r="H86" t="str">
            <v>1,X</v>
          </cell>
          <cell r="J86" t="str">
            <v>1,X</v>
          </cell>
          <cell r="K86" t="str">
            <v>1,X</v>
          </cell>
          <cell r="L86" t="str">
            <v>1,X</v>
          </cell>
          <cell r="M86" t="str">
            <v>1,X</v>
          </cell>
          <cell r="N86" t="str">
            <v>1,X</v>
          </cell>
          <cell r="O86" t="str">
            <v>1,X</v>
          </cell>
          <cell r="Q86" t="str">
            <v>1,X</v>
          </cell>
          <cell r="R86" t="str">
            <v>1,X</v>
          </cell>
          <cell r="S86" t="str">
            <v>1,X</v>
          </cell>
          <cell r="T86" t="str">
            <v>1,X</v>
          </cell>
          <cell r="U86" t="str">
            <v>1,X</v>
          </cell>
          <cell r="V86" t="str">
            <v>1,X</v>
          </cell>
          <cell r="X86" t="str">
            <v>1,X</v>
          </cell>
          <cell r="Y86" t="str">
            <v>1,X</v>
          </cell>
          <cell r="Z86" t="str">
            <v>1,X</v>
          </cell>
          <cell r="AA86" t="str">
            <v>1,X</v>
          </cell>
          <cell r="AB86" t="str">
            <v>1,X</v>
          </cell>
          <cell r="AC86" t="str">
            <v>1,X</v>
          </cell>
          <cell r="AE86" t="str">
            <v>1,X</v>
          </cell>
          <cell r="AF86" t="str">
            <v>1,X</v>
          </cell>
          <cell r="AG86" t="str">
            <v>1,X</v>
          </cell>
          <cell r="AH86" t="str">
            <v>1,X</v>
          </cell>
          <cell r="AI86" t="str">
            <v>1,X</v>
          </cell>
          <cell r="AJ86" t="str">
            <v>1,X</v>
          </cell>
          <cell r="AM86">
            <v>27</v>
          </cell>
          <cell r="AN86">
            <v>27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1</v>
          </cell>
        </row>
        <row r="87">
          <cell r="C87">
            <v>12569</v>
          </cell>
          <cell r="D87" t="str">
            <v>Cấn Hà An</v>
          </cell>
          <cell r="E87" t="str">
            <v>Nhân viên phục vụ hành khách hàng hóa</v>
          </cell>
          <cell r="F87" t="str">
            <v>1,X</v>
          </cell>
          <cell r="G87" t="str">
            <v>1,X</v>
          </cell>
          <cell r="H87" t="str">
            <v>1,X</v>
          </cell>
          <cell r="J87" t="str">
            <v>1,X</v>
          </cell>
          <cell r="K87" t="str">
            <v>1,X</v>
          </cell>
          <cell r="L87" t="str">
            <v>1,X</v>
          </cell>
          <cell r="M87" t="str">
            <v>1,X</v>
          </cell>
          <cell r="N87" t="str">
            <v>1,X</v>
          </cell>
          <cell r="O87" t="str">
            <v>1,X</v>
          </cell>
          <cell r="Q87" t="str">
            <v>1,X</v>
          </cell>
          <cell r="R87" t="str">
            <v>1,X</v>
          </cell>
          <cell r="S87" t="str">
            <v>1,X</v>
          </cell>
          <cell r="T87" t="str">
            <v>1,X</v>
          </cell>
          <cell r="U87" t="str">
            <v>1,X</v>
          </cell>
          <cell r="V87" t="str">
            <v>1,X</v>
          </cell>
          <cell r="X87" t="str">
            <v>1,X</v>
          </cell>
          <cell r="Y87" t="str">
            <v>1,X</v>
          </cell>
          <cell r="Z87" t="str">
            <v>1,X</v>
          </cell>
          <cell r="AA87" t="str">
            <v>1,X</v>
          </cell>
          <cell r="AB87" t="str">
            <v>1,X</v>
          </cell>
          <cell r="AC87" t="str">
            <v>1,X</v>
          </cell>
          <cell r="AE87" t="str">
            <v>1,X</v>
          </cell>
          <cell r="AF87" t="str">
            <v>1,X</v>
          </cell>
          <cell r="AG87" t="str">
            <v>1,X</v>
          </cell>
          <cell r="AH87" t="str">
            <v>1,X</v>
          </cell>
          <cell r="AI87" t="str">
            <v>1,X</v>
          </cell>
          <cell r="AJ87" t="str">
            <v>1,X</v>
          </cell>
          <cell r="AM87">
            <v>27</v>
          </cell>
          <cell r="AN87">
            <v>27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0.98</v>
          </cell>
        </row>
        <row r="88">
          <cell r="C88">
            <v>13382</v>
          </cell>
          <cell r="D88" t="str">
            <v>Nguyễn Thị Bích Thảo</v>
          </cell>
          <cell r="E88" t="str">
            <v>Nhân viên phục vụ hành khách hàng hóa</v>
          </cell>
          <cell r="F88" t="str">
            <v>1,X</v>
          </cell>
          <cell r="G88" t="str">
            <v>1,X</v>
          </cell>
          <cell r="H88" t="str">
            <v>1,X</v>
          </cell>
          <cell r="J88" t="str">
            <v>1,X</v>
          </cell>
          <cell r="K88" t="str">
            <v>1,X</v>
          </cell>
          <cell r="L88" t="str">
            <v>1,X</v>
          </cell>
          <cell r="M88" t="str">
            <v>1,X</v>
          </cell>
          <cell r="N88" t="str">
            <v>1,X</v>
          </cell>
          <cell r="O88" t="str">
            <v>1,X</v>
          </cell>
          <cell r="Q88" t="str">
            <v>1,X</v>
          </cell>
          <cell r="R88" t="str">
            <v>1,X</v>
          </cell>
          <cell r="S88" t="str">
            <v>1,X</v>
          </cell>
          <cell r="T88" t="str">
            <v>1,X</v>
          </cell>
          <cell r="U88" t="str">
            <v>1,X</v>
          </cell>
          <cell r="V88" t="str">
            <v>1,X</v>
          </cell>
          <cell r="X88" t="str">
            <v>1,X</v>
          </cell>
          <cell r="Y88" t="str">
            <v>1,X</v>
          </cell>
          <cell r="Z88" t="str">
            <v>1,X</v>
          </cell>
          <cell r="AA88" t="str">
            <v>1,X</v>
          </cell>
          <cell r="AB88" t="str">
            <v>1,X</v>
          </cell>
          <cell r="AC88" t="str">
            <v>1,X</v>
          </cell>
          <cell r="AE88" t="str">
            <v>1,X</v>
          </cell>
          <cell r="AF88" t="str">
            <v>1,X</v>
          </cell>
          <cell r="AG88" t="str">
            <v>1,X</v>
          </cell>
          <cell r="AH88" t="str">
            <v>1,X</v>
          </cell>
          <cell r="AI88" t="str">
            <v>1,X</v>
          </cell>
          <cell r="AJ88" t="str">
            <v>1,X</v>
          </cell>
          <cell r="AM88">
            <v>27</v>
          </cell>
          <cell r="AN88">
            <v>27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0.95</v>
          </cell>
        </row>
        <row r="89">
          <cell r="C89">
            <v>10570</v>
          </cell>
          <cell r="D89" t="str">
            <v>Phạm Anh Dũng</v>
          </cell>
          <cell r="E89" t="str">
            <v>NV PVHK</v>
          </cell>
          <cell r="F89" t="str">
            <v>1,X</v>
          </cell>
          <cell r="G89" t="str">
            <v>1,X</v>
          </cell>
          <cell r="H89" t="str">
            <v>1,X</v>
          </cell>
          <cell r="J89" t="str">
            <v>1,X</v>
          </cell>
          <cell r="K89" t="str">
            <v>1,X</v>
          </cell>
          <cell r="L89" t="str">
            <v>1,X</v>
          </cell>
          <cell r="M89" t="str">
            <v>1,X</v>
          </cell>
          <cell r="N89" t="str">
            <v>1,X</v>
          </cell>
          <cell r="O89" t="str">
            <v>1,X</v>
          </cell>
          <cell r="Q89" t="str">
            <v>1,X</v>
          </cell>
          <cell r="R89" t="str">
            <v>1,X</v>
          </cell>
          <cell r="S89" t="str">
            <v>1,X</v>
          </cell>
          <cell r="T89" t="str">
            <v>1,X</v>
          </cell>
          <cell r="U89" t="str">
            <v>1,X</v>
          </cell>
          <cell r="V89" t="str">
            <v>1,FDB</v>
          </cell>
          <cell r="X89" t="str">
            <v>1,FDB</v>
          </cell>
          <cell r="Y89" t="str">
            <v>1,FDB</v>
          </cell>
          <cell r="Z89" t="str">
            <v>1,X</v>
          </cell>
          <cell r="AA89" t="str">
            <v>1,X</v>
          </cell>
          <cell r="AB89" t="str">
            <v>1,X</v>
          </cell>
          <cell r="AC89" t="str">
            <v>1,X</v>
          </cell>
          <cell r="AE89" t="str">
            <v>1,X</v>
          </cell>
          <cell r="AF89" t="str">
            <v>1,X</v>
          </cell>
          <cell r="AG89" t="str">
            <v>1,X</v>
          </cell>
          <cell r="AH89" t="str">
            <v>1,X</v>
          </cell>
          <cell r="AI89" t="str">
            <v>1,X</v>
          </cell>
          <cell r="AJ89" t="str">
            <v>1,X</v>
          </cell>
          <cell r="AM89">
            <v>27</v>
          </cell>
          <cell r="AN89">
            <v>24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3</v>
          </cell>
          <cell r="BB89">
            <v>0</v>
          </cell>
          <cell r="BC89">
            <v>0</v>
          </cell>
          <cell r="BD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1</v>
          </cell>
        </row>
        <row r="90">
          <cell r="C90">
            <v>10583</v>
          </cell>
          <cell r="D90" t="str">
            <v>Nguyễn Thanh Huy</v>
          </cell>
          <cell r="E90" t="str">
            <v>NV PVHK</v>
          </cell>
          <cell r="F90" t="str">
            <v>1,X</v>
          </cell>
          <cell r="G90" t="str">
            <v>1,X</v>
          </cell>
          <cell r="H90" t="str">
            <v>1,X</v>
          </cell>
          <cell r="J90" t="str">
            <v>1,X</v>
          </cell>
          <cell r="K90" t="str">
            <v>1,X</v>
          </cell>
          <cell r="L90" t="str">
            <v>1,X</v>
          </cell>
          <cell r="M90" t="str">
            <v>1,X</v>
          </cell>
          <cell r="N90" t="str">
            <v>1,X</v>
          </cell>
          <cell r="O90" t="str">
            <v>1,X</v>
          </cell>
          <cell r="Q90" t="str">
            <v>1,X</v>
          </cell>
          <cell r="R90" t="str">
            <v>1,X</v>
          </cell>
          <cell r="S90" t="str">
            <v>1,X</v>
          </cell>
          <cell r="T90" t="str">
            <v>1,X</v>
          </cell>
          <cell r="U90" t="str">
            <v>1,X</v>
          </cell>
          <cell r="V90" t="str">
            <v>1,X</v>
          </cell>
          <cell r="X90" t="str">
            <v>1,X</v>
          </cell>
          <cell r="Y90" t="str">
            <v>1,X</v>
          </cell>
          <cell r="Z90" t="str">
            <v>1,X</v>
          </cell>
          <cell r="AA90" t="str">
            <v>1,X</v>
          </cell>
          <cell r="AB90" t="str">
            <v>1,X</v>
          </cell>
          <cell r="AC90" t="str">
            <v>1,X</v>
          </cell>
          <cell r="AE90" t="str">
            <v>1,X</v>
          </cell>
          <cell r="AF90" t="str">
            <v>1,X</v>
          </cell>
          <cell r="AG90" t="str">
            <v>1,X</v>
          </cell>
          <cell r="AH90" t="str">
            <v>1,X</v>
          </cell>
          <cell r="AI90" t="str">
            <v>1,X</v>
          </cell>
          <cell r="AJ90" t="str">
            <v>1,X</v>
          </cell>
          <cell r="AM90">
            <v>27</v>
          </cell>
          <cell r="AN90">
            <v>27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1</v>
          </cell>
        </row>
        <row r="91">
          <cell r="C91">
            <v>10585</v>
          </cell>
          <cell r="D91" t="str">
            <v>Nguyễn Thị Minh Thu</v>
          </cell>
          <cell r="E91" t="str">
            <v>NV PVHK</v>
          </cell>
          <cell r="F91" t="str">
            <v>1,X</v>
          </cell>
          <cell r="G91" t="str">
            <v>1,X</v>
          </cell>
          <cell r="H91" t="str">
            <v>1,X</v>
          </cell>
          <cell r="J91" t="str">
            <v>1,X</v>
          </cell>
          <cell r="K91" t="str">
            <v>1,X</v>
          </cell>
          <cell r="L91" t="str">
            <v>1,X</v>
          </cell>
          <cell r="M91" t="str">
            <v>1,X</v>
          </cell>
          <cell r="N91" t="str">
            <v>1,X</v>
          </cell>
          <cell r="O91" t="str">
            <v>1,X</v>
          </cell>
          <cell r="Q91" t="str">
            <v>1,X</v>
          </cell>
          <cell r="R91" t="str">
            <v>1,X</v>
          </cell>
          <cell r="S91" t="str">
            <v>1,X</v>
          </cell>
          <cell r="T91" t="str">
            <v>1,X</v>
          </cell>
          <cell r="U91" t="str">
            <v>1,X</v>
          </cell>
          <cell r="V91" t="str">
            <v>1,X</v>
          </cell>
          <cell r="X91" t="str">
            <v>1,X</v>
          </cell>
          <cell r="Y91" t="str">
            <v>1,X</v>
          </cell>
          <cell r="Z91" t="str">
            <v>1,X</v>
          </cell>
          <cell r="AA91" t="str">
            <v>1,X</v>
          </cell>
          <cell r="AB91" t="str">
            <v>1,X</v>
          </cell>
          <cell r="AC91" t="str">
            <v>1,X</v>
          </cell>
          <cell r="AE91" t="str">
            <v>1,X</v>
          </cell>
          <cell r="AF91" t="str">
            <v>1,X</v>
          </cell>
          <cell r="AG91" t="str">
            <v>1,X</v>
          </cell>
          <cell r="AH91" t="str">
            <v>1,X</v>
          </cell>
          <cell r="AI91" t="str">
            <v>1,X</v>
          </cell>
          <cell r="AJ91" t="str">
            <v>1,X</v>
          </cell>
          <cell r="AM91">
            <v>27</v>
          </cell>
          <cell r="AN91">
            <v>27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1</v>
          </cell>
        </row>
        <row r="92">
          <cell r="C92">
            <v>10586</v>
          </cell>
          <cell r="D92" t="str">
            <v>Nguyễn Thu Hằng</v>
          </cell>
          <cell r="E92" t="str">
            <v>NV PVHK</v>
          </cell>
          <cell r="F92" t="str">
            <v>1,X</v>
          </cell>
          <cell r="G92" t="str">
            <v>1,X</v>
          </cell>
          <cell r="H92" t="str">
            <v>1,X</v>
          </cell>
          <cell r="J92" t="str">
            <v>1,X</v>
          </cell>
          <cell r="K92" t="str">
            <v>1,X</v>
          </cell>
          <cell r="L92" t="str">
            <v>1,X</v>
          </cell>
          <cell r="M92" t="str">
            <v>1,X</v>
          </cell>
          <cell r="N92" t="str">
            <v>1,X</v>
          </cell>
          <cell r="O92" t="str">
            <v>1,X</v>
          </cell>
          <cell r="Q92" t="str">
            <v>1,X</v>
          </cell>
          <cell r="R92" t="str">
            <v>1,X</v>
          </cell>
          <cell r="S92" t="str">
            <v>1,X</v>
          </cell>
          <cell r="T92" t="str">
            <v>1,X</v>
          </cell>
          <cell r="U92" t="str">
            <v>1,X</v>
          </cell>
          <cell r="V92" t="str">
            <v>1,X</v>
          </cell>
          <cell r="X92" t="str">
            <v>1,X</v>
          </cell>
          <cell r="Y92" t="str">
            <v>1,X</v>
          </cell>
          <cell r="Z92" t="str">
            <v>1,X</v>
          </cell>
          <cell r="AA92" t="str">
            <v>1,X</v>
          </cell>
          <cell r="AB92" t="str">
            <v>1,X</v>
          </cell>
          <cell r="AC92" t="str">
            <v>1,X</v>
          </cell>
          <cell r="AE92" t="str">
            <v>1,X</v>
          </cell>
          <cell r="AF92" t="str">
            <v>1,X</v>
          </cell>
          <cell r="AG92" t="str">
            <v>1,X</v>
          </cell>
          <cell r="AH92" t="str">
            <v>1,X</v>
          </cell>
          <cell r="AI92" t="str">
            <v>1,X</v>
          </cell>
          <cell r="AJ92" t="str">
            <v>1,X</v>
          </cell>
          <cell r="AM92">
            <v>27</v>
          </cell>
          <cell r="AN92">
            <v>27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1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1</v>
          </cell>
        </row>
        <row r="93">
          <cell r="C93">
            <v>10600</v>
          </cell>
          <cell r="D93" t="str">
            <v>Nguyễn Thị Vân Anh</v>
          </cell>
          <cell r="E93" t="str">
            <v>NV PVHK</v>
          </cell>
          <cell r="F93" t="str">
            <v>1,X</v>
          </cell>
          <cell r="G93" t="str">
            <v>1,X</v>
          </cell>
          <cell r="H93" t="str">
            <v>1,X</v>
          </cell>
          <cell r="J93" t="str">
            <v>1,X</v>
          </cell>
          <cell r="K93" t="str">
            <v>1,X</v>
          </cell>
          <cell r="L93" t="str">
            <v>1,X</v>
          </cell>
          <cell r="M93" t="str">
            <v>1,X</v>
          </cell>
          <cell r="N93" t="str">
            <v>1,X</v>
          </cell>
          <cell r="O93" t="str">
            <v>1,X</v>
          </cell>
          <cell r="Q93" t="str">
            <v>1,X</v>
          </cell>
          <cell r="R93" t="str">
            <v>1,X</v>
          </cell>
          <cell r="S93" t="str">
            <v>1,X</v>
          </cell>
          <cell r="T93" t="str">
            <v>1,X</v>
          </cell>
          <cell r="U93" t="str">
            <v>1,X</v>
          </cell>
          <cell r="V93" t="str">
            <v>1,X</v>
          </cell>
          <cell r="X93" t="str">
            <v>1,X</v>
          </cell>
          <cell r="Y93" t="str">
            <v>1,X</v>
          </cell>
          <cell r="Z93" t="str">
            <v>1,X</v>
          </cell>
          <cell r="AA93" t="str">
            <v>1,X</v>
          </cell>
          <cell r="AB93" t="str">
            <v>1,X</v>
          </cell>
          <cell r="AC93" t="str">
            <v>1,X</v>
          </cell>
          <cell r="AE93" t="str">
            <v>1,X</v>
          </cell>
          <cell r="AF93" t="str">
            <v>1,X</v>
          </cell>
          <cell r="AG93" t="str">
            <v>1,X</v>
          </cell>
          <cell r="AH93" t="str">
            <v>1,X</v>
          </cell>
          <cell r="AI93" t="str">
            <v>1,X</v>
          </cell>
          <cell r="AJ93" t="str">
            <v>1,X</v>
          </cell>
          <cell r="AM93">
            <v>27</v>
          </cell>
          <cell r="AN93">
            <v>27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0.99</v>
          </cell>
        </row>
        <row r="94">
          <cell r="C94">
            <v>10601</v>
          </cell>
          <cell r="D94" t="str">
            <v>Phan Thị Hạnh</v>
          </cell>
          <cell r="E94" t="str">
            <v>NV PVHK</v>
          </cell>
          <cell r="F94" t="str">
            <v>1,X</v>
          </cell>
          <cell r="G94" t="str">
            <v>1,X</v>
          </cell>
          <cell r="H94" t="str">
            <v>1,X</v>
          </cell>
          <cell r="J94" t="str">
            <v>1,X</v>
          </cell>
          <cell r="K94" t="str">
            <v>1,X</v>
          </cell>
          <cell r="L94" t="str">
            <v>1,X</v>
          </cell>
          <cell r="M94" t="str">
            <v>1,X</v>
          </cell>
          <cell r="N94" t="str">
            <v>1,X</v>
          </cell>
          <cell r="O94" t="str">
            <v>1,X</v>
          </cell>
          <cell r="Q94" t="str">
            <v>1,X</v>
          </cell>
          <cell r="R94" t="str">
            <v>1,X</v>
          </cell>
          <cell r="S94" t="str">
            <v>1,X</v>
          </cell>
          <cell r="T94" t="str">
            <v>1,X</v>
          </cell>
          <cell r="U94" t="str">
            <v>1,X</v>
          </cell>
          <cell r="V94" t="str">
            <v>1,X</v>
          </cell>
          <cell r="X94" t="str">
            <v>1,X</v>
          </cell>
          <cell r="Y94" t="str">
            <v>1,X</v>
          </cell>
          <cell r="Z94" t="str">
            <v>1,X</v>
          </cell>
          <cell r="AA94" t="str">
            <v>1,X</v>
          </cell>
          <cell r="AB94" t="str">
            <v>1,X</v>
          </cell>
          <cell r="AC94" t="str">
            <v>1,X</v>
          </cell>
          <cell r="AE94" t="str">
            <v>1,X</v>
          </cell>
          <cell r="AF94" t="str">
            <v>1,X</v>
          </cell>
          <cell r="AG94" t="str">
            <v>1,X</v>
          </cell>
          <cell r="AH94" t="str">
            <v>1,X</v>
          </cell>
          <cell r="AI94" t="str">
            <v>1,X</v>
          </cell>
          <cell r="AJ94" t="str">
            <v>1,X</v>
          </cell>
          <cell r="AM94">
            <v>27</v>
          </cell>
          <cell r="AN94">
            <v>27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2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1.05</v>
          </cell>
        </row>
        <row r="95">
          <cell r="C95">
            <v>10608</v>
          </cell>
          <cell r="D95" t="str">
            <v>Nguyễn Thị Hương</v>
          </cell>
          <cell r="E95" t="str">
            <v>NV PVHK</v>
          </cell>
          <cell r="F95" t="str">
            <v>1,X</v>
          </cell>
          <cell r="G95" t="str">
            <v>1,X</v>
          </cell>
          <cell r="H95" t="str">
            <v>1,X</v>
          </cell>
          <cell r="J95" t="str">
            <v>1,X</v>
          </cell>
          <cell r="K95" t="str">
            <v>1,X</v>
          </cell>
          <cell r="L95" t="str">
            <v>1,X</v>
          </cell>
          <cell r="M95" t="str">
            <v>1,X</v>
          </cell>
          <cell r="N95" t="str">
            <v>1,X</v>
          </cell>
          <cell r="O95" t="str">
            <v>1,X</v>
          </cell>
          <cell r="Q95" t="str">
            <v>1,X</v>
          </cell>
          <cell r="R95" t="str">
            <v>1,X</v>
          </cell>
          <cell r="S95" t="str">
            <v>1,X</v>
          </cell>
          <cell r="T95" t="str">
            <v>1,X</v>
          </cell>
          <cell r="U95" t="str">
            <v>1,X</v>
          </cell>
          <cell r="V95" t="str">
            <v>1,X</v>
          </cell>
          <cell r="X95" t="str">
            <v>1,X</v>
          </cell>
          <cell r="Y95" t="str">
            <v>1,X</v>
          </cell>
          <cell r="Z95" t="str">
            <v>1,X</v>
          </cell>
          <cell r="AA95" t="str">
            <v>1,X</v>
          </cell>
          <cell r="AB95" t="str">
            <v>1,X</v>
          </cell>
          <cell r="AC95" t="str">
            <v>1,X</v>
          </cell>
          <cell r="AE95" t="str">
            <v>1,X</v>
          </cell>
          <cell r="AF95" t="str">
            <v>1,X</v>
          </cell>
          <cell r="AG95" t="str">
            <v>1,X</v>
          </cell>
          <cell r="AH95" t="str">
            <v>1,X</v>
          </cell>
          <cell r="AI95" t="str">
            <v>1,X</v>
          </cell>
          <cell r="AJ95" t="str">
            <v>1,X</v>
          </cell>
          <cell r="AM95">
            <v>27</v>
          </cell>
          <cell r="AN95">
            <v>27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1</v>
          </cell>
        </row>
        <row r="96">
          <cell r="C96">
            <v>10624</v>
          </cell>
          <cell r="D96" t="str">
            <v>Nguyễn Huyền Trang</v>
          </cell>
          <cell r="E96" t="str">
            <v>NV PVHK</v>
          </cell>
          <cell r="F96" t="str">
            <v>1,X</v>
          </cell>
          <cell r="G96" t="str">
            <v>1,X</v>
          </cell>
          <cell r="H96" t="str">
            <v>1,X</v>
          </cell>
          <cell r="J96" t="str">
            <v>1,X</v>
          </cell>
          <cell r="K96" t="str">
            <v>1,X</v>
          </cell>
          <cell r="L96" t="str">
            <v>1,X</v>
          </cell>
          <cell r="M96" t="str">
            <v>1,X</v>
          </cell>
          <cell r="N96" t="str">
            <v>1,X</v>
          </cell>
          <cell r="O96" t="str">
            <v>1,X</v>
          </cell>
          <cell r="Q96" t="str">
            <v>1,X</v>
          </cell>
          <cell r="R96" t="str">
            <v>1,X</v>
          </cell>
          <cell r="S96" t="str">
            <v>1,X</v>
          </cell>
          <cell r="T96" t="str">
            <v>1,X</v>
          </cell>
          <cell r="U96" t="str">
            <v>1,X</v>
          </cell>
          <cell r="V96" t="str">
            <v>1,X</v>
          </cell>
          <cell r="X96" t="str">
            <v>1,X</v>
          </cell>
          <cell r="Y96" t="str">
            <v>1,X</v>
          </cell>
          <cell r="Z96" t="str">
            <v>1,X</v>
          </cell>
          <cell r="AA96" t="str">
            <v>1,X</v>
          </cell>
          <cell r="AB96" t="str">
            <v>1,X</v>
          </cell>
          <cell r="AC96" t="str">
            <v>1,X</v>
          </cell>
          <cell r="AE96" t="str">
            <v>1,X</v>
          </cell>
          <cell r="AF96" t="str">
            <v>1,X</v>
          </cell>
          <cell r="AG96" t="str">
            <v>1,X</v>
          </cell>
          <cell r="AH96" t="str">
            <v>1,X</v>
          </cell>
          <cell r="AI96" t="str">
            <v>1,X</v>
          </cell>
          <cell r="AJ96" t="str">
            <v>1,X</v>
          </cell>
          <cell r="AM96">
            <v>27</v>
          </cell>
          <cell r="AN96">
            <v>27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1</v>
          </cell>
        </row>
        <row r="97">
          <cell r="C97">
            <v>10625</v>
          </cell>
          <cell r="D97" t="str">
            <v>Vương Thị Thanh Nhàn</v>
          </cell>
          <cell r="E97" t="str">
            <v>NV PVHK</v>
          </cell>
          <cell r="F97" t="str">
            <v>1,X</v>
          </cell>
          <cell r="G97" t="str">
            <v>1,X</v>
          </cell>
          <cell r="H97" t="str">
            <v>1,X</v>
          </cell>
          <cell r="J97" t="str">
            <v>1,X</v>
          </cell>
          <cell r="K97" t="str">
            <v>1,X</v>
          </cell>
          <cell r="L97" t="str">
            <v>1,X</v>
          </cell>
          <cell r="M97" t="str">
            <v>1,X</v>
          </cell>
          <cell r="N97" t="str">
            <v>1,X</v>
          </cell>
          <cell r="O97" t="str">
            <v>1,X</v>
          </cell>
          <cell r="Q97" t="str">
            <v>1,X</v>
          </cell>
          <cell r="R97" t="str">
            <v>1,X</v>
          </cell>
          <cell r="S97" t="str">
            <v>1,X</v>
          </cell>
          <cell r="T97" t="str">
            <v>1,X</v>
          </cell>
          <cell r="U97" t="str">
            <v>1,X</v>
          </cell>
          <cell r="V97" t="str">
            <v>1,X</v>
          </cell>
          <cell r="X97" t="str">
            <v>1,X</v>
          </cell>
          <cell r="Y97" t="str">
            <v>1,X</v>
          </cell>
          <cell r="Z97" t="str">
            <v>1,X</v>
          </cell>
          <cell r="AA97" t="str">
            <v>1,X</v>
          </cell>
          <cell r="AB97" t="str">
            <v>1,X</v>
          </cell>
          <cell r="AC97" t="str">
            <v>1,X</v>
          </cell>
          <cell r="AE97" t="str">
            <v>1,X</v>
          </cell>
          <cell r="AF97" t="str">
            <v>1,X</v>
          </cell>
          <cell r="AG97" t="str">
            <v>1,X</v>
          </cell>
          <cell r="AH97" t="str">
            <v>1,X</v>
          </cell>
          <cell r="AI97" t="str">
            <v>1,X</v>
          </cell>
          <cell r="AJ97" t="str">
            <v>1,X</v>
          </cell>
          <cell r="AM97">
            <v>27</v>
          </cell>
          <cell r="AN97">
            <v>27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1</v>
          </cell>
        </row>
        <row r="98">
          <cell r="C98">
            <v>10633</v>
          </cell>
          <cell r="D98" t="str">
            <v>Quàng Thị Phúc</v>
          </cell>
          <cell r="E98" t="str">
            <v>NV PVHK</v>
          </cell>
          <cell r="F98" t="str">
            <v>1,X</v>
          </cell>
          <cell r="G98" t="str">
            <v>1,X</v>
          </cell>
          <cell r="H98" t="str">
            <v>1,X</v>
          </cell>
          <cell r="J98" t="str">
            <v>1,X</v>
          </cell>
          <cell r="K98" t="str">
            <v>1,X</v>
          </cell>
          <cell r="L98" t="str">
            <v>1,X</v>
          </cell>
          <cell r="M98" t="str">
            <v>1,X</v>
          </cell>
          <cell r="N98" t="str">
            <v>1,X</v>
          </cell>
          <cell r="O98" t="str">
            <v>1,X</v>
          </cell>
          <cell r="Q98" t="str">
            <v>1,X</v>
          </cell>
          <cell r="R98" t="str">
            <v>1,X</v>
          </cell>
          <cell r="S98" t="str">
            <v>1,X</v>
          </cell>
          <cell r="T98" t="str">
            <v>1,X</v>
          </cell>
          <cell r="U98" t="str">
            <v>1,X</v>
          </cell>
          <cell r="V98" t="str">
            <v>1,X</v>
          </cell>
          <cell r="X98" t="str">
            <v>1,X</v>
          </cell>
          <cell r="Y98" t="str">
            <v>1,X</v>
          </cell>
          <cell r="Z98" t="str">
            <v>1,X</v>
          </cell>
          <cell r="AA98" t="str">
            <v>1,X</v>
          </cell>
          <cell r="AB98" t="str">
            <v>1,X</v>
          </cell>
          <cell r="AC98" t="str">
            <v>1,X</v>
          </cell>
          <cell r="AE98" t="str">
            <v>1,X</v>
          </cell>
          <cell r="AF98" t="str">
            <v>1,X</v>
          </cell>
          <cell r="AG98" t="str">
            <v>1,X</v>
          </cell>
          <cell r="AH98" t="str">
            <v>1,X</v>
          </cell>
          <cell r="AI98" t="str">
            <v>1,X</v>
          </cell>
          <cell r="AJ98" t="str">
            <v>1,X</v>
          </cell>
          <cell r="AM98">
            <v>27</v>
          </cell>
          <cell r="AN98">
            <v>27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2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1</v>
          </cell>
        </row>
        <row r="99">
          <cell r="C99">
            <v>10634</v>
          </cell>
          <cell r="D99" t="str">
            <v>Phạm Thị Thanh Hoa</v>
          </cell>
          <cell r="E99" t="str">
            <v>NV PVHK</v>
          </cell>
          <cell r="F99" t="str">
            <v>1,X</v>
          </cell>
          <cell r="G99" t="str">
            <v>1,X</v>
          </cell>
          <cell r="H99" t="str">
            <v>1,X</v>
          </cell>
          <cell r="J99" t="str">
            <v>1,X</v>
          </cell>
          <cell r="K99" t="str">
            <v>1,X</v>
          </cell>
          <cell r="L99" t="str">
            <v>1,X</v>
          </cell>
          <cell r="M99" t="str">
            <v>1,X</v>
          </cell>
          <cell r="N99" t="str">
            <v>1,X</v>
          </cell>
          <cell r="O99" t="str">
            <v>1,X</v>
          </cell>
          <cell r="Q99" t="str">
            <v>1,X</v>
          </cell>
          <cell r="R99" t="str">
            <v>1,X</v>
          </cell>
          <cell r="S99" t="str">
            <v>1,X</v>
          </cell>
          <cell r="T99" t="str">
            <v>1,X</v>
          </cell>
          <cell r="U99" t="str">
            <v>1,X</v>
          </cell>
          <cell r="V99" t="str">
            <v>1,X</v>
          </cell>
          <cell r="X99" t="str">
            <v>1,X</v>
          </cell>
          <cell r="Y99" t="str">
            <v>1,X</v>
          </cell>
          <cell r="Z99" t="str">
            <v>1,X</v>
          </cell>
          <cell r="AA99" t="str">
            <v>1,X</v>
          </cell>
          <cell r="AB99" t="str">
            <v>1,X</v>
          </cell>
          <cell r="AC99" t="str">
            <v>1,X</v>
          </cell>
          <cell r="AE99" t="str">
            <v>1,X</v>
          </cell>
          <cell r="AF99" t="str">
            <v>1,X</v>
          </cell>
          <cell r="AG99" t="str">
            <v>1,X</v>
          </cell>
          <cell r="AH99" t="str">
            <v>1,X</v>
          </cell>
          <cell r="AI99" t="str">
            <v>1,X</v>
          </cell>
          <cell r="AJ99" t="str">
            <v>1,X</v>
          </cell>
          <cell r="AM99">
            <v>27</v>
          </cell>
          <cell r="AN99">
            <v>27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1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1.05</v>
          </cell>
        </row>
        <row r="100">
          <cell r="C100">
            <v>10635</v>
          </cell>
          <cell r="D100" t="str">
            <v>Đào Thị Mận</v>
          </cell>
          <cell r="E100" t="str">
            <v>NV PVHK</v>
          </cell>
          <cell r="F100" t="str">
            <v>1,X</v>
          </cell>
          <cell r="G100" t="str">
            <v>1,X</v>
          </cell>
          <cell r="H100" t="str">
            <v>1,X</v>
          </cell>
          <cell r="J100" t="str">
            <v>1,X</v>
          </cell>
          <cell r="K100" t="str">
            <v>1,X</v>
          </cell>
          <cell r="L100" t="str">
            <v>1,X</v>
          </cell>
          <cell r="M100" t="str">
            <v>1,X</v>
          </cell>
          <cell r="N100" t="str">
            <v>1,X</v>
          </cell>
          <cell r="O100" t="str">
            <v>1,X</v>
          </cell>
          <cell r="Q100" t="str">
            <v>1,X</v>
          </cell>
          <cell r="R100" t="str">
            <v>1,X</v>
          </cell>
          <cell r="S100" t="str">
            <v>1,X</v>
          </cell>
          <cell r="T100" t="str">
            <v>1,X</v>
          </cell>
          <cell r="U100" t="str">
            <v>1,X</v>
          </cell>
          <cell r="V100" t="str">
            <v>1,X</v>
          </cell>
          <cell r="X100" t="str">
            <v>1,X</v>
          </cell>
          <cell r="Y100" t="str">
            <v>1,X</v>
          </cell>
          <cell r="Z100" t="str">
            <v>1,X</v>
          </cell>
          <cell r="AA100" t="str">
            <v>1,X</v>
          </cell>
          <cell r="AB100" t="str">
            <v>1,X</v>
          </cell>
          <cell r="AC100" t="str">
            <v>1,X</v>
          </cell>
          <cell r="AE100" t="str">
            <v>1,X</v>
          </cell>
          <cell r="AF100" t="str">
            <v>1,X</v>
          </cell>
          <cell r="AG100" t="str">
            <v>1,X</v>
          </cell>
          <cell r="AH100" t="str">
            <v>1,X</v>
          </cell>
          <cell r="AI100" t="str">
            <v>1,X</v>
          </cell>
          <cell r="AJ100" t="str">
            <v>1,X</v>
          </cell>
          <cell r="AM100">
            <v>27</v>
          </cell>
          <cell r="AN100">
            <v>27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1</v>
          </cell>
        </row>
        <row r="101">
          <cell r="C101">
            <v>11105</v>
          </cell>
          <cell r="D101" t="str">
            <v>Ngô Minh Thanh</v>
          </cell>
          <cell r="E101" t="str">
            <v>NV PVHK</v>
          </cell>
          <cell r="F101" t="str">
            <v>1,X</v>
          </cell>
          <cell r="G101" t="str">
            <v>1,X</v>
          </cell>
          <cell r="H101" t="str">
            <v>1,X</v>
          </cell>
          <cell r="J101" t="str">
            <v>1,X</v>
          </cell>
          <cell r="K101" t="str">
            <v>1,X</v>
          </cell>
          <cell r="L101" t="str">
            <v>1,X</v>
          </cell>
          <cell r="M101" t="str">
            <v>1,X</v>
          </cell>
          <cell r="N101" t="str">
            <v>1,X</v>
          </cell>
          <cell r="O101" t="str">
            <v>1,X</v>
          </cell>
          <cell r="Q101" t="str">
            <v>1,X</v>
          </cell>
          <cell r="R101" t="str">
            <v>1,X</v>
          </cell>
          <cell r="S101" t="str">
            <v>1,X</v>
          </cell>
          <cell r="T101" t="str">
            <v>1,X</v>
          </cell>
          <cell r="U101" t="str">
            <v>1,X</v>
          </cell>
          <cell r="V101" t="str">
            <v>1,X</v>
          </cell>
          <cell r="X101" t="str">
            <v>1,X</v>
          </cell>
          <cell r="Y101" t="str">
            <v>1,X</v>
          </cell>
          <cell r="Z101" t="str">
            <v>1,X</v>
          </cell>
          <cell r="AA101" t="str">
            <v>1,X</v>
          </cell>
          <cell r="AB101" t="str">
            <v>1,X</v>
          </cell>
          <cell r="AC101" t="str">
            <v>1,X</v>
          </cell>
          <cell r="AE101" t="str">
            <v>1,X</v>
          </cell>
          <cell r="AF101" t="str">
            <v>1,X</v>
          </cell>
          <cell r="AG101" t="str">
            <v>1,X</v>
          </cell>
          <cell r="AH101" t="str">
            <v>1,X</v>
          </cell>
          <cell r="AI101" t="str">
            <v>1,X</v>
          </cell>
          <cell r="AJ101" t="str">
            <v>1,X</v>
          </cell>
          <cell r="AM101">
            <v>27</v>
          </cell>
          <cell r="AN101">
            <v>27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1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1</v>
          </cell>
        </row>
        <row r="102">
          <cell r="C102">
            <v>11107</v>
          </cell>
          <cell r="D102" t="str">
            <v>Vũ Thị Thơm</v>
          </cell>
          <cell r="E102" t="str">
            <v>NV PVHK</v>
          </cell>
          <cell r="F102" t="str">
            <v>1,X</v>
          </cell>
          <cell r="G102" t="str">
            <v>1,X</v>
          </cell>
          <cell r="H102" t="str">
            <v>1,X</v>
          </cell>
          <cell r="J102" t="str">
            <v>1,X</v>
          </cell>
          <cell r="K102" t="str">
            <v>1,X</v>
          </cell>
          <cell r="L102" t="str">
            <v>1,X</v>
          </cell>
          <cell r="M102" t="str">
            <v>1,X</v>
          </cell>
          <cell r="N102" t="str">
            <v>1,X</v>
          </cell>
          <cell r="O102" t="str">
            <v>1,X</v>
          </cell>
          <cell r="Q102" t="str">
            <v>1,X</v>
          </cell>
          <cell r="R102" t="str">
            <v>1,X</v>
          </cell>
          <cell r="S102" t="str">
            <v>1,X</v>
          </cell>
          <cell r="T102" t="str">
            <v>1,X</v>
          </cell>
          <cell r="U102" t="str">
            <v>1,X</v>
          </cell>
          <cell r="V102" t="str">
            <v>1,X</v>
          </cell>
          <cell r="X102" t="str">
            <v>1,X</v>
          </cell>
          <cell r="Y102" t="str">
            <v>1,X</v>
          </cell>
          <cell r="Z102" t="str">
            <v>1,X</v>
          </cell>
          <cell r="AA102" t="str">
            <v>1,X</v>
          </cell>
          <cell r="AB102" t="str">
            <v>1,X</v>
          </cell>
          <cell r="AC102" t="str">
            <v>1,X</v>
          </cell>
          <cell r="AE102" t="str">
            <v>1,X</v>
          </cell>
          <cell r="AF102" t="str">
            <v>1,X</v>
          </cell>
          <cell r="AG102" t="str">
            <v>1,X</v>
          </cell>
          <cell r="AH102" t="str">
            <v>1,X</v>
          </cell>
          <cell r="AI102" t="str">
            <v>1,X</v>
          </cell>
          <cell r="AJ102" t="str">
            <v>1,X</v>
          </cell>
          <cell r="AM102">
            <v>27</v>
          </cell>
          <cell r="AN102">
            <v>27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2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1</v>
          </cell>
        </row>
        <row r="103">
          <cell r="C103">
            <v>11766</v>
          </cell>
          <cell r="D103" t="str">
            <v>Nguyễn Thị Vân</v>
          </cell>
          <cell r="E103" t="str">
            <v>NV PVHK</v>
          </cell>
          <cell r="F103" t="str">
            <v>1,X</v>
          </cell>
          <cell r="G103" t="str">
            <v>1,X</v>
          </cell>
          <cell r="H103" t="str">
            <v>1,X</v>
          </cell>
          <cell r="J103" t="str">
            <v>1,X</v>
          </cell>
          <cell r="K103" t="str">
            <v>1,X</v>
          </cell>
          <cell r="L103" t="str">
            <v>1,X</v>
          </cell>
          <cell r="M103" t="str">
            <v>1,X</v>
          </cell>
          <cell r="N103" t="str">
            <v>1,X</v>
          </cell>
          <cell r="O103" t="str">
            <v>1,X</v>
          </cell>
          <cell r="Q103" t="str">
            <v>1,X</v>
          </cell>
          <cell r="R103" t="str">
            <v>1,X</v>
          </cell>
          <cell r="S103" t="str">
            <v>1,X</v>
          </cell>
          <cell r="T103" t="str">
            <v>1,X</v>
          </cell>
          <cell r="U103" t="str">
            <v>1,X</v>
          </cell>
          <cell r="V103" t="str">
            <v>1,X</v>
          </cell>
          <cell r="X103" t="str">
            <v>1,X</v>
          </cell>
          <cell r="Y103" t="str">
            <v>1,X</v>
          </cell>
          <cell r="Z103" t="str">
            <v>1,X</v>
          </cell>
          <cell r="AA103" t="str">
            <v>1,X</v>
          </cell>
          <cell r="AB103" t="str">
            <v>1,X</v>
          </cell>
          <cell r="AC103" t="str">
            <v>1,X</v>
          </cell>
          <cell r="AE103" t="str">
            <v>1,X</v>
          </cell>
          <cell r="AF103" t="str">
            <v>1,X</v>
          </cell>
          <cell r="AG103" t="str">
            <v>1,X</v>
          </cell>
          <cell r="AH103" t="str">
            <v>1,X</v>
          </cell>
          <cell r="AI103" t="str">
            <v>1,X</v>
          </cell>
          <cell r="AJ103" t="str">
            <v>1,X</v>
          </cell>
          <cell r="AM103">
            <v>27</v>
          </cell>
          <cell r="AN103">
            <v>27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1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1</v>
          </cell>
        </row>
        <row r="104">
          <cell r="C104">
            <v>13096</v>
          </cell>
          <cell r="D104" t="str">
            <v>Đinh Văn Long</v>
          </cell>
          <cell r="E104" t="str">
            <v>NV PVHK</v>
          </cell>
          <cell r="F104" t="str">
            <v>1,X</v>
          </cell>
          <cell r="G104" t="str">
            <v>1,X</v>
          </cell>
          <cell r="H104" t="str">
            <v>1,X</v>
          </cell>
          <cell r="J104" t="str">
            <v>1,X</v>
          </cell>
          <cell r="K104" t="str">
            <v>1,X</v>
          </cell>
          <cell r="L104" t="str">
            <v>1,X</v>
          </cell>
          <cell r="M104" t="str">
            <v>1,X</v>
          </cell>
          <cell r="N104" t="str">
            <v>1,X</v>
          </cell>
          <cell r="O104" t="str">
            <v>1,X</v>
          </cell>
          <cell r="Q104" t="str">
            <v>1,X</v>
          </cell>
          <cell r="R104" t="str">
            <v>1,X</v>
          </cell>
          <cell r="S104" t="str">
            <v>1,X</v>
          </cell>
          <cell r="T104" t="str">
            <v>1,X</v>
          </cell>
          <cell r="U104" t="str">
            <v>1,X</v>
          </cell>
          <cell r="V104" t="str">
            <v>1,X</v>
          </cell>
          <cell r="X104" t="str">
            <v>1,X</v>
          </cell>
          <cell r="Y104" t="str">
            <v>1,X</v>
          </cell>
          <cell r="Z104" t="str">
            <v>1,X</v>
          </cell>
          <cell r="AA104" t="str">
            <v>1,X</v>
          </cell>
          <cell r="AB104" t="str">
            <v>1,X</v>
          </cell>
          <cell r="AC104" t="str">
            <v>1,X</v>
          </cell>
          <cell r="AE104" t="str">
            <v>1,X</v>
          </cell>
          <cell r="AF104" t="str">
            <v>1,X</v>
          </cell>
          <cell r="AG104" t="str">
            <v>1,X</v>
          </cell>
          <cell r="AH104" t="str">
            <v>1,X</v>
          </cell>
          <cell r="AI104" t="str">
            <v>1,X</v>
          </cell>
          <cell r="AJ104" t="str">
            <v>1,X</v>
          </cell>
          <cell r="AM104">
            <v>27</v>
          </cell>
          <cell r="AN104">
            <v>27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1</v>
          </cell>
        </row>
        <row r="105">
          <cell r="C105">
            <v>10778</v>
          </cell>
          <cell r="D105" t="str">
            <v>Nguyễn Thị Hồng Anh</v>
          </cell>
          <cell r="E105" t="str">
            <v>NV PVHK</v>
          </cell>
          <cell r="F105" t="str">
            <v>1,X</v>
          </cell>
          <cell r="G105" t="str">
            <v>1,X</v>
          </cell>
          <cell r="H105" t="str">
            <v>1,X</v>
          </cell>
          <cell r="J105" t="str">
            <v>1,X</v>
          </cell>
          <cell r="K105" t="str">
            <v>1,X</v>
          </cell>
          <cell r="L105" t="str">
            <v>1,X</v>
          </cell>
          <cell r="M105" t="str">
            <v>1,X</v>
          </cell>
          <cell r="N105" t="str">
            <v>1,X</v>
          </cell>
          <cell r="O105" t="str">
            <v>1,X</v>
          </cell>
          <cell r="Q105" t="str">
            <v>1,X</v>
          </cell>
          <cell r="R105" t="str">
            <v>1,X</v>
          </cell>
          <cell r="S105" t="str">
            <v>1,X</v>
          </cell>
          <cell r="T105" t="str">
            <v>1,X</v>
          </cell>
          <cell r="U105" t="str">
            <v>1,X</v>
          </cell>
          <cell r="V105" t="str">
            <v>1,X</v>
          </cell>
          <cell r="X105" t="str">
            <v>1,X</v>
          </cell>
          <cell r="Y105" t="str">
            <v>1,X</v>
          </cell>
          <cell r="Z105" t="str">
            <v>1,X</v>
          </cell>
          <cell r="AA105" t="str">
            <v>1,X</v>
          </cell>
          <cell r="AB105" t="str">
            <v>1,X</v>
          </cell>
          <cell r="AC105" t="str">
            <v>1,X</v>
          </cell>
          <cell r="AE105" t="str">
            <v>1,X</v>
          </cell>
          <cell r="AF105" t="str">
            <v>1,X</v>
          </cell>
          <cell r="AG105" t="str">
            <v>1,X</v>
          </cell>
          <cell r="AH105" t="str">
            <v>1,X</v>
          </cell>
          <cell r="AI105" t="str">
            <v>1,X</v>
          </cell>
          <cell r="AJ105" t="str">
            <v>1,X</v>
          </cell>
          <cell r="AM105">
            <v>27</v>
          </cell>
          <cell r="AN105">
            <v>27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2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1</v>
          </cell>
        </row>
        <row r="106">
          <cell r="C106">
            <v>11765</v>
          </cell>
          <cell r="D106" t="str">
            <v>Hoàng Thị Hồng Nhung</v>
          </cell>
          <cell r="E106" t="str">
            <v>NV PVHK</v>
          </cell>
          <cell r="F106" t="str">
            <v>1,X</v>
          </cell>
          <cell r="G106" t="str">
            <v>1,X</v>
          </cell>
          <cell r="H106" t="str">
            <v>1,X</v>
          </cell>
          <cell r="J106" t="str">
            <v>1,X</v>
          </cell>
          <cell r="K106" t="str">
            <v>1,X</v>
          </cell>
          <cell r="L106" t="str">
            <v>1,X</v>
          </cell>
          <cell r="M106" t="str">
            <v>1,X</v>
          </cell>
          <cell r="N106" t="str">
            <v>1,X</v>
          </cell>
          <cell r="O106" t="str">
            <v>1,X</v>
          </cell>
          <cell r="Q106" t="str">
            <v>1,X</v>
          </cell>
          <cell r="R106" t="str">
            <v>1,X</v>
          </cell>
          <cell r="S106" t="str">
            <v>1,X</v>
          </cell>
          <cell r="T106" t="str">
            <v>1,X</v>
          </cell>
          <cell r="U106" t="str">
            <v>1,X</v>
          </cell>
          <cell r="V106" t="str">
            <v>1,X</v>
          </cell>
          <cell r="X106" t="str">
            <v>1,X</v>
          </cell>
          <cell r="Y106" t="str">
            <v>1,X</v>
          </cell>
          <cell r="Z106" t="str">
            <v>1,X</v>
          </cell>
          <cell r="AA106" t="str">
            <v>1,X</v>
          </cell>
          <cell r="AB106" t="str">
            <v>1,X</v>
          </cell>
          <cell r="AC106" t="str">
            <v>1,X</v>
          </cell>
          <cell r="AE106" t="str">
            <v>1,X</v>
          </cell>
          <cell r="AF106" t="str">
            <v>1,X</v>
          </cell>
          <cell r="AG106" t="str">
            <v>1,X</v>
          </cell>
          <cell r="AH106" t="str">
            <v>1,X</v>
          </cell>
          <cell r="AI106" t="str">
            <v>1,X</v>
          </cell>
          <cell r="AJ106" t="str">
            <v>1,X</v>
          </cell>
          <cell r="AM106">
            <v>27</v>
          </cell>
          <cell r="AN106">
            <v>27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2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0.96</v>
          </cell>
        </row>
        <row r="107">
          <cell r="C107">
            <v>10631</v>
          </cell>
          <cell r="D107" t="str">
            <v>Nguyễn Thị Phương Mai</v>
          </cell>
          <cell r="E107" t="str">
            <v>Đội trưởng</v>
          </cell>
          <cell r="F107" t="str">
            <v>1,X</v>
          </cell>
          <cell r="G107" t="str">
            <v>1,X</v>
          </cell>
          <cell r="H107" t="str">
            <v>1,X</v>
          </cell>
          <cell r="J107" t="str">
            <v>1,X</v>
          </cell>
          <cell r="K107" t="str">
            <v>1,X</v>
          </cell>
          <cell r="L107" t="str">
            <v>1,X</v>
          </cell>
          <cell r="M107" t="str">
            <v>1,X</v>
          </cell>
          <cell r="N107" t="str">
            <v>1,X</v>
          </cell>
          <cell r="O107" t="str">
            <v>1,X</v>
          </cell>
          <cell r="Q107" t="str">
            <v>1,X</v>
          </cell>
          <cell r="R107" t="str">
            <v>1,X</v>
          </cell>
          <cell r="S107" t="str">
            <v>1,X</v>
          </cell>
          <cell r="T107" t="str">
            <v>1,X</v>
          </cell>
          <cell r="U107" t="str">
            <v>1,X</v>
          </cell>
          <cell r="V107" t="str">
            <v>1,X</v>
          </cell>
          <cell r="X107" t="str">
            <v>1,X</v>
          </cell>
          <cell r="Y107" t="str">
            <v>1,X</v>
          </cell>
          <cell r="Z107" t="str">
            <v>1,X</v>
          </cell>
          <cell r="AA107" t="str">
            <v>1,X</v>
          </cell>
          <cell r="AB107" t="str">
            <v>1,X</v>
          </cell>
          <cell r="AC107" t="str">
            <v>1,X</v>
          </cell>
          <cell r="AE107" t="str">
            <v>1,X</v>
          </cell>
          <cell r="AF107" t="str">
            <v>1,X</v>
          </cell>
          <cell r="AG107" t="str">
            <v>1,X</v>
          </cell>
          <cell r="AH107" t="str">
            <v>1,X</v>
          </cell>
          <cell r="AI107" t="str">
            <v>1,X</v>
          </cell>
          <cell r="AJ107" t="str">
            <v>1,X</v>
          </cell>
          <cell r="AM107">
            <v>27</v>
          </cell>
          <cell r="AN107">
            <v>27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1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1</v>
          </cell>
        </row>
        <row r="108">
          <cell r="C108">
            <v>10630</v>
          </cell>
          <cell r="D108" t="str">
            <v>Nguyễn Thị Thu Hương</v>
          </cell>
          <cell r="E108" t="str">
            <v>Đội phó</v>
          </cell>
          <cell r="F108" t="str">
            <v>1,X</v>
          </cell>
          <cell r="G108" t="str">
            <v>1,X</v>
          </cell>
          <cell r="H108" t="str">
            <v>1,X</v>
          </cell>
          <cell r="J108" t="str">
            <v>1,X</v>
          </cell>
          <cell r="K108" t="str">
            <v>1,X</v>
          </cell>
          <cell r="L108" t="str">
            <v>1,X</v>
          </cell>
          <cell r="M108" t="str">
            <v>1,X</v>
          </cell>
          <cell r="N108" t="str">
            <v>1,X</v>
          </cell>
          <cell r="O108" t="str">
            <v>1,X</v>
          </cell>
          <cell r="Q108" t="str">
            <v>1,X</v>
          </cell>
          <cell r="R108" t="str">
            <v>1,X</v>
          </cell>
          <cell r="S108" t="str">
            <v>1,X</v>
          </cell>
          <cell r="T108" t="str">
            <v>1,X</v>
          </cell>
          <cell r="U108" t="str">
            <v>1,X</v>
          </cell>
          <cell r="V108" t="str">
            <v>1,X</v>
          </cell>
          <cell r="X108" t="str">
            <v>1,X</v>
          </cell>
          <cell r="Y108" t="str">
            <v>1,X</v>
          </cell>
          <cell r="Z108" t="str">
            <v>1,X</v>
          </cell>
          <cell r="AA108" t="str">
            <v>1,X</v>
          </cell>
          <cell r="AB108" t="str">
            <v>1,X</v>
          </cell>
          <cell r="AC108" t="str">
            <v>1,X</v>
          </cell>
          <cell r="AE108" t="str">
            <v>1,X</v>
          </cell>
          <cell r="AF108" t="str">
            <v>1,X</v>
          </cell>
          <cell r="AG108" t="str">
            <v>1,X</v>
          </cell>
          <cell r="AH108" t="str">
            <v>1,X</v>
          </cell>
          <cell r="AI108" t="str">
            <v>1,X</v>
          </cell>
          <cell r="AJ108" t="str">
            <v>1,X</v>
          </cell>
          <cell r="AM108">
            <v>27</v>
          </cell>
          <cell r="AN108">
            <v>27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1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1</v>
          </cell>
        </row>
        <row r="109">
          <cell r="C109">
            <v>12549</v>
          </cell>
          <cell r="D109" t="str">
            <v>Nguyễn Tuấn Linh</v>
          </cell>
          <cell r="E109" t="str">
            <v>Nhân viên phục vụ hành khách hàng hóa</v>
          </cell>
          <cell r="F109" t="str">
            <v>1,X</v>
          </cell>
          <cell r="G109" t="str">
            <v>1,X</v>
          </cell>
          <cell r="H109" t="str">
            <v>1,X</v>
          </cell>
          <cell r="J109" t="str">
            <v>1,X</v>
          </cell>
          <cell r="K109" t="str">
            <v>1,X</v>
          </cell>
          <cell r="L109" t="str">
            <v>1,X</v>
          </cell>
          <cell r="M109" t="str">
            <v>1,X</v>
          </cell>
          <cell r="N109" t="str">
            <v>1,X</v>
          </cell>
          <cell r="O109" t="str">
            <v>1,X</v>
          </cell>
          <cell r="Q109" t="str">
            <v>1,X</v>
          </cell>
          <cell r="R109" t="str">
            <v>1,X</v>
          </cell>
          <cell r="S109" t="str">
            <v>1,X</v>
          </cell>
          <cell r="T109" t="str">
            <v>1,X</v>
          </cell>
          <cell r="U109" t="str">
            <v>1,X</v>
          </cell>
          <cell r="V109" t="str">
            <v>1,X</v>
          </cell>
          <cell r="X109" t="str">
            <v>1,X</v>
          </cell>
          <cell r="Y109" t="str">
            <v>1,X</v>
          </cell>
          <cell r="Z109" t="str">
            <v>1,X</v>
          </cell>
          <cell r="AA109" t="str">
            <v>1,X</v>
          </cell>
          <cell r="AB109" t="str">
            <v>1,X</v>
          </cell>
          <cell r="AC109" t="str">
            <v>1,X</v>
          </cell>
          <cell r="AE109" t="str">
            <v>1,X</v>
          </cell>
          <cell r="AF109" t="str">
            <v>1,X</v>
          </cell>
          <cell r="AG109" t="str">
            <v>1,X</v>
          </cell>
          <cell r="AH109" t="str">
            <v>1,X</v>
          </cell>
          <cell r="AI109" t="str">
            <v>1,X</v>
          </cell>
          <cell r="AJ109" t="str">
            <v>1,X</v>
          </cell>
          <cell r="AM109">
            <v>27</v>
          </cell>
          <cell r="AN109">
            <v>27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2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0.93</v>
          </cell>
        </row>
        <row r="110">
          <cell r="C110">
            <v>12568</v>
          </cell>
          <cell r="D110" t="str">
            <v>Nguyễn Thị Hồng Minh</v>
          </cell>
          <cell r="E110" t="str">
            <v>Nhân viên phục vụ hành khách hàng hóa</v>
          </cell>
          <cell r="F110" t="str">
            <v>1,X</v>
          </cell>
          <cell r="G110" t="str">
            <v>1,X</v>
          </cell>
          <cell r="H110" t="str">
            <v>1,X</v>
          </cell>
          <cell r="J110" t="str">
            <v>1,X</v>
          </cell>
          <cell r="K110" t="str">
            <v>1,X</v>
          </cell>
          <cell r="L110" t="str">
            <v>1,X</v>
          </cell>
          <cell r="M110" t="str">
            <v>1,X</v>
          </cell>
          <cell r="N110" t="str">
            <v>1,X</v>
          </cell>
          <cell r="O110" t="str">
            <v>1,X</v>
          </cell>
          <cell r="Q110" t="str">
            <v>1,X</v>
          </cell>
          <cell r="R110" t="str">
            <v>1,X</v>
          </cell>
          <cell r="S110" t="str">
            <v>1,X</v>
          </cell>
          <cell r="T110" t="str">
            <v>1,X</v>
          </cell>
          <cell r="U110" t="str">
            <v>1,X</v>
          </cell>
          <cell r="V110" t="str">
            <v>1,X</v>
          </cell>
          <cell r="X110" t="str">
            <v>1,X</v>
          </cell>
          <cell r="Y110" t="str">
            <v>1,X</v>
          </cell>
          <cell r="Z110" t="str">
            <v>1,X</v>
          </cell>
          <cell r="AA110" t="str">
            <v>1,X</v>
          </cell>
          <cell r="AB110" t="str">
            <v>1,X</v>
          </cell>
          <cell r="AC110" t="str">
            <v>1,X</v>
          </cell>
          <cell r="AE110" t="str">
            <v>1,X</v>
          </cell>
          <cell r="AF110" t="str">
            <v>1,X</v>
          </cell>
          <cell r="AG110" t="str">
            <v>1,X</v>
          </cell>
          <cell r="AH110" t="str">
            <v>1,X</v>
          </cell>
          <cell r="AI110" t="str">
            <v>1,X</v>
          </cell>
          <cell r="AJ110" t="str">
            <v>1,X</v>
          </cell>
          <cell r="AM110">
            <v>27</v>
          </cell>
          <cell r="AN110">
            <v>27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2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1</v>
          </cell>
        </row>
        <row r="111">
          <cell r="C111">
            <v>12571</v>
          </cell>
          <cell r="D111" t="str">
            <v>Ngô Thị Diễm Quỳnh</v>
          </cell>
          <cell r="E111" t="str">
            <v>Nhân viên phục vụ hành khách hàng hóa</v>
          </cell>
          <cell r="F111" t="str">
            <v>1,X</v>
          </cell>
          <cell r="G111" t="str">
            <v>1,X</v>
          </cell>
          <cell r="H111" t="str">
            <v>1,X</v>
          </cell>
          <cell r="J111" t="str">
            <v>1,X</v>
          </cell>
          <cell r="K111" t="str">
            <v>1,X</v>
          </cell>
          <cell r="L111" t="str">
            <v>1,X</v>
          </cell>
          <cell r="M111" t="str">
            <v>1,X</v>
          </cell>
          <cell r="N111" t="str">
            <v>1,X</v>
          </cell>
          <cell r="O111" t="str">
            <v>1,X</v>
          </cell>
          <cell r="Q111" t="str">
            <v>1,X</v>
          </cell>
          <cell r="R111" t="str">
            <v>1,X</v>
          </cell>
          <cell r="S111" t="str">
            <v>1,X</v>
          </cell>
          <cell r="T111" t="str">
            <v>1,X</v>
          </cell>
          <cell r="U111" t="str">
            <v>1,X</v>
          </cell>
          <cell r="V111" t="str">
            <v>1,X</v>
          </cell>
          <cell r="X111" t="str">
            <v>1,X</v>
          </cell>
          <cell r="Y111" t="str">
            <v>1,X</v>
          </cell>
          <cell r="Z111" t="str">
            <v>1,X</v>
          </cell>
          <cell r="AA111" t="str">
            <v>1,X</v>
          </cell>
          <cell r="AB111" t="str">
            <v>1,X</v>
          </cell>
          <cell r="AC111" t="str">
            <v>1,X</v>
          </cell>
          <cell r="AE111" t="str">
            <v>1,X</v>
          </cell>
          <cell r="AF111" t="str">
            <v>1,X</v>
          </cell>
          <cell r="AG111" t="str">
            <v>1,X</v>
          </cell>
          <cell r="AH111" t="str">
            <v>1,X</v>
          </cell>
          <cell r="AI111" t="str">
            <v>1,X</v>
          </cell>
          <cell r="AJ111" t="str">
            <v>1,X</v>
          </cell>
          <cell r="AM111">
            <v>27</v>
          </cell>
          <cell r="AN111">
            <v>27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2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1.05</v>
          </cell>
        </row>
        <row r="112">
          <cell r="C112">
            <v>13370</v>
          </cell>
          <cell r="D112" t="str">
            <v>Đinh Đức Điệp</v>
          </cell>
          <cell r="E112" t="str">
            <v>Nhân viên phục vụ hành khách hàng hóa</v>
          </cell>
          <cell r="F112" t="str">
            <v>1,X</v>
          </cell>
          <cell r="G112" t="str">
            <v>1,X</v>
          </cell>
          <cell r="H112" t="str">
            <v>1,X</v>
          </cell>
          <cell r="J112" t="str">
            <v>1,X</v>
          </cell>
          <cell r="K112" t="str">
            <v>1,X</v>
          </cell>
          <cell r="L112" t="str">
            <v>1,X</v>
          </cell>
          <cell r="M112" t="str">
            <v>1,X</v>
          </cell>
          <cell r="N112" t="str">
            <v>1,X</v>
          </cell>
          <cell r="O112" t="str">
            <v>1,X</v>
          </cell>
          <cell r="Q112" t="str">
            <v>1,X</v>
          </cell>
          <cell r="R112" t="str">
            <v>1,X</v>
          </cell>
          <cell r="S112" t="str">
            <v>1,X</v>
          </cell>
          <cell r="T112" t="str">
            <v>1,X</v>
          </cell>
          <cell r="U112" t="str">
            <v>1,X</v>
          </cell>
          <cell r="V112" t="str">
            <v>1,X</v>
          </cell>
          <cell r="X112" t="str">
            <v>1,X</v>
          </cell>
          <cell r="Y112" t="str">
            <v>1,X</v>
          </cell>
          <cell r="Z112" t="str">
            <v>1,X</v>
          </cell>
          <cell r="AA112" t="str">
            <v>1,X</v>
          </cell>
          <cell r="AB112" t="str">
            <v>1,X</v>
          </cell>
          <cell r="AC112" t="str">
            <v>1,X</v>
          </cell>
          <cell r="AE112" t="str">
            <v>1,X</v>
          </cell>
          <cell r="AF112" t="str">
            <v>1,X</v>
          </cell>
          <cell r="AG112" t="str">
            <v>1,X</v>
          </cell>
          <cell r="AH112" t="str">
            <v>1,X</v>
          </cell>
          <cell r="AI112" t="str">
            <v>1,X</v>
          </cell>
          <cell r="AJ112" t="str">
            <v>1,X</v>
          </cell>
          <cell r="AM112">
            <v>27</v>
          </cell>
          <cell r="AN112">
            <v>27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2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1</v>
          </cell>
        </row>
        <row r="113">
          <cell r="C113">
            <v>13372</v>
          </cell>
          <cell r="D113" t="str">
            <v>Trần Thị Hoa Lý</v>
          </cell>
          <cell r="E113" t="str">
            <v>Nhân viên phục vụ hành khách hàng hóa</v>
          </cell>
          <cell r="F113" t="str">
            <v>1,X</v>
          </cell>
          <cell r="G113" t="str">
            <v>1,X</v>
          </cell>
          <cell r="H113" t="str">
            <v>1,X</v>
          </cell>
          <cell r="J113" t="str">
            <v>1,X</v>
          </cell>
          <cell r="K113" t="str">
            <v>1,X</v>
          </cell>
          <cell r="L113" t="str">
            <v>1,X</v>
          </cell>
          <cell r="M113" t="str">
            <v>1,X</v>
          </cell>
          <cell r="N113" t="str">
            <v>1,X</v>
          </cell>
          <cell r="O113" t="str">
            <v>1,X</v>
          </cell>
          <cell r="Q113" t="str">
            <v>1,X</v>
          </cell>
          <cell r="R113" t="str">
            <v>1,X</v>
          </cell>
          <cell r="S113" t="str">
            <v>1,X</v>
          </cell>
          <cell r="T113" t="str">
            <v>1,X</v>
          </cell>
          <cell r="U113" t="str">
            <v>1,X</v>
          </cell>
          <cell r="V113" t="str">
            <v>1,X</v>
          </cell>
          <cell r="X113" t="str">
            <v>1,X</v>
          </cell>
          <cell r="Y113" t="str">
            <v>1,X</v>
          </cell>
          <cell r="Z113" t="str">
            <v>1,X</v>
          </cell>
          <cell r="AA113" t="str">
            <v>1,X</v>
          </cell>
          <cell r="AB113" t="str">
            <v>1,X</v>
          </cell>
          <cell r="AC113" t="str">
            <v>1,X</v>
          </cell>
          <cell r="AE113" t="str">
            <v>1,X</v>
          </cell>
          <cell r="AF113" t="str">
            <v>1,X</v>
          </cell>
          <cell r="AG113" t="str">
            <v>1,X</v>
          </cell>
          <cell r="AH113" t="str">
            <v>1,X</v>
          </cell>
          <cell r="AI113" t="str">
            <v>1,X</v>
          </cell>
          <cell r="AJ113" t="str">
            <v>1,X</v>
          </cell>
          <cell r="AM113">
            <v>27</v>
          </cell>
          <cell r="AN113">
            <v>27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2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1</v>
          </cell>
        </row>
        <row r="114">
          <cell r="C114">
            <v>13376</v>
          </cell>
          <cell r="D114" t="str">
            <v>Vũ Thùy Linh</v>
          </cell>
          <cell r="E114" t="str">
            <v>Nhân viên phục vụ hành khách hàng hóa</v>
          </cell>
          <cell r="F114" t="str">
            <v>1,X</v>
          </cell>
          <cell r="G114" t="str">
            <v>1,X</v>
          </cell>
          <cell r="H114" t="str">
            <v>1,X</v>
          </cell>
          <cell r="J114" t="str">
            <v>1,X</v>
          </cell>
          <cell r="K114" t="str">
            <v>1,X</v>
          </cell>
          <cell r="L114" t="str">
            <v>1,X</v>
          </cell>
          <cell r="M114" t="str">
            <v>1,X</v>
          </cell>
          <cell r="N114" t="str">
            <v>1,X</v>
          </cell>
          <cell r="O114" t="str">
            <v>1,X</v>
          </cell>
          <cell r="Q114" t="str">
            <v>1,X</v>
          </cell>
          <cell r="R114" t="str">
            <v>1,X</v>
          </cell>
          <cell r="S114" t="str">
            <v>1,X</v>
          </cell>
          <cell r="T114" t="str">
            <v>1,X</v>
          </cell>
          <cell r="U114" t="str">
            <v>1,X</v>
          </cell>
          <cell r="V114" t="str">
            <v>1,X</v>
          </cell>
          <cell r="X114" t="str">
            <v>1,X</v>
          </cell>
          <cell r="Y114" t="str">
            <v>1,X</v>
          </cell>
          <cell r="Z114" t="str">
            <v>1,X</v>
          </cell>
          <cell r="AA114" t="str">
            <v>1,X</v>
          </cell>
          <cell r="AB114" t="str">
            <v>1,X</v>
          </cell>
          <cell r="AC114" t="str">
            <v>1,X</v>
          </cell>
          <cell r="AE114" t="str">
            <v>1,X</v>
          </cell>
          <cell r="AF114" t="str">
            <v>1,X</v>
          </cell>
          <cell r="AG114" t="str">
            <v>1,X</v>
          </cell>
          <cell r="AH114" t="str">
            <v>1,X</v>
          </cell>
          <cell r="AI114" t="str">
            <v>1,X</v>
          </cell>
          <cell r="AJ114" t="str">
            <v>1,X</v>
          </cell>
          <cell r="AM114">
            <v>27</v>
          </cell>
          <cell r="AN114">
            <v>27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2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1</v>
          </cell>
        </row>
        <row r="115">
          <cell r="C115">
            <v>13377</v>
          </cell>
          <cell r="D115" t="str">
            <v>Vũ Thị Bích Dung</v>
          </cell>
          <cell r="E115" t="str">
            <v>Nhân viên phục vụ hành khách hàng hóa</v>
          </cell>
          <cell r="F115" t="str">
            <v>1,X</v>
          </cell>
          <cell r="G115" t="str">
            <v>1,X</v>
          </cell>
          <cell r="H115" t="str">
            <v>1,X</v>
          </cell>
          <cell r="J115" t="str">
            <v>1,X</v>
          </cell>
          <cell r="K115" t="str">
            <v>1,X</v>
          </cell>
          <cell r="L115" t="str">
            <v>1,X</v>
          </cell>
          <cell r="M115" t="str">
            <v>1,X</v>
          </cell>
          <cell r="N115" t="str">
            <v>1,X</v>
          </cell>
          <cell r="O115" t="str">
            <v>1,X</v>
          </cell>
          <cell r="Q115" t="str">
            <v>1,X</v>
          </cell>
          <cell r="R115" t="str">
            <v>1,X</v>
          </cell>
          <cell r="S115" t="str">
            <v>1,X</v>
          </cell>
          <cell r="T115" t="str">
            <v>1,X</v>
          </cell>
          <cell r="U115" t="str">
            <v>1,X</v>
          </cell>
          <cell r="V115" t="str">
            <v>1,X</v>
          </cell>
          <cell r="X115" t="str">
            <v>1,X</v>
          </cell>
          <cell r="Y115" t="str">
            <v>1,X</v>
          </cell>
          <cell r="Z115" t="str">
            <v>1,X</v>
          </cell>
          <cell r="AA115" t="str">
            <v>1,X</v>
          </cell>
          <cell r="AB115" t="str">
            <v>1,X</v>
          </cell>
          <cell r="AC115" t="str">
            <v>1,X</v>
          </cell>
          <cell r="AE115" t="str">
            <v>1,X</v>
          </cell>
          <cell r="AF115" t="str">
            <v>1,X</v>
          </cell>
          <cell r="AG115" t="str">
            <v>1,X</v>
          </cell>
          <cell r="AH115" t="str">
            <v>1,X</v>
          </cell>
          <cell r="AI115" t="str">
            <v>1,X</v>
          </cell>
          <cell r="AJ115" t="str">
            <v>1,X</v>
          </cell>
          <cell r="AM115">
            <v>27</v>
          </cell>
          <cell r="AN115">
            <v>27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2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1.05</v>
          </cell>
        </row>
        <row r="116">
          <cell r="C116">
            <v>13378</v>
          </cell>
          <cell r="D116" t="str">
            <v>Nguyễn Bảo Ngân</v>
          </cell>
          <cell r="E116" t="str">
            <v>Nhân viên phục vụ hành khách hàng hóa</v>
          </cell>
          <cell r="F116" t="str">
            <v>1,X</v>
          </cell>
          <cell r="G116" t="str">
            <v>1,X</v>
          </cell>
          <cell r="H116" t="str">
            <v>1,X</v>
          </cell>
          <cell r="J116" t="str">
            <v>1,X</v>
          </cell>
          <cell r="K116" t="str">
            <v>1,X</v>
          </cell>
          <cell r="L116" t="str">
            <v>1,X</v>
          </cell>
          <cell r="M116" t="str">
            <v>1,X</v>
          </cell>
          <cell r="N116" t="str">
            <v>1,X</v>
          </cell>
          <cell r="O116" t="str">
            <v>1,X</v>
          </cell>
          <cell r="Q116" t="str">
            <v>1,X</v>
          </cell>
          <cell r="R116" t="str">
            <v>1,X</v>
          </cell>
          <cell r="S116" t="str">
            <v>1,X</v>
          </cell>
          <cell r="T116" t="str">
            <v>1,X</v>
          </cell>
          <cell r="U116" t="str">
            <v>1,X</v>
          </cell>
          <cell r="V116" t="str">
            <v>1,X</v>
          </cell>
          <cell r="X116" t="str">
            <v>1,X</v>
          </cell>
          <cell r="Y116" t="str">
            <v>1,X</v>
          </cell>
          <cell r="Z116" t="str">
            <v>1,X</v>
          </cell>
          <cell r="AA116" t="str">
            <v>1,X</v>
          </cell>
          <cell r="AB116" t="str">
            <v>1,X</v>
          </cell>
          <cell r="AC116" t="str">
            <v>1,X</v>
          </cell>
          <cell r="AE116" t="str">
            <v>1,X</v>
          </cell>
          <cell r="AF116" t="str">
            <v>1,X</v>
          </cell>
          <cell r="AG116" t="str">
            <v>1,X</v>
          </cell>
          <cell r="AH116" t="str">
            <v>1,X</v>
          </cell>
          <cell r="AI116" t="str">
            <v>1,X</v>
          </cell>
          <cell r="AJ116" t="str">
            <v>1,X</v>
          </cell>
          <cell r="AM116">
            <v>27</v>
          </cell>
          <cell r="AN116">
            <v>27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2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1.05</v>
          </cell>
        </row>
        <row r="117">
          <cell r="C117">
            <v>13379</v>
          </cell>
          <cell r="D117" t="str">
            <v>Nguyễn Thùy Linh</v>
          </cell>
          <cell r="E117" t="str">
            <v>Nhân viên phục vụ hành khách hàng hóa</v>
          </cell>
          <cell r="AM117">
            <v>27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</row>
        <row r="118">
          <cell r="C118">
            <v>13674</v>
          </cell>
          <cell r="D118" t="str">
            <v>Lê Thị Minh Phượng</v>
          </cell>
          <cell r="E118" t="str">
            <v>Nhân viên phục vụ hành khách hàng hóa</v>
          </cell>
          <cell r="F118" t="str">
            <v>1,X</v>
          </cell>
          <cell r="G118" t="str">
            <v>1,X</v>
          </cell>
          <cell r="H118" t="str">
            <v>1,X</v>
          </cell>
          <cell r="J118" t="str">
            <v>1,X</v>
          </cell>
          <cell r="K118" t="str">
            <v>1,X</v>
          </cell>
          <cell r="L118" t="str">
            <v>1,X</v>
          </cell>
          <cell r="M118" t="str">
            <v>1,X</v>
          </cell>
          <cell r="N118" t="str">
            <v>1,X</v>
          </cell>
          <cell r="O118" t="str">
            <v>1,X</v>
          </cell>
          <cell r="Q118" t="str">
            <v>1,X</v>
          </cell>
          <cell r="R118" t="str">
            <v>1,X</v>
          </cell>
          <cell r="S118" t="str">
            <v>1,X</v>
          </cell>
          <cell r="T118" t="str">
            <v>1,X</v>
          </cell>
          <cell r="U118" t="str">
            <v>1,X</v>
          </cell>
          <cell r="V118" t="str">
            <v>1,X</v>
          </cell>
          <cell r="X118" t="str">
            <v>1,X</v>
          </cell>
          <cell r="Y118" t="str">
            <v>1,X</v>
          </cell>
          <cell r="Z118" t="str">
            <v>1,X</v>
          </cell>
          <cell r="AA118" t="str">
            <v>1,X</v>
          </cell>
          <cell r="AB118" t="str">
            <v>1,X</v>
          </cell>
          <cell r="AC118" t="str">
            <v>1,X</v>
          </cell>
          <cell r="AE118" t="str">
            <v>1,X</v>
          </cell>
          <cell r="AF118" t="str">
            <v>1,X</v>
          </cell>
          <cell r="AG118" t="str">
            <v>1,X</v>
          </cell>
          <cell r="AH118" t="str">
            <v>1,X</v>
          </cell>
          <cell r="AI118" t="str">
            <v>1,X</v>
          </cell>
          <cell r="AJ118" t="str">
            <v>1,X</v>
          </cell>
          <cell r="AM118">
            <v>27</v>
          </cell>
          <cell r="AN118">
            <v>27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1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1</v>
          </cell>
        </row>
        <row r="119">
          <cell r="C119">
            <v>13675</v>
          </cell>
          <cell r="D119" t="str">
            <v>Võ Thị Kiều Oanh</v>
          </cell>
          <cell r="E119" t="str">
            <v>Nhân viên phục vụ hành khách hàng hóa</v>
          </cell>
          <cell r="F119" t="str">
            <v>1,X</v>
          </cell>
          <cell r="G119" t="str">
            <v>1,X</v>
          </cell>
          <cell r="H119" t="str">
            <v>1,X</v>
          </cell>
          <cell r="J119" t="str">
            <v>1,X</v>
          </cell>
          <cell r="K119" t="str">
            <v>1,X</v>
          </cell>
          <cell r="L119" t="str">
            <v>1,X</v>
          </cell>
          <cell r="M119" t="str">
            <v>1,X</v>
          </cell>
          <cell r="N119" t="str">
            <v>1,X</v>
          </cell>
          <cell r="O119" t="str">
            <v>1,X</v>
          </cell>
          <cell r="Q119" t="str">
            <v>1,X</v>
          </cell>
          <cell r="R119" t="str">
            <v>1,X</v>
          </cell>
          <cell r="S119" t="str">
            <v>1,X</v>
          </cell>
          <cell r="T119" t="str">
            <v>1,X</v>
          </cell>
          <cell r="U119" t="str">
            <v>1,X</v>
          </cell>
          <cell r="V119" t="str">
            <v>1,X</v>
          </cell>
          <cell r="X119" t="str">
            <v>1,X</v>
          </cell>
          <cell r="Y119" t="str">
            <v>1,X</v>
          </cell>
          <cell r="Z119" t="str">
            <v>1,X</v>
          </cell>
          <cell r="AA119" t="str">
            <v>1,X</v>
          </cell>
          <cell r="AB119" t="str">
            <v>1,X</v>
          </cell>
          <cell r="AC119" t="str">
            <v>1,X</v>
          </cell>
          <cell r="AE119" t="str">
            <v>1,X</v>
          </cell>
          <cell r="AF119" t="str">
            <v>1,X</v>
          </cell>
          <cell r="AG119" t="str">
            <v>1,X</v>
          </cell>
          <cell r="AH119" t="str">
            <v>1,X</v>
          </cell>
          <cell r="AI119" t="str">
            <v>1,X</v>
          </cell>
          <cell r="AJ119" t="str">
            <v>1,X</v>
          </cell>
          <cell r="AM119">
            <v>27</v>
          </cell>
          <cell r="AN119">
            <v>27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0.98</v>
          </cell>
        </row>
        <row r="120">
          <cell r="C120">
            <v>13676</v>
          </cell>
          <cell r="D120" t="str">
            <v>Trần Thị Bích Ngọc</v>
          </cell>
          <cell r="E120" t="str">
            <v>Nhân viên phục vụ hành khách hàng hóa</v>
          </cell>
          <cell r="F120" t="str">
            <v>1,X</v>
          </cell>
          <cell r="G120" t="str">
            <v>1,X</v>
          </cell>
          <cell r="H120" t="str">
            <v>1,X</v>
          </cell>
          <cell r="J120" t="str">
            <v>1,X</v>
          </cell>
          <cell r="K120" t="str">
            <v>1,X</v>
          </cell>
          <cell r="L120" t="str">
            <v>1,X</v>
          </cell>
          <cell r="M120" t="str">
            <v>1,X</v>
          </cell>
          <cell r="N120" t="str">
            <v>1,X</v>
          </cell>
          <cell r="O120" t="str">
            <v>1,X</v>
          </cell>
          <cell r="Q120" t="str">
            <v>1,X</v>
          </cell>
          <cell r="R120" t="str">
            <v>1,X</v>
          </cell>
          <cell r="S120" t="str">
            <v>1,X</v>
          </cell>
          <cell r="T120" t="str">
            <v>1,X</v>
          </cell>
          <cell r="U120" t="str">
            <v>1,X</v>
          </cell>
          <cell r="V120" t="str">
            <v>1,X</v>
          </cell>
          <cell r="X120" t="str">
            <v>1,X</v>
          </cell>
          <cell r="Y120" t="str">
            <v>1,X</v>
          </cell>
          <cell r="Z120" t="str">
            <v>1,X</v>
          </cell>
          <cell r="AA120" t="str">
            <v>1,X</v>
          </cell>
          <cell r="AB120" t="str">
            <v>1,X</v>
          </cell>
          <cell r="AC120" t="str">
            <v>1,X</v>
          </cell>
          <cell r="AE120" t="str">
            <v>1,X</v>
          </cell>
          <cell r="AF120" t="str">
            <v>1,X</v>
          </cell>
          <cell r="AG120" t="str">
            <v>1,X</v>
          </cell>
          <cell r="AH120" t="str">
            <v>1,X</v>
          </cell>
          <cell r="AI120" t="str">
            <v>1,X</v>
          </cell>
          <cell r="AJ120" t="str">
            <v>1,X</v>
          </cell>
          <cell r="AM120">
            <v>27</v>
          </cell>
          <cell r="AN120">
            <v>27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2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1</v>
          </cell>
        </row>
        <row r="121">
          <cell r="C121">
            <v>10569</v>
          </cell>
          <cell r="D121" t="str">
            <v>Đàm Thu Hường</v>
          </cell>
          <cell r="E121" t="str">
            <v>NV PVHK</v>
          </cell>
          <cell r="F121" t="str">
            <v>1,X</v>
          </cell>
          <cell r="G121" t="str">
            <v>1,X</v>
          </cell>
          <cell r="H121" t="str">
            <v>1,X</v>
          </cell>
          <cell r="J121" t="str">
            <v>1,X</v>
          </cell>
          <cell r="K121" t="str">
            <v>1,X</v>
          </cell>
          <cell r="L121" t="str">
            <v>1,X</v>
          </cell>
          <cell r="M121" t="str">
            <v>1,X</v>
          </cell>
          <cell r="N121" t="str">
            <v>1,X</v>
          </cell>
          <cell r="O121" t="str">
            <v>1,X</v>
          </cell>
          <cell r="Q121" t="str">
            <v>1,X</v>
          </cell>
          <cell r="R121" t="str">
            <v>1,X</v>
          </cell>
          <cell r="S121" t="str">
            <v>1,X</v>
          </cell>
          <cell r="T121" t="str">
            <v>1,X</v>
          </cell>
          <cell r="U121" t="str">
            <v>1,X</v>
          </cell>
          <cell r="V121" t="str">
            <v>1,X</v>
          </cell>
          <cell r="X121" t="str">
            <v>1,X</v>
          </cell>
          <cell r="Y121" t="str">
            <v>1,X</v>
          </cell>
          <cell r="Z121" t="str">
            <v>1,X</v>
          </cell>
          <cell r="AA121" t="str">
            <v>1,X</v>
          </cell>
          <cell r="AB121" t="str">
            <v>1,X</v>
          </cell>
          <cell r="AC121" t="str">
            <v>1,X</v>
          </cell>
          <cell r="AE121" t="str">
            <v>1,X</v>
          </cell>
          <cell r="AF121" t="str">
            <v>1,X</v>
          </cell>
          <cell r="AG121" t="str">
            <v>1,X</v>
          </cell>
          <cell r="AH121" t="str">
            <v>1,X</v>
          </cell>
          <cell r="AI121" t="str">
            <v>1,X</v>
          </cell>
          <cell r="AJ121" t="str">
            <v>1,X</v>
          </cell>
          <cell r="AM121">
            <v>27</v>
          </cell>
          <cell r="AN121">
            <v>27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2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1</v>
          </cell>
        </row>
        <row r="122">
          <cell r="C122">
            <v>10571</v>
          </cell>
          <cell r="D122" t="str">
            <v>Nguyễn Thị Thùy Dung</v>
          </cell>
          <cell r="E122" t="str">
            <v>NV PVHK</v>
          </cell>
          <cell r="F122" t="str">
            <v>1,X</v>
          </cell>
          <cell r="G122" t="str">
            <v>1,X</v>
          </cell>
          <cell r="H122" t="str">
            <v>1,X</v>
          </cell>
          <cell r="J122" t="str">
            <v>1,X</v>
          </cell>
          <cell r="K122" t="str">
            <v>1,X</v>
          </cell>
          <cell r="L122" t="str">
            <v>1,X</v>
          </cell>
          <cell r="M122" t="str">
            <v>1,X</v>
          </cell>
          <cell r="N122" t="str">
            <v>1,X</v>
          </cell>
          <cell r="O122" t="str">
            <v>1,X</v>
          </cell>
          <cell r="Q122" t="str">
            <v>1,X</v>
          </cell>
          <cell r="R122" t="str">
            <v>1,X</v>
          </cell>
          <cell r="S122" t="str">
            <v>1,X</v>
          </cell>
          <cell r="T122" t="str">
            <v>1,X</v>
          </cell>
          <cell r="U122" t="str">
            <v>1,X</v>
          </cell>
          <cell r="V122" t="str">
            <v>1,X</v>
          </cell>
          <cell r="X122" t="str">
            <v>1,X</v>
          </cell>
          <cell r="Y122" t="str">
            <v>1,X</v>
          </cell>
          <cell r="Z122" t="str">
            <v>1,X</v>
          </cell>
          <cell r="AA122" t="str">
            <v>1,X</v>
          </cell>
          <cell r="AB122" t="str">
            <v>1,X</v>
          </cell>
          <cell r="AC122" t="str">
            <v>1,X</v>
          </cell>
          <cell r="AE122" t="str">
            <v>1,X</v>
          </cell>
          <cell r="AF122" t="str">
            <v>1,X</v>
          </cell>
          <cell r="AG122" t="str">
            <v>1,X</v>
          </cell>
          <cell r="AH122" t="str">
            <v>1,X</v>
          </cell>
          <cell r="AI122" t="str">
            <v>1,X</v>
          </cell>
          <cell r="AJ122" t="str">
            <v>1,X</v>
          </cell>
          <cell r="AM122">
            <v>27</v>
          </cell>
          <cell r="AN122">
            <v>27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0.94</v>
          </cell>
        </row>
        <row r="123">
          <cell r="C123">
            <v>10589</v>
          </cell>
          <cell r="D123" t="str">
            <v>Phạm Thị Ba</v>
          </cell>
          <cell r="E123" t="str">
            <v>NV PVHK</v>
          </cell>
          <cell r="F123" t="str">
            <v>1,TS</v>
          </cell>
          <cell r="G123" t="str">
            <v>1,TS</v>
          </cell>
          <cell r="H123" t="str">
            <v>1,TS</v>
          </cell>
          <cell r="J123" t="str">
            <v>1,TS</v>
          </cell>
          <cell r="K123" t="str">
            <v>1,TS</v>
          </cell>
          <cell r="L123" t="str">
            <v>1,TS</v>
          </cell>
          <cell r="M123" t="str">
            <v>1,TS</v>
          </cell>
          <cell r="N123" t="str">
            <v>1,TS</v>
          </cell>
          <cell r="O123" t="str">
            <v>1,TS</v>
          </cell>
          <cell r="Q123" t="str">
            <v>1,TS</v>
          </cell>
          <cell r="R123" t="str">
            <v>1,TS</v>
          </cell>
          <cell r="S123" t="str">
            <v>1,TS</v>
          </cell>
          <cell r="T123" t="str">
            <v>1,TS</v>
          </cell>
          <cell r="U123" t="str">
            <v>1,TS</v>
          </cell>
          <cell r="V123" t="str">
            <v>1,TS</v>
          </cell>
          <cell r="X123" t="str">
            <v>1,TS</v>
          </cell>
          <cell r="Y123" t="str">
            <v>1,TS</v>
          </cell>
          <cell r="Z123" t="str">
            <v>1,TS</v>
          </cell>
          <cell r="AA123" t="str">
            <v>1,TS</v>
          </cell>
          <cell r="AB123" t="str">
            <v>1,TS</v>
          </cell>
          <cell r="AC123" t="str">
            <v>1,TS</v>
          </cell>
          <cell r="AE123" t="str">
            <v>1,TS</v>
          </cell>
          <cell r="AF123" t="str">
            <v>1,TS</v>
          </cell>
          <cell r="AG123" t="str">
            <v>1,TS</v>
          </cell>
          <cell r="AH123" t="str">
            <v>1,TS</v>
          </cell>
          <cell r="AI123" t="str">
            <v>1,TS</v>
          </cell>
          <cell r="AJ123" t="str">
            <v>1,TS</v>
          </cell>
          <cell r="AM123">
            <v>27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27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1</v>
          </cell>
        </row>
        <row r="124">
          <cell r="C124">
            <v>10591</v>
          </cell>
          <cell r="D124" t="str">
            <v>Vũ Phương Thanh</v>
          </cell>
          <cell r="E124" t="str">
            <v>NV PVHK</v>
          </cell>
          <cell r="F124" t="str">
            <v>1,X</v>
          </cell>
          <cell r="G124" t="str">
            <v>1,X</v>
          </cell>
          <cell r="H124" t="str">
            <v>1,X</v>
          </cell>
          <cell r="J124" t="str">
            <v>1,X</v>
          </cell>
          <cell r="K124" t="str">
            <v>1,X</v>
          </cell>
          <cell r="L124" t="str">
            <v>1,X</v>
          </cell>
          <cell r="M124" t="str">
            <v>1,X</v>
          </cell>
          <cell r="N124" t="str">
            <v>1,X</v>
          </cell>
          <cell r="O124" t="str">
            <v>1,X</v>
          </cell>
          <cell r="Q124" t="str">
            <v>1,X</v>
          </cell>
          <cell r="R124" t="str">
            <v>1,X</v>
          </cell>
          <cell r="S124" t="str">
            <v>1,X</v>
          </cell>
          <cell r="T124" t="str">
            <v>1,X</v>
          </cell>
          <cell r="U124" t="str">
            <v>1,X</v>
          </cell>
          <cell r="V124" t="str">
            <v>1,X</v>
          </cell>
          <cell r="X124" t="str">
            <v>1,X</v>
          </cell>
          <cell r="Y124" t="str">
            <v>1,X</v>
          </cell>
          <cell r="Z124" t="str">
            <v>1,X</v>
          </cell>
          <cell r="AA124" t="str">
            <v>1,X</v>
          </cell>
          <cell r="AB124" t="str">
            <v>1,X</v>
          </cell>
          <cell r="AC124" t="str">
            <v>1,X</v>
          </cell>
          <cell r="AE124" t="str">
            <v>1,X</v>
          </cell>
          <cell r="AF124" t="str">
            <v>1,X</v>
          </cell>
          <cell r="AG124" t="str">
            <v>1,X</v>
          </cell>
          <cell r="AH124" t="str">
            <v>1,X</v>
          </cell>
          <cell r="AI124" t="str">
            <v>1,X</v>
          </cell>
          <cell r="AJ124" t="str">
            <v>1,X</v>
          </cell>
          <cell r="AM124">
            <v>27</v>
          </cell>
          <cell r="AN124">
            <v>27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1</v>
          </cell>
        </row>
        <row r="125">
          <cell r="C125">
            <v>10596</v>
          </cell>
          <cell r="D125" t="str">
            <v>Phạm Thị Ánh Hồng</v>
          </cell>
          <cell r="E125" t="str">
            <v>NV PVHK</v>
          </cell>
          <cell r="F125" t="str">
            <v>1,X</v>
          </cell>
          <cell r="G125" t="str">
            <v>1,X</v>
          </cell>
          <cell r="H125" t="str">
            <v>1,X</v>
          </cell>
          <cell r="J125" t="str">
            <v>1,X</v>
          </cell>
          <cell r="K125" t="str">
            <v>1,X</v>
          </cell>
          <cell r="L125" t="str">
            <v>1,X</v>
          </cell>
          <cell r="M125" t="str">
            <v>1,X</v>
          </cell>
          <cell r="N125" t="str">
            <v>1,X</v>
          </cell>
          <cell r="O125" t="str">
            <v>1,X</v>
          </cell>
          <cell r="Q125" t="str">
            <v>1,X</v>
          </cell>
          <cell r="R125" t="str">
            <v>1,X</v>
          </cell>
          <cell r="S125" t="str">
            <v>1,X</v>
          </cell>
          <cell r="T125" t="str">
            <v>1,X</v>
          </cell>
          <cell r="U125" t="str">
            <v>1,X</v>
          </cell>
          <cell r="V125" t="str">
            <v>1,X</v>
          </cell>
          <cell r="X125" t="str">
            <v>1,X</v>
          </cell>
          <cell r="Y125" t="str">
            <v>1,X</v>
          </cell>
          <cell r="Z125" t="str">
            <v>1,X</v>
          </cell>
          <cell r="AA125" t="str">
            <v>1,X</v>
          </cell>
          <cell r="AB125" t="str">
            <v>1,X</v>
          </cell>
          <cell r="AC125" t="str">
            <v>1,X</v>
          </cell>
          <cell r="AE125" t="str">
            <v>1,X</v>
          </cell>
          <cell r="AF125" t="str">
            <v>1,X</v>
          </cell>
          <cell r="AG125" t="str">
            <v>1,X</v>
          </cell>
          <cell r="AH125" t="str">
            <v>1,X</v>
          </cell>
          <cell r="AI125" t="str">
            <v>1,X</v>
          </cell>
          <cell r="AJ125" t="str">
            <v>1,X</v>
          </cell>
          <cell r="AM125">
            <v>27</v>
          </cell>
          <cell r="AN125">
            <v>27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2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1</v>
          </cell>
        </row>
        <row r="126">
          <cell r="C126">
            <v>10598</v>
          </cell>
          <cell r="D126" t="str">
            <v>Nguyễn Ngọc Quân</v>
          </cell>
          <cell r="E126" t="str">
            <v>Phó đội trưởng</v>
          </cell>
          <cell r="F126" t="str">
            <v>1,X</v>
          </cell>
          <cell r="G126" t="str">
            <v>1,X</v>
          </cell>
          <cell r="H126" t="str">
            <v>1,X</v>
          </cell>
          <cell r="J126" t="str">
            <v>1,X</v>
          </cell>
          <cell r="K126" t="str">
            <v>1,X</v>
          </cell>
          <cell r="L126" t="str">
            <v>1,X</v>
          </cell>
          <cell r="M126" t="str">
            <v>1,X</v>
          </cell>
          <cell r="N126" t="str">
            <v>1,X</v>
          </cell>
          <cell r="O126" t="str">
            <v>1,X</v>
          </cell>
          <cell r="Q126" t="str">
            <v>1,X</v>
          </cell>
          <cell r="R126" t="str">
            <v>1,X</v>
          </cell>
          <cell r="S126" t="str">
            <v>1,X</v>
          </cell>
          <cell r="T126" t="str">
            <v>1,X</v>
          </cell>
          <cell r="U126" t="str">
            <v>1,X</v>
          </cell>
          <cell r="V126" t="str">
            <v>1,X</v>
          </cell>
          <cell r="X126" t="str">
            <v>1,X</v>
          </cell>
          <cell r="Y126" t="str">
            <v>1,X</v>
          </cell>
          <cell r="Z126" t="str">
            <v>1,X</v>
          </cell>
          <cell r="AA126" t="str">
            <v>1,X</v>
          </cell>
          <cell r="AB126" t="str">
            <v>1,X</v>
          </cell>
          <cell r="AC126" t="str">
            <v>1,X</v>
          </cell>
          <cell r="AE126" t="str">
            <v>1,X</v>
          </cell>
          <cell r="AF126" t="str">
            <v>1,X</v>
          </cell>
          <cell r="AG126" t="str">
            <v>1,X</v>
          </cell>
          <cell r="AH126" t="str">
            <v>1,X</v>
          </cell>
          <cell r="AI126" t="str">
            <v>1,X</v>
          </cell>
          <cell r="AJ126" t="str">
            <v>1,X</v>
          </cell>
          <cell r="AM126">
            <v>27</v>
          </cell>
          <cell r="AN126">
            <v>27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0.97</v>
          </cell>
        </row>
        <row r="127">
          <cell r="C127">
            <v>10602</v>
          </cell>
          <cell r="D127" t="str">
            <v>Nguyễn Thị Thu Trang</v>
          </cell>
          <cell r="E127" t="str">
            <v>NV PVHK</v>
          </cell>
          <cell r="F127" t="str">
            <v>1,X</v>
          </cell>
          <cell r="G127" t="str">
            <v>1,X</v>
          </cell>
          <cell r="H127" t="str">
            <v>1,X</v>
          </cell>
          <cell r="J127" t="str">
            <v>1,X</v>
          </cell>
          <cell r="K127" t="str">
            <v>1,X</v>
          </cell>
          <cell r="L127" t="str">
            <v>1,X</v>
          </cell>
          <cell r="M127" t="str">
            <v>1,X</v>
          </cell>
          <cell r="N127" t="str">
            <v>1,X</v>
          </cell>
          <cell r="O127" t="str">
            <v>1,X</v>
          </cell>
          <cell r="Q127" t="str">
            <v>1,X</v>
          </cell>
          <cell r="R127" t="str">
            <v>1,X</v>
          </cell>
          <cell r="S127" t="str">
            <v>1,X</v>
          </cell>
          <cell r="T127" t="str">
            <v>1,X</v>
          </cell>
          <cell r="U127" t="str">
            <v>1,X</v>
          </cell>
          <cell r="V127" t="str">
            <v>1,X</v>
          </cell>
          <cell r="X127" t="str">
            <v>1,X</v>
          </cell>
          <cell r="Y127" t="str">
            <v>1,X</v>
          </cell>
          <cell r="Z127" t="str">
            <v>1,X</v>
          </cell>
          <cell r="AA127" t="str">
            <v>1,X</v>
          </cell>
          <cell r="AB127" t="str">
            <v>1,X</v>
          </cell>
          <cell r="AC127" t="str">
            <v>1,X</v>
          </cell>
          <cell r="AE127" t="str">
            <v>1,X</v>
          </cell>
          <cell r="AF127" t="str">
            <v>1,X</v>
          </cell>
          <cell r="AG127" t="str">
            <v>1,X</v>
          </cell>
          <cell r="AH127" t="str">
            <v>1,X</v>
          </cell>
          <cell r="AI127" t="str">
            <v>1,X</v>
          </cell>
          <cell r="AJ127" t="str">
            <v>1,X</v>
          </cell>
          <cell r="AM127">
            <v>27</v>
          </cell>
          <cell r="AN127">
            <v>27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2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1</v>
          </cell>
        </row>
        <row r="128">
          <cell r="C128">
            <v>10603</v>
          </cell>
          <cell r="D128" t="str">
            <v>Nguyễn Thị Vân Anh</v>
          </cell>
          <cell r="E128" t="str">
            <v>NV PVHK</v>
          </cell>
          <cell r="F128" t="str">
            <v>1,X</v>
          </cell>
          <cell r="G128" t="str">
            <v>1,X</v>
          </cell>
          <cell r="H128" t="str">
            <v>1,X</v>
          </cell>
          <cell r="J128" t="str">
            <v>1,X</v>
          </cell>
          <cell r="K128" t="str">
            <v>1,X</v>
          </cell>
          <cell r="L128" t="str">
            <v>1,X</v>
          </cell>
          <cell r="M128" t="str">
            <v>1,X</v>
          </cell>
          <cell r="N128" t="str">
            <v>1,X</v>
          </cell>
          <cell r="O128" t="str">
            <v>1,X</v>
          </cell>
          <cell r="Q128" t="str">
            <v>1,X</v>
          </cell>
          <cell r="R128" t="str">
            <v>1,X</v>
          </cell>
          <cell r="S128" t="str">
            <v>1,X</v>
          </cell>
          <cell r="T128" t="str">
            <v>1,X</v>
          </cell>
          <cell r="U128" t="str">
            <v>1,X</v>
          </cell>
          <cell r="V128" t="str">
            <v>1,X</v>
          </cell>
          <cell r="X128" t="str">
            <v>1,X</v>
          </cell>
          <cell r="Y128" t="str">
            <v>1,X</v>
          </cell>
          <cell r="Z128" t="str">
            <v>1,X</v>
          </cell>
          <cell r="AA128" t="str">
            <v>1,X</v>
          </cell>
          <cell r="AB128" t="str">
            <v>1,X</v>
          </cell>
          <cell r="AC128" t="str">
            <v>1,X</v>
          </cell>
          <cell r="AE128" t="str">
            <v>1,X</v>
          </cell>
          <cell r="AF128" t="str">
            <v>1,X</v>
          </cell>
          <cell r="AG128" t="str">
            <v>1,X</v>
          </cell>
          <cell r="AH128" t="str">
            <v>1,X</v>
          </cell>
          <cell r="AI128" t="str">
            <v>1,X</v>
          </cell>
          <cell r="AJ128" t="str">
            <v>1,X</v>
          </cell>
          <cell r="AM128">
            <v>27</v>
          </cell>
          <cell r="AN128">
            <v>27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2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1</v>
          </cell>
        </row>
        <row r="129">
          <cell r="C129">
            <v>10618</v>
          </cell>
          <cell r="D129" t="str">
            <v>Nguyễn Thị Hằng</v>
          </cell>
          <cell r="E129" t="str">
            <v>NV PVHK</v>
          </cell>
          <cell r="AM129">
            <v>27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C130">
            <v>10619</v>
          </cell>
          <cell r="D130" t="str">
            <v>Phạm Thị Thu Hương</v>
          </cell>
          <cell r="E130" t="str">
            <v>NV PVHK</v>
          </cell>
          <cell r="F130" t="str">
            <v>1,X</v>
          </cell>
          <cell r="G130" t="str">
            <v>1,X</v>
          </cell>
          <cell r="H130" t="str">
            <v>1,X</v>
          </cell>
          <cell r="J130" t="str">
            <v>1,X</v>
          </cell>
          <cell r="K130" t="str">
            <v>1,X</v>
          </cell>
          <cell r="L130" t="str">
            <v>1,X</v>
          </cell>
          <cell r="M130" t="str">
            <v>1,X</v>
          </cell>
          <cell r="N130" t="str">
            <v>1,X</v>
          </cell>
          <cell r="O130" t="str">
            <v>1,X</v>
          </cell>
          <cell r="Q130" t="str">
            <v>1,X</v>
          </cell>
          <cell r="R130" t="str">
            <v>1,X</v>
          </cell>
          <cell r="S130" t="str">
            <v>1,X</v>
          </cell>
          <cell r="T130" t="str">
            <v>1,X</v>
          </cell>
          <cell r="U130" t="str">
            <v>1,X</v>
          </cell>
          <cell r="V130" t="str">
            <v>1,X</v>
          </cell>
          <cell r="X130" t="str">
            <v>1,X</v>
          </cell>
          <cell r="Y130" t="str">
            <v>1,X</v>
          </cell>
          <cell r="Z130" t="str">
            <v>1,X</v>
          </cell>
          <cell r="AA130" t="str">
            <v>1,X</v>
          </cell>
          <cell r="AB130" t="str">
            <v>1,X</v>
          </cell>
          <cell r="AC130" t="str">
            <v>1,X</v>
          </cell>
          <cell r="AE130" t="str">
            <v>1,X</v>
          </cell>
          <cell r="AF130" t="str">
            <v>1,X</v>
          </cell>
          <cell r="AG130" t="str">
            <v>1,X</v>
          </cell>
          <cell r="AH130" t="str">
            <v>1,X</v>
          </cell>
          <cell r="AI130" t="str">
            <v>1,X</v>
          </cell>
          <cell r="AJ130" t="str">
            <v>1,X</v>
          </cell>
          <cell r="AM130">
            <v>27</v>
          </cell>
          <cell r="AN130">
            <v>27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1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1</v>
          </cell>
        </row>
        <row r="131">
          <cell r="C131">
            <v>10620</v>
          </cell>
          <cell r="D131" t="str">
            <v>Trần Thị Thu</v>
          </cell>
          <cell r="E131" t="str">
            <v>NV PVHK</v>
          </cell>
          <cell r="F131" t="str">
            <v>1,X</v>
          </cell>
          <cell r="G131" t="str">
            <v>1,X</v>
          </cell>
          <cell r="H131" t="str">
            <v>1,X</v>
          </cell>
          <cell r="J131" t="str">
            <v>1,X</v>
          </cell>
          <cell r="K131" t="str">
            <v>1,X</v>
          </cell>
          <cell r="L131" t="str">
            <v>1,X</v>
          </cell>
          <cell r="M131" t="str">
            <v>1,X</v>
          </cell>
          <cell r="N131" t="str">
            <v>1,X</v>
          </cell>
          <cell r="O131" t="str">
            <v>1,X</v>
          </cell>
          <cell r="Q131" t="str">
            <v>1,X</v>
          </cell>
          <cell r="R131" t="str">
            <v>1,X</v>
          </cell>
          <cell r="S131" t="str">
            <v>1,X</v>
          </cell>
          <cell r="T131" t="str">
            <v>1,X</v>
          </cell>
          <cell r="U131" t="str">
            <v>1,X</v>
          </cell>
          <cell r="V131" t="str">
            <v>1,X</v>
          </cell>
          <cell r="X131" t="str">
            <v>1,X</v>
          </cell>
          <cell r="Y131" t="str">
            <v>1,X</v>
          </cell>
          <cell r="Z131" t="str">
            <v>1,X</v>
          </cell>
          <cell r="AA131" t="str">
            <v>1,X</v>
          </cell>
          <cell r="AB131" t="str">
            <v>1,X</v>
          </cell>
          <cell r="AC131" t="str">
            <v>1,X</v>
          </cell>
          <cell r="AE131" t="str">
            <v>1,X</v>
          </cell>
          <cell r="AF131" t="str">
            <v>1,X</v>
          </cell>
          <cell r="AG131" t="str">
            <v>1,X</v>
          </cell>
          <cell r="AH131" t="str">
            <v>1,X</v>
          </cell>
          <cell r="AI131" t="str">
            <v>1,X</v>
          </cell>
          <cell r="AJ131" t="str">
            <v>1,X</v>
          </cell>
          <cell r="AM131">
            <v>27</v>
          </cell>
          <cell r="AN131">
            <v>27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2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0.96</v>
          </cell>
        </row>
        <row r="132">
          <cell r="C132">
            <v>11111</v>
          </cell>
          <cell r="D132" t="str">
            <v>Phạm Kim Hoàn</v>
          </cell>
          <cell r="E132" t="str">
            <v>NV PVHK</v>
          </cell>
          <cell r="F132" t="str">
            <v>1,TS</v>
          </cell>
          <cell r="G132" t="str">
            <v>1,TS</v>
          </cell>
          <cell r="H132" t="str">
            <v>1,TS</v>
          </cell>
          <cell r="J132" t="str">
            <v>1,TS</v>
          </cell>
          <cell r="K132" t="str">
            <v>1,TS</v>
          </cell>
          <cell r="L132" t="str">
            <v>1,TS</v>
          </cell>
          <cell r="M132" t="str">
            <v>1,TS</v>
          </cell>
          <cell r="N132" t="str">
            <v>1,TS</v>
          </cell>
          <cell r="O132" t="str">
            <v>1,TS</v>
          </cell>
          <cell r="Q132" t="str">
            <v>1,TS</v>
          </cell>
          <cell r="R132" t="str">
            <v>1,TS</v>
          </cell>
          <cell r="S132" t="str">
            <v>1,TS</v>
          </cell>
          <cell r="T132" t="str">
            <v>1,TS</v>
          </cell>
          <cell r="U132" t="str">
            <v>1,TS</v>
          </cell>
          <cell r="V132" t="str">
            <v>1,TS</v>
          </cell>
          <cell r="X132" t="str">
            <v>1,TS</v>
          </cell>
          <cell r="Y132" t="str">
            <v>1,TS</v>
          </cell>
          <cell r="Z132" t="str">
            <v>1,TS</v>
          </cell>
          <cell r="AA132" t="str">
            <v>1,TS</v>
          </cell>
          <cell r="AB132" t="str">
            <v>1,TS</v>
          </cell>
          <cell r="AC132" t="str">
            <v>1,TS</v>
          </cell>
          <cell r="AE132" t="str">
            <v>1,TS</v>
          </cell>
          <cell r="AF132" t="str">
            <v>1,TS</v>
          </cell>
          <cell r="AG132" t="str">
            <v>1,TS</v>
          </cell>
          <cell r="AH132" t="str">
            <v>1,TS</v>
          </cell>
          <cell r="AI132" t="str">
            <v>1,TS</v>
          </cell>
          <cell r="AJ132" t="str">
            <v>1,TS</v>
          </cell>
          <cell r="AM132">
            <v>27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27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1</v>
          </cell>
        </row>
        <row r="133">
          <cell r="C133">
            <v>11116</v>
          </cell>
          <cell r="D133" t="str">
            <v>Đỗ Thanh Bình</v>
          </cell>
          <cell r="E133" t="str">
            <v>NV PVHK</v>
          </cell>
          <cell r="F133" t="str">
            <v>1,X</v>
          </cell>
          <cell r="G133" t="str">
            <v>1,X</v>
          </cell>
          <cell r="H133" t="str">
            <v>1,OM</v>
          </cell>
          <cell r="J133" t="str">
            <v>1,OM</v>
          </cell>
          <cell r="K133" t="str">
            <v>1,OM</v>
          </cell>
          <cell r="L133" t="str">
            <v>1,OM</v>
          </cell>
          <cell r="M133" t="str">
            <v>1,OM</v>
          </cell>
          <cell r="N133" t="str">
            <v>1,OM</v>
          </cell>
          <cell r="O133" t="str">
            <v>1,X</v>
          </cell>
          <cell r="Q133" t="str">
            <v>1,X</v>
          </cell>
          <cell r="R133" t="str">
            <v>1,X</v>
          </cell>
          <cell r="S133" t="str">
            <v>1,X</v>
          </cell>
          <cell r="T133" t="str">
            <v>1,X</v>
          </cell>
          <cell r="U133" t="str">
            <v>1,X</v>
          </cell>
          <cell r="V133" t="str">
            <v>1,X</v>
          </cell>
          <cell r="X133" t="str">
            <v>1,X</v>
          </cell>
          <cell r="Y133" t="str">
            <v>1,X</v>
          </cell>
          <cell r="Z133" t="str">
            <v>1,X</v>
          </cell>
          <cell r="AA133" t="str">
            <v>1,X</v>
          </cell>
          <cell r="AB133" t="str">
            <v>1,X</v>
          </cell>
          <cell r="AC133" t="str">
            <v>1,X</v>
          </cell>
          <cell r="AE133" t="str">
            <v>1,X</v>
          </cell>
          <cell r="AF133" t="str">
            <v>1,X</v>
          </cell>
          <cell r="AG133" t="str">
            <v>1,X</v>
          </cell>
          <cell r="AH133" t="str">
            <v>1,X</v>
          </cell>
          <cell r="AI133" t="str">
            <v>1,X</v>
          </cell>
          <cell r="AJ133" t="str">
            <v>1,X</v>
          </cell>
          <cell r="AM133">
            <v>27</v>
          </cell>
          <cell r="AN133">
            <v>21</v>
          </cell>
          <cell r="AO133">
            <v>0</v>
          </cell>
          <cell r="AP133">
            <v>6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1</v>
          </cell>
        </row>
        <row r="134">
          <cell r="C134">
            <v>11123</v>
          </cell>
          <cell r="D134" t="str">
            <v>Bùi Thị Bảo Ngọc</v>
          </cell>
          <cell r="E134" t="str">
            <v>NV PVHK</v>
          </cell>
          <cell r="F134" t="str">
            <v>1,X</v>
          </cell>
          <cell r="G134" t="str">
            <v>1,X</v>
          </cell>
          <cell r="H134" t="str">
            <v>1,X</v>
          </cell>
          <cell r="J134" t="str">
            <v>1,X</v>
          </cell>
          <cell r="K134" t="str">
            <v>1,X</v>
          </cell>
          <cell r="L134" t="str">
            <v>1,X</v>
          </cell>
          <cell r="M134" t="str">
            <v>1,X</v>
          </cell>
          <cell r="N134" t="str">
            <v>1,X</v>
          </cell>
          <cell r="O134" t="str">
            <v>1,X</v>
          </cell>
          <cell r="Q134" t="str">
            <v>1,X</v>
          </cell>
          <cell r="R134" t="str">
            <v>1,X</v>
          </cell>
          <cell r="S134" t="str">
            <v>1,X</v>
          </cell>
          <cell r="T134" t="str">
            <v>1,X</v>
          </cell>
          <cell r="U134" t="str">
            <v>1,X</v>
          </cell>
          <cell r="V134" t="str">
            <v>1,X</v>
          </cell>
          <cell r="X134" t="str">
            <v>1,X</v>
          </cell>
          <cell r="Y134" t="str">
            <v>1,X</v>
          </cell>
          <cell r="Z134" t="str">
            <v>1,X</v>
          </cell>
          <cell r="AA134" t="str">
            <v>1,X</v>
          </cell>
          <cell r="AB134" t="str">
            <v>1,X</v>
          </cell>
          <cell r="AC134" t="str">
            <v>1,X</v>
          </cell>
          <cell r="AE134" t="str">
            <v>1,X</v>
          </cell>
          <cell r="AF134" t="str">
            <v>1,X</v>
          </cell>
          <cell r="AG134" t="str">
            <v>1,X</v>
          </cell>
          <cell r="AH134" t="str">
            <v>1,X</v>
          </cell>
          <cell r="AI134" t="str">
            <v>1,X</v>
          </cell>
          <cell r="AJ134" t="str">
            <v>1,X</v>
          </cell>
          <cell r="AM134">
            <v>27</v>
          </cell>
          <cell r="AN134">
            <v>27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2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0.85</v>
          </cell>
        </row>
        <row r="135">
          <cell r="C135">
            <v>11764</v>
          </cell>
          <cell r="D135" t="str">
            <v>Nguyễn Thu Huyền</v>
          </cell>
          <cell r="E135" t="str">
            <v>NV PVHK</v>
          </cell>
          <cell r="F135" t="str">
            <v>1,TS</v>
          </cell>
          <cell r="G135" t="str">
            <v>1,TS</v>
          </cell>
          <cell r="H135" t="str">
            <v>1,TS</v>
          </cell>
          <cell r="J135" t="str">
            <v>1,TS</v>
          </cell>
          <cell r="K135" t="str">
            <v>1,TS</v>
          </cell>
          <cell r="L135" t="str">
            <v>1,TS</v>
          </cell>
          <cell r="M135" t="str">
            <v>1,TS</v>
          </cell>
          <cell r="N135" t="str">
            <v>1,TS</v>
          </cell>
          <cell r="O135" t="str">
            <v>1,TS</v>
          </cell>
          <cell r="Q135" t="str">
            <v>1,TS</v>
          </cell>
          <cell r="R135" t="str">
            <v>1,TS</v>
          </cell>
          <cell r="S135" t="str">
            <v>1,TS</v>
          </cell>
          <cell r="T135" t="str">
            <v>1,TS</v>
          </cell>
          <cell r="U135" t="str">
            <v>1,TS</v>
          </cell>
          <cell r="V135" t="str">
            <v>1,TS</v>
          </cell>
          <cell r="X135" t="str">
            <v>1,TS</v>
          </cell>
          <cell r="Y135" t="str">
            <v>1,TS</v>
          </cell>
          <cell r="Z135" t="str">
            <v>1,TS</v>
          </cell>
          <cell r="AA135" t="str">
            <v>1,TS</v>
          </cell>
          <cell r="AB135" t="str">
            <v>1,TS</v>
          </cell>
          <cell r="AC135" t="str">
            <v>1,TS</v>
          </cell>
          <cell r="AE135" t="str">
            <v>1,TS</v>
          </cell>
          <cell r="AF135" t="str">
            <v>1,TS</v>
          </cell>
          <cell r="AG135" t="str">
            <v>1,TS</v>
          </cell>
          <cell r="AH135" t="str">
            <v>1,X</v>
          </cell>
          <cell r="AI135" t="str">
            <v>1,X</v>
          </cell>
          <cell r="AJ135" t="str">
            <v>1,X</v>
          </cell>
          <cell r="AM135">
            <v>27</v>
          </cell>
          <cell r="AN135">
            <v>3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24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1</v>
          </cell>
        </row>
        <row r="136">
          <cell r="C136">
            <v>12281</v>
          </cell>
          <cell r="D136" t="str">
            <v>Nguyễn Minh Phương</v>
          </cell>
          <cell r="E136" t="str">
            <v>NV PVHK</v>
          </cell>
          <cell r="F136" t="str">
            <v>1,X</v>
          </cell>
          <cell r="G136" t="str">
            <v>1,X</v>
          </cell>
          <cell r="H136" t="str">
            <v>1,X</v>
          </cell>
          <cell r="J136" t="str">
            <v>1,X</v>
          </cell>
          <cell r="K136" t="str">
            <v>1,X</v>
          </cell>
          <cell r="L136" t="str">
            <v>1,X</v>
          </cell>
          <cell r="M136" t="str">
            <v>1,X</v>
          </cell>
          <cell r="N136" t="str">
            <v>1,X</v>
          </cell>
          <cell r="O136" t="str">
            <v>1,X</v>
          </cell>
          <cell r="Q136" t="str">
            <v>1,X</v>
          </cell>
          <cell r="R136" t="str">
            <v>1,X</v>
          </cell>
          <cell r="S136" t="str">
            <v>1,X</v>
          </cell>
          <cell r="T136" t="str">
            <v>1,X</v>
          </cell>
          <cell r="U136" t="str">
            <v>1,X</v>
          </cell>
          <cell r="V136" t="str">
            <v>1,X</v>
          </cell>
          <cell r="X136" t="str">
            <v>1,X</v>
          </cell>
          <cell r="Y136" t="str">
            <v>1,X</v>
          </cell>
          <cell r="Z136" t="str">
            <v>1,X</v>
          </cell>
          <cell r="AA136" t="str">
            <v>1,X</v>
          </cell>
          <cell r="AB136" t="str">
            <v>1,X</v>
          </cell>
          <cell r="AC136" t="str">
            <v>1,X</v>
          </cell>
          <cell r="AE136" t="str">
            <v>1,X</v>
          </cell>
          <cell r="AF136" t="str">
            <v>1,X</v>
          </cell>
          <cell r="AG136" t="str">
            <v>1,X</v>
          </cell>
          <cell r="AH136" t="str">
            <v>1,X</v>
          </cell>
          <cell r="AI136" t="str">
            <v>1,X</v>
          </cell>
          <cell r="AJ136" t="str">
            <v>1,X</v>
          </cell>
          <cell r="AM136">
            <v>27</v>
          </cell>
          <cell r="AN136">
            <v>27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2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1</v>
          </cell>
        </row>
        <row r="137">
          <cell r="C137">
            <v>13097</v>
          </cell>
          <cell r="D137" t="str">
            <v>Nguyễn Thu Quỳnh</v>
          </cell>
          <cell r="E137" t="str">
            <v>NV PVHK</v>
          </cell>
          <cell r="F137" t="str">
            <v>1,X</v>
          </cell>
          <cell r="G137" t="str">
            <v>1,X</v>
          </cell>
          <cell r="H137" t="str">
            <v>1,X</v>
          </cell>
          <cell r="J137" t="str">
            <v>1,X</v>
          </cell>
          <cell r="K137" t="str">
            <v>1,X</v>
          </cell>
          <cell r="L137" t="str">
            <v>1,X</v>
          </cell>
          <cell r="M137" t="str">
            <v>1,X</v>
          </cell>
          <cell r="N137" t="str">
            <v>1,X</v>
          </cell>
          <cell r="O137" t="str">
            <v>1,X</v>
          </cell>
          <cell r="Q137" t="str">
            <v>1,X</v>
          </cell>
          <cell r="R137" t="str">
            <v>1,X</v>
          </cell>
          <cell r="S137" t="str">
            <v>1,X</v>
          </cell>
          <cell r="T137" t="str">
            <v>1,X</v>
          </cell>
          <cell r="U137" t="str">
            <v>1,X</v>
          </cell>
          <cell r="V137" t="str">
            <v>1,X</v>
          </cell>
          <cell r="X137" t="str">
            <v>1,X</v>
          </cell>
          <cell r="Y137" t="str">
            <v>1,X</v>
          </cell>
          <cell r="Z137" t="str">
            <v>1,X</v>
          </cell>
          <cell r="AA137" t="str">
            <v>1,X</v>
          </cell>
          <cell r="AB137" t="str">
            <v>1,X</v>
          </cell>
          <cell r="AC137" t="str">
            <v>1,X</v>
          </cell>
          <cell r="AE137" t="str">
            <v>1,X</v>
          </cell>
          <cell r="AF137" t="str">
            <v>1,X</v>
          </cell>
          <cell r="AG137" t="str">
            <v>1,X</v>
          </cell>
          <cell r="AH137" t="str">
            <v>1,X</v>
          </cell>
          <cell r="AI137" t="str">
            <v>1,X</v>
          </cell>
          <cell r="AJ137" t="str">
            <v>1,X</v>
          </cell>
          <cell r="AM137">
            <v>27</v>
          </cell>
          <cell r="AN137">
            <v>27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2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1</v>
          </cell>
        </row>
        <row r="138">
          <cell r="C138">
            <v>13101</v>
          </cell>
          <cell r="D138" t="str">
            <v>Trần Thị Huệ</v>
          </cell>
          <cell r="E138" t="str">
            <v>NV PVHK</v>
          </cell>
          <cell r="F138" t="str">
            <v>1,X</v>
          </cell>
          <cell r="G138" t="str">
            <v>1,X</v>
          </cell>
          <cell r="H138" t="str">
            <v>1,X</v>
          </cell>
          <cell r="J138" t="str">
            <v>1,X</v>
          </cell>
          <cell r="K138" t="str">
            <v>1,X</v>
          </cell>
          <cell r="L138" t="str">
            <v>1,X</v>
          </cell>
          <cell r="M138" t="str">
            <v>1,X</v>
          </cell>
          <cell r="N138" t="str">
            <v>1,X</v>
          </cell>
          <cell r="O138" t="str">
            <v>1,X</v>
          </cell>
          <cell r="Q138" t="str">
            <v>1,X</v>
          </cell>
          <cell r="R138" t="str">
            <v>1,X</v>
          </cell>
          <cell r="S138" t="str">
            <v>1,X</v>
          </cell>
          <cell r="T138" t="str">
            <v>1,X</v>
          </cell>
          <cell r="U138" t="str">
            <v>1,X</v>
          </cell>
          <cell r="V138" t="str">
            <v>1,X</v>
          </cell>
          <cell r="X138" t="str">
            <v>1,X</v>
          </cell>
          <cell r="Y138" t="str">
            <v>1,X</v>
          </cell>
          <cell r="Z138" t="str">
            <v>1,X</v>
          </cell>
          <cell r="AA138" t="str">
            <v>1,X</v>
          </cell>
          <cell r="AB138" t="str">
            <v>1,X</v>
          </cell>
          <cell r="AC138" t="str">
            <v>1,X</v>
          </cell>
          <cell r="AE138" t="str">
            <v>1,X</v>
          </cell>
          <cell r="AF138" t="str">
            <v>1,X</v>
          </cell>
          <cell r="AG138" t="str">
            <v>1,X</v>
          </cell>
          <cell r="AH138" t="str">
            <v>1,X</v>
          </cell>
          <cell r="AI138" t="str">
            <v>1,X</v>
          </cell>
          <cell r="AJ138" t="str">
            <v>1,X</v>
          </cell>
          <cell r="AM138">
            <v>27</v>
          </cell>
          <cell r="AN138">
            <v>27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2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1</v>
          </cell>
        </row>
        <row r="139">
          <cell r="C139">
            <v>11357</v>
          </cell>
          <cell r="D139" t="str">
            <v>Nguyễn Việt Dũng</v>
          </cell>
          <cell r="E139" t="str">
            <v>NV PVHK</v>
          </cell>
          <cell r="F139" t="str">
            <v>1,X</v>
          </cell>
          <cell r="G139" t="str">
            <v>1,X</v>
          </cell>
          <cell r="H139" t="str">
            <v>1,X</v>
          </cell>
          <cell r="J139" t="str">
            <v>1,X</v>
          </cell>
          <cell r="K139" t="str">
            <v>1,X</v>
          </cell>
          <cell r="L139" t="str">
            <v>1,X</v>
          </cell>
          <cell r="M139" t="str">
            <v>1,X</v>
          </cell>
          <cell r="N139" t="str">
            <v>1,X</v>
          </cell>
          <cell r="O139" t="str">
            <v>1,X</v>
          </cell>
          <cell r="Q139" t="str">
            <v>1,X</v>
          </cell>
          <cell r="R139" t="str">
            <v>1,X</v>
          </cell>
          <cell r="S139" t="str">
            <v>1,X</v>
          </cell>
          <cell r="T139" t="str">
            <v>1,X</v>
          </cell>
          <cell r="U139" t="str">
            <v>1,X</v>
          </cell>
          <cell r="V139" t="str">
            <v>1,X</v>
          </cell>
          <cell r="X139" t="str">
            <v>1,X</v>
          </cell>
          <cell r="Y139" t="str">
            <v>1,X</v>
          </cell>
          <cell r="Z139" t="str">
            <v>1,X</v>
          </cell>
          <cell r="AA139" t="str">
            <v>1,X</v>
          </cell>
          <cell r="AB139" t="str">
            <v>1,X</v>
          </cell>
          <cell r="AC139" t="str">
            <v>1,X</v>
          </cell>
          <cell r="AE139" t="str">
            <v>1,X</v>
          </cell>
          <cell r="AF139" t="str">
            <v>1,X</v>
          </cell>
          <cell r="AG139" t="str">
            <v>1,X</v>
          </cell>
          <cell r="AH139" t="str">
            <v>1,X</v>
          </cell>
          <cell r="AI139" t="str">
            <v>1,X</v>
          </cell>
          <cell r="AJ139" t="str">
            <v>1,X</v>
          </cell>
          <cell r="AM139">
            <v>27</v>
          </cell>
          <cell r="AN139">
            <v>27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2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0.97</v>
          </cell>
        </row>
        <row r="140">
          <cell r="C140">
            <v>201501</v>
          </cell>
          <cell r="D140" t="str">
            <v>Nguyễn Mỹ Hạnh</v>
          </cell>
          <cell r="E140" t="str">
            <v>NV PVHK</v>
          </cell>
          <cell r="F140" t="str">
            <v>1,X</v>
          </cell>
          <cell r="G140" t="str">
            <v>1,X</v>
          </cell>
          <cell r="H140" t="str">
            <v>1,X</v>
          </cell>
          <cell r="J140" t="str">
            <v>1,X</v>
          </cell>
          <cell r="K140" t="str">
            <v>1,X</v>
          </cell>
          <cell r="L140" t="str">
            <v>1,X</v>
          </cell>
          <cell r="M140" t="str">
            <v>1,X</v>
          </cell>
          <cell r="N140" t="str">
            <v>1,X</v>
          </cell>
          <cell r="O140" t="str">
            <v>1,X</v>
          </cell>
          <cell r="Q140" t="str">
            <v>1,X</v>
          </cell>
          <cell r="R140" t="str">
            <v>1,X</v>
          </cell>
          <cell r="S140" t="str">
            <v>1,X</v>
          </cell>
          <cell r="T140" t="str">
            <v>1,X</v>
          </cell>
          <cell r="U140" t="str">
            <v>1,X</v>
          </cell>
          <cell r="V140" t="str">
            <v>1,X</v>
          </cell>
          <cell r="X140" t="str">
            <v>1,X</v>
          </cell>
          <cell r="Y140" t="str">
            <v>1,X</v>
          </cell>
          <cell r="Z140" t="str">
            <v>1,X</v>
          </cell>
          <cell r="AA140" t="str">
            <v>1,X</v>
          </cell>
          <cell r="AB140" t="str">
            <v>1,X</v>
          </cell>
          <cell r="AC140" t="str">
            <v>1,X</v>
          </cell>
          <cell r="AE140" t="str">
            <v>1,X</v>
          </cell>
          <cell r="AF140" t="str">
            <v>1,X</v>
          </cell>
          <cell r="AG140" t="str">
            <v>1,X</v>
          </cell>
          <cell r="AH140" t="str">
            <v>1,X</v>
          </cell>
          <cell r="AI140" t="str">
            <v>1,X</v>
          </cell>
          <cell r="AJ140" t="str">
            <v>1,X</v>
          </cell>
          <cell r="AM140">
            <v>27</v>
          </cell>
          <cell r="AN140">
            <v>27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2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1</v>
          </cell>
        </row>
        <row r="141">
          <cell r="C141">
            <v>10632</v>
          </cell>
          <cell r="D141" t="str">
            <v>Trần Thanh Hiếu</v>
          </cell>
          <cell r="E141" t="str">
            <v>Đội phó</v>
          </cell>
          <cell r="F141" t="str">
            <v>1,X</v>
          </cell>
          <cell r="G141" t="str">
            <v>1,X</v>
          </cell>
          <cell r="H141" t="str">
            <v>1,X</v>
          </cell>
          <cell r="J141" t="str">
            <v>1,X</v>
          </cell>
          <cell r="K141" t="str">
            <v>1,X</v>
          </cell>
          <cell r="L141" t="str">
            <v>1,X</v>
          </cell>
          <cell r="M141" t="str">
            <v>1,X</v>
          </cell>
          <cell r="N141" t="str">
            <v>1,X</v>
          </cell>
          <cell r="O141" t="str">
            <v>1,X</v>
          </cell>
          <cell r="Q141" t="str">
            <v>1,X</v>
          </cell>
          <cell r="R141" t="str">
            <v>1,X</v>
          </cell>
          <cell r="S141" t="str">
            <v>1,X</v>
          </cell>
          <cell r="T141" t="str">
            <v>1,X</v>
          </cell>
          <cell r="U141" t="str">
            <v>1,X</v>
          </cell>
          <cell r="V141" t="str">
            <v>1,X</v>
          </cell>
          <cell r="X141" t="str">
            <v>1,X</v>
          </cell>
          <cell r="Y141" t="str">
            <v>1,X</v>
          </cell>
          <cell r="Z141" t="str">
            <v>1,X</v>
          </cell>
          <cell r="AA141" t="str">
            <v>1,X</v>
          </cell>
          <cell r="AB141" t="str">
            <v>1,X</v>
          </cell>
          <cell r="AC141" t="str">
            <v>1,X</v>
          </cell>
          <cell r="AE141" t="str">
            <v>1,X</v>
          </cell>
          <cell r="AF141" t="str">
            <v>1,X</v>
          </cell>
          <cell r="AG141" t="str">
            <v>1,X</v>
          </cell>
          <cell r="AH141" t="str">
            <v>1,X</v>
          </cell>
          <cell r="AI141" t="str">
            <v>1,X</v>
          </cell>
          <cell r="AJ141" t="str">
            <v>1,X</v>
          </cell>
          <cell r="AM141">
            <v>27</v>
          </cell>
          <cell r="AN141">
            <v>27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2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1</v>
          </cell>
        </row>
        <row r="142">
          <cell r="C142">
            <v>12557</v>
          </cell>
          <cell r="D142" t="str">
            <v>Nguyễn Thị Lan</v>
          </cell>
          <cell r="E142" t="str">
            <v>Nhân viên phục vụ hành khách hàng hóa</v>
          </cell>
          <cell r="F142" t="str">
            <v>1,X</v>
          </cell>
          <cell r="G142" t="str">
            <v>1,X</v>
          </cell>
          <cell r="H142" t="str">
            <v>1,X</v>
          </cell>
          <cell r="J142" t="str">
            <v>1,X</v>
          </cell>
          <cell r="K142" t="str">
            <v>1,X</v>
          </cell>
          <cell r="L142" t="str">
            <v>1,X</v>
          </cell>
          <cell r="M142" t="str">
            <v>1,X</v>
          </cell>
          <cell r="N142" t="str">
            <v>1,X</v>
          </cell>
          <cell r="O142" t="str">
            <v>1,X</v>
          </cell>
          <cell r="Q142" t="str">
            <v>1,X</v>
          </cell>
          <cell r="R142" t="str">
            <v>1,X</v>
          </cell>
          <cell r="S142" t="str">
            <v>1,X</v>
          </cell>
          <cell r="T142" t="str">
            <v>1,X</v>
          </cell>
          <cell r="U142" t="str">
            <v>1,X</v>
          </cell>
          <cell r="V142" t="str">
            <v>1,X</v>
          </cell>
          <cell r="X142" t="str">
            <v>1,X</v>
          </cell>
          <cell r="Y142" t="str">
            <v>1,X</v>
          </cell>
          <cell r="Z142" t="str">
            <v>1,X</v>
          </cell>
          <cell r="AA142" t="str">
            <v>1,X</v>
          </cell>
          <cell r="AB142" t="str">
            <v>1,X</v>
          </cell>
          <cell r="AC142" t="str">
            <v>1,X</v>
          </cell>
          <cell r="AE142" t="str">
            <v>1,X</v>
          </cell>
          <cell r="AF142" t="str">
            <v>1,X</v>
          </cell>
          <cell r="AG142" t="str">
            <v>1,X</v>
          </cell>
          <cell r="AH142" t="str">
            <v>1,X</v>
          </cell>
          <cell r="AI142" t="str">
            <v>1,X</v>
          </cell>
          <cell r="AJ142" t="str">
            <v>1,X</v>
          </cell>
          <cell r="AM142">
            <v>27</v>
          </cell>
          <cell r="AN142">
            <v>27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2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1</v>
          </cell>
        </row>
        <row r="143">
          <cell r="C143">
            <v>12559</v>
          </cell>
          <cell r="D143" t="str">
            <v>Phạm Thị Mai Giang</v>
          </cell>
          <cell r="E143" t="str">
            <v>Nhân viên phục vụ hành khách hàng hóa</v>
          </cell>
          <cell r="F143" t="str">
            <v>1,TS</v>
          </cell>
          <cell r="G143" t="str">
            <v>1,TS</v>
          </cell>
          <cell r="H143" t="str">
            <v>1,TS</v>
          </cell>
          <cell r="J143" t="str">
            <v>1,TS</v>
          </cell>
          <cell r="K143" t="str">
            <v>1,TS</v>
          </cell>
          <cell r="L143" t="str">
            <v>1,TS</v>
          </cell>
          <cell r="M143" t="str">
            <v>1,TS</v>
          </cell>
          <cell r="N143" t="str">
            <v>1,TS</v>
          </cell>
          <cell r="O143" t="str">
            <v>1,TS</v>
          </cell>
          <cell r="Q143" t="str">
            <v>1,TS</v>
          </cell>
          <cell r="R143" t="str">
            <v>1,TS</v>
          </cell>
          <cell r="S143" t="str">
            <v>1,TS</v>
          </cell>
          <cell r="T143" t="str">
            <v>1,TS</v>
          </cell>
          <cell r="U143" t="str">
            <v>1,TS</v>
          </cell>
          <cell r="V143" t="str">
            <v>1,TS</v>
          </cell>
          <cell r="X143" t="str">
            <v>1,TS</v>
          </cell>
          <cell r="Y143" t="str">
            <v>1,TS</v>
          </cell>
          <cell r="Z143" t="str">
            <v>1,TS</v>
          </cell>
          <cell r="AA143" t="str">
            <v>1,TS</v>
          </cell>
          <cell r="AB143" t="str">
            <v>1,TS</v>
          </cell>
          <cell r="AC143" t="str">
            <v>1,TS</v>
          </cell>
          <cell r="AE143" t="str">
            <v>1,TS</v>
          </cell>
          <cell r="AF143" t="str">
            <v>1,TS</v>
          </cell>
          <cell r="AG143" t="str">
            <v>1,TS</v>
          </cell>
          <cell r="AH143" t="str">
            <v>1,TS</v>
          </cell>
          <cell r="AI143" t="str">
            <v>1,TS</v>
          </cell>
          <cell r="AJ143" t="str">
            <v>1,TS</v>
          </cell>
          <cell r="AM143">
            <v>27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1</v>
          </cell>
        </row>
        <row r="144">
          <cell r="C144">
            <v>12562</v>
          </cell>
          <cell r="D144" t="str">
            <v>Đỗ Thị Thu Trang</v>
          </cell>
          <cell r="E144" t="str">
            <v>Nhân viên phục vụ hành khách hàng hóa</v>
          </cell>
          <cell r="F144" t="str">
            <v>1,X</v>
          </cell>
          <cell r="G144" t="str">
            <v>1,X</v>
          </cell>
          <cell r="H144" t="str">
            <v>1,X</v>
          </cell>
          <cell r="J144" t="str">
            <v>1,X</v>
          </cell>
          <cell r="K144" t="str">
            <v>1,X</v>
          </cell>
          <cell r="L144" t="str">
            <v>1,X</v>
          </cell>
          <cell r="M144" t="str">
            <v>1,X</v>
          </cell>
          <cell r="N144" t="str">
            <v>1,X</v>
          </cell>
          <cell r="O144" t="str">
            <v>1,X</v>
          </cell>
          <cell r="Q144" t="str">
            <v>1,X</v>
          </cell>
          <cell r="R144" t="str">
            <v>1,X</v>
          </cell>
          <cell r="S144" t="str">
            <v>1,X</v>
          </cell>
          <cell r="T144" t="str">
            <v>1,X</v>
          </cell>
          <cell r="U144" t="str">
            <v>1,X</v>
          </cell>
          <cell r="V144" t="str">
            <v>1,X</v>
          </cell>
          <cell r="X144" t="str">
            <v>1,X</v>
          </cell>
          <cell r="Y144" t="str">
            <v>1,X</v>
          </cell>
          <cell r="Z144" t="str">
            <v>1,X</v>
          </cell>
          <cell r="AA144" t="str">
            <v>1,X</v>
          </cell>
          <cell r="AB144" t="str">
            <v>1,X</v>
          </cell>
          <cell r="AC144" t="str">
            <v>1,X</v>
          </cell>
          <cell r="AE144" t="str">
            <v>1,X</v>
          </cell>
          <cell r="AF144" t="str">
            <v>1,X</v>
          </cell>
          <cell r="AG144" t="str">
            <v>1,X</v>
          </cell>
          <cell r="AH144" t="str">
            <v>1,X</v>
          </cell>
          <cell r="AI144" t="str">
            <v>1,X</v>
          </cell>
          <cell r="AJ144" t="str">
            <v>1,X</v>
          </cell>
          <cell r="AM144">
            <v>27</v>
          </cell>
          <cell r="AN144">
            <v>27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2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0.98</v>
          </cell>
        </row>
        <row r="145">
          <cell r="C145">
            <v>12563</v>
          </cell>
          <cell r="D145" t="str">
            <v>Trịnh Khánh Linh</v>
          </cell>
          <cell r="E145" t="str">
            <v>Nhân viên phục vụ hành khách hàng hóa</v>
          </cell>
          <cell r="F145" t="str">
            <v>1,X</v>
          </cell>
          <cell r="G145" t="str">
            <v>1,X</v>
          </cell>
          <cell r="H145" t="str">
            <v>1,X</v>
          </cell>
          <cell r="J145" t="str">
            <v>1,X</v>
          </cell>
          <cell r="K145" t="str">
            <v>1,X</v>
          </cell>
          <cell r="L145" t="str">
            <v>1,X</v>
          </cell>
          <cell r="M145" t="str">
            <v>1,X</v>
          </cell>
          <cell r="N145" t="str">
            <v>1,X</v>
          </cell>
          <cell r="O145" t="str">
            <v>1,X</v>
          </cell>
          <cell r="Q145" t="str">
            <v>1,X</v>
          </cell>
          <cell r="R145" t="str">
            <v>1,X</v>
          </cell>
          <cell r="S145" t="str">
            <v>1,X</v>
          </cell>
          <cell r="T145" t="str">
            <v>1,X</v>
          </cell>
          <cell r="U145" t="str">
            <v>1,X</v>
          </cell>
          <cell r="V145" t="str">
            <v>1,X</v>
          </cell>
          <cell r="X145" t="str">
            <v>1,X</v>
          </cell>
          <cell r="Y145" t="str">
            <v>1,X</v>
          </cell>
          <cell r="Z145" t="str">
            <v>1,X</v>
          </cell>
          <cell r="AA145" t="str">
            <v>1,X</v>
          </cell>
          <cell r="AB145" t="str">
            <v>1,X</v>
          </cell>
          <cell r="AC145" t="str">
            <v>1,X</v>
          </cell>
          <cell r="AE145" t="str">
            <v>1,X</v>
          </cell>
          <cell r="AF145" t="str">
            <v>1,X</v>
          </cell>
          <cell r="AG145" t="str">
            <v>1,X</v>
          </cell>
          <cell r="AH145" t="str">
            <v>1,X</v>
          </cell>
          <cell r="AI145" t="str">
            <v>1,X</v>
          </cell>
          <cell r="AJ145" t="str">
            <v>1,X</v>
          </cell>
          <cell r="AM145">
            <v>27</v>
          </cell>
          <cell r="AN145">
            <v>27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2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1</v>
          </cell>
        </row>
        <row r="146">
          <cell r="C146">
            <v>12567</v>
          </cell>
          <cell r="D146" t="str">
            <v>Nguyễn Thị Hải Yến</v>
          </cell>
          <cell r="E146" t="str">
            <v>Nhân viên phục vụ hành khách hàng hóa</v>
          </cell>
          <cell r="F146" t="str">
            <v>1,X</v>
          </cell>
          <cell r="G146" t="str">
            <v>1,X</v>
          </cell>
          <cell r="H146" t="str">
            <v>1,X</v>
          </cell>
          <cell r="J146" t="str">
            <v>1,X</v>
          </cell>
          <cell r="K146" t="str">
            <v>1,X</v>
          </cell>
          <cell r="L146" t="str">
            <v>1,X</v>
          </cell>
          <cell r="M146" t="str">
            <v>1,X</v>
          </cell>
          <cell r="N146" t="str">
            <v>1,X</v>
          </cell>
          <cell r="O146" t="str">
            <v>1,X</v>
          </cell>
          <cell r="Q146" t="str">
            <v>1,X</v>
          </cell>
          <cell r="R146" t="str">
            <v>1,X</v>
          </cell>
          <cell r="S146" t="str">
            <v>1,X</v>
          </cell>
          <cell r="T146" t="str">
            <v>1,X</v>
          </cell>
          <cell r="U146" t="str">
            <v>1,X</v>
          </cell>
          <cell r="V146" t="str">
            <v>1,X</v>
          </cell>
          <cell r="X146" t="str">
            <v>1,X</v>
          </cell>
          <cell r="Y146" t="str">
            <v>1,X</v>
          </cell>
          <cell r="Z146" t="str">
            <v>1,X</v>
          </cell>
          <cell r="AA146" t="str">
            <v>1,X</v>
          </cell>
          <cell r="AB146" t="str">
            <v>1,X</v>
          </cell>
          <cell r="AC146" t="str">
            <v>1,X</v>
          </cell>
          <cell r="AE146" t="str">
            <v>1,X</v>
          </cell>
          <cell r="AF146" t="str">
            <v>1,X</v>
          </cell>
          <cell r="AG146" t="str">
            <v>1,X</v>
          </cell>
          <cell r="AH146" t="str">
            <v>1,X</v>
          </cell>
          <cell r="AI146" t="str">
            <v>1,X</v>
          </cell>
          <cell r="AJ146" t="str">
            <v>1,X</v>
          </cell>
          <cell r="AM146">
            <v>27</v>
          </cell>
          <cell r="AN146">
            <v>27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2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0.98</v>
          </cell>
        </row>
        <row r="147">
          <cell r="C147">
            <v>13361</v>
          </cell>
          <cell r="D147" t="str">
            <v>Mai Thế Anh</v>
          </cell>
          <cell r="E147" t="str">
            <v>Nhân viên phục vụ hành khách hàng hóa</v>
          </cell>
          <cell r="F147" t="str">
            <v>1,X</v>
          </cell>
          <cell r="G147" t="str">
            <v>1,X</v>
          </cell>
          <cell r="H147" t="str">
            <v>1,X</v>
          </cell>
          <cell r="J147" t="str">
            <v>1,X</v>
          </cell>
          <cell r="K147" t="str">
            <v>1,X</v>
          </cell>
          <cell r="L147" t="str">
            <v>1,X</v>
          </cell>
          <cell r="M147" t="str">
            <v>1,X</v>
          </cell>
          <cell r="N147" t="str">
            <v>1,X</v>
          </cell>
          <cell r="O147" t="str">
            <v>1,X</v>
          </cell>
          <cell r="Q147" t="str">
            <v>1,X</v>
          </cell>
          <cell r="R147" t="str">
            <v>1,X</v>
          </cell>
          <cell r="S147" t="str">
            <v>1,X</v>
          </cell>
          <cell r="T147" t="str">
            <v>1,X</v>
          </cell>
          <cell r="U147" t="str">
            <v>1,X</v>
          </cell>
          <cell r="V147" t="str">
            <v>1,X</v>
          </cell>
          <cell r="X147" t="str">
            <v>1,X</v>
          </cell>
          <cell r="Y147" t="str">
            <v>1,X</v>
          </cell>
          <cell r="Z147" t="str">
            <v>1,X</v>
          </cell>
          <cell r="AA147" t="str">
            <v>1,X</v>
          </cell>
          <cell r="AB147" t="str">
            <v>1,X</v>
          </cell>
          <cell r="AC147" t="str">
            <v>1,X</v>
          </cell>
          <cell r="AE147" t="str">
            <v>1,X</v>
          </cell>
          <cell r="AF147" t="str">
            <v>1,X</v>
          </cell>
          <cell r="AG147" t="str">
            <v>1,X</v>
          </cell>
          <cell r="AH147" t="str">
            <v>1,X</v>
          </cell>
          <cell r="AI147" t="str">
            <v>1,X</v>
          </cell>
          <cell r="AJ147" t="str">
            <v>1,X</v>
          </cell>
          <cell r="AM147">
            <v>27</v>
          </cell>
          <cell r="AN147">
            <v>27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2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1</v>
          </cell>
        </row>
        <row r="148">
          <cell r="C148">
            <v>13373</v>
          </cell>
          <cell r="D148" t="str">
            <v>Trần Thị Sơn</v>
          </cell>
          <cell r="E148" t="str">
            <v>Nhân viên phục vụ hành khách hàng hóa</v>
          </cell>
          <cell r="F148" t="str">
            <v>1,X</v>
          </cell>
          <cell r="G148" t="str">
            <v>1,X</v>
          </cell>
          <cell r="H148" t="str">
            <v>1,X</v>
          </cell>
          <cell r="J148" t="str">
            <v>1,X</v>
          </cell>
          <cell r="K148" t="str">
            <v>1,X</v>
          </cell>
          <cell r="L148" t="str">
            <v>1,X</v>
          </cell>
          <cell r="M148" t="str">
            <v>1,X</v>
          </cell>
          <cell r="N148" t="str">
            <v>1,X</v>
          </cell>
          <cell r="O148" t="str">
            <v>1,X</v>
          </cell>
          <cell r="Q148" t="str">
            <v>1,X</v>
          </cell>
          <cell r="R148" t="str">
            <v>1,X</v>
          </cell>
          <cell r="S148" t="str">
            <v>1,X</v>
          </cell>
          <cell r="T148" t="str">
            <v>1,X</v>
          </cell>
          <cell r="U148" t="str">
            <v>1,X</v>
          </cell>
          <cell r="V148" t="str">
            <v>1,X</v>
          </cell>
          <cell r="X148" t="str">
            <v>1,X</v>
          </cell>
          <cell r="Y148" t="str">
            <v>1,X</v>
          </cell>
          <cell r="Z148" t="str">
            <v>1,X</v>
          </cell>
          <cell r="AA148" t="str">
            <v>1,X</v>
          </cell>
          <cell r="AB148" t="str">
            <v>1,X</v>
          </cell>
          <cell r="AC148" t="str">
            <v>1,X</v>
          </cell>
          <cell r="AE148" t="str">
            <v>1,X</v>
          </cell>
          <cell r="AF148" t="str">
            <v>1,X</v>
          </cell>
          <cell r="AG148" t="str">
            <v>1,X</v>
          </cell>
          <cell r="AH148" t="str">
            <v>1,X</v>
          </cell>
          <cell r="AI148" t="str">
            <v>1,X</v>
          </cell>
          <cell r="AJ148" t="str">
            <v>1,X</v>
          </cell>
          <cell r="AM148">
            <v>27</v>
          </cell>
          <cell r="AN148">
            <v>27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2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0.95</v>
          </cell>
        </row>
        <row r="149">
          <cell r="C149">
            <v>13380</v>
          </cell>
          <cell r="D149" t="str">
            <v>Nguyễn Thị Yến Hương</v>
          </cell>
          <cell r="E149" t="str">
            <v>Nhân viên phục vụ hành khách hàng hóa</v>
          </cell>
          <cell r="F149" t="str">
            <v>1,X</v>
          </cell>
          <cell r="G149" t="str">
            <v>1,X</v>
          </cell>
          <cell r="H149" t="str">
            <v>1,X</v>
          </cell>
          <cell r="J149" t="str">
            <v>1,X</v>
          </cell>
          <cell r="K149" t="str">
            <v>1,X</v>
          </cell>
          <cell r="L149" t="str">
            <v>1,X</v>
          </cell>
          <cell r="M149" t="str">
            <v>1,X</v>
          </cell>
          <cell r="N149" t="str">
            <v>1,X</v>
          </cell>
          <cell r="O149" t="str">
            <v>1,X</v>
          </cell>
          <cell r="Q149" t="str">
            <v>1,X</v>
          </cell>
          <cell r="R149" t="str">
            <v>1,X</v>
          </cell>
          <cell r="S149" t="str">
            <v>1,X</v>
          </cell>
          <cell r="T149" t="str">
            <v>1,X</v>
          </cell>
          <cell r="U149" t="str">
            <v>1,X</v>
          </cell>
          <cell r="V149" t="str">
            <v>1,X</v>
          </cell>
          <cell r="X149" t="str">
            <v>1,X</v>
          </cell>
          <cell r="Y149" t="str">
            <v>1,X</v>
          </cell>
          <cell r="Z149" t="str">
            <v>1,X</v>
          </cell>
          <cell r="AA149" t="str">
            <v>1,X</v>
          </cell>
          <cell r="AB149" t="str">
            <v>1,X</v>
          </cell>
          <cell r="AC149" t="str">
            <v>1,X</v>
          </cell>
          <cell r="AE149" t="str">
            <v>1,X</v>
          </cell>
          <cell r="AF149" t="str">
            <v>1,X</v>
          </cell>
          <cell r="AG149" t="str">
            <v>1,X</v>
          </cell>
          <cell r="AH149" t="str">
            <v>1,X</v>
          </cell>
          <cell r="AI149" t="str">
            <v>1,X</v>
          </cell>
          <cell r="AJ149" t="str">
            <v>1,X</v>
          </cell>
          <cell r="AM149">
            <v>27</v>
          </cell>
          <cell r="AN149">
            <v>27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2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1</v>
          </cell>
        </row>
        <row r="150">
          <cell r="C150">
            <v>13405</v>
          </cell>
          <cell r="D150" t="str">
            <v>Nguyễn Thị Thúy Hằng</v>
          </cell>
          <cell r="E150" t="str">
            <v>Nhân viên phục vụ hành khách hàng hóa</v>
          </cell>
          <cell r="F150" t="str">
            <v>1,X</v>
          </cell>
          <cell r="G150" t="str">
            <v>1,X</v>
          </cell>
          <cell r="H150" t="str">
            <v>1,X</v>
          </cell>
          <cell r="J150" t="str">
            <v>1,X</v>
          </cell>
          <cell r="K150" t="str">
            <v>1,X</v>
          </cell>
          <cell r="L150" t="str">
            <v>1,X</v>
          </cell>
          <cell r="M150" t="str">
            <v>1,X</v>
          </cell>
          <cell r="N150" t="str">
            <v>1,X</v>
          </cell>
          <cell r="O150" t="str">
            <v>1,X</v>
          </cell>
          <cell r="Q150" t="str">
            <v>1,X</v>
          </cell>
          <cell r="R150" t="str">
            <v>1,X</v>
          </cell>
          <cell r="S150" t="str">
            <v>1,X</v>
          </cell>
          <cell r="T150" t="str">
            <v>1,X</v>
          </cell>
          <cell r="U150" t="str">
            <v>1,X</v>
          </cell>
          <cell r="V150" t="str">
            <v>1,X</v>
          </cell>
          <cell r="X150" t="str">
            <v>1,X</v>
          </cell>
          <cell r="Y150" t="str">
            <v>1,X</v>
          </cell>
          <cell r="Z150" t="str">
            <v>1,X</v>
          </cell>
          <cell r="AA150" t="str">
            <v>1,X</v>
          </cell>
          <cell r="AB150" t="str">
            <v>1,X</v>
          </cell>
          <cell r="AC150" t="str">
            <v>1,X</v>
          </cell>
          <cell r="AE150" t="str">
            <v>1,X</v>
          </cell>
          <cell r="AF150" t="str">
            <v>1,X</v>
          </cell>
          <cell r="AG150" t="str">
            <v>1,X</v>
          </cell>
          <cell r="AH150" t="str">
            <v>1,X</v>
          </cell>
          <cell r="AI150" t="str">
            <v>1,X</v>
          </cell>
          <cell r="AJ150" t="str">
            <v>1,X</v>
          </cell>
          <cell r="AM150">
            <v>27</v>
          </cell>
          <cell r="AN150">
            <v>27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2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1</v>
          </cell>
        </row>
        <row r="151">
          <cell r="C151">
            <v>13670</v>
          </cell>
          <cell r="D151" t="str">
            <v>Nguyễn Thảo Ly</v>
          </cell>
          <cell r="E151" t="str">
            <v>Nhân viên phục vụ hành khách hàng hóa</v>
          </cell>
          <cell r="F151" t="str">
            <v>1,X</v>
          </cell>
          <cell r="G151" t="str">
            <v>1,X</v>
          </cell>
          <cell r="H151" t="str">
            <v>1,X</v>
          </cell>
          <cell r="J151" t="str">
            <v>1,X</v>
          </cell>
          <cell r="K151" t="str">
            <v>1,X</v>
          </cell>
          <cell r="L151" t="str">
            <v>1,X</v>
          </cell>
          <cell r="M151" t="str">
            <v>1,X</v>
          </cell>
          <cell r="N151" t="str">
            <v>1,X</v>
          </cell>
          <cell r="O151" t="str">
            <v>1,X</v>
          </cell>
          <cell r="Q151" t="str">
            <v>1,X</v>
          </cell>
          <cell r="R151" t="str">
            <v>1,X</v>
          </cell>
          <cell r="S151" t="str">
            <v>1,X</v>
          </cell>
          <cell r="T151" t="str">
            <v>1,X</v>
          </cell>
          <cell r="U151" t="str">
            <v>1,X</v>
          </cell>
          <cell r="V151" t="str">
            <v>1,X</v>
          </cell>
          <cell r="X151" t="str">
            <v>1,X</v>
          </cell>
          <cell r="Y151" t="str">
            <v>1,X</v>
          </cell>
          <cell r="Z151" t="str">
            <v>1,X</v>
          </cell>
          <cell r="AA151" t="str">
            <v>1,X</v>
          </cell>
          <cell r="AB151" t="str">
            <v>1,X</v>
          </cell>
          <cell r="AC151" t="str">
            <v>1,X</v>
          </cell>
          <cell r="AE151" t="str">
            <v>1,X</v>
          </cell>
          <cell r="AF151" t="str">
            <v>1,X</v>
          </cell>
          <cell r="AG151" t="str">
            <v>1,X</v>
          </cell>
          <cell r="AH151" t="str">
            <v>1,X</v>
          </cell>
          <cell r="AI151" t="str">
            <v>1,X</v>
          </cell>
          <cell r="AJ151" t="str">
            <v>1,X</v>
          </cell>
          <cell r="AM151">
            <v>27</v>
          </cell>
          <cell r="AN151">
            <v>27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2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0.89</v>
          </cell>
        </row>
        <row r="152">
          <cell r="C152">
            <v>13671</v>
          </cell>
          <cell r="D152" t="str">
            <v>Nguyễn Thị Phương Thảo</v>
          </cell>
          <cell r="E152" t="str">
            <v>Nhân viên phục vụ hành khách hàng hóa</v>
          </cell>
          <cell r="F152" t="str">
            <v>1,X</v>
          </cell>
          <cell r="G152" t="str">
            <v>1,X</v>
          </cell>
          <cell r="H152" t="str">
            <v>1,X</v>
          </cell>
          <cell r="J152" t="str">
            <v>1,X</v>
          </cell>
          <cell r="K152" t="str">
            <v>1,X</v>
          </cell>
          <cell r="L152" t="str">
            <v>1,X</v>
          </cell>
          <cell r="M152" t="str">
            <v>1,X</v>
          </cell>
          <cell r="N152" t="str">
            <v>1,X</v>
          </cell>
          <cell r="O152" t="str">
            <v>1,X</v>
          </cell>
          <cell r="Q152" t="str">
            <v>1,X</v>
          </cell>
          <cell r="R152" t="str">
            <v>1,X</v>
          </cell>
          <cell r="S152" t="str">
            <v>1,X</v>
          </cell>
          <cell r="T152" t="str">
            <v>1,X</v>
          </cell>
          <cell r="U152" t="str">
            <v>1,X</v>
          </cell>
          <cell r="V152" t="str">
            <v>1,X</v>
          </cell>
          <cell r="X152" t="str">
            <v>1,X</v>
          </cell>
          <cell r="Y152" t="str">
            <v>1,X</v>
          </cell>
          <cell r="Z152" t="str">
            <v>1,X</v>
          </cell>
          <cell r="AA152" t="str">
            <v>1,X</v>
          </cell>
          <cell r="AB152" t="str">
            <v>1,X</v>
          </cell>
          <cell r="AC152" t="str">
            <v>1,X</v>
          </cell>
          <cell r="AE152" t="str">
            <v>1,X</v>
          </cell>
          <cell r="AF152" t="str">
            <v>1,X</v>
          </cell>
          <cell r="AG152" t="str">
            <v>1,X</v>
          </cell>
          <cell r="AH152" t="str">
            <v>1,X</v>
          </cell>
          <cell r="AI152" t="str">
            <v>1,X</v>
          </cell>
          <cell r="AJ152" t="str">
            <v>1,X</v>
          </cell>
          <cell r="AM152">
            <v>27</v>
          </cell>
          <cell r="AN152">
            <v>27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2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1</v>
          </cell>
        </row>
        <row r="153">
          <cell r="C153">
            <v>13672</v>
          </cell>
          <cell r="D153" t="str">
            <v>Mai Thị Huyền Trang</v>
          </cell>
          <cell r="E153" t="str">
            <v>Nhân viên phục vụ hành khách hàng hóa</v>
          </cell>
          <cell r="F153" t="str">
            <v>1,X</v>
          </cell>
          <cell r="G153" t="str">
            <v>1,X</v>
          </cell>
          <cell r="H153" t="str">
            <v>1,X</v>
          </cell>
          <cell r="J153" t="str">
            <v>1,X</v>
          </cell>
          <cell r="K153" t="str">
            <v>1,X</v>
          </cell>
          <cell r="L153" t="str">
            <v>1,X</v>
          </cell>
          <cell r="M153" t="str">
            <v>1,X</v>
          </cell>
          <cell r="N153" t="str">
            <v>1,X</v>
          </cell>
          <cell r="O153" t="str">
            <v>1,X</v>
          </cell>
          <cell r="Q153" t="str">
            <v>1,X</v>
          </cell>
          <cell r="R153" t="str">
            <v>1,X</v>
          </cell>
          <cell r="S153" t="str">
            <v>1,X</v>
          </cell>
          <cell r="T153" t="str">
            <v>1,X</v>
          </cell>
          <cell r="U153" t="str">
            <v>1,X</v>
          </cell>
          <cell r="V153" t="str">
            <v>1,X</v>
          </cell>
          <cell r="X153" t="str">
            <v>1,X</v>
          </cell>
          <cell r="Y153" t="str">
            <v>1,X</v>
          </cell>
          <cell r="Z153" t="str">
            <v>1,X</v>
          </cell>
          <cell r="AA153" t="str">
            <v>1,X</v>
          </cell>
          <cell r="AB153" t="str">
            <v>1,X</v>
          </cell>
          <cell r="AC153" t="str">
            <v>1,X</v>
          </cell>
          <cell r="AE153" t="str">
            <v>1,X</v>
          </cell>
          <cell r="AF153" t="str">
            <v>1,X</v>
          </cell>
          <cell r="AG153" t="str">
            <v>1,X</v>
          </cell>
          <cell r="AH153" t="str">
            <v>1,X</v>
          </cell>
          <cell r="AI153" t="str">
            <v>1,X</v>
          </cell>
          <cell r="AJ153" t="str">
            <v>1,X</v>
          </cell>
          <cell r="AM153">
            <v>27</v>
          </cell>
          <cell r="AN153">
            <v>27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2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1</v>
          </cell>
        </row>
        <row r="154">
          <cell r="C154">
            <v>13673</v>
          </cell>
          <cell r="D154" t="str">
            <v>Đỗ Văn Thắng</v>
          </cell>
          <cell r="E154" t="str">
            <v>Nhân viên phục vụ hành khách hàng hóa</v>
          </cell>
          <cell r="F154" t="str">
            <v>1,X</v>
          </cell>
          <cell r="G154" t="str">
            <v>1,X</v>
          </cell>
          <cell r="H154" t="str">
            <v>1,X</v>
          </cell>
          <cell r="J154" t="str">
            <v>1,X</v>
          </cell>
          <cell r="K154" t="str">
            <v>1,X</v>
          </cell>
          <cell r="L154" t="str">
            <v>1,X</v>
          </cell>
          <cell r="M154" t="str">
            <v>1,X</v>
          </cell>
          <cell r="N154" t="str">
            <v>1,X</v>
          </cell>
          <cell r="O154" t="str">
            <v>1,X</v>
          </cell>
          <cell r="Q154" t="str">
            <v>1,X</v>
          </cell>
          <cell r="R154" t="str">
            <v>1,X</v>
          </cell>
          <cell r="S154" t="str">
            <v>1,X</v>
          </cell>
          <cell r="T154" t="str">
            <v>1,X</v>
          </cell>
          <cell r="U154" t="str">
            <v>1,X</v>
          </cell>
          <cell r="V154" t="str">
            <v>1,X</v>
          </cell>
          <cell r="X154" t="str">
            <v>1,X</v>
          </cell>
          <cell r="Y154" t="str">
            <v>1,X</v>
          </cell>
          <cell r="Z154" t="str">
            <v>1,X</v>
          </cell>
          <cell r="AA154" t="str">
            <v>1,X</v>
          </cell>
          <cell r="AB154" t="str">
            <v>1,X</v>
          </cell>
          <cell r="AC154" t="str">
            <v>1,X</v>
          </cell>
          <cell r="AE154" t="str">
            <v>1,X</v>
          </cell>
          <cell r="AF154" t="str">
            <v>1,X</v>
          </cell>
          <cell r="AG154" t="str">
            <v>1,X</v>
          </cell>
          <cell r="AH154" t="str">
            <v>1,X</v>
          </cell>
          <cell r="AI154" t="str">
            <v>1,X</v>
          </cell>
          <cell r="AJ154" t="str">
            <v>1,X</v>
          </cell>
          <cell r="AM154">
            <v>27</v>
          </cell>
          <cell r="AN154">
            <v>27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2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0.87</v>
          </cell>
        </row>
        <row r="155">
          <cell r="C155">
            <v>10572</v>
          </cell>
          <cell r="D155" t="str">
            <v>Võ Thị Hồng Minh</v>
          </cell>
          <cell r="E155" t="str">
            <v>NV PVHK</v>
          </cell>
          <cell r="F155" t="str">
            <v>1,X</v>
          </cell>
          <cell r="G155" t="str">
            <v>1,X</v>
          </cell>
          <cell r="H155" t="str">
            <v>1,X</v>
          </cell>
          <cell r="J155" t="str">
            <v>1,X</v>
          </cell>
          <cell r="K155" t="str">
            <v>1,X</v>
          </cell>
          <cell r="L155" t="str">
            <v>1,X</v>
          </cell>
          <cell r="M155" t="str">
            <v>1,X</v>
          </cell>
          <cell r="N155" t="str">
            <v>1,X</v>
          </cell>
          <cell r="O155" t="str">
            <v>1,X</v>
          </cell>
          <cell r="Q155" t="str">
            <v>1,X</v>
          </cell>
          <cell r="R155" t="str">
            <v>1,X</v>
          </cell>
          <cell r="S155" t="str">
            <v>1,X</v>
          </cell>
          <cell r="T155" t="str">
            <v>1,X</v>
          </cell>
          <cell r="U155" t="str">
            <v>1,X</v>
          </cell>
          <cell r="V155" t="str">
            <v>1,X</v>
          </cell>
          <cell r="X155" t="str">
            <v>1,X</v>
          </cell>
          <cell r="Y155" t="str">
            <v>1,X</v>
          </cell>
          <cell r="Z155" t="str">
            <v>1,X</v>
          </cell>
          <cell r="AA155" t="str">
            <v>1,X</v>
          </cell>
          <cell r="AB155" t="str">
            <v>1,X</v>
          </cell>
          <cell r="AC155" t="str">
            <v>1,X</v>
          </cell>
          <cell r="AE155" t="str">
            <v>1,X</v>
          </cell>
          <cell r="AF155" t="str">
            <v>1,X</v>
          </cell>
          <cell r="AG155" t="str">
            <v>1,X</v>
          </cell>
          <cell r="AH155" t="str">
            <v>1,X</v>
          </cell>
          <cell r="AI155" t="str">
            <v>1,X</v>
          </cell>
          <cell r="AJ155" t="str">
            <v>1,X</v>
          </cell>
          <cell r="AM155">
            <v>27</v>
          </cell>
          <cell r="AN155">
            <v>27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2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1.05</v>
          </cell>
        </row>
        <row r="156">
          <cell r="C156">
            <v>10574</v>
          </cell>
          <cell r="D156" t="str">
            <v>Nguyễn Thị Hồng Duyên</v>
          </cell>
          <cell r="E156" t="str">
            <v>NV PVHK</v>
          </cell>
          <cell r="F156" t="str">
            <v>1,X</v>
          </cell>
          <cell r="G156" t="str">
            <v>1,X</v>
          </cell>
          <cell r="H156" t="str">
            <v>1,X</v>
          </cell>
          <cell r="J156" t="str">
            <v>1,X</v>
          </cell>
          <cell r="K156" t="str">
            <v>1,X</v>
          </cell>
          <cell r="L156" t="str">
            <v>1,X</v>
          </cell>
          <cell r="M156" t="str">
            <v>1,X</v>
          </cell>
          <cell r="N156" t="str">
            <v>1,X</v>
          </cell>
          <cell r="O156" t="str">
            <v>1,X</v>
          </cell>
          <cell r="Q156" t="str">
            <v>1,X</v>
          </cell>
          <cell r="R156" t="str">
            <v>1,X</v>
          </cell>
          <cell r="S156" t="str">
            <v>1,X</v>
          </cell>
          <cell r="T156" t="str">
            <v>1,X</v>
          </cell>
          <cell r="U156" t="str">
            <v>1,X</v>
          </cell>
          <cell r="V156" t="str">
            <v>1,X</v>
          </cell>
          <cell r="X156" t="str">
            <v>1,X</v>
          </cell>
          <cell r="Y156" t="str">
            <v>1,X</v>
          </cell>
          <cell r="Z156" t="str">
            <v>1,X</v>
          </cell>
          <cell r="AA156" t="str">
            <v>1,X</v>
          </cell>
          <cell r="AB156" t="str">
            <v>1,X</v>
          </cell>
          <cell r="AC156" t="str">
            <v>1,X</v>
          </cell>
          <cell r="AE156" t="str">
            <v>1,X</v>
          </cell>
          <cell r="AF156" t="str">
            <v>1,X</v>
          </cell>
          <cell r="AG156" t="str">
            <v>1,X</v>
          </cell>
          <cell r="AH156" t="str">
            <v>1,X</v>
          </cell>
          <cell r="AI156" t="str">
            <v>1,X</v>
          </cell>
          <cell r="AJ156" t="str">
            <v>1,X</v>
          </cell>
          <cell r="AM156">
            <v>27</v>
          </cell>
          <cell r="AN156">
            <v>27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2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1</v>
          </cell>
        </row>
        <row r="157">
          <cell r="C157">
            <v>10575</v>
          </cell>
          <cell r="D157" t="str">
            <v>Phan Thị Thu Hường</v>
          </cell>
          <cell r="E157" t="str">
            <v>Phó đội trường</v>
          </cell>
          <cell r="F157" t="str">
            <v>1,TS</v>
          </cell>
          <cell r="G157" t="str">
            <v>1,TS</v>
          </cell>
          <cell r="H157" t="str">
            <v>1,TS</v>
          </cell>
          <cell r="J157" t="str">
            <v>1,TS</v>
          </cell>
          <cell r="K157" t="str">
            <v>1,TS</v>
          </cell>
          <cell r="L157" t="str">
            <v>1,TS</v>
          </cell>
          <cell r="M157" t="str">
            <v>1,TS</v>
          </cell>
          <cell r="N157" t="str">
            <v>1,TS</v>
          </cell>
          <cell r="O157" t="str">
            <v>1,TS</v>
          </cell>
          <cell r="Q157" t="str">
            <v>1,TS</v>
          </cell>
          <cell r="R157" t="str">
            <v>1,TS</v>
          </cell>
          <cell r="S157" t="str">
            <v>1,TS</v>
          </cell>
          <cell r="T157" t="str">
            <v>1,TS</v>
          </cell>
          <cell r="U157" t="str">
            <v>1,TS</v>
          </cell>
          <cell r="V157" t="str">
            <v>1,TS</v>
          </cell>
          <cell r="X157" t="str">
            <v>1,TS</v>
          </cell>
          <cell r="Y157" t="str">
            <v>1,TS</v>
          </cell>
          <cell r="Z157" t="str">
            <v>1,TS</v>
          </cell>
          <cell r="AA157" t="str">
            <v>1,TS</v>
          </cell>
          <cell r="AB157" t="str">
            <v>1,TS</v>
          </cell>
          <cell r="AC157" t="str">
            <v>1,TS</v>
          </cell>
          <cell r="AE157" t="str">
            <v>1,TS</v>
          </cell>
          <cell r="AF157" t="str">
            <v>1,TS</v>
          </cell>
          <cell r="AG157" t="str">
            <v>1,TS</v>
          </cell>
          <cell r="AH157" t="str">
            <v>1,TS</v>
          </cell>
          <cell r="AI157" t="str">
            <v>1,TS</v>
          </cell>
          <cell r="AJ157" t="str">
            <v>1,TS</v>
          </cell>
          <cell r="AM157">
            <v>27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27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1</v>
          </cell>
        </row>
        <row r="158">
          <cell r="C158">
            <v>10579</v>
          </cell>
          <cell r="D158" t="str">
            <v>Tạ Thị Cẩm Vân</v>
          </cell>
          <cell r="E158" t="str">
            <v>NV PVHK</v>
          </cell>
          <cell r="F158" t="str">
            <v>1,TS</v>
          </cell>
          <cell r="G158" t="str">
            <v>1,TS</v>
          </cell>
          <cell r="H158" t="str">
            <v>1,TS</v>
          </cell>
          <cell r="J158" t="str">
            <v>1,TS</v>
          </cell>
          <cell r="K158" t="str">
            <v>1,TS</v>
          </cell>
          <cell r="L158" t="str">
            <v>1,TS</v>
          </cell>
          <cell r="M158" t="str">
            <v>1,TS</v>
          </cell>
          <cell r="N158" t="str">
            <v>1,TS</v>
          </cell>
          <cell r="O158" t="str">
            <v>1,TS</v>
          </cell>
          <cell r="Q158" t="str">
            <v>1,TS</v>
          </cell>
          <cell r="R158" t="str">
            <v>1,TS</v>
          </cell>
          <cell r="S158" t="str">
            <v>1,TS</v>
          </cell>
          <cell r="T158" t="str">
            <v>1,TS</v>
          </cell>
          <cell r="U158" t="str">
            <v>1,TS</v>
          </cell>
          <cell r="V158" t="str">
            <v>1,TS</v>
          </cell>
          <cell r="X158" t="str">
            <v>1,TS</v>
          </cell>
          <cell r="Y158" t="str">
            <v>1,TS</v>
          </cell>
          <cell r="Z158" t="str">
            <v>1,TS</v>
          </cell>
          <cell r="AA158" t="str">
            <v>1,TS</v>
          </cell>
          <cell r="AB158" t="str">
            <v>1,TS</v>
          </cell>
          <cell r="AC158" t="str">
            <v>1,TS</v>
          </cell>
          <cell r="AE158" t="str">
            <v>1,TS</v>
          </cell>
          <cell r="AF158" t="str">
            <v>1,TS</v>
          </cell>
          <cell r="AG158" t="str">
            <v>1,TS</v>
          </cell>
          <cell r="AH158" t="str">
            <v>1,TS</v>
          </cell>
          <cell r="AI158" t="str">
            <v>1,TS</v>
          </cell>
          <cell r="AJ158" t="str">
            <v>1,TS</v>
          </cell>
          <cell r="AM158">
            <v>27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27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1</v>
          </cell>
        </row>
        <row r="159">
          <cell r="C159">
            <v>10581</v>
          </cell>
          <cell r="D159" t="str">
            <v>Nguyễn Thị Hoài</v>
          </cell>
          <cell r="E159" t="str">
            <v>NV PVHK</v>
          </cell>
          <cell r="F159" t="str">
            <v>1,X</v>
          </cell>
          <cell r="G159" t="str">
            <v>1,X</v>
          </cell>
          <cell r="H159" t="str">
            <v>1,X</v>
          </cell>
          <cell r="J159" t="str">
            <v>1,X</v>
          </cell>
          <cell r="K159" t="str">
            <v>1,X</v>
          </cell>
          <cell r="L159" t="str">
            <v>1,X</v>
          </cell>
          <cell r="M159" t="str">
            <v>1,X</v>
          </cell>
          <cell r="N159" t="str">
            <v>1,X</v>
          </cell>
          <cell r="O159" t="str">
            <v>1,X</v>
          </cell>
          <cell r="Q159" t="str">
            <v>1,X</v>
          </cell>
          <cell r="R159" t="str">
            <v>1,X</v>
          </cell>
          <cell r="S159" t="str">
            <v>1,X</v>
          </cell>
          <cell r="T159" t="str">
            <v>1,X</v>
          </cell>
          <cell r="U159" t="str">
            <v>1,X</v>
          </cell>
          <cell r="V159" t="str">
            <v>1,X</v>
          </cell>
          <cell r="X159" t="str">
            <v>1,X</v>
          </cell>
          <cell r="Y159" t="str">
            <v>1,X</v>
          </cell>
          <cell r="Z159" t="str">
            <v>1,X</v>
          </cell>
          <cell r="AA159" t="str">
            <v>1,X</v>
          </cell>
          <cell r="AB159" t="str">
            <v>1,X</v>
          </cell>
          <cell r="AC159" t="str">
            <v>1,X</v>
          </cell>
          <cell r="AE159" t="str">
            <v>1,X</v>
          </cell>
          <cell r="AF159" t="str">
            <v>1,X</v>
          </cell>
          <cell r="AG159" t="str">
            <v>1,X</v>
          </cell>
          <cell r="AH159" t="str">
            <v>1,X</v>
          </cell>
          <cell r="AI159" t="str">
            <v>1,X</v>
          </cell>
          <cell r="AJ159" t="str">
            <v>1,X</v>
          </cell>
          <cell r="AM159">
            <v>27</v>
          </cell>
          <cell r="AN159">
            <v>27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1</v>
          </cell>
        </row>
        <row r="160">
          <cell r="C160">
            <v>10604</v>
          </cell>
          <cell r="D160" t="str">
            <v>Nguyễn Thị Hồng</v>
          </cell>
          <cell r="E160" t="str">
            <v>NV PVHK</v>
          </cell>
          <cell r="F160" t="str">
            <v>1,X</v>
          </cell>
          <cell r="G160" t="str">
            <v>1,X</v>
          </cell>
          <cell r="H160" t="str">
            <v>1,X</v>
          </cell>
          <cell r="J160" t="str">
            <v>1,X</v>
          </cell>
          <cell r="K160" t="str">
            <v>1,X</v>
          </cell>
          <cell r="L160" t="str">
            <v>1,X</v>
          </cell>
          <cell r="M160" t="str">
            <v>1,X</v>
          </cell>
          <cell r="N160" t="str">
            <v>1,X</v>
          </cell>
          <cell r="O160" t="str">
            <v>1,X</v>
          </cell>
          <cell r="Q160" t="str">
            <v>1,X</v>
          </cell>
          <cell r="R160" t="str">
            <v>1,X</v>
          </cell>
          <cell r="S160" t="str">
            <v>1,X</v>
          </cell>
          <cell r="T160" t="str">
            <v>1,X</v>
          </cell>
          <cell r="U160" t="str">
            <v>1,X</v>
          </cell>
          <cell r="V160" t="str">
            <v>1,X</v>
          </cell>
          <cell r="X160" t="str">
            <v>1,X</v>
          </cell>
          <cell r="Y160" t="str">
            <v>1,X</v>
          </cell>
          <cell r="Z160" t="str">
            <v>1,X</v>
          </cell>
          <cell r="AA160" t="str">
            <v>1,X</v>
          </cell>
          <cell r="AB160" t="str">
            <v>1,X</v>
          </cell>
          <cell r="AC160" t="str">
            <v>1,X</v>
          </cell>
          <cell r="AE160" t="str">
            <v>1,X</v>
          </cell>
          <cell r="AF160" t="str">
            <v>1,X</v>
          </cell>
          <cell r="AG160" t="str">
            <v>1,X</v>
          </cell>
          <cell r="AH160" t="str">
            <v>1,X</v>
          </cell>
          <cell r="AI160" t="str">
            <v>1,X</v>
          </cell>
          <cell r="AJ160" t="str">
            <v>1,X</v>
          </cell>
          <cell r="AM160">
            <v>27</v>
          </cell>
          <cell r="AN160">
            <v>27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2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1</v>
          </cell>
        </row>
        <row r="161">
          <cell r="C161">
            <v>10605</v>
          </cell>
          <cell r="D161" t="str">
            <v>Nguyễn Thị Thùy Dương</v>
          </cell>
          <cell r="E161" t="str">
            <v>NV PVHK</v>
          </cell>
          <cell r="F161" t="str">
            <v>1,X</v>
          </cell>
          <cell r="G161" t="str">
            <v>1,X</v>
          </cell>
          <cell r="H161" t="str">
            <v>1,X</v>
          </cell>
          <cell r="J161" t="str">
            <v>1,OM</v>
          </cell>
          <cell r="K161" t="str">
            <v>1,OM</v>
          </cell>
          <cell r="L161" t="str">
            <v>1,OM</v>
          </cell>
          <cell r="M161" t="str">
            <v>1,X</v>
          </cell>
          <cell r="N161" t="str">
            <v>1,X</v>
          </cell>
          <cell r="O161" t="str">
            <v>1,X</v>
          </cell>
          <cell r="Q161" t="str">
            <v>1,X</v>
          </cell>
          <cell r="R161" t="str">
            <v>1,X</v>
          </cell>
          <cell r="S161" t="str">
            <v>1,X</v>
          </cell>
          <cell r="T161" t="str">
            <v>1,X</v>
          </cell>
          <cell r="U161" t="str">
            <v>1,X</v>
          </cell>
          <cell r="V161" t="str">
            <v>1,X</v>
          </cell>
          <cell r="X161" t="str">
            <v>1,X</v>
          </cell>
          <cell r="Y161" t="str">
            <v>1,X</v>
          </cell>
          <cell r="Z161" t="str">
            <v>1,X</v>
          </cell>
          <cell r="AA161" t="str">
            <v>1,X</v>
          </cell>
          <cell r="AB161" t="str">
            <v>1,X</v>
          </cell>
          <cell r="AC161" t="str">
            <v>1,X</v>
          </cell>
          <cell r="AE161" t="str">
            <v>1,X</v>
          </cell>
          <cell r="AF161" t="str">
            <v>1,X</v>
          </cell>
          <cell r="AG161" t="str">
            <v>1,X</v>
          </cell>
          <cell r="AH161" t="str">
            <v>1,X</v>
          </cell>
          <cell r="AI161" t="str">
            <v>1,X</v>
          </cell>
          <cell r="AJ161" t="str">
            <v>1,X</v>
          </cell>
          <cell r="AM161">
            <v>27</v>
          </cell>
          <cell r="AN161">
            <v>24</v>
          </cell>
          <cell r="AO161">
            <v>0</v>
          </cell>
          <cell r="AP161">
            <v>3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0.9</v>
          </cell>
        </row>
        <row r="162">
          <cell r="C162">
            <v>10611</v>
          </cell>
          <cell r="D162" t="str">
            <v>Hoàng Thị Huyền Diệu</v>
          </cell>
          <cell r="E162" t="str">
            <v>NV PVHK</v>
          </cell>
          <cell r="F162" t="str">
            <v>1,X</v>
          </cell>
          <cell r="G162" t="str">
            <v>1,X</v>
          </cell>
          <cell r="H162" t="str">
            <v>1,X</v>
          </cell>
          <cell r="J162" t="str">
            <v>1,X</v>
          </cell>
          <cell r="K162" t="str">
            <v>1,X</v>
          </cell>
          <cell r="L162" t="str">
            <v>1,X</v>
          </cell>
          <cell r="M162" t="str">
            <v>1,X</v>
          </cell>
          <cell r="N162" t="str">
            <v>1,X</v>
          </cell>
          <cell r="O162" t="str">
            <v>1,X</v>
          </cell>
          <cell r="Q162" t="str">
            <v>1,X</v>
          </cell>
          <cell r="R162" t="str">
            <v>1,X</v>
          </cell>
          <cell r="S162" t="str">
            <v>1,X</v>
          </cell>
          <cell r="T162" t="str">
            <v>1,X</v>
          </cell>
          <cell r="U162" t="str">
            <v>1,X</v>
          </cell>
          <cell r="V162" t="str">
            <v>1,X</v>
          </cell>
          <cell r="X162" t="str">
            <v>1,X</v>
          </cell>
          <cell r="Y162" t="str">
            <v>1,X</v>
          </cell>
          <cell r="Z162" t="str">
            <v>1,X</v>
          </cell>
          <cell r="AA162" t="str">
            <v>1,X</v>
          </cell>
          <cell r="AB162" t="str">
            <v>1,X</v>
          </cell>
          <cell r="AC162" t="str">
            <v>1,X</v>
          </cell>
          <cell r="AE162" t="str">
            <v>1,X</v>
          </cell>
          <cell r="AF162" t="str">
            <v>1,X</v>
          </cell>
          <cell r="AG162" t="str">
            <v>1,X</v>
          </cell>
          <cell r="AH162" t="str">
            <v>1,X</v>
          </cell>
          <cell r="AI162" t="str">
            <v>1,X</v>
          </cell>
          <cell r="AJ162" t="str">
            <v>1,X</v>
          </cell>
          <cell r="AM162">
            <v>27</v>
          </cell>
          <cell r="AN162">
            <v>27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2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1</v>
          </cell>
        </row>
        <row r="163">
          <cell r="C163">
            <v>10612</v>
          </cell>
          <cell r="D163" t="str">
            <v>Tạ Thị Phượng</v>
          </cell>
          <cell r="E163" t="str">
            <v>NV PVHK</v>
          </cell>
          <cell r="F163" t="str">
            <v>1,X</v>
          </cell>
          <cell r="G163" t="str">
            <v>1,X</v>
          </cell>
          <cell r="H163" t="str">
            <v>1,X</v>
          </cell>
          <cell r="J163" t="str">
            <v>1,X</v>
          </cell>
          <cell r="K163" t="str">
            <v>1,X</v>
          </cell>
          <cell r="L163" t="str">
            <v>1,X</v>
          </cell>
          <cell r="M163" t="str">
            <v>1,X</v>
          </cell>
          <cell r="N163" t="str">
            <v>1,X</v>
          </cell>
          <cell r="O163" t="str">
            <v>1,X</v>
          </cell>
          <cell r="Q163" t="str">
            <v>1,X</v>
          </cell>
          <cell r="R163" t="str">
            <v>1,X</v>
          </cell>
          <cell r="S163" t="str">
            <v>1,X</v>
          </cell>
          <cell r="T163" t="str">
            <v>1,X</v>
          </cell>
          <cell r="U163" t="str">
            <v>1,X</v>
          </cell>
          <cell r="V163" t="str">
            <v>1,X</v>
          </cell>
          <cell r="X163" t="str">
            <v>1,X</v>
          </cell>
          <cell r="Y163" t="str">
            <v>1,X</v>
          </cell>
          <cell r="Z163" t="str">
            <v>1,X</v>
          </cell>
          <cell r="AA163" t="str">
            <v>1,X</v>
          </cell>
          <cell r="AB163" t="str">
            <v>1,X</v>
          </cell>
          <cell r="AC163" t="str">
            <v>1,X</v>
          </cell>
          <cell r="AE163" t="str">
            <v>1,X</v>
          </cell>
          <cell r="AF163" t="str">
            <v>1,X</v>
          </cell>
          <cell r="AG163" t="str">
            <v>1,X</v>
          </cell>
          <cell r="AH163" t="str">
            <v>1,X</v>
          </cell>
          <cell r="AI163" t="str">
            <v>1,X</v>
          </cell>
          <cell r="AJ163" t="str">
            <v>1,X</v>
          </cell>
          <cell r="AM163">
            <v>27</v>
          </cell>
          <cell r="AN163">
            <v>27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1</v>
          </cell>
        </row>
        <row r="164">
          <cell r="C164">
            <v>10613</v>
          </cell>
          <cell r="D164" t="str">
            <v>Nguyễn Thị Hường</v>
          </cell>
          <cell r="E164" t="str">
            <v>NV PVHK</v>
          </cell>
          <cell r="F164" t="str">
            <v>1,X</v>
          </cell>
          <cell r="G164" t="str">
            <v>1,X</v>
          </cell>
          <cell r="H164" t="str">
            <v>1,X</v>
          </cell>
          <cell r="J164" t="str">
            <v>1,X</v>
          </cell>
          <cell r="K164" t="str">
            <v>1,X</v>
          </cell>
          <cell r="L164" t="str">
            <v>1,X</v>
          </cell>
          <cell r="M164" t="str">
            <v>1,X</v>
          </cell>
          <cell r="N164" t="str">
            <v>1,X</v>
          </cell>
          <cell r="O164" t="str">
            <v>1,X</v>
          </cell>
          <cell r="Q164" t="str">
            <v>1,X</v>
          </cell>
          <cell r="R164" t="str">
            <v>1,X</v>
          </cell>
          <cell r="S164" t="str">
            <v>1,X</v>
          </cell>
          <cell r="T164" t="str">
            <v>1,X</v>
          </cell>
          <cell r="U164" t="str">
            <v>1,X</v>
          </cell>
          <cell r="V164" t="str">
            <v>1,X</v>
          </cell>
          <cell r="X164" t="str">
            <v>1,X</v>
          </cell>
          <cell r="Y164" t="str">
            <v>1,X</v>
          </cell>
          <cell r="Z164" t="str">
            <v>1,X</v>
          </cell>
          <cell r="AA164" t="str">
            <v>1,X</v>
          </cell>
          <cell r="AB164" t="str">
            <v>1,X</v>
          </cell>
          <cell r="AC164" t="str">
            <v>1,X</v>
          </cell>
          <cell r="AE164" t="str">
            <v>1,X</v>
          </cell>
          <cell r="AF164" t="str">
            <v>1,X</v>
          </cell>
          <cell r="AG164" t="str">
            <v>1,X</v>
          </cell>
          <cell r="AH164" t="str">
            <v>1,X</v>
          </cell>
          <cell r="AI164" t="str">
            <v>1,X</v>
          </cell>
          <cell r="AJ164" t="str">
            <v>1,X</v>
          </cell>
          <cell r="AM164">
            <v>27</v>
          </cell>
          <cell r="AN164">
            <v>27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1</v>
          </cell>
        </row>
        <row r="165">
          <cell r="C165">
            <v>10616</v>
          </cell>
          <cell r="D165" t="str">
            <v>Đỗ Thanh Thủy</v>
          </cell>
          <cell r="E165" t="str">
            <v>NV PVHK</v>
          </cell>
          <cell r="F165" t="str">
            <v>1,X</v>
          </cell>
          <cell r="G165" t="str">
            <v>1,X</v>
          </cell>
          <cell r="H165" t="str">
            <v>1,X</v>
          </cell>
          <cell r="J165" t="str">
            <v>1,X</v>
          </cell>
          <cell r="K165" t="str">
            <v>1,X</v>
          </cell>
          <cell r="L165" t="str">
            <v>1,X</v>
          </cell>
          <cell r="M165" t="str">
            <v>1,X</v>
          </cell>
          <cell r="N165" t="str">
            <v>1,X</v>
          </cell>
          <cell r="O165" t="str">
            <v>1,X</v>
          </cell>
          <cell r="Q165" t="str">
            <v>1,X</v>
          </cell>
          <cell r="R165" t="str">
            <v>1,X</v>
          </cell>
          <cell r="S165" t="str">
            <v>1,X</v>
          </cell>
          <cell r="T165" t="str">
            <v>1,X</v>
          </cell>
          <cell r="U165" t="str">
            <v>1,X</v>
          </cell>
          <cell r="V165" t="str">
            <v>1,X</v>
          </cell>
          <cell r="X165" t="str">
            <v>1,X</v>
          </cell>
          <cell r="Y165" t="str">
            <v>1,X</v>
          </cell>
          <cell r="Z165" t="str">
            <v>1,X</v>
          </cell>
          <cell r="AA165" t="str">
            <v>1,X</v>
          </cell>
          <cell r="AB165" t="str">
            <v>1,X</v>
          </cell>
          <cell r="AC165" t="str">
            <v>1,X</v>
          </cell>
          <cell r="AE165" t="str">
            <v>1,X</v>
          </cell>
          <cell r="AF165" t="str">
            <v>1,X</v>
          </cell>
          <cell r="AG165" t="str">
            <v>1,X</v>
          </cell>
          <cell r="AH165" t="str">
            <v>1,X</v>
          </cell>
          <cell r="AI165" t="str">
            <v>1,X</v>
          </cell>
          <cell r="AJ165" t="str">
            <v>1,X</v>
          </cell>
          <cell r="AM165">
            <v>27</v>
          </cell>
          <cell r="AN165">
            <v>27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1</v>
          </cell>
        </row>
        <row r="166">
          <cell r="C166">
            <v>10617</v>
          </cell>
          <cell r="D166" t="str">
            <v>Ngô Thị Hường</v>
          </cell>
          <cell r="E166" t="str">
            <v>NV PVHK</v>
          </cell>
          <cell r="F166" t="str">
            <v>1,X</v>
          </cell>
          <cell r="G166" t="str">
            <v>1,X</v>
          </cell>
          <cell r="H166" t="str">
            <v>1,X</v>
          </cell>
          <cell r="J166" t="str">
            <v>1,X</v>
          </cell>
          <cell r="K166" t="str">
            <v>1,X</v>
          </cell>
          <cell r="L166" t="str">
            <v>1,X</v>
          </cell>
          <cell r="M166" t="str">
            <v>1,X</v>
          </cell>
          <cell r="N166" t="str">
            <v>1,X</v>
          </cell>
          <cell r="O166" t="str">
            <v>1,X</v>
          </cell>
          <cell r="Q166" t="str">
            <v>1,X</v>
          </cell>
          <cell r="R166" t="str">
            <v>1,X</v>
          </cell>
          <cell r="S166" t="str">
            <v>1,X</v>
          </cell>
          <cell r="T166" t="str">
            <v>1,X</v>
          </cell>
          <cell r="U166" t="str">
            <v>1,X</v>
          </cell>
          <cell r="V166" t="str">
            <v>1,X</v>
          </cell>
          <cell r="X166" t="str">
            <v>1,X</v>
          </cell>
          <cell r="Y166" t="str">
            <v>1,X</v>
          </cell>
          <cell r="Z166" t="str">
            <v>1,X</v>
          </cell>
          <cell r="AA166" t="str">
            <v>1,X</v>
          </cell>
          <cell r="AB166" t="str">
            <v>1,X</v>
          </cell>
          <cell r="AC166" t="str">
            <v>1,X</v>
          </cell>
          <cell r="AE166" t="str">
            <v>1,X</v>
          </cell>
          <cell r="AF166" t="str">
            <v>1,X</v>
          </cell>
          <cell r="AG166" t="str">
            <v>1,X</v>
          </cell>
          <cell r="AH166" t="str">
            <v>1,X</v>
          </cell>
          <cell r="AI166" t="str">
            <v>1,X</v>
          </cell>
          <cell r="AJ166" t="str">
            <v>1,X</v>
          </cell>
          <cell r="AM166">
            <v>27</v>
          </cell>
          <cell r="AN166">
            <v>27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2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1</v>
          </cell>
        </row>
        <row r="167">
          <cell r="C167">
            <v>10627</v>
          </cell>
          <cell r="D167" t="str">
            <v>Trần Thị Thu</v>
          </cell>
          <cell r="E167" t="str">
            <v>NV PVHK</v>
          </cell>
          <cell r="F167" t="str">
            <v>1,X</v>
          </cell>
          <cell r="G167" t="str">
            <v>1,X</v>
          </cell>
          <cell r="H167" t="str">
            <v>1,X</v>
          </cell>
          <cell r="J167" t="str">
            <v>1,X</v>
          </cell>
          <cell r="K167" t="str">
            <v>1,X</v>
          </cell>
          <cell r="L167" t="str">
            <v>1,X</v>
          </cell>
          <cell r="M167" t="str">
            <v>1,X</v>
          </cell>
          <cell r="N167" t="str">
            <v>1,X</v>
          </cell>
          <cell r="O167" t="str">
            <v>1,X</v>
          </cell>
          <cell r="Q167" t="str">
            <v>1,X</v>
          </cell>
          <cell r="R167" t="str">
            <v>1,X</v>
          </cell>
          <cell r="S167" t="str">
            <v>1,X</v>
          </cell>
          <cell r="T167" t="str">
            <v>1,X</v>
          </cell>
          <cell r="U167" t="str">
            <v>1,X</v>
          </cell>
          <cell r="V167" t="str">
            <v>1,X</v>
          </cell>
          <cell r="X167" t="str">
            <v>1,X</v>
          </cell>
          <cell r="Y167" t="str">
            <v>1,X</v>
          </cell>
          <cell r="Z167" t="str">
            <v>1,X</v>
          </cell>
          <cell r="AA167" t="str">
            <v>1,X</v>
          </cell>
          <cell r="AB167" t="str">
            <v>1,X</v>
          </cell>
          <cell r="AC167" t="str">
            <v>1,X</v>
          </cell>
          <cell r="AE167" t="str">
            <v>1,X</v>
          </cell>
          <cell r="AF167" t="str">
            <v>1,X</v>
          </cell>
          <cell r="AG167" t="str">
            <v>1,X</v>
          </cell>
          <cell r="AH167" t="str">
            <v>1,X</v>
          </cell>
          <cell r="AI167" t="str">
            <v>1,X</v>
          </cell>
          <cell r="AJ167" t="str">
            <v>1,X</v>
          </cell>
          <cell r="AM167">
            <v>27</v>
          </cell>
          <cell r="AN167">
            <v>27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2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1</v>
          </cell>
        </row>
        <row r="168">
          <cell r="C168">
            <v>11110</v>
          </cell>
          <cell r="D168" t="str">
            <v>Đinh Thị Vân Anh</v>
          </cell>
          <cell r="E168" t="str">
            <v>NV PVHK</v>
          </cell>
          <cell r="F168" t="str">
            <v>1,X</v>
          </cell>
          <cell r="G168" t="str">
            <v>1,X</v>
          </cell>
          <cell r="H168" t="str">
            <v>1,X</v>
          </cell>
          <cell r="J168" t="str">
            <v>1,X</v>
          </cell>
          <cell r="K168" t="str">
            <v>1,X</v>
          </cell>
          <cell r="L168" t="str">
            <v>1,X</v>
          </cell>
          <cell r="M168" t="str">
            <v>1,X</v>
          </cell>
          <cell r="N168" t="str">
            <v>1,X</v>
          </cell>
          <cell r="O168" t="str">
            <v>1,X</v>
          </cell>
          <cell r="Q168" t="str">
            <v>1,X</v>
          </cell>
          <cell r="R168" t="str">
            <v>1,X</v>
          </cell>
          <cell r="S168" t="str">
            <v>1,X</v>
          </cell>
          <cell r="T168" t="str">
            <v>1,X</v>
          </cell>
          <cell r="U168" t="str">
            <v>1,X</v>
          </cell>
          <cell r="V168" t="str">
            <v>1,X</v>
          </cell>
          <cell r="X168" t="str">
            <v>1,X</v>
          </cell>
          <cell r="Y168" t="str">
            <v>1,X</v>
          </cell>
          <cell r="Z168" t="str">
            <v>1,X</v>
          </cell>
          <cell r="AA168" t="str">
            <v>1,X</v>
          </cell>
          <cell r="AB168" t="str">
            <v>1,X</v>
          </cell>
          <cell r="AC168" t="str">
            <v>1,X</v>
          </cell>
          <cell r="AE168" t="str">
            <v>1,X</v>
          </cell>
          <cell r="AF168" t="str">
            <v>1,X</v>
          </cell>
          <cell r="AG168" t="str">
            <v>1,X</v>
          </cell>
          <cell r="AH168" t="str">
            <v>1,X</v>
          </cell>
          <cell r="AI168" t="str">
            <v>1,X</v>
          </cell>
          <cell r="AJ168" t="str">
            <v>1,X</v>
          </cell>
          <cell r="AM168">
            <v>27</v>
          </cell>
          <cell r="AN168">
            <v>27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1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1.05</v>
          </cell>
        </row>
        <row r="169">
          <cell r="C169">
            <v>11113</v>
          </cell>
          <cell r="D169" t="str">
            <v>Trịnh Thị Hạnh</v>
          </cell>
          <cell r="E169" t="str">
            <v>NV PVHK</v>
          </cell>
          <cell r="F169" t="str">
            <v>1,X</v>
          </cell>
          <cell r="G169" t="str">
            <v>1,X</v>
          </cell>
          <cell r="H169" t="str">
            <v>1,X</v>
          </cell>
          <cell r="J169" t="str">
            <v>1,X</v>
          </cell>
          <cell r="K169" t="str">
            <v>1,X</v>
          </cell>
          <cell r="L169" t="str">
            <v>1,X</v>
          </cell>
          <cell r="M169" t="str">
            <v>1,X</v>
          </cell>
          <cell r="N169" t="str">
            <v>1,X</v>
          </cell>
          <cell r="O169" t="str">
            <v>1,X</v>
          </cell>
          <cell r="Q169" t="str">
            <v>1,X</v>
          </cell>
          <cell r="R169" t="str">
            <v>1,X</v>
          </cell>
          <cell r="S169" t="str">
            <v>1,X</v>
          </cell>
          <cell r="T169" t="str">
            <v>1,X</v>
          </cell>
          <cell r="U169" t="str">
            <v>1,X</v>
          </cell>
          <cell r="V169" t="str">
            <v>1,X</v>
          </cell>
          <cell r="X169" t="str">
            <v>1,X</v>
          </cell>
          <cell r="Y169" t="str">
            <v>1,X</v>
          </cell>
          <cell r="Z169" t="str">
            <v>1,X</v>
          </cell>
          <cell r="AA169" t="str">
            <v>1,X</v>
          </cell>
          <cell r="AB169" t="str">
            <v>1,X</v>
          </cell>
          <cell r="AC169" t="str">
            <v>1,X</v>
          </cell>
          <cell r="AE169" t="str">
            <v>1,X</v>
          </cell>
          <cell r="AF169" t="str">
            <v>1,X</v>
          </cell>
          <cell r="AG169" t="str">
            <v>1,X</v>
          </cell>
          <cell r="AH169" t="str">
            <v>1,X</v>
          </cell>
          <cell r="AI169" t="str">
            <v>1,X</v>
          </cell>
          <cell r="AJ169" t="str">
            <v>1,X</v>
          </cell>
          <cell r="AM169">
            <v>27</v>
          </cell>
          <cell r="AN169">
            <v>27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2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1</v>
          </cell>
        </row>
        <row r="170">
          <cell r="C170">
            <v>11114</v>
          </cell>
          <cell r="D170" t="str">
            <v>Đoàn Thu Hoa</v>
          </cell>
          <cell r="E170" t="str">
            <v>NV PVHK</v>
          </cell>
          <cell r="F170" t="str">
            <v>1,X</v>
          </cell>
          <cell r="G170" t="str">
            <v>1,X</v>
          </cell>
          <cell r="H170" t="str">
            <v>1,X</v>
          </cell>
          <cell r="J170" t="str">
            <v>1,X</v>
          </cell>
          <cell r="K170" t="str">
            <v>1,X</v>
          </cell>
          <cell r="L170" t="str">
            <v>1,X</v>
          </cell>
          <cell r="M170" t="str">
            <v>1,X</v>
          </cell>
          <cell r="N170" t="str">
            <v>1,X</v>
          </cell>
          <cell r="O170" t="str">
            <v>1,X</v>
          </cell>
          <cell r="Q170" t="str">
            <v>1,X</v>
          </cell>
          <cell r="R170" t="str">
            <v>1,X</v>
          </cell>
          <cell r="S170" t="str">
            <v>1,X</v>
          </cell>
          <cell r="T170" t="str">
            <v>1,X</v>
          </cell>
          <cell r="U170" t="str">
            <v>1,X</v>
          </cell>
          <cell r="V170" t="str">
            <v>1,X</v>
          </cell>
          <cell r="X170" t="str">
            <v>1,X</v>
          </cell>
          <cell r="Y170" t="str">
            <v>1,X</v>
          </cell>
          <cell r="Z170" t="str">
            <v>1,X</v>
          </cell>
          <cell r="AA170" t="str">
            <v>1,X</v>
          </cell>
          <cell r="AB170" t="str">
            <v>1,X</v>
          </cell>
          <cell r="AC170" t="str">
            <v>1,X</v>
          </cell>
          <cell r="AE170" t="str">
            <v>1,X</v>
          </cell>
          <cell r="AF170" t="str">
            <v>1,X</v>
          </cell>
          <cell r="AG170" t="str">
            <v>1,X</v>
          </cell>
          <cell r="AH170" t="str">
            <v>1,X</v>
          </cell>
          <cell r="AI170" t="str">
            <v>1,X</v>
          </cell>
          <cell r="AJ170" t="str">
            <v>1,X</v>
          </cell>
          <cell r="AM170">
            <v>27</v>
          </cell>
          <cell r="AN170">
            <v>27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2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1</v>
          </cell>
        </row>
        <row r="171">
          <cell r="C171">
            <v>11115</v>
          </cell>
          <cell r="D171" t="str">
            <v>Mai Thị Ngọc</v>
          </cell>
          <cell r="E171" t="str">
            <v>NV PVHK</v>
          </cell>
          <cell r="F171" t="str">
            <v>1,X</v>
          </cell>
          <cell r="G171" t="str">
            <v>1,X</v>
          </cell>
          <cell r="H171" t="str">
            <v>1,X</v>
          </cell>
          <cell r="J171" t="str">
            <v>1,X</v>
          </cell>
          <cell r="K171" t="str">
            <v>1,X</v>
          </cell>
          <cell r="L171" t="str">
            <v>1,X</v>
          </cell>
          <cell r="M171" t="str">
            <v>1,X</v>
          </cell>
          <cell r="N171" t="str">
            <v>1,X</v>
          </cell>
          <cell r="O171" t="str">
            <v>1,X</v>
          </cell>
          <cell r="Q171" t="str">
            <v>1,X</v>
          </cell>
          <cell r="R171" t="str">
            <v>1,X</v>
          </cell>
          <cell r="S171" t="str">
            <v>1,X</v>
          </cell>
          <cell r="T171" t="str">
            <v>1,X</v>
          </cell>
          <cell r="U171" t="str">
            <v>1,X</v>
          </cell>
          <cell r="V171" t="str">
            <v>1,X</v>
          </cell>
          <cell r="X171" t="str">
            <v>1,X</v>
          </cell>
          <cell r="Y171" t="str">
            <v>1,X</v>
          </cell>
          <cell r="Z171" t="str">
            <v>1,X</v>
          </cell>
          <cell r="AA171" t="str">
            <v>1,X</v>
          </cell>
          <cell r="AB171" t="str">
            <v>1,X</v>
          </cell>
          <cell r="AC171" t="str">
            <v>1,X</v>
          </cell>
          <cell r="AE171" t="str">
            <v>1,X</v>
          </cell>
          <cell r="AF171" t="str">
            <v>1,X</v>
          </cell>
          <cell r="AG171" t="str">
            <v>1,X</v>
          </cell>
          <cell r="AH171" t="str">
            <v>1,X</v>
          </cell>
          <cell r="AI171" t="str">
            <v>1,X</v>
          </cell>
          <cell r="AJ171" t="str">
            <v>1,X</v>
          </cell>
          <cell r="AM171">
            <v>27</v>
          </cell>
          <cell r="AN171">
            <v>27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1</v>
          </cell>
        </row>
        <row r="172">
          <cell r="C172">
            <v>11118</v>
          </cell>
          <cell r="D172" t="str">
            <v>Lã Thị Thu Hương</v>
          </cell>
          <cell r="E172" t="str">
            <v>NV PVHK</v>
          </cell>
          <cell r="F172" t="str">
            <v>1,X</v>
          </cell>
          <cell r="G172" t="str">
            <v>1,X</v>
          </cell>
          <cell r="H172" t="str">
            <v>1,X</v>
          </cell>
          <cell r="J172" t="str">
            <v>1,X</v>
          </cell>
          <cell r="K172" t="str">
            <v>1,X</v>
          </cell>
          <cell r="L172" t="str">
            <v>1,X</v>
          </cell>
          <cell r="M172" t="str">
            <v>1,X</v>
          </cell>
          <cell r="N172" t="str">
            <v>1,X</v>
          </cell>
          <cell r="O172" t="str">
            <v>1,X</v>
          </cell>
          <cell r="Q172" t="str">
            <v>1,X</v>
          </cell>
          <cell r="R172" t="str">
            <v>1,X</v>
          </cell>
          <cell r="S172" t="str">
            <v>1,X</v>
          </cell>
          <cell r="T172" t="str">
            <v>1,X</v>
          </cell>
          <cell r="U172" t="str">
            <v>1,X</v>
          </cell>
          <cell r="V172" t="str">
            <v>1,X</v>
          </cell>
          <cell r="X172" t="str">
            <v>1,X</v>
          </cell>
          <cell r="Y172" t="str">
            <v>1,X</v>
          </cell>
          <cell r="Z172" t="str">
            <v>1,X</v>
          </cell>
          <cell r="AA172" t="str">
            <v>1,X</v>
          </cell>
          <cell r="AB172" t="str">
            <v>1,X</v>
          </cell>
          <cell r="AC172" t="str">
            <v>1,X</v>
          </cell>
          <cell r="AE172" t="str">
            <v>1,X</v>
          </cell>
          <cell r="AF172" t="str">
            <v>1,X</v>
          </cell>
          <cell r="AG172" t="str">
            <v>1,X</v>
          </cell>
          <cell r="AH172" t="str">
            <v>1,X</v>
          </cell>
          <cell r="AI172" t="str">
            <v>1,X</v>
          </cell>
          <cell r="AJ172" t="str">
            <v>1,X</v>
          </cell>
          <cell r="AM172">
            <v>27</v>
          </cell>
          <cell r="AN172">
            <v>27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2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0.99</v>
          </cell>
        </row>
        <row r="173">
          <cell r="C173">
            <v>11120</v>
          </cell>
          <cell r="D173" t="str">
            <v>Đỗ Hương Trà</v>
          </cell>
          <cell r="E173" t="str">
            <v>NV PVHK</v>
          </cell>
          <cell r="F173" t="str">
            <v>1,X</v>
          </cell>
          <cell r="G173" t="str">
            <v>1,X</v>
          </cell>
          <cell r="H173" t="str">
            <v>1,X</v>
          </cell>
          <cell r="J173" t="str">
            <v>1,X</v>
          </cell>
          <cell r="K173" t="str">
            <v>1,X</v>
          </cell>
          <cell r="L173" t="str">
            <v>1,X</v>
          </cell>
          <cell r="M173" t="str">
            <v>1,X</v>
          </cell>
          <cell r="N173" t="str">
            <v>1,X</v>
          </cell>
          <cell r="O173" t="str">
            <v>1,X</v>
          </cell>
          <cell r="Q173" t="str">
            <v>1,X</v>
          </cell>
          <cell r="R173" t="str">
            <v>1,X</v>
          </cell>
          <cell r="S173" t="str">
            <v>1,X</v>
          </cell>
          <cell r="T173" t="str">
            <v>1,X</v>
          </cell>
          <cell r="U173" t="str">
            <v>1,X</v>
          </cell>
          <cell r="V173" t="str">
            <v>1,X</v>
          </cell>
          <cell r="X173" t="str">
            <v>1,X</v>
          </cell>
          <cell r="Y173" t="str">
            <v>1,X</v>
          </cell>
          <cell r="Z173" t="str">
            <v>1,X</v>
          </cell>
          <cell r="AA173" t="str">
            <v>1,X</v>
          </cell>
          <cell r="AB173" t="str">
            <v>1,X</v>
          </cell>
          <cell r="AC173" t="str">
            <v>1,X</v>
          </cell>
          <cell r="AE173" t="str">
            <v>1,X</v>
          </cell>
          <cell r="AF173" t="str">
            <v>1,X</v>
          </cell>
          <cell r="AG173" t="str">
            <v>1,X</v>
          </cell>
          <cell r="AH173" t="str">
            <v>1,X</v>
          </cell>
          <cell r="AI173" t="str">
            <v>1,X</v>
          </cell>
          <cell r="AJ173" t="str">
            <v>1,X</v>
          </cell>
          <cell r="AM173">
            <v>27</v>
          </cell>
          <cell r="AN173">
            <v>27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2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0.96</v>
          </cell>
        </row>
        <row r="174">
          <cell r="C174">
            <v>11121</v>
          </cell>
          <cell r="D174" t="str">
            <v>Nguyễn Hiền Hạnh</v>
          </cell>
          <cell r="E174" t="str">
            <v>NV PVHK</v>
          </cell>
          <cell r="F174" t="str">
            <v>1,X</v>
          </cell>
          <cell r="G174" t="str">
            <v>1,X</v>
          </cell>
          <cell r="H174" t="str">
            <v>1,X</v>
          </cell>
          <cell r="J174" t="str">
            <v>1,X</v>
          </cell>
          <cell r="K174" t="str">
            <v>1,X</v>
          </cell>
          <cell r="L174" t="str">
            <v>1,X</v>
          </cell>
          <cell r="M174" t="str">
            <v>1,X</v>
          </cell>
          <cell r="N174" t="str">
            <v>1,X</v>
          </cell>
          <cell r="O174" t="str">
            <v>1,X</v>
          </cell>
          <cell r="Q174" t="str">
            <v>1,X</v>
          </cell>
          <cell r="R174" t="str">
            <v>1,X</v>
          </cell>
          <cell r="S174" t="str">
            <v>1,X</v>
          </cell>
          <cell r="T174" t="str">
            <v>1,X</v>
          </cell>
          <cell r="U174" t="str">
            <v>1,X</v>
          </cell>
          <cell r="V174" t="str">
            <v>1,X</v>
          </cell>
          <cell r="X174" t="str">
            <v>1,X</v>
          </cell>
          <cell r="Y174" t="str">
            <v>1,X</v>
          </cell>
          <cell r="Z174" t="str">
            <v>1,X</v>
          </cell>
          <cell r="AA174" t="str">
            <v>1,X</v>
          </cell>
          <cell r="AB174" t="str">
            <v>1,X</v>
          </cell>
          <cell r="AC174" t="str">
            <v>1,X</v>
          </cell>
          <cell r="AE174" t="str">
            <v>1,X</v>
          </cell>
          <cell r="AF174" t="str">
            <v>1,X</v>
          </cell>
          <cell r="AG174" t="str">
            <v>1,X</v>
          </cell>
          <cell r="AH174" t="str">
            <v>1,X</v>
          </cell>
          <cell r="AI174" t="str">
            <v>1,X</v>
          </cell>
          <cell r="AJ174" t="str">
            <v>1,X</v>
          </cell>
          <cell r="AM174">
            <v>27</v>
          </cell>
          <cell r="AN174">
            <v>27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2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1.05</v>
          </cell>
        </row>
        <row r="175">
          <cell r="C175">
            <v>13753</v>
          </cell>
          <cell r="D175" t="str">
            <v>Phan Thanh Hà</v>
          </cell>
          <cell r="E175" t="str">
            <v>Nhân viên phục vụ hành khách</v>
          </cell>
          <cell r="F175" t="str">
            <v>1,X</v>
          </cell>
          <cell r="G175" t="str">
            <v>1,X</v>
          </cell>
          <cell r="H175" t="str">
            <v>1,X</v>
          </cell>
          <cell r="J175" t="str">
            <v>1,X</v>
          </cell>
          <cell r="K175" t="str">
            <v>1,X</v>
          </cell>
          <cell r="L175" t="str">
            <v>1,X</v>
          </cell>
          <cell r="M175" t="str">
            <v>1,OM</v>
          </cell>
          <cell r="N175" t="str">
            <v>1,OM</v>
          </cell>
          <cell r="O175" t="str">
            <v>1,OM</v>
          </cell>
          <cell r="Q175" t="str">
            <v>1,X</v>
          </cell>
          <cell r="R175" t="str">
            <v>1,X</v>
          </cell>
          <cell r="S175" t="str">
            <v>1,X</v>
          </cell>
          <cell r="T175" t="str">
            <v>1,X</v>
          </cell>
          <cell r="U175" t="str">
            <v>1,X</v>
          </cell>
          <cell r="V175" t="str">
            <v>1,X</v>
          </cell>
          <cell r="X175" t="str">
            <v>1,X</v>
          </cell>
          <cell r="Y175" t="str">
            <v>1,X</v>
          </cell>
          <cell r="Z175" t="str">
            <v>1,X</v>
          </cell>
          <cell r="AA175" t="str">
            <v>1,X</v>
          </cell>
          <cell r="AB175" t="str">
            <v>1,X</v>
          </cell>
          <cell r="AC175" t="str">
            <v>1,X</v>
          </cell>
          <cell r="AE175" t="str">
            <v>1,X</v>
          </cell>
          <cell r="AF175" t="str">
            <v>1,X</v>
          </cell>
          <cell r="AG175" t="str">
            <v>1,X</v>
          </cell>
          <cell r="AH175" t="str">
            <v>1,X</v>
          </cell>
          <cell r="AI175" t="str">
            <v>1,X</v>
          </cell>
          <cell r="AJ175" t="str">
            <v>1,X</v>
          </cell>
          <cell r="AM175">
            <v>27</v>
          </cell>
          <cell r="AN175">
            <v>24</v>
          </cell>
          <cell r="AO175">
            <v>0</v>
          </cell>
          <cell r="AP175">
            <v>3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2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0.96</v>
          </cell>
        </row>
        <row r="176">
          <cell r="C176">
            <v>13758</v>
          </cell>
          <cell r="D176" t="str">
            <v>Trần Vân Anh</v>
          </cell>
          <cell r="E176" t="str">
            <v>Nhân viên phục vụ hành khách</v>
          </cell>
          <cell r="F176" t="str">
            <v>1,X</v>
          </cell>
          <cell r="G176" t="str">
            <v>1,X</v>
          </cell>
          <cell r="H176" t="str">
            <v>1,X</v>
          </cell>
          <cell r="J176" t="str">
            <v>1,X</v>
          </cell>
          <cell r="K176" t="str">
            <v>1,X</v>
          </cell>
          <cell r="L176" t="str">
            <v>1,X</v>
          </cell>
          <cell r="M176" t="str">
            <v>1,X</v>
          </cell>
          <cell r="N176" t="str">
            <v>1,X</v>
          </cell>
          <cell r="O176" t="str">
            <v>1,X</v>
          </cell>
          <cell r="Q176" t="str">
            <v>1,X</v>
          </cell>
          <cell r="R176" t="str">
            <v>1,X</v>
          </cell>
          <cell r="S176" t="str">
            <v>1,X</v>
          </cell>
          <cell r="T176" t="str">
            <v>1,X</v>
          </cell>
          <cell r="U176" t="str">
            <v>1,X</v>
          </cell>
          <cell r="V176" t="str">
            <v>1,X</v>
          </cell>
          <cell r="X176" t="str">
            <v>1,X</v>
          </cell>
          <cell r="Y176" t="str">
            <v>1,X</v>
          </cell>
          <cell r="Z176" t="str">
            <v>1,X</v>
          </cell>
          <cell r="AA176" t="str">
            <v>1,X</v>
          </cell>
          <cell r="AB176" t="str">
            <v>1,X</v>
          </cell>
          <cell r="AC176" t="str">
            <v>1,X</v>
          </cell>
          <cell r="AE176" t="str">
            <v>1,X</v>
          </cell>
          <cell r="AF176" t="str">
            <v>1,X</v>
          </cell>
          <cell r="AG176" t="str">
            <v>1,X</v>
          </cell>
          <cell r="AH176" t="str">
            <v>1,X</v>
          </cell>
          <cell r="AI176" t="str">
            <v>1,X</v>
          </cell>
          <cell r="AJ176" t="str">
            <v>1,X</v>
          </cell>
          <cell r="AM176">
            <v>27</v>
          </cell>
          <cell r="AN176">
            <v>27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2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1</v>
          </cell>
        </row>
        <row r="177">
          <cell r="C177">
            <v>13759</v>
          </cell>
          <cell r="D177" t="str">
            <v>Nguyễn Thị Thanh Loan</v>
          </cell>
          <cell r="E177" t="str">
            <v>Nhân viên phục vụ hành khách</v>
          </cell>
          <cell r="F177" t="str">
            <v>1,X</v>
          </cell>
          <cell r="G177" t="str">
            <v>1,X</v>
          </cell>
          <cell r="H177" t="str">
            <v>1,X</v>
          </cell>
          <cell r="J177" t="str">
            <v>1,X</v>
          </cell>
          <cell r="K177" t="str">
            <v>1,X</v>
          </cell>
          <cell r="L177" t="str">
            <v>1,X</v>
          </cell>
          <cell r="M177" t="str">
            <v>1,X</v>
          </cell>
          <cell r="N177" t="str">
            <v>1,X</v>
          </cell>
          <cell r="O177" t="str">
            <v>1,X</v>
          </cell>
          <cell r="Q177" t="str">
            <v>1,X</v>
          </cell>
          <cell r="R177" t="str">
            <v>1,X</v>
          </cell>
          <cell r="S177" t="str">
            <v>1,X</v>
          </cell>
          <cell r="T177" t="str">
            <v>1,X</v>
          </cell>
          <cell r="U177" t="str">
            <v>1,X</v>
          </cell>
          <cell r="V177" t="str">
            <v>1,X</v>
          </cell>
          <cell r="X177" t="str">
            <v>1,X</v>
          </cell>
          <cell r="Y177" t="str">
            <v>1,X</v>
          </cell>
          <cell r="Z177" t="str">
            <v>1,X</v>
          </cell>
          <cell r="AA177" t="str">
            <v>1,X</v>
          </cell>
          <cell r="AB177" t="str">
            <v>1,X</v>
          </cell>
          <cell r="AC177" t="str">
            <v>1,X</v>
          </cell>
          <cell r="AE177" t="str">
            <v>1,X</v>
          </cell>
          <cell r="AF177" t="str">
            <v>1,X</v>
          </cell>
          <cell r="AG177" t="str">
            <v>1,X</v>
          </cell>
          <cell r="AH177" t="str">
            <v>1,X</v>
          </cell>
          <cell r="AI177" t="str">
            <v>1,X</v>
          </cell>
          <cell r="AJ177" t="str">
            <v>1,X</v>
          </cell>
          <cell r="AM177">
            <v>27</v>
          </cell>
          <cell r="AN177">
            <v>27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2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0.97</v>
          </cell>
        </row>
        <row r="178">
          <cell r="C178">
            <v>13760</v>
          </cell>
          <cell r="D178" t="str">
            <v>Trần Thùy Trang</v>
          </cell>
          <cell r="E178" t="str">
            <v>Nhân viên phục vụ hành khách</v>
          </cell>
          <cell r="F178" t="str">
            <v>1,X</v>
          </cell>
          <cell r="G178" t="str">
            <v>1,X</v>
          </cell>
          <cell r="H178" t="str">
            <v>1,X</v>
          </cell>
          <cell r="J178" t="str">
            <v>1,X</v>
          </cell>
          <cell r="K178" t="str">
            <v>1,X</v>
          </cell>
          <cell r="L178" t="str">
            <v>1,X</v>
          </cell>
          <cell r="M178" t="str">
            <v>1,X</v>
          </cell>
          <cell r="N178" t="str">
            <v>1,X</v>
          </cell>
          <cell r="O178" t="str">
            <v>1,X</v>
          </cell>
          <cell r="Q178" t="str">
            <v>1,X</v>
          </cell>
          <cell r="R178" t="str">
            <v>1,X</v>
          </cell>
          <cell r="S178" t="str">
            <v>1,X</v>
          </cell>
          <cell r="T178" t="str">
            <v>1,X</v>
          </cell>
          <cell r="U178" t="str">
            <v>1,X</v>
          </cell>
          <cell r="V178" t="str">
            <v>1,X</v>
          </cell>
          <cell r="X178" t="str">
            <v>1,X</v>
          </cell>
          <cell r="Y178" t="str">
            <v>1,X</v>
          </cell>
          <cell r="Z178" t="str">
            <v>1,X</v>
          </cell>
          <cell r="AA178" t="str">
            <v>1,X</v>
          </cell>
          <cell r="AB178" t="str">
            <v>1,X</v>
          </cell>
          <cell r="AC178" t="str">
            <v>1,X</v>
          </cell>
          <cell r="AE178" t="str">
            <v>1,X</v>
          </cell>
          <cell r="AF178" t="str">
            <v>1,X</v>
          </cell>
          <cell r="AG178" t="str">
            <v>1,X</v>
          </cell>
          <cell r="AH178" t="str">
            <v>1,X</v>
          </cell>
          <cell r="AI178" t="str">
            <v>1,X</v>
          </cell>
          <cell r="AJ178" t="str">
            <v>1,X</v>
          </cell>
          <cell r="AM178">
            <v>27</v>
          </cell>
          <cell r="AN178">
            <v>27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2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0.96</v>
          </cell>
        </row>
        <row r="179">
          <cell r="C179">
            <v>13762</v>
          </cell>
          <cell r="D179" t="str">
            <v>Bùi Thị Út</v>
          </cell>
          <cell r="E179" t="str">
            <v>Nhân viên phục vụ hành khách</v>
          </cell>
          <cell r="F179" t="str">
            <v>1,X</v>
          </cell>
          <cell r="G179" t="str">
            <v>1,X</v>
          </cell>
          <cell r="H179" t="str">
            <v>1,X</v>
          </cell>
          <cell r="J179" t="str">
            <v>1,X</v>
          </cell>
          <cell r="K179" t="str">
            <v>1,X</v>
          </cell>
          <cell r="L179" t="str">
            <v>1,X</v>
          </cell>
          <cell r="M179" t="str">
            <v>1,X</v>
          </cell>
          <cell r="N179" t="str">
            <v>1,X</v>
          </cell>
          <cell r="O179" t="str">
            <v>1,X</v>
          </cell>
          <cell r="Q179" t="str">
            <v>1,X</v>
          </cell>
          <cell r="R179" t="str">
            <v>1,X</v>
          </cell>
          <cell r="S179" t="str">
            <v>1,X</v>
          </cell>
          <cell r="T179" t="str">
            <v>1,X</v>
          </cell>
          <cell r="U179" t="str">
            <v>1,X</v>
          </cell>
          <cell r="V179" t="str">
            <v>1,X</v>
          </cell>
          <cell r="X179" t="str">
            <v>1,X</v>
          </cell>
          <cell r="Y179" t="str">
            <v>1,X</v>
          </cell>
          <cell r="Z179" t="str">
            <v>1,X</v>
          </cell>
          <cell r="AA179" t="str">
            <v>1,X</v>
          </cell>
          <cell r="AB179" t="str">
            <v>1,X</v>
          </cell>
          <cell r="AC179" t="str">
            <v>1,X</v>
          </cell>
          <cell r="AE179" t="str">
            <v>1,X</v>
          </cell>
          <cell r="AF179" t="str">
            <v>1,X</v>
          </cell>
          <cell r="AG179" t="str">
            <v>1,X</v>
          </cell>
          <cell r="AH179" t="str">
            <v>1,X</v>
          </cell>
          <cell r="AI179" t="str">
            <v>1,X</v>
          </cell>
          <cell r="AJ179" t="str">
            <v>1,X</v>
          </cell>
          <cell r="AM179">
            <v>27</v>
          </cell>
          <cell r="AN179">
            <v>27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2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0.98</v>
          </cell>
        </row>
        <row r="180">
          <cell r="C180">
            <v>13763</v>
          </cell>
          <cell r="D180" t="str">
            <v>Lê Mai Anh</v>
          </cell>
          <cell r="E180" t="str">
            <v>Nhân viên phục vụ hành khách</v>
          </cell>
          <cell r="F180" t="str">
            <v>1,X</v>
          </cell>
          <cell r="G180" t="str">
            <v>1,X</v>
          </cell>
          <cell r="H180" t="str">
            <v>1,X</v>
          </cell>
          <cell r="J180" t="str">
            <v>1,X</v>
          </cell>
          <cell r="K180" t="str">
            <v>1,X</v>
          </cell>
          <cell r="L180" t="str">
            <v>1,X</v>
          </cell>
          <cell r="M180" t="str">
            <v>1,X</v>
          </cell>
          <cell r="N180" t="str">
            <v>1,X</v>
          </cell>
          <cell r="O180" t="str">
            <v>1,X</v>
          </cell>
          <cell r="Q180" t="str">
            <v>1,X</v>
          </cell>
          <cell r="R180" t="str">
            <v>1,X</v>
          </cell>
          <cell r="S180" t="str">
            <v>1,X</v>
          </cell>
          <cell r="T180" t="str">
            <v>1,X</v>
          </cell>
          <cell r="U180" t="str">
            <v>1,X</v>
          </cell>
          <cell r="V180" t="str">
            <v>1,X</v>
          </cell>
          <cell r="X180" t="str">
            <v>1,X</v>
          </cell>
          <cell r="Y180" t="str">
            <v>1,X</v>
          </cell>
          <cell r="Z180" t="str">
            <v>1,X</v>
          </cell>
          <cell r="AA180" t="str">
            <v>1,X</v>
          </cell>
          <cell r="AB180" t="str">
            <v>1,X</v>
          </cell>
          <cell r="AC180" t="str">
            <v>1,X</v>
          </cell>
          <cell r="AE180" t="str">
            <v>1,X</v>
          </cell>
          <cell r="AF180" t="str">
            <v>1,X</v>
          </cell>
          <cell r="AG180" t="str">
            <v>1,X</v>
          </cell>
          <cell r="AH180" t="str">
            <v>1,X</v>
          </cell>
          <cell r="AI180" t="str">
            <v>1,X</v>
          </cell>
          <cell r="AJ180" t="str">
            <v>1,X</v>
          </cell>
          <cell r="AM180">
            <v>27</v>
          </cell>
          <cell r="AN180">
            <v>27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2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1</v>
          </cell>
        </row>
        <row r="181">
          <cell r="C181">
            <v>13764</v>
          </cell>
          <cell r="D181" t="str">
            <v>Đỗ Thị Ngọc Hà</v>
          </cell>
          <cell r="E181" t="str">
            <v>Nhân viên phục vụ hành khách</v>
          </cell>
          <cell r="F181" t="str">
            <v>1,X</v>
          </cell>
          <cell r="G181" t="str">
            <v>1,X</v>
          </cell>
          <cell r="H181" t="str">
            <v>1,X</v>
          </cell>
          <cell r="J181" t="str">
            <v>1,X</v>
          </cell>
          <cell r="K181" t="str">
            <v>1,X</v>
          </cell>
          <cell r="L181" t="str">
            <v>1,X</v>
          </cell>
          <cell r="M181" t="str">
            <v>1,X</v>
          </cell>
          <cell r="N181" t="str">
            <v>1,X</v>
          </cell>
          <cell r="O181" t="str">
            <v>1,X</v>
          </cell>
          <cell r="Q181" t="str">
            <v>1,X</v>
          </cell>
          <cell r="R181" t="str">
            <v>1,X</v>
          </cell>
          <cell r="S181" t="str">
            <v>1,X</v>
          </cell>
          <cell r="T181" t="str">
            <v>1,X</v>
          </cell>
          <cell r="U181" t="str">
            <v>1,X</v>
          </cell>
          <cell r="V181" t="str">
            <v>1,X</v>
          </cell>
          <cell r="X181" t="str">
            <v>1,CO</v>
          </cell>
          <cell r="Y181" t="str">
            <v>1,CO</v>
          </cell>
          <cell r="Z181" t="str">
            <v>1,X</v>
          </cell>
          <cell r="AA181" t="str">
            <v>1,X</v>
          </cell>
          <cell r="AB181" t="str">
            <v>1,X</v>
          </cell>
          <cell r="AC181" t="str">
            <v>1,X</v>
          </cell>
          <cell r="AE181" t="str">
            <v>1,X</v>
          </cell>
          <cell r="AF181" t="str">
            <v>1,X</v>
          </cell>
          <cell r="AG181" t="str">
            <v>1,X</v>
          </cell>
          <cell r="AH181" t="str">
            <v>1,X</v>
          </cell>
          <cell r="AI181" t="str">
            <v>1,X</v>
          </cell>
          <cell r="AJ181" t="str">
            <v>1,X</v>
          </cell>
          <cell r="AM181">
            <v>27</v>
          </cell>
          <cell r="AN181">
            <v>25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2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2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0.9</v>
          </cell>
        </row>
        <row r="182">
          <cell r="C182">
            <v>13765</v>
          </cell>
          <cell r="D182" t="str">
            <v>Phạm Tú Châu</v>
          </cell>
          <cell r="E182" t="str">
            <v>Nhân viên phục vụ hành khách</v>
          </cell>
          <cell r="F182" t="str">
            <v>1,X</v>
          </cell>
          <cell r="G182" t="str">
            <v>1,X</v>
          </cell>
          <cell r="H182" t="str">
            <v>1,X</v>
          </cell>
          <cell r="J182" t="str">
            <v>1,X</v>
          </cell>
          <cell r="K182" t="str">
            <v>1,X</v>
          </cell>
          <cell r="L182" t="str">
            <v>1,X</v>
          </cell>
          <cell r="M182" t="str">
            <v>1,X</v>
          </cell>
          <cell r="N182" t="str">
            <v>1,X</v>
          </cell>
          <cell r="O182" t="str">
            <v>1,X</v>
          </cell>
          <cell r="Q182" t="str">
            <v>1,X</v>
          </cell>
          <cell r="R182" t="str">
            <v>1,X</v>
          </cell>
          <cell r="S182" t="str">
            <v>1,X</v>
          </cell>
          <cell r="T182" t="str">
            <v>1,X</v>
          </cell>
          <cell r="U182" t="str">
            <v>1,X</v>
          </cell>
          <cell r="V182" t="str">
            <v>1,X</v>
          </cell>
          <cell r="X182" t="str">
            <v>1,X</v>
          </cell>
          <cell r="Y182" t="str">
            <v>1,X</v>
          </cell>
          <cell r="Z182" t="str">
            <v>1,X</v>
          </cell>
          <cell r="AA182" t="str">
            <v>1,X</v>
          </cell>
          <cell r="AB182" t="str">
            <v>1,X</v>
          </cell>
          <cell r="AC182" t="str">
            <v>1,X</v>
          </cell>
          <cell r="AE182" t="str">
            <v>1,X</v>
          </cell>
          <cell r="AF182" t="str">
            <v>1,X</v>
          </cell>
          <cell r="AG182" t="str">
            <v>1,X</v>
          </cell>
          <cell r="AH182" t="str">
            <v>1,X</v>
          </cell>
          <cell r="AI182" t="str">
            <v>1,X</v>
          </cell>
          <cell r="AJ182" t="str">
            <v>1,X</v>
          </cell>
          <cell r="AM182">
            <v>27</v>
          </cell>
          <cell r="AN182">
            <v>27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1</v>
          </cell>
        </row>
        <row r="183">
          <cell r="C183">
            <v>13766</v>
          </cell>
          <cell r="D183" t="str">
            <v>Nguyễn Thị Phương Dung</v>
          </cell>
          <cell r="E183" t="str">
            <v>Nhân viên phục vụ hành khách</v>
          </cell>
          <cell r="F183" t="str">
            <v>1,X</v>
          </cell>
          <cell r="G183" t="str">
            <v>1,X</v>
          </cell>
          <cell r="H183" t="str">
            <v>1,X</v>
          </cell>
          <cell r="J183" t="str">
            <v>1,X</v>
          </cell>
          <cell r="K183" t="str">
            <v>1,X</v>
          </cell>
          <cell r="L183" t="str">
            <v>1,X</v>
          </cell>
          <cell r="M183" t="str">
            <v>1,X</v>
          </cell>
          <cell r="N183" t="str">
            <v>1,X</v>
          </cell>
          <cell r="O183" t="str">
            <v>1,X</v>
          </cell>
          <cell r="Q183" t="str">
            <v>1,X</v>
          </cell>
          <cell r="R183" t="str">
            <v>1,X</v>
          </cell>
          <cell r="S183" t="str">
            <v>1,X</v>
          </cell>
          <cell r="T183" t="str">
            <v>1,X</v>
          </cell>
          <cell r="U183" t="str">
            <v>1,X</v>
          </cell>
          <cell r="V183" t="str">
            <v>1,X</v>
          </cell>
          <cell r="X183" t="str">
            <v>1,X</v>
          </cell>
          <cell r="Y183" t="str">
            <v>1,X</v>
          </cell>
          <cell r="Z183" t="str">
            <v>1,X</v>
          </cell>
          <cell r="AA183" t="str">
            <v>1,X</v>
          </cell>
          <cell r="AB183" t="str">
            <v>1,X</v>
          </cell>
          <cell r="AC183" t="str">
            <v>1,X</v>
          </cell>
          <cell r="AE183" t="str">
            <v>1,X</v>
          </cell>
          <cell r="AF183" t="str">
            <v>1,X</v>
          </cell>
          <cell r="AG183" t="str">
            <v>1,X</v>
          </cell>
          <cell r="AH183" t="str">
            <v>1,X</v>
          </cell>
          <cell r="AI183" t="str">
            <v>1,X</v>
          </cell>
          <cell r="AJ183" t="str">
            <v>1,X</v>
          </cell>
          <cell r="AM183">
            <v>27</v>
          </cell>
          <cell r="AN183">
            <v>27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2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0.96</v>
          </cell>
        </row>
        <row r="184">
          <cell r="C184">
            <v>13767</v>
          </cell>
          <cell r="D184" t="str">
            <v>Trần Thị Phương Anh</v>
          </cell>
          <cell r="E184" t="str">
            <v>Nhân viên phục vụ hành khách</v>
          </cell>
          <cell r="F184" t="str">
            <v>1,X</v>
          </cell>
          <cell r="G184" t="str">
            <v>1,X</v>
          </cell>
          <cell r="H184" t="str">
            <v>1,X</v>
          </cell>
          <cell r="J184" t="str">
            <v>1,X</v>
          </cell>
          <cell r="K184" t="str">
            <v>1,X</v>
          </cell>
          <cell r="L184" t="str">
            <v>1,X</v>
          </cell>
          <cell r="M184" t="str">
            <v>1,X</v>
          </cell>
          <cell r="N184" t="str">
            <v>1,X</v>
          </cell>
          <cell r="O184" t="str">
            <v>1,X</v>
          </cell>
          <cell r="Q184" t="str">
            <v>1,X</v>
          </cell>
          <cell r="R184" t="str">
            <v>1,X</v>
          </cell>
          <cell r="S184" t="str">
            <v>1,X</v>
          </cell>
          <cell r="T184" t="str">
            <v>1,X</v>
          </cell>
          <cell r="U184" t="str">
            <v>1,X</v>
          </cell>
          <cell r="V184" t="str">
            <v>1,X</v>
          </cell>
          <cell r="X184" t="str">
            <v>1,X</v>
          </cell>
          <cell r="Y184" t="str">
            <v>1,X</v>
          </cell>
          <cell r="Z184" t="str">
            <v>1,X</v>
          </cell>
          <cell r="AA184" t="str">
            <v>1,X</v>
          </cell>
          <cell r="AB184" t="str">
            <v>1,X</v>
          </cell>
          <cell r="AC184" t="str">
            <v>1,X</v>
          </cell>
          <cell r="AE184" t="str">
            <v>1,X</v>
          </cell>
          <cell r="AF184" t="str">
            <v>1,X</v>
          </cell>
          <cell r="AG184" t="str">
            <v>1,X</v>
          </cell>
          <cell r="AH184" t="str">
            <v>1,X</v>
          </cell>
          <cell r="AI184" t="str">
            <v>1,X</v>
          </cell>
          <cell r="AJ184" t="str">
            <v>1,X</v>
          </cell>
          <cell r="AM184">
            <v>27</v>
          </cell>
          <cell r="AN184">
            <v>27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2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0.97</v>
          </cell>
        </row>
        <row r="185">
          <cell r="C185">
            <v>13769</v>
          </cell>
          <cell r="D185" t="str">
            <v>Nguyễn Thị Hồng Thu</v>
          </cell>
          <cell r="E185" t="str">
            <v>Nhân viên phục vụ hành khách</v>
          </cell>
          <cell r="F185" t="str">
            <v>1,X</v>
          </cell>
          <cell r="G185" t="str">
            <v>1,X</v>
          </cell>
          <cell r="H185" t="str">
            <v>1,X</v>
          </cell>
          <cell r="J185" t="str">
            <v>1,X</v>
          </cell>
          <cell r="K185" t="str">
            <v>1,X</v>
          </cell>
          <cell r="L185" t="str">
            <v>1,X</v>
          </cell>
          <cell r="M185" t="str">
            <v>1,X</v>
          </cell>
          <cell r="N185" t="str">
            <v>1,X</v>
          </cell>
          <cell r="O185" t="str">
            <v>1,X</v>
          </cell>
          <cell r="Q185" t="str">
            <v>1,X</v>
          </cell>
          <cell r="R185" t="str">
            <v>1,X</v>
          </cell>
          <cell r="S185" t="str">
            <v>1,X</v>
          </cell>
          <cell r="T185" t="str">
            <v>1,X</v>
          </cell>
          <cell r="U185" t="str">
            <v>1,X</v>
          </cell>
          <cell r="V185" t="str">
            <v>1,X</v>
          </cell>
          <cell r="X185" t="str">
            <v>1,X</v>
          </cell>
          <cell r="Y185" t="str">
            <v>1,X</v>
          </cell>
          <cell r="Z185" t="str">
            <v>1,X</v>
          </cell>
          <cell r="AA185" t="str">
            <v>1,X</v>
          </cell>
          <cell r="AB185" t="str">
            <v>1,X</v>
          </cell>
          <cell r="AC185" t="str">
            <v>1,X</v>
          </cell>
          <cell r="AE185" t="str">
            <v>1,X</v>
          </cell>
          <cell r="AF185" t="str">
            <v>1,X</v>
          </cell>
          <cell r="AG185" t="str">
            <v>1,X</v>
          </cell>
          <cell r="AH185" t="str">
            <v>1,X</v>
          </cell>
          <cell r="AI185" t="str">
            <v>1,X</v>
          </cell>
          <cell r="AJ185" t="str">
            <v>1,X</v>
          </cell>
          <cell r="AM185">
            <v>27</v>
          </cell>
          <cell r="AN185">
            <v>27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2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0.94</v>
          </cell>
        </row>
        <row r="186">
          <cell r="C186">
            <v>13771</v>
          </cell>
          <cell r="D186" t="str">
            <v>Nguyễn Thị Thoa</v>
          </cell>
          <cell r="E186" t="str">
            <v>Nhân viên phục vụ hành khách</v>
          </cell>
          <cell r="F186" t="str">
            <v>1,X</v>
          </cell>
          <cell r="G186" t="str">
            <v>1,X</v>
          </cell>
          <cell r="H186" t="str">
            <v>1,X</v>
          </cell>
          <cell r="J186" t="str">
            <v>1,X</v>
          </cell>
          <cell r="K186" t="str">
            <v>1,X</v>
          </cell>
          <cell r="L186" t="str">
            <v>1,X</v>
          </cell>
          <cell r="M186" t="str">
            <v>1,X</v>
          </cell>
          <cell r="N186" t="str">
            <v>1,X</v>
          </cell>
          <cell r="O186" t="str">
            <v>1,X</v>
          </cell>
          <cell r="Q186" t="str">
            <v>1,X</v>
          </cell>
          <cell r="R186" t="str">
            <v>1,X</v>
          </cell>
          <cell r="S186" t="str">
            <v>1,X</v>
          </cell>
          <cell r="T186" t="str">
            <v>1,X</v>
          </cell>
          <cell r="U186" t="str">
            <v>1,X</v>
          </cell>
          <cell r="V186" t="str">
            <v>1,X</v>
          </cell>
          <cell r="X186" t="str">
            <v>1,X</v>
          </cell>
          <cell r="Y186" t="str">
            <v>1,X</v>
          </cell>
          <cell r="Z186" t="str">
            <v>1,X</v>
          </cell>
          <cell r="AA186" t="str">
            <v>1,X</v>
          </cell>
          <cell r="AB186" t="str">
            <v>1,X</v>
          </cell>
          <cell r="AC186" t="str">
            <v>1,X</v>
          </cell>
          <cell r="AE186" t="str">
            <v>1,X</v>
          </cell>
          <cell r="AF186" t="str">
            <v>1,X</v>
          </cell>
          <cell r="AG186" t="str">
            <v>1,X</v>
          </cell>
          <cell r="AH186" t="str">
            <v>1,X</v>
          </cell>
          <cell r="AI186" t="str">
            <v>1,X</v>
          </cell>
          <cell r="AJ186" t="str">
            <v>1,X</v>
          </cell>
          <cell r="AM186">
            <v>27</v>
          </cell>
          <cell r="AN186">
            <v>27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2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0.96</v>
          </cell>
        </row>
        <row r="187">
          <cell r="C187">
            <v>13772</v>
          </cell>
          <cell r="D187" t="str">
            <v>Nguyễn Thị Thu Thủy</v>
          </cell>
          <cell r="E187" t="str">
            <v>Nhân viên phục vụ hành khách</v>
          </cell>
          <cell r="F187" t="str">
            <v>1,X</v>
          </cell>
          <cell r="G187" t="str">
            <v>1,X</v>
          </cell>
          <cell r="H187" t="str">
            <v>1,X</v>
          </cell>
          <cell r="J187" t="str">
            <v>1,X</v>
          </cell>
          <cell r="K187" t="str">
            <v>1,X</v>
          </cell>
          <cell r="L187" t="str">
            <v>1,X</v>
          </cell>
          <cell r="M187" t="str">
            <v>1,X</v>
          </cell>
          <cell r="N187" t="str">
            <v>1,X</v>
          </cell>
          <cell r="O187" t="str">
            <v>1,X</v>
          </cell>
          <cell r="Q187" t="str">
            <v>1,X</v>
          </cell>
          <cell r="R187" t="str">
            <v>1,X</v>
          </cell>
          <cell r="S187" t="str">
            <v>1,X</v>
          </cell>
          <cell r="T187" t="str">
            <v>1,X</v>
          </cell>
          <cell r="U187" t="str">
            <v>1,X</v>
          </cell>
          <cell r="V187" t="str">
            <v>1,X</v>
          </cell>
          <cell r="X187" t="str">
            <v>1,X</v>
          </cell>
          <cell r="Y187" t="str">
            <v>1,X</v>
          </cell>
          <cell r="Z187" t="str">
            <v>1,X</v>
          </cell>
          <cell r="AA187" t="str">
            <v>1,X</v>
          </cell>
          <cell r="AB187" t="str">
            <v>1,X</v>
          </cell>
          <cell r="AC187" t="str">
            <v>1,X</v>
          </cell>
          <cell r="AE187" t="str">
            <v>1,X</v>
          </cell>
          <cell r="AF187" t="str">
            <v>1,X</v>
          </cell>
          <cell r="AG187" t="str">
            <v>1,X</v>
          </cell>
          <cell r="AH187" t="str">
            <v>1,X</v>
          </cell>
          <cell r="AI187" t="str">
            <v>1,X</v>
          </cell>
          <cell r="AJ187" t="str">
            <v>1,X</v>
          </cell>
          <cell r="AM187">
            <v>27</v>
          </cell>
          <cell r="AN187">
            <v>27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2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1</v>
          </cell>
        </row>
        <row r="188">
          <cell r="C188">
            <v>13773</v>
          </cell>
          <cell r="D188" t="str">
            <v>Nguyễn Thị Trang</v>
          </cell>
          <cell r="E188" t="str">
            <v>Nhân viên phục vụ hành khách</v>
          </cell>
          <cell r="F188" t="str">
            <v>1,X</v>
          </cell>
          <cell r="G188" t="str">
            <v>1,X</v>
          </cell>
          <cell r="H188" t="str">
            <v>1,X</v>
          </cell>
          <cell r="J188" t="str">
            <v>1,X</v>
          </cell>
          <cell r="K188" t="str">
            <v>1,X</v>
          </cell>
          <cell r="L188" t="str">
            <v>1,X</v>
          </cell>
          <cell r="M188" t="str">
            <v>1,X</v>
          </cell>
          <cell r="N188" t="str">
            <v>1,X</v>
          </cell>
          <cell r="O188" t="str">
            <v>1,X</v>
          </cell>
          <cell r="Q188" t="str">
            <v>1,X</v>
          </cell>
          <cell r="R188" t="str">
            <v>1,X</v>
          </cell>
          <cell r="S188" t="str">
            <v>1,X</v>
          </cell>
          <cell r="T188" t="str">
            <v>1,X</v>
          </cell>
          <cell r="U188" t="str">
            <v>1,X</v>
          </cell>
          <cell r="V188" t="str">
            <v>1,X</v>
          </cell>
          <cell r="X188" t="str">
            <v>1,X</v>
          </cell>
          <cell r="Y188" t="str">
            <v>1,X</v>
          </cell>
          <cell r="Z188" t="str">
            <v>1,X</v>
          </cell>
          <cell r="AA188" t="str">
            <v>1,X</v>
          </cell>
          <cell r="AB188" t="str">
            <v>1,X</v>
          </cell>
          <cell r="AC188" t="str">
            <v>1,X</v>
          </cell>
          <cell r="AE188" t="str">
            <v>1,X</v>
          </cell>
          <cell r="AF188" t="str">
            <v>1,X</v>
          </cell>
          <cell r="AG188" t="str">
            <v>1,X</v>
          </cell>
          <cell r="AH188" t="str">
            <v>1,X</v>
          </cell>
          <cell r="AI188" t="str">
            <v>1,X</v>
          </cell>
          <cell r="AJ188" t="str">
            <v>1,X</v>
          </cell>
          <cell r="AM188">
            <v>27</v>
          </cell>
          <cell r="AN188">
            <v>27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0.99</v>
          </cell>
        </row>
        <row r="189">
          <cell r="C189">
            <v>13774</v>
          </cell>
          <cell r="D189" t="str">
            <v>Hoàng Thị Kiều Trang</v>
          </cell>
          <cell r="E189" t="str">
            <v>Nhân viên phục vụ hành khách</v>
          </cell>
          <cell r="F189" t="str">
            <v>1,X</v>
          </cell>
          <cell r="G189" t="str">
            <v>1,X</v>
          </cell>
          <cell r="H189" t="str">
            <v>1,X</v>
          </cell>
          <cell r="J189" t="str">
            <v>1,X</v>
          </cell>
          <cell r="K189" t="str">
            <v>1,X</v>
          </cell>
          <cell r="L189" t="str">
            <v>1,X</v>
          </cell>
          <cell r="M189" t="str">
            <v>1,X</v>
          </cell>
          <cell r="N189" t="str">
            <v>1,X</v>
          </cell>
          <cell r="O189" t="str">
            <v>1,X</v>
          </cell>
          <cell r="Q189" t="str">
            <v>1,X</v>
          </cell>
          <cell r="R189" t="str">
            <v>1,X</v>
          </cell>
          <cell r="S189" t="str">
            <v>1,X</v>
          </cell>
          <cell r="T189" t="str">
            <v>1,X</v>
          </cell>
          <cell r="U189" t="str">
            <v>1,X</v>
          </cell>
          <cell r="V189" t="str">
            <v>1,X</v>
          </cell>
          <cell r="X189" t="str">
            <v>1,X</v>
          </cell>
          <cell r="Y189" t="str">
            <v>1,X</v>
          </cell>
          <cell r="Z189" t="str">
            <v>1,X</v>
          </cell>
          <cell r="AA189" t="str">
            <v>1,X</v>
          </cell>
          <cell r="AB189" t="str">
            <v>1,X</v>
          </cell>
          <cell r="AC189" t="str">
            <v>1,X</v>
          </cell>
          <cell r="AE189" t="str">
            <v>1,X</v>
          </cell>
          <cell r="AF189" t="str">
            <v>1,X</v>
          </cell>
          <cell r="AG189" t="str">
            <v>1,X</v>
          </cell>
          <cell r="AH189" t="str">
            <v>1,X</v>
          </cell>
          <cell r="AI189" t="str">
            <v>1,X</v>
          </cell>
          <cell r="AJ189" t="str">
            <v>1,X</v>
          </cell>
          <cell r="AM189">
            <v>27</v>
          </cell>
          <cell r="AN189">
            <v>27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2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0.91</v>
          </cell>
        </row>
        <row r="190">
          <cell r="C190">
            <v>13775</v>
          </cell>
          <cell r="D190" t="str">
            <v>Ngô Thị Thơm</v>
          </cell>
          <cell r="E190" t="str">
            <v>Nhân viên phục vụ hành khách</v>
          </cell>
          <cell r="F190" t="str">
            <v>1,X</v>
          </cell>
          <cell r="G190" t="str">
            <v>1,X</v>
          </cell>
          <cell r="H190" t="str">
            <v>1,X</v>
          </cell>
          <cell r="J190" t="str">
            <v>1,X</v>
          </cell>
          <cell r="K190" t="str">
            <v>1,X</v>
          </cell>
          <cell r="L190" t="str">
            <v>1,X</v>
          </cell>
          <cell r="M190" t="str">
            <v>1,X</v>
          </cell>
          <cell r="N190" t="str">
            <v>1,X</v>
          </cell>
          <cell r="O190" t="str">
            <v>1,X</v>
          </cell>
          <cell r="Q190" t="str">
            <v>1,X</v>
          </cell>
          <cell r="R190" t="str">
            <v>1,X</v>
          </cell>
          <cell r="S190" t="str">
            <v>1,X</v>
          </cell>
          <cell r="T190" t="str">
            <v>1,X</v>
          </cell>
          <cell r="U190" t="str">
            <v>1,X</v>
          </cell>
          <cell r="V190" t="str">
            <v>1,X</v>
          </cell>
          <cell r="X190" t="str">
            <v>1,X</v>
          </cell>
          <cell r="Y190" t="str">
            <v>1,X</v>
          </cell>
          <cell r="Z190" t="str">
            <v>1,X</v>
          </cell>
          <cell r="AA190" t="str">
            <v>1,X</v>
          </cell>
          <cell r="AB190" t="str">
            <v>1,X</v>
          </cell>
          <cell r="AC190" t="str">
            <v>1,X</v>
          </cell>
          <cell r="AE190" t="str">
            <v>1,X</v>
          </cell>
          <cell r="AF190" t="str">
            <v>1,X</v>
          </cell>
          <cell r="AG190" t="str">
            <v>1,X</v>
          </cell>
          <cell r="AH190" t="str">
            <v>1,X</v>
          </cell>
          <cell r="AI190" t="str">
            <v>1,X</v>
          </cell>
          <cell r="AJ190" t="str">
            <v>1,X</v>
          </cell>
          <cell r="AM190">
            <v>27</v>
          </cell>
          <cell r="AN190">
            <v>27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2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1</v>
          </cell>
        </row>
        <row r="191">
          <cell r="C191">
            <v>13776</v>
          </cell>
          <cell r="D191" t="str">
            <v>Đặng Thị Thùy Dương</v>
          </cell>
          <cell r="E191" t="str">
            <v>Nhân viên phục vụ hành khách</v>
          </cell>
          <cell r="F191" t="str">
            <v>1,X</v>
          </cell>
          <cell r="G191" t="str">
            <v>1,X</v>
          </cell>
          <cell r="H191" t="str">
            <v>1,X</v>
          </cell>
          <cell r="J191" t="str">
            <v>1,X</v>
          </cell>
          <cell r="K191" t="str">
            <v>1,X</v>
          </cell>
          <cell r="L191" t="str">
            <v>1,X</v>
          </cell>
          <cell r="M191" t="str">
            <v>1,X</v>
          </cell>
          <cell r="N191" t="str">
            <v>1,X</v>
          </cell>
          <cell r="O191" t="str">
            <v>1,X</v>
          </cell>
          <cell r="Q191" t="str">
            <v>1,X</v>
          </cell>
          <cell r="R191" t="str">
            <v>1,X</v>
          </cell>
          <cell r="S191" t="str">
            <v>1,X</v>
          </cell>
          <cell r="T191" t="str">
            <v>1,X</v>
          </cell>
          <cell r="U191" t="str">
            <v>1,X</v>
          </cell>
          <cell r="V191" t="str">
            <v>1,X</v>
          </cell>
          <cell r="X191" t="str">
            <v>1,X</v>
          </cell>
          <cell r="Y191" t="str">
            <v>1,X</v>
          </cell>
          <cell r="Z191" t="str">
            <v>1,X</v>
          </cell>
          <cell r="AA191" t="str">
            <v>1,X</v>
          </cell>
          <cell r="AB191" t="str">
            <v>1,X</v>
          </cell>
          <cell r="AC191" t="str">
            <v>1,X</v>
          </cell>
          <cell r="AE191" t="str">
            <v>1,X</v>
          </cell>
          <cell r="AF191" t="str">
            <v>1,X</v>
          </cell>
          <cell r="AG191" t="str">
            <v>1,X</v>
          </cell>
          <cell r="AH191" t="str">
            <v>1,X</v>
          </cell>
          <cell r="AI191" t="str">
            <v>1,X</v>
          </cell>
          <cell r="AJ191" t="str">
            <v>1,X</v>
          </cell>
          <cell r="AM191">
            <v>27</v>
          </cell>
          <cell r="AN191">
            <v>27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2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0.88</v>
          </cell>
        </row>
        <row r="192">
          <cell r="C192">
            <v>13778</v>
          </cell>
          <cell r="D192" t="str">
            <v>Nguyễn Phương Cương</v>
          </cell>
          <cell r="E192" t="str">
            <v>Nhân viên phục vụ hành khách</v>
          </cell>
          <cell r="F192" t="str">
            <v>1,X</v>
          </cell>
          <cell r="G192" t="str">
            <v>1,X</v>
          </cell>
          <cell r="H192" t="str">
            <v>1,X</v>
          </cell>
          <cell r="J192" t="str">
            <v>1,X</v>
          </cell>
          <cell r="K192" t="str">
            <v>1,X</v>
          </cell>
          <cell r="L192" t="str">
            <v>1,X</v>
          </cell>
          <cell r="M192" t="str">
            <v>1,X</v>
          </cell>
          <cell r="N192" t="str">
            <v>1,X</v>
          </cell>
          <cell r="O192" t="str">
            <v>1,X</v>
          </cell>
          <cell r="Q192" t="str">
            <v>1,X</v>
          </cell>
          <cell r="R192" t="str">
            <v>1,X</v>
          </cell>
          <cell r="S192" t="str">
            <v>1,X</v>
          </cell>
          <cell r="T192" t="str">
            <v>1,X</v>
          </cell>
          <cell r="U192" t="str">
            <v>1,X</v>
          </cell>
          <cell r="V192" t="str">
            <v>1,X</v>
          </cell>
          <cell r="X192" t="str">
            <v>1,X</v>
          </cell>
          <cell r="Y192" t="str">
            <v>1,X</v>
          </cell>
          <cell r="Z192" t="str">
            <v>1,X</v>
          </cell>
          <cell r="AA192" t="str">
            <v>1,X</v>
          </cell>
          <cell r="AB192" t="str">
            <v>1,X</v>
          </cell>
          <cell r="AC192" t="str">
            <v>1,X</v>
          </cell>
          <cell r="AE192" t="str">
            <v>1,X</v>
          </cell>
          <cell r="AF192" t="str">
            <v>1,X</v>
          </cell>
          <cell r="AG192" t="str">
            <v>1,X</v>
          </cell>
          <cell r="AH192" t="str">
            <v>1,X</v>
          </cell>
          <cell r="AI192" t="str">
            <v>1,X</v>
          </cell>
          <cell r="AJ192" t="str">
            <v>1,X</v>
          </cell>
          <cell r="AM192">
            <v>27</v>
          </cell>
          <cell r="AN192">
            <v>27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2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0.87</v>
          </cell>
        </row>
        <row r="193">
          <cell r="C193">
            <v>13779</v>
          </cell>
          <cell r="D193" t="str">
            <v>Lê Hoàng Gia</v>
          </cell>
          <cell r="E193" t="str">
            <v>Nhân viên phục vụ hành khách</v>
          </cell>
          <cell r="F193" t="str">
            <v>1,X</v>
          </cell>
          <cell r="G193" t="str">
            <v>1,X</v>
          </cell>
          <cell r="H193" t="str">
            <v>1,X</v>
          </cell>
          <cell r="J193" t="str">
            <v>1,X</v>
          </cell>
          <cell r="K193" t="str">
            <v>1,X</v>
          </cell>
          <cell r="L193" t="str">
            <v>1,X</v>
          </cell>
          <cell r="M193" t="str">
            <v>1,X</v>
          </cell>
          <cell r="N193" t="str">
            <v>1,X</v>
          </cell>
          <cell r="O193" t="str">
            <v>1,X</v>
          </cell>
          <cell r="Q193" t="str">
            <v>1,X</v>
          </cell>
          <cell r="R193" t="str">
            <v>1,X</v>
          </cell>
          <cell r="S193" t="str">
            <v>1,X</v>
          </cell>
          <cell r="T193" t="str">
            <v>1,X</v>
          </cell>
          <cell r="U193" t="str">
            <v>1,X</v>
          </cell>
          <cell r="V193" t="str">
            <v>1,X</v>
          </cell>
          <cell r="X193" t="str">
            <v>1,X</v>
          </cell>
          <cell r="Y193" t="str">
            <v>1,X</v>
          </cell>
          <cell r="Z193" t="str">
            <v>1,X</v>
          </cell>
          <cell r="AA193" t="str">
            <v>1,X</v>
          </cell>
          <cell r="AB193" t="str">
            <v>1,X</v>
          </cell>
          <cell r="AC193" t="str">
            <v>1,X</v>
          </cell>
          <cell r="AE193" t="str">
            <v>1,X</v>
          </cell>
          <cell r="AF193" t="str">
            <v>1,X</v>
          </cell>
          <cell r="AG193" t="str">
            <v>1,X</v>
          </cell>
          <cell r="AH193" t="str">
            <v>1,X</v>
          </cell>
          <cell r="AI193" t="str">
            <v>1,X</v>
          </cell>
          <cell r="AJ193" t="str">
            <v>1,X</v>
          </cell>
          <cell r="AM193">
            <v>27</v>
          </cell>
          <cell r="AN193">
            <v>27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2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1</v>
          </cell>
        </row>
        <row r="194">
          <cell r="C194">
            <v>13780</v>
          </cell>
          <cell r="D194" t="str">
            <v>Nguyễn Quang Hà Sơn</v>
          </cell>
          <cell r="E194" t="str">
            <v>Nhân viên phục vụ hành khách</v>
          </cell>
          <cell r="F194" t="str">
            <v>1,X</v>
          </cell>
          <cell r="G194" t="str">
            <v>1,X</v>
          </cell>
          <cell r="H194" t="str">
            <v>1,X</v>
          </cell>
          <cell r="J194" t="str">
            <v>1,X</v>
          </cell>
          <cell r="K194" t="str">
            <v>1,X</v>
          </cell>
          <cell r="L194" t="str">
            <v>1,X</v>
          </cell>
          <cell r="M194" t="str">
            <v>1,X</v>
          </cell>
          <cell r="N194" t="str">
            <v>1,X</v>
          </cell>
          <cell r="O194" t="str">
            <v>1,X</v>
          </cell>
          <cell r="Q194" t="str">
            <v>1,X</v>
          </cell>
          <cell r="R194" t="str">
            <v>1,X</v>
          </cell>
          <cell r="S194" t="str">
            <v>1,X</v>
          </cell>
          <cell r="T194" t="str">
            <v>1,X</v>
          </cell>
          <cell r="U194" t="str">
            <v>1,X</v>
          </cell>
          <cell r="V194" t="str">
            <v>1,X</v>
          </cell>
          <cell r="X194" t="str">
            <v>1,X</v>
          </cell>
          <cell r="Y194" t="str">
            <v>1,X</v>
          </cell>
          <cell r="Z194" t="str">
            <v>1,X</v>
          </cell>
          <cell r="AA194" t="str">
            <v>1,X</v>
          </cell>
          <cell r="AB194" t="str">
            <v>1,X</v>
          </cell>
          <cell r="AC194" t="str">
            <v>1,X</v>
          </cell>
          <cell r="AE194" t="str">
            <v>1,X</v>
          </cell>
          <cell r="AF194" t="str">
            <v>1,X</v>
          </cell>
          <cell r="AG194" t="str">
            <v>1,X</v>
          </cell>
          <cell r="AH194" t="str">
            <v>1,X</v>
          </cell>
          <cell r="AI194" t="str">
            <v>1,X</v>
          </cell>
          <cell r="AJ194" t="str">
            <v>1,X</v>
          </cell>
          <cell r="AM194">
            <v>27</v>
          </cell>
          <cell r="AN194">
            <v>27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2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1.05</v>
          </cell>
        </row>
        <row r="195">
          <cell r="C195">
            <v>13781</v>
          </cell>
          <cell r="D195" t="str">
            <v>Bùi Anh Tuấn</v>
          </cell>
          <cell r="E195" t="str">
            <v>Nhân viên phục vụ hành khách</v>
          </cell>
          <cell r="F195" t="str">
            <v>1,X</v>
          </cell>
          <cell r="G195" t="str">
            <v>1,X</v>
          </cell>
          <cell r="H195" t="str">
            <v>1,X</v>
          </cell>
          <cell r="J195" t="str">
            <v>1,X</v>
          </cell>
          <cell r="K195" t="str">
            <v>1,X</v>
          </cell>
          <cell r="L195" t="str">
            <v>1,X</v>
          </cell>
          <cell r="M195" t="str">
            <v>1,X</v>
          </cell>
          <cell r="N195" t="str">
            <v>1,X</v>
          </cell>
          <cell r="O195" t="str">
            <v>1,X</v>
          </cell>
          <cell r="Q195" t="str">
            <v>1,X</v>
          </cell>
          <cell r="R195" t="str">
            <v>1,X</v>
          </cell>
          <cell r="S195" t="str">
            <v>1,X</v>
          </cell>
          <cell r="T195" t="str">
            <v>1,X</v>
          </cell>
          <cell r="U195" t="str">
            <v>1,X</v>
          </cell>
          <cell r="V195" t="str">
            <v>1,X</v>
          </cell>
          <cell r="X195" t="str">
            <v>1,X</v>
          </cell>
          <cell r="Y195" t="str">
            <v>1,X</v>
          </cell>
          <cell r="Z195" t="str">
            <v>1,X</v>
          </cell>
          <cell r="AA195" t="str">
            <v>1,X</v>
          </cell>
          <cell r="AB195" t="str">
            <v>1,X</v>
          </cell>
          <cell r="AC195" t="str">
            <v>1,X</v>
          </cell>
          <cell r="AE195" t="str">
            <v>1,X</v>
          </cell>
          <cell r="AF195" t="str">
            <v>1,X</v>
          </cell>
          <cell r="AG195" t="str">
            <v>1,X</v>
          </cell>
          <cell r="AH195" t="str">
            <v>1,X</v>
          </cell>
          <cell r="AI195" t="str">
            <v>1,X</v>
          </cell>
          <cell r="AJ195" t="str">
            <v>1,X</v>
          </cell>
          <cell r="AM195">
            <v>27</v>
          </cell>
          <cell r="AN195">
            <v>27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2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0.87</v>
          </cell>
        </row>
        <row r="196">
          <cell r="C196">
            <v>13782</v>
          </cell>
          <cell r="D196" t="str">
            <v>Hoàng Thanh Tùng</v>
          </cell>
          <cell r="E196" t="str">
            <v>Nhân viên phục vụ hành khách</v>
          </cell>
          <cell r="F196" t="str">
            <v>1,X</v>
          </cell>
          <cell r="G196" t="str">
            <v>1,X</v>
          </cell>
          <cell r="H196" t="str">
            <v>1,X</v>
          </cell>
          <cell r="J196" t="str">
            <v>1,X</v>
          </cell>
          <cell r="K196" t="str">
            <v>1,X</v>
          </cell>
          <cell r="L196" t="str">
            <v>1,X</v>
          </cell>
          <cell r="M196" t="str">
            <v>1,X</v>
          </cell>
          <cell r="N196" t="str">
            <v>1,X</v>
          </cell>
          <cell r="O196" t="str">
            <v>1,X</v>
          </cell>
          <cell r="Q196" t="str">
            <v>1,X</v>
          </cell>
          <cell r="R196" t="str">
            <v>1,X</v>
          </cell>
          <cell r="S196" t="str">
            <v>1,X</v>
          </cell>
          <cell r="T196" t="str">
            <v>1,X</v>
          </cell>
          <cell r="U196" t="str">
            <v>1,X</v>
          </cell>
          <cell r="V196" t="str">
            <v>1,X</v>
          </cell>
          <cell r="X196" t="str">
            <v>1,X</v>
          </cell>
          <cell r="Y196" t="str">
            <v>1,X</v>
          </cell>
          <cell r="Z196" t="str">
            <v>1,X</v>
          </cell>
          <cell r="AA196" t="str">
            <v>1,X</v>
          </cell>
          <cell r="AB196" t="str">
            <v>1,X</v>
          </cell>
          <cell r="AC196" t="str">
            <v>1,X</v>
          </cell>
          <cell r="AE196" t="str">
            <v>1,X</v>
          </cell>
          <cell r="AF196" t="str">
            <v>1,X</v>
          </cell>
          <cell r="AG196" t="str">
            <v>1,X</v>
          </cell>
          <cell r="AH196" t="str">
            <v>1,X</v>
          </cell>
          <cell r="AI196" t="str">
            <v>1,X</v>
          </cell>
          <cell r="AJ196" t="str">
            <v>1,X</v>
          </cell>
          <cell r="AM196">
            <v>27</v>
          </cell>
          <cell r="AN196">
            <v>27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2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1</v>
          </cell>
        </row>
        <row r="197">
          <cell r="C197">
            <v>13784</v>
          </cell>
          <cell r="D197" t="str">
            <v>Đoàn Duy Anh</v>
          </cell>
          <cell r="E197" t="str">
            <v>Nhân viên phục vụ hành khách</v>
          </cell>
          <cell r="F197" t="str">
            <v>1,X</v>
          </cell>
          <cell r="G197" t="str">
            <v>1,X</v>
          </cell>
          <cell r="H197" t="str">
            <v>1,X</v>
          </cell>
          <cell r="J197" t="str">
            <v>1,X</v>
          </cell>
          <cell r="K197" t="str">
            <v>1,X</v>
          </cell>
          <cell r="L197" t="str">
            <v>1,X</v>
          </cell>
          <cell r="M197" t="str">
            <v>1,X</v>
          </cell>
          <cell r="N197" t="str">
            <v>1,X</v>
          </cell>
          <cell r="O197" t="str">
            <v>1,X</v>
          </cell>
          <cell r="Q197" t="str">
            <v>1,X</v>
          </cell>
          <cell r="R197" t="str">
            <v>1,X</v>
          </cell>
          <cell r="S197" t="str">
            <v>1,X</v>
          </cell>
          <cell r="T197" t="str">
            <v>1,X</v>
          </cell>
          <cell r="U197" t="str">
            <v>1,X</v>
          </cell>
          <cell r="V197" t="str">
            <v>1,X</v>
          </cell>
          <cell r="X197" t="str">
            <v>1,X</v>
          </cell>
          <cell r="Y197" t="str">
            <v>1,X</v>
          </cell>
          <cell r="Z197" t="str">
            <v>1,X</v>
          </cell>
          <cell r="AA197" t="str">
            <v>1,X</v>
          </cell>
          <cell r="AB197" t="str">
            <v>1,X</v>
          </cell>
          <cell r="AC197" t="str">
            <v>1,X</v>
          </cell>
          <cell r="AE197" t="str">
            <v>1,X</v>
          </cell>
          <cell r="AF197" t="str">
            <v>1,X</v>
          </cell>
          <cell r="AG197" t="str">
            <v>1,X</v>
          </cell>
          <cell r="AH197" t="str">
            <v>1,X</v>
          </cell>
          <cell r="AI197" t="str">
            <v>1,X</v>
          </cell>
          <cell r="AJ197" t="str">
            <v>1,X</v>
          </cell>
          <cell r="AM197">
            <v>27</v>
          </cell>
          <cell r="AN197">
            <v>27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0.95</v>
          </cell>
        </row>
        <row r="198">
          <cell r="C198">
            <v>13754</v>
          </cell>
          <cell r="D198" t="str">
            <v>Đinh Kiều Trang</v>
          </cell>
          <cell r="E198" t="str">
            <v>Nhân viên phục vụ hành khách</v>
          </cell>
          <cell r="F198" t="str">
            <v>1,OM</v>
          </cell>
          <cell r="G198" t="str">
            <v>1,OM</v>
          </cell>
          <cell r="H198" t="str">
            <v>1,OM</v>
          </cell>
          <cell r="J198" t="str">
            <v>1,X</v>
          </cell>
          <cell r="K198" t="str">
            <v>1,X</v>
          </cell>
          <cell r="L198" t="str">
            <v>1,X</v>
          </cell>
          <cell r="M198" t="str">
            <v>1,X</v>
          </cell>
          <cell r="N198" t="str">
            <v>1,X</v>
          </cell>
          <cell r="O198" t="str">
            <v>1,X</v>
          </cell>
          <cell r="Q198" t="str">
            <v>1,X</v>
          </cell>
          <cell r="R198" t="str">
            <v>1,X</v>
          </cell>
          <cell r="S198" t="str">
            <v>1,X</v>
          </cell>
          <cell r="T198" t="str">
            <v>1,X</v>
          </cell>
          <cell r="U198" t="str">
            <v>1,X</v>
          </cell>
          <cell r="V198" t="str">
            <v>1,X</v>
          </cell>
          <cell r="X198" t="str">
            <v>1,X</v>
          </cell>
          <cell r="Y198" t="str">
            <v>1,X</v>
          </cell>
          <cell r="Z198" t="str">
            <v>1,X</v>
          </cell>
          <cell r="AA198" t="str">
            <v>1,X</v>
          </cell>
          <cell r="AB198" t="str">
            <v>1,X</v>
          </cell>
          <cell r="AC198" t="str">
            <v>1,X</v>
          </cell>
          <cell r="AE198" t="str">
            <v>1,X</v>
          </cell>
          <cell r="AF198" t="str">
            <v>1,X</v>
          </cell>
          <cell r="AG198" t="str">
            <v>1,X</v>
          </cell>
          <cell r="AH198" t="str">
            <v>1,X</v>
          </cell>
          <cell r="AI198" t="str">
            <v>1,X</v>
          </cell>
          <cell r="AJ198" t="str">
            <v>1,X</v>
          </cell>
          <cell r="AM198">
            <v>27</v>
          </cell>
          <cell r="AN198">
            <v>24</v>
          </cell>
          <cell r="AO198">
            <v>0</v>
          </cell>
          <cell r="AP198">
            <v>3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2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1</v>
          </cell>
        </row>
        <row r="199">
          <cell r="C199">
            <v>13756</v>
          </cell>
          <cell r="D199" t="str">
            <v>Nguyễn Thị Diệu Hoa</v>
          </cell>
          <cell r="E199" t="str">
            <v>Nhân viên phục vụ hành khách</v>
          </cell>
          <cell r="F199" t="str">
            <v>1,X</v>
          </cell>
          <cell r="G199" t="str">
            <v>1,X</v>
          </cell>
          <cell r="H199" t="str">
            <v>1,X</v>
          </cell>
          <cell r="J199" t="str">
            <v>1,X</v>
          </cell>
          <cell r="K199" t="str">
            <v>1,X</v>
          </cell>
          <cell r="L199" t="str">
            <v>1,X</v>
          </cell>
          <cell r="M199" t="str">
            <v>1,X</v>
          </cell>
          <cell r="N199" t="str">
            <v>1,X</v>
          </cell>
          <cell r="O199" t="str">
            <v>1,X</v>
          </cell>
          <cell r="Q199" t="str">
            <v>1,X</v>
          </cell>
          <cell r="R199" t="str">
            <v>1,X</v>
          </cell>
          <cell r="S199" t="str">
            <v>1,X</v>
          </cell>
          <cell r="T199" t="str">
            <v>1,X</v>
          </cell>
          <cell r="U199" t="str">
            <v>1,X</v>
          </cell>
          <cell r="V199" t="str">
            <v>1,X</v>
          </cell>
          <cell r="X199" t="str">
            <v>1,X</v>
          </cell>
          <cell r="Y199" t="str">
            <v>1,X</v>
          </cell>
          <cell r="Z199" t="str">
            <v>1,X</v>
          </cell>
          <cell r="AA199" t="str">
            <v>1,X</v>
          </cell>
          <cell r="AB199" t="str">
            <v>1,X</v>
          </cell>
          <cell r="AC199" t="str">
            <v>1,X</v>
          </cell>
          <cell r="AE199" t="str">
            <v>1,X</v>
          </cell>
          <cell r="AF199" t="str">
            <v>1,X</v>
          </cell>
          <cell r="AG199" t="str">
            <v>1,X</v>
          </cell>
          <cell r="AH199" t="str">
            <v>1,X</v>
          </cell>
          <cell r="AI199" t="str">
            <v>1,X</v>
          </cell>
          <cell r="AJ199" t="str">
            <v>1,X</v>
          </cell>
          <cell r="AM199">
            <v>27</v>
          </cell>
          <cell r="AN199">
            <v>27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2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0.92</v>
          </cell>
        </row>
        <row r="200">
          <cell r="C200">
            <v>13757</v>
          </cell>
          <cell r="D200" t="str">
            <v>Trần Thanh Trang</v>
          </cell>
          <cell r="E200" t="str">
            <v>Nhân viên phục vụ hành khách</v>
          </cell>
          <cell r="F200" t="str">
            <v>1,X</v>
          </cell>
          <cell r="G200" t="str">
            <v>1,X</v>
          </cell>
          <cell r="H200" t="str">
            <v>1,X</v>
          </cell>
          <cell r="J200" t="str">
            <v>1,X</v>
          </cell>
          <cell r="K200" t="str">
            <v>1,X</v>
          </cell>
          <cell r="L200" t="str">
            <v>1,X</v>
          </cell>
          <cell r="M200" t="str">
            <v>1,X</v>
          </cell>
          <cell r="N200" t="str">
            <v>1,X</v>
          </cell>
          <cell r="O200" t="str">
            <v>1,X</v>
          </cell>
          <cell r="Q200" t="str">
            <v>1,X</v>
          </cell>
          <cell r="R200" t="str">
            <v>1,X</v>
          </cell>
          <cell r="S200" t="str">
            <v>1,X</v>
          </cell>
          <cell r="T200" t="str">
            <v>1,X</v>
          </cell>
          <cell r="U200" t="str">
            <v>1,X</v>
          </cell>
          <cell r="V200" t="str">
            <v>1,X</v>
          </cell>
          <cell r="X200" t="str">
            <v>1,X</v>
          </cell>
          <cell r="Y200" t="str">
            <v>1,X</v>
          </cell>
          <cell r="Z200" t="str">
            <v>1,X</v>
          </cell>
          <cell r="AA200" t="str">
            <v>1,X</v>
          </cell>
          <cell r="AB200" t="str">
            <v>1,X</v>
          </cell>
          <cell r="AC200" t="str">
            <v>1,X</v>
          </cell>
          <cell r="AE200" t="str">
            <v>1,X</v>
          </cell>
          <cell r="AF200" t="str">
            <v>1,X</v>
          </cell>
          <cell r="AG200" t="str">
            <v>1,X</v>
          </cell>
          <cell r="AH200" t="str">
            <v>1,X</v>
          </cell>
          <cell r="AI200" t="str">
            <v>1,X</v>
          </cell>
          <cell r="AJ200" t="str">
            <v>1,X</v>
          </cell>
          <cell r="AM200">
            <v>27</v>
          </cell>
          <cell r="AN200">
            <v>27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2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0.96</v>
          </cell>
        </row>
        <row r="201">
          <cell r="C201">
            <v>13768</v>
          </cell>
          <cell r="D201" t="str">
            <v>Mạc Thị Thùy Dương</v>
          </cell>
          <cell r="E201" t="str">
            <v>Nhân viên phục vụ hành khách</v>
          </cell>
          <cell r="F201" t="str">
            <v>1,X</v>
          </cell>
          <cell r="G201" t="str">
            <v>1,X</v>
          </cell>
          <cell r="H201" t="str">
            <v>1,X</v>
          </cell>
          <cell r="J201" t="str">
            <v>1,X</v>
          </cell>
          <cell r="K201" t="str">
            <v>1,X</v>
          </cell>
          <cell r="L201" t="str">
            <v>1,X</v>
          </cell>
          <cell r="M201" t="str">
            <v>1,X</v>
          </cell>
          <cell r="N201" t="str">
            <v>1,X</v>
          </cell>
          <cell r="O201" t="str">
            <v>1,X</v>
          </cell>
          <cell r="Q201" t="str">
            <v>1,X</v>
          </cell>
          <cell r="R201" t="str">
            <v>1,X</v>
          </cell>
          <cell r="S201" t="str">
            <v>1,X</v>
          </cell>
          <cell r="T201" t="str">
            <v>1,X</v>
          </cell>
          <cell r="U201" t="str">
            <v>1,X</v>
          </cell>
          <cell r="V201" t="str">
            <v>1,X</v>
          </cell>
          <cell r="X201" t="str">
            <v>1,X</v>
          </cell>
          <cell r="Y201" t="str">
            <v>1,X</v>
          </cell>
          <cell r="Z201" t="str">
            <v>1,X</v>
          </cell>
          <cell r="AA201" t="str">
            <v>1,X</v>
          </cell>
          <cell r="AB201" t="str">
            <v>1,X</v>
          </cell>
          <cell r="AC201" t="str">
            <v>1,X</v>
          </cell>
          <cell r="AE201" t="str">
            <v>1,X</v>
          </cell>
          <cell r="AF201" t="str">
            <v>1,X</v>
          </cell>
          <cell r="AG201" t="str">
            <v>1,X</v>
          </cell>
          <cell r="AH201" t="str">
            <v>1,X</v>
          </cell>
          <cell r="AI201" t="str">
            <v>1,X</v>
          </cell>
          <cell r="AJ201" t="str">
            <v>1,X</v>
          </cell>
          <cell r="AM201">
            <v>27</v>
          </cell>
          <cell r="AN201">
            <v>27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0.97</v>
          </cell>
        </row>
        <row r="202">
          <cell r="C202">
            <v>201505</v>
          </cell>
          <cell r="D202" t="str">
            <v>Nguyễn Văn Lập</v>
          </cell>
          <cell r="E202" t="str">
            <v>Nhân viên phục vụ hành khách</v>
          </cell>
          <cell r="F202" t="str">
            <v>1,X</v>
          </cell>
          <cell r="G202" t="str">
            <v>1,X</v>
          </cell>
          <cell r="H202" t="str">
            <v>1,X</v>
          </cell>
          <cell r="J202" t="str">
            <v>1,X</v>
          </cell>
          <cell r="K202" t="str">
            <v>1,X</v>
          </cell>
          <cell r="L202" t="str">
            <v>1,X</v>
          </cell>
          <cell r="M202" t="str">
            <v>1,X</v>
          </cell>
          <cell r="N202" t="str">
            <v>1,X</v>
          </cell>
          <cell r="O202" t="str">
            <v>1,X</v>
          </cell>
          <cell r="Q202" t="str">
            <v>1,X</v>
          </cell>
          <cell r="R202" t="str">
            <v>1,X</v>
          </cell>
          <cell r="S202" t="str">
            <v>1,X</v>
          </cell>
          <cell r="T202" t="str">
            <v>1,X</v>
          </cell>
          <cell r="U202" t="str">
            <v>1,X</v>
          </cell>
          <cell r="V202" t="str">
            <v>1,X</v>
          </cell>
          <cell r="X202" t="str">
            <v>1,X</v>
          </cell>
          <cell r="Y202" t="str">
            <v>1,X</v>
          </cell>
          <cell r="Z202" t="str">
            <v>1,X</v>
          </cell>
          <cell r="AA202" t="str">
            <v>1,X</v>
          </cell>
          <cell r="AB202" t="str">
            <v>1,X</v>
          </cell>
          <cell r="AC202" t="str">
            <v>1,X</v>
          </cell>
          <cell r="AE202" t="str">
            <v>1,X</v>
          </cell>
          <cell r="AF202" t="str">
            <v>1,X</v>
          </cell>
          <cell r="AG202" t="str">
            <v>1,X</v>
          </cell>
          <cell r="AH202" t="str">
            <v>1,X</v>
          </cell>
          <cell r="AI202" t="str">
            <v>1,X</v>
          </cell>
          <cell r="AJ202" t="str">
            <v>1,X</v>
          </cell>
          <cell r="AM202">
            <v>27</v>
          </cell>
          <cell r="AN202">
            <v>27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2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1</v>
          </cell>
        </row>
        <row r="203">
          <cell r="C203">
            <v>201506</v>
          </cell>
          <cell r="D203" t="str">
            <v>Đặng Thị Hằng Linh</v>
          </cell>
          <cell r="E203" t="str">
            <v>Nhân viên phục vụ hành khách</v>
          </cell>
          <cell r="F203" t="str">
            <v>1,X</v>
          </cell>
          <cell r="G203" t="str">
            <v>1,X</v>
          </cell>
          <cell r="H203" t="str">
            <v>1,X</v>
          </cell>
          <cell r="J203" t="str">
            <v>1,X</v>
          </cell>
          <cell r="K203" t="str">
            <v>1,X</v>
          </cell>
          <cell r="L203" t="str">
            <v>1,X</v>
          </cell>
          <cell r="M203" t="str">
            <v>1,X</v>
          </cell>
          <cell r="N203" t="str">
            <v>1,X</v>
          </cell>
          <cell r="O203" t="str">
            <v>1,X</v>
          </cell>
          <cell r="Q203" t="str">
            <v>1,X</v>
          </cell>
          <cell r="R203" t="str">
            <v>1,X</v>
          </cell>
          <cell r="S203" t="str">
            <v>1,X</v>
          </cell>
          <cell r="T203" t="str">
            <v>1,X</v>
          </cell>
          <cell r="U203" t="str">
            <v>1,X</v>
          </cell>
          <cell r="V203" t="str">
            <v>1,X</v>
          </cell>
          <cell r="X203" t="str">
            <v>1,X</v>
          </cell>
          <cell r="Y203" t="str">
            <v>1,X</v>
          </cell>
          <cell r="Z203" t="str">
            <v>1,X</v>
          </cell>
          <cell r="AA203" t="str">
            <v>1,X</v>
          </cell>
          <cell r="AB203" t="str">
            <v>1,X</v>
          </cell>
          <cell r="AC203" t="str">
            <v>1,X</v>
          </cell>
          <cell r="AE203" t="str">
            <v>1,X</v>
          </cell>
          <cell r="AF203" t="str">
            <v>1,X</v>
          </cell>
          <cell r="AG203" t="str">
            <v>1,X</v>
          </cell>
          <cell r="AH203" t="str">
            <v>1,X</v>
          </cell>
          <cell r="AI203" t="str">
            <v>1,X</v>
          </cell>
          <cell r="AJ203" t="str">
            <v>1,X</v>
          </cell>
          <cell r="AM203">
            <v>27</v>
          </cell>
          <cell r="AN203">
            <v>27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1</v>
          </cell>
        </row>
        <row r="204">
          <cell r="C204">
            <v>201507</v>
          </cell>
          <cell r="D204" t="str">
            <v>Hà Ngọc Bích</v>
          </cell>
          <cell r="E204" t="str">
            <v>Nhân viên phục vụ hành khách</v>
          </cell>
          <cell r="F204" t="str">
            <v>1,X</v>
          </cell>
          <cell r="G204" t="str">
            <v>1,X</v>
          </cell>
          <cell r="H204" t="str">
            <v>1,X</v>
          </cell>
          <cell r="J204" t="str">
            <v>1,X</v>
          </cell>
          <cell r="K204" t="str">
            <v>1,X</v>
          </cell>
          <cell r="L204" t="str">
            <v>1,X</v>
          </cell>
          <cell r="M204" t="str">
            <v>1,X</v>
          </cell>
          <cell r="N204" t="str">
            <v>1,X</v>
          </cell>
          <cell r="O204" t="str">
            <v>1,X</v>
          </cell>
          <cell r="Q204" t="str">
            <v>1,X</v>
          </cell>
          <cell r="R204" t="str">
            <v>1,X</v>
          </cell>
          <cell r="S204" t="str">
            <v>1,X</v>
          </cell>
          <cell r="T204" t="str">
            <v>1,X</v>
          </cell>
          <cell r="U204" t="str">
            <v>1,X</v>
          </cell>
          <cell r="V204" t="str">
            <v>1,X</v>
          </cell>
          <cell r="X204" t="str">
            <v>1,X</v>
          </cell>
          <cell r="Y204" t="str">
            <v>1,X</v>
          </cell>
          <cell r="Z204" t="str">
            <v>1,X</v>
          </cell>
          <cell r="AA204" t="str">
            <v>1,X</v>
          </cell>
          <cell r="AB204" t="str">
            <v>1,X</v>
          </cell>
          <cell r="AC204" t="str">
            <v>1,X</v>
          </cell>
          <cell r="AE204" t="str">
            <v>1,X</v>
          </cell>
          <cell r="AF204" t="str">
            <v>1,X</v>
          </cell>
          <cell r="AG204" t="str">
            <v>1,X</v>
          </cell>
          <cell r="AH204" t="str">
            <v>1,X</v>
          </cell>
          <cell r="AI204" t="str">
            <v>1,X</v>
          </cell>
          <cell r="AJ204" t="str">
            <v>1,X</v>
          </cell>
          <cell r="AM204">
            <v>27</v>
          </cell>
          <cell r="AN204">
            <v>27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2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1</v>
          </cell>
        </row>
        <row r="205">
          <cell r="C205">
            <v>201508</v>
          </cell>
          <cell r="D205" t="str">
            <v>Nguyễn Minh Đức</v>
          </cell>
          <cell r="E205" t="str">
            <v>Nhân viên phục vụ hành khách</v>
          </cell>
          <cell r="F205" t="str">
            <v>1,X</v>
          </cell>
          <cell r="G205" t="str">
            <v>1,X</v>
          </cell>
          <cell r="H205" t="str">
            <v>1,X</v>
          </cell>
          <cell r="J205" t="str">
            <v>1,X</v>
          </cell>
          <cell r="K205" t="str">
            <v>1,X</v>
          </cell>
          <cell r="L205" t="str">
            <v>1,X</v>
          </cell>
          <cell r="M205" t="str">
            <v>1,X</v>
          </cell>
          <cell r="N205" t="str">
            <v>1,X</v>
          </cell>
          <cell r="O205" t="str">
            <v>1,X</v>
          </cell>
          <cell r="Q205" t="str">
            <v>1,X</v>
          </cell>
          <cell r="R205" t="str">
            <v>1,X</v>
          </cell>
          <cell r="S205" t="str">
            <v>1,X</v>
          </cell>
          <cell r="T205" t="str">
            <v>1,X</v>
          </cell>
          <cell r="U205" t="str">
            <v>1,X</v>
          </cell>
          <cell r="V205" t="str">
            <v>1,X</v>
          </cell>
          <cell r="X205" t="str">
            <v>1,X</v>
          </cell>
          <cell r="Y205" t="str">
            <v>1,X</v>
          </cell>
          <cell r="Z205" t="str">
            <v>1,X</v>
          </cell>
          <cell r="AA205" t="str">
            <v>1,X</v>
          </cell>
          <cell r="AB205" t="str">
            <v>1,X</v>
          </cell>
          <cell r="AC205" t="str">
            <v>1,X</v>
          </cell>
          <cell r="AE205" t="str">
            <v>1,X</v>
          </cell>
          <cell r="AF205" t="str">
            <v>1,X</v>
          </cell>
          <cell r="AG205" t="str">
            <v>1,X</v>
          </cell>
          <cell r="AH205" t="str">
            <v>1,X</v>
          </cell>
          <cell r="AI205" t="str">
            <v>1,X</v>
          </cell>
          <cell r="AJ205" t="str">
            <v>1,X</v>
          </cell>
          <cell r="AM205">
            <v>27</v>
          </cell>
          <cell r="AN205">
            <v>27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2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0.97</v>
          </cell>
        </row>
        <row r="206">
          <cell r="C206">
            <v>201509</v>
          </cell>
          <cell r="D206" t="str">
            <v>Trần Hữu Dũng</v>
          </cell>
          <cell r="E206" t="str">
            <v>Nhân viên phục vụ hành khách</v>
          </cell>
          <cell r="F206" t="str">
            <v>1,OM</v>
          </cell>
          <cell r="G206" t="str">
            <v>1,OM</v>
          </cell>
          <cell r="H206" t="str">
            <v>1,OM</v>
          </cell>
          <cell r="J206" t="str">
            <v>1,X</v>
          </cell>
          <cell r="K206" t="str">
            <v>1,X</v>
          </cell>
          <cell r="L206" t="str">
            <v>1,X</v>
          </cell>
          <cell r="M206" t="str">
            <v>1,X</v>
          </cell>
          <cell r="N206" t="str">
            <v>1,X</v>
          </cell>
          <cell r="O206" t="str">
            <v>1,X</v>
          </cell>
          <cell r="Q206" t="str">
            <v>1,X</v>
          </cell>
          <cell r="R206" t="str">
            <v>1,X</v>
          </cell>
          <cell r="S206" t="str">
            <v>1,X</v>
          </cell>
          <cell r="T206" t="str">
            <v>1,X</v>
          </cell>
          <cell r="U206" t="str">
            <v>1,X</v>
          </cell>
          <cell r="V206" t="str">
            <v>1,X</v>
          </cell>
          <cell r="X206" t="str">
            <v>1,X</v>
          </cell>
          <cell r="Y206" t="str">
            <v>1,X</v>
          </cell>
          <cell r="Z206" t="str">
            <v>1,X</v>
          </cell>
          <cell r="AA206" t="str">
            <v>1,X</v>
          </cell>
          <cell r="AB206" t="str">
            <v>1,X</v>
          </cell>
          <cell r="AC206" t="str">
            <v>1,X</v>
          </cell>
          <cell r="AE206" t="str">
            <v>1,X</v>
          </cell>
          <cell r="AF206" t="str">
            <v>1,X</v>
          </cell>
          <cell r="AG206" t="str">
            <v>1,X</v>
          </cell>
          <cell r="AH206" t="str">
            <v>1,X</v>
          </cell>
          <cell r="AI206" t="str">
            <v>1,X</v>
          </cell>
          <cell r="AJ206" t="str">
            <v>1,X</v>
          </cell>
          <cell r="AM206">
            <v>27</v>
          </cell>
          <cell r="AN206">
            <v>24</v>
          </cell>
          <cell r="AO206">
            <v>0</v>
          </cell>
          <cell r="AP206">
            <v>3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1</v>
          </cell>
        </row>
        <row r="207">
          <cell r="C207">
            <v>201510</v>
          </cell>
          <cell r="D207" t="str">
            <v>Lương Quốc Chính</v>
          </cell>
          <cell r="E207" t="str">
            <v>Nhân viên phục vụ hành khách</v>
          </cell>
          <cell r="F207" t="str">
            <v>1,X</v>
          </cell>
          <cell r="G207" t="str">
            <v>1,X</v>
          </cell>
          <cell r="H207" t="str">
            <v>1,X</v>
          </cell>
          <cell r="J207" t="str">
            <v>1,X</v>
          </cell>
          <cell r="K207" t="str">
            <v>1,X</v>
          </cell>
          <cell r="L207" t="str">
            <v>1,X</v>
          </cell>
          <cell r="M207" t="str">
            <v>1,X</v>
          </cell>
          <cell r="N207" t="str">
            <v>1,X</v>
          </cell>
          <cell r="O207" t="str">
            <v>1,X</v>
          </cell>
          <cell r="Q207" t="str">
            <v>1,X</v>
          </cell>
          <cell r="R207" t="str">
            <v>1,X</v>
          </cell>
          <cell r="S207" t="str">
            <v>1,X</v>
          </cell>
          <cell r="T207" t="str">
            <v>1,X</v>
          </cell>
          <cell r="U207" t="str">
            <v>1,X</v>
          </cell>
          <cell r="V207" t="str">
            <v>1,X</v>
          </cell>
          <cell r="X207" t="str">
            <v>1,X</v>
          </cell>
          <cell r="Y207" t="str">
            <v>1,X</v>
          </cell>
          <cell r="Z207" t="str">
            <v>1,X</v>
          </cell>
          <cell r="AA207" t="str">
            <v>1,X</v>
          </cell>
          <cell r="AB207" t="str">
            <v>1,X</v>
          </cell>
          <cell r="AC207" t="str">
            <v>1,X</v>
          </cell>
          <cell r="AE207" t="str">
            <v>1,X</v>
          </cell>
          <cell r="AF207" t="str">
            <v>1,X</v>
          </cell>
          <cell r="AG207" t="str">
            <v>1,X</v>
          </cell>
          <cell r="AH207" t="str">
            <v>1,X</v>
          </cell>
          <cell r="AI207" t="str">
            <v>1,X</v>
          </cell>
          <cell r="AJ207" t="str">
            <v>1,X</v>
          </cell>
          <cell r="AM207">
            <v>27</v>
          </cell>
          <cell r="AN207">
            <v>27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2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0.98</v>
          </cell>
        </row>
        <row r="208">
          <cell r="C208">
            <v>201511</v>
          </cell>
          <cell r="D208" t="str">
            <v>Trần Thị Nga</v>
          </cell>
          <cell r="E208" t="str">
            <v>Nhân viên phục vụ hành khách</v>
          </cell>
          <cell r="F208" t="str">
            <v>1,X</v>
          </cell>
          <cell r="G208" t="str">
            <v>1,X</v>
          </cell>
          <cell r="H208" t="str">
            <v>1,X</v>
          </cell>
          <cell r="J208" t="str">
            <v>1,OM</v>
          </cell>
          <cell r="K208" t="str">
            <v>1,OM</v>
          </cell>
          <cell r="L208" t="str">
            <v>1,OM</v>
          </cell>
          <cell r="M208" t="str">
            <v>1,X</v>
          </cell>
          <cell r="N208" t="str">
            <v>1,X</v>
          </cell>
          <cell r="O208" t="str">
            <v>1,X</v>
          </cell>
          <cell r="Q208" t="str">
            <v>1,X</v>
          </cell>
          <cell r="R208" t="str">
            <v>1,X</v>
          </cell>
          <cell r="S208" t="str">
            <v>1,X</v>
          </cell>
          <cell r="T208" t="str">
            <v>1,X</v>
          </cell>
          <cell r="U208" t="str">
            <v>1,X</v>
          </cell>
          <cell r="V208" t="str">
            <v>1,X</v>
          </cell>
          <cell r="X208" t="str">
            <v>1,X</v>
          </cell>
          <cell r="Y208" t="str">
            <v>1,X</v>
          </cell>
          <cell r="Z208" t="str">
            <v>1,X</v>
          </cell>
          <cell r="AA208" t="str">
            <v>1,X</v>
          </cell>
          <cell r="AB208" t="str">
            <v>1,X</v>
          </cell>
          <cell r="AC208" t="str">
            <v>1,X</v>
          </cell>
          <cell r="AE208" t="str">
            <v>1,X</v>
          </cell>
          <cell r="AF208" t="str">
            <v>1,X</v>
          </cell>
          <cell r="AG208" t="str">
            <v>1,X</v>
          </cell>
          <cell r="AH208" t="str">
            <v>1,X</v>
          </cell>
          <cell r="AI208" t="str">
            <v>1,X</v>
          </cell>
          <cell r="AJ208" t="str">
            <v>1,X</v>
          </cell>
          <cell r="AM208">
            <v>27</v>
          </cell>
          <cell r="AN208">
            <v>24</v>
          </cell>
          <cell r="AO208">
            <v>0</v>
          </cell>
          <cell r="AP208">
            <v>3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1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1</v>
          </cell>
        </row>
        <row r="209">
          <cell r="C209">
            <v>201512</v>
          </cell>
          <cell r="D209" t="str">
            <v>Nguyễn Kim Phượng</v>
          </cell>
          <cell r="E209" t="str">
            <v>Nhân viên phục vụ hành khách</v>
          </cell>
          <cell r="F209" t="str">
            <v>1,X</v>
          </cell>
          <cell r="G209" t="str">
            <v>1,X</v>
          </cell>
          <cell r="H209" t="str">
            <v>1,X</v>
          </cell>
          <cell r="J209" t="str">
            <v>1,X</v>
          </cell>
          <cell r="K209" t="str">
            <v>1,X</v>
          </cell>
          <cell r="L209" t="str">
            <v>1,X</v>
          </cell>
          <cell r="M209" t="str">
            <v>1,X</v>
          </cell>
          <cell r="N209" t="str">
            <v>1,X</v>
          </cell>
          <cell r="O209" t="str">
            <v>1,X</v>
          </cell>
          <cell r="Q209" t="str">
            <v>1,X</v>
          </cell>
          <cell r="R209" t="str">
            <v>1,X</v>
          </cell>
          <cell r="S209" t="str">
            <v>1,X</v>
          </cell>
          <cell r="T209" t="str">
            <v>1,X</v>
          </cell>
          <cell r="U209" t="str">
            <v>1,X</v>
          </cell>
          <cell r="V209" t="str">
            <v>1,X</v>
          </cell>
          <cell r="X209" t="str">
            <v>1,X</v>
          </cell>
          <cell r="Y209" t="str">
            <v>1,X</v>
          </cell>
          <cell r="Z209" t="str">
            <v>1,X</v>
          </cell>
          <cell r="AA209" t="str">
            <v>1,X</v>
          </cell>
          <cell r="AB209" t="str">
            <v>1,X</v>
          </cell>
          <cell r="AC209" t="str">
            <v>1,X</v>
          </cell>
          <cell r="AE209" t="str">
            <v>1,X</v>
          </cell>
          <cell r="AF209" t="str">
            <v>1,X</v>
          </cell>
          <cell r="AG209" t="str">
            <v>1,X</v>
          </cell>
          <cell r="AH209" t="str">
            <v>1,X</v>
          </cell>
          <cell r="AI209" t="str">
            <v>1,X</v>
          </cell>
          <cell r="AJ209" t="str">
            <v>1,X</v>
          </cell>
          <cell r="AM209">
            <v>27</v>
          </cell>
          <cell r="AN209">
            <v>27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2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0.96</v>
          </cell>
        </row>
        <row r="210">
          <cell r="C210">
            <v>201513</v>
          </cell>
          <cell r="D210" t="str">
            <v>Bùi Thị Minh Hạnh</v>
          </cell>
          <cell r="E210" t="str">
            <v>Nhân viên phục vụ hành khách</v>
          </cell>
          <cell r="F210" t="str">
            <v>1,X</v>
          </cell>
          <cell r="G210" t="str">
            <v>1,X</v>
          </cell>
          <cell r="H210" t="str">
            <v>1,X</v>
          </cell>
          <cell r="J210" t="str">
            <v>1,X</v>
          </cell>
          <cell r="K210" t="str">
            <v>1,X</v>
          </cell>
          <cell r="L210" t="str">
            <v>1,X</v>
          </cell>
          <cell r="M210" t="str">
            <v>1,X</v>
          </cell>
          <cell r="N210" t="str">
            <v>1,X</v>
          </cell>
          <cell r="O210" t="str">
            <v>1,X</v>
          </cell>
          <cell r="Q210" t="str">
            <v>1,X</v>
          </cell>
          <cell r="R210" t="str">
            <v>1,X</v>
          </cell>
          <cell r="S210" t="str">
            <v>1,X</v>
          </cell>
          <cell r="T210" t="str">
            <v>1,X</v>
          </cell>
          <cell r="U210" t="str">
            <v>1,X</v>
          </cell>
          <cell r="V210" t="str">
            <v>1,X</v>
          </cell>
          <cell r="X210" t="str">
            <v>1,X</v>
          </cell>
          <cell r="Y210" t="str">
            <v>1,X</v>
          </cell>
          <cell r="Z210" t="str">
            <v>1,X</v>
          </cell>
          <cell r="AA210" t="str">
            <v>1,X</v>
          </cell>
          <cell r="AB210" t="str">
            <v>1,X</v>
          </cell>
          <cell r="AC210" t="str">
            <v>1,X</v>
          </cell>
          <cell r="AE210" t="str">
            <v>1,X</v>
          </cell>
          <cell r="AF210" t="str">
            <v>1,X</v>
          </cell>
          <cell r="AG210" t="str">
            <v>1,X</v>
          </cell>
          <cell r="AH210" t="str">
            <v>1,X</v>
          </cell>
          <cell r="AI210" t="str">
            <v>1,X</v>
          </cell>
          <cell r="AJ210" t="str">
            <v>1,X</v>
          </cell>
          <cell r="AM210">
            <v>27</v>
          </cell>
          <cell r="AN210">
            <v>27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2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0.92</v>
          </cell>
        </row>
        <row r="211">
          <cell r="C211">
            <v>201514</v>
          </cell>
          <cell r="D211" t="str">
            <v>Đặng Thị Hải Yến</v>
          </cell>
          <cell r="E211" t="str">
            <v>Nhân viên phục vụ hành khách</v>
          </cell>
          <cell r="F211" t="str">
            <v>1,X</v>
          </cell>
          <cell r="G211" t="str">
            <v>1,X</v>
          </cell>
          <cell r="H211" t="str">
            <v>1,X</v>
          </cell>
          <cell r="J211" t="str">
            <v>1,X</v>
          </cell>
          <cell r="K211" t="str">
            <v>1,X</v>
          </cell>
          <cell r="L211" t="str">
            <v>1,X</v>
          </cell>
          <cell r="M211" t="str">
            <v>1,X</v>
          </cell>
          <cell r="N211" t="str">
            <v>1,X</v>
          </cell>
          <cell r="O211" t="str">
            <v>1,X</v>
          </cell>
          <cell r="Q211" t="str">
            <v>1,X</v>
          </cell>
          <cell r="R211" t="str">
            <v>1,X</v>
          </cell>
          <cell r="S211" t="str">
            <v>1,X</v>
          </cell>
          <cell r="T211" t="str">
            <v>1,X</v>
          </cell>
          <cell r="U211" t="str">
            <v>1,X</v>
          </cell>
          <cell r="V211" t="str">
            <v>1,X</v>
          </cell>
          <cell r="X211" t="str">
            <v>1,X</v>
          </cell>
          <cell r="Y211" t="str">
            <v>1,X</v>
          </cell>
          <cell r="Z211" t="str">
            <v>1,X</v>
          </cell>
          <cell r="AA211" t="str">
            <v>1,X</v>
          </cell>
          <cell r="AB211" t="str">
            <v>1,X</v>
          </cell>
          <cell r="AC211" t="str">
            <v>1,X</v>
          </cell>
          <cell r="AE211" t="str">
            <v>1,X</v>
          </cell>
          <cell r="AF211" t="str">
            <v>1,X</v>
          </cell>
          <cell r="AG211" t="str">
            <v>1,X</v>
          </cell>
          <cell r="AH211" t="str">
            <v>1,X</v>
          </cell>
          <cell r="AI211" t="str">
            <v>1,X</v>
          </cell>
          <cell r="AJ211" t="str">
            <v>1,X</v>
          </cell>
          <cell r="AM211">
            <v>27</v>
          </cell>
          <cell r="AN211">
            <v>27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2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1.05</v>
          </cell>
        </row>
        <row r="212">
          <cell r="C212">
            <v>201515</v>
          </cell>
          <cell r="D212" t="str">
            <v>Phạm Minh Dũng</v>
          </cell>
          <cell r="E212" t="str">
            <v>Nhân viên phục vụ hành khách</v>
          </cell>
          <cell r="F212" t="str">
            <v>1,X</v>
          </cell>
          <cell r="G212" t="str">
            <v>1,X</v>
          </cell>
          <cell r="H212" t="str">
            <v>1,X</v>
          </cell>
          <cell r="J212" t="str">
            <v>1,X</v>
          </cell>
          <cell r="K212" t="str">
            <v>1,X</v>
          </cell>
          <cell r="L212" t="str">
            <v>1,X</v>
          </cell>
          <cell r="M212" t="str">
            <v>1,X</v>
          </cell>
          <cell r="N212" t="str">
            <v>1,X</v>
          </cell>
          <cell r="O212" t="str">
            <v>1,X</v>
          </cell>
          <cell r="Q212" t="str">
            <v>1,X</v>
          </cell>
          <cell r="R212" t="str">
            <v>1,X</v>
          </cell>
          <cell r="S212" t="str">
            <v>1,X</v>
          </cell>
          <cell r="T212" t="str">
            <v>1,X</v>
          </cell>
          <cell r="U212" t="str">
            <v>1,X</v>
          </cell>
          <cell r="V212" t="str">
            <v>1,X</v>
          </cell>
          <cell r="X212" t="str">
            <v>1,X</v>
          </cell>
          <cell r="Y212" t="str">
            <v>1,X</v>
          </cell>
          <cell r="Z212" t="str">
            <v>1,X</v>
          </cell>
          <cell r="AA212" t="str">
            <v>1,X</v>
          </cell>
          <cell r="AB212" t="str">
            <v>1,X</v>
          </cell>
          <cell r="AC212" t="str">
            <v>1,X</v>
          </cell>
          <cell r="AE212" t="str">
            <v>1,X</v>
          </cell>
          <cell r="AF212" t="str">
            <v>1,X</v>
          </cell>
          <cell r="AG212" t="str">
            <v>1,X</v>
          </cell>
          <cell r="AH212" t="str">
            <v>1,X</v>
          </cell>
          <cell r="AI212" t="str">
            <v>1,X</v>
          </cell>
          <cell r="AJ212" t="str">
            <v>1,X</v>
          </cell>
          <cell r="AM212">
            <v>27</v>
          </cell>
          <cell r="AN212">
            <v>27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2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0.99</v>
          </cell>
        </row>
        <row r="213">
          <cell r="C213">
            <v>10599</v>
          </cell>
          <cell r="D213" t="str">
            <v>Đào Thu Giang</v>
          </cell>
          <cell r="E213" t="str">
            <v>NV PVHK</v>
          </cell>
          <cell r="F213" t="str">
            <v>1,TS</v>
          </cell>
          <cell r="G213" t="str">
            <v>1,TS</v>
          </cell>
          <cell r="H213" t="str">
            <v>1,TS</v>
          </cell>
          <cell r="J213" t="str">
            <v>1,TS</v>
          </cell>
          <cell r="K213" t="str">
            <v>1,TS</v>
          </cell>
          <cell r="L213" t="str">
            <v>1,TS</v>
          </cell>
          <cell r="M213" t="str">
            <v>1,TS</v>
          </cell>
          <cell r="N213" t="str">
            <v>1,TS</v>
          </cell>
          <cell r="O213" t="str">
            <v>1,TS</v>
          </cell>
          <cell r="Q213" t="str">
            <v>1,TS</v>
          </cell>
          <cell r="R213" t="str">
            <v>1,TS</v>
          </cell>
          <cell r="S213" t="str">
            <v>1,TS</v>
          </cell>
          <cell r="T213" t="str">
            <v>1,TS</v>
          </cell>
          <cell r="U213" t="str">
            <v>1,TS</v>
          </cell>
          <cell r="V213" t="str">
            <v>1,TS</v>
          </cell>
          <cell r="X213" t="str">
            <v>1,TS</v>
          </cell>
          <cell r="Y213" t="str">
            <v>1,TS</v>
          </cell>
          <cell r="Z213" t="str">
            <v>1,TS</v>
          </cell>
          <cell r="AA213" t="str">
            <v>1,TS</v>
          </cell>
          <cell r="AB213" t="str">
            <v>1,TS</v>
          </cell>
          <cell r="AC213" t="str">
            <v>1,TS</v>
          </cell>
          <cell r="AE213" t="str">
            <v>1,TS</v>
          </cell>
          <cell r="AF213" t="str">
            <v>1,TS</v>
          </cell>
          <cell r="AG213" t="str">
            <v>1,TS</v>
          </cell>
          <cell r="AH213" t="str">
            <v>1,TS</v>
          </cell>
          <cell r="AI213" t="str">
            <v>1,TS</v>
          </cell>
          <cell r="AJ213" t="str">
            <v>1,TS</v>
          </cell>
          <cell r="AM213">
            <v>27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27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1</v>
          </cell>
        </row>
        <row r="214">
          <cell r="C214">
            <v>10765</v>
          </cell>
          <cell r="D214" t="str">
            <v>Nguyễn Thị Thuý</v>
          </cell>
          <cell r="E214" t="str">
            <v>Nv Thống kê</v>
          </cell>
          <cell r="F214" t="str">
            <v>1,X</v>
          </cell>
          <cell r="G214" t="str">
            <v>1,X</v>
          </cell>
          <cell r="J214" t="str">
            <v>1,X</v>
          </cell>
          <cell r="K214" t="str">
            <v>1,X</v>
          </cell>
          <cell r="L214" t="str">
            <v>1,X</v>
          </cell>
          <cell r="M214" t="str">
            <v>1,X</v>
          </cell>
          <cell r="N214" t="str">
            <v>1,X</v>
          </cell>
          <cell r="Q214" t="str">
            <v>1,X</v>
          </cell>
          <cell r="R214" t="str">
            <v>1,X</v>
          </cell>
          <cell r="S214" t="str">
            <v>1,X</v>
          </cell>
          <cell r="T214" t="str">
            <v>1,X</v>
          </cell>
          <cell r="U214" t="str">
            <v>1,X</v>
          </cell>
          <cell r="X214" t="str">
            <v>1,X</v>
          </cell>
          <cell r="Y214" t="str">
            <v>1,X</v>
          </cell>
          <cell r="Z214" t="str">
            <v>1,X</v>
          </cell>
          <cell r="AA214" t="str">
            <v>1,X</v>
          </cell>
          <cell r="AB214" t="str">
            <v>1,X</v>
          </cell>
          <cell r="AE214" t="str">
            <v>1,X</v>
          </cell>
          <cell r="AF214" t="str">
            <v>1,X</v>
          </cell>
          <cell r="AG214" t="str">
            <v>1,X</v>
          </cell>
          <cell r="AH214" t="str">
            <v>1,X</v>
          </cell>
          <cell r="AI214" t="str">
            <v>1,X</v>
          </cell>
          <cell r="AJ214" t="str">
            <v>1,X</v>
          </cell>
          <cell r="AM214">
            <v>23</v>
          </cell>
          <cell r="AN214">
            <v>23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1</v>
          </cell>
        </row>
        <row r="215">
          <cell r="C215">
            <v>10787</v>
          </cell>
          <cell r="D215" t="str">
            <v>Lê Đình Tuấn</v>
          </cell>
          <cell r="E215" t="str">
            <v>Trưởng phòng</v>
          </cell>
          <cell r="F215" t="str">
            <v>1,X</v>
          </cell>
          <cell r="G215" t="str">
            <v>1,X</v>
          </cell>
          <cell r="J215" t="str">
            <v>1,X</v>
          </cell>
          <cell r="K215" t="str">
            <v>1,X</v>
          </cell>
          <cell r="L215" t="str">
            <v>1,X</v>
          </cell>
          <cell r="M215" t="str">
            <v>1,X</v>
          </cell>
          <cell r="N215" t="str">
            <v>1,X</v>
          </cell>
          <cell r="Q215" t="str">
            <v>1,X</v>
          </cell>
          <cell r="R215" t="str">
            <v>1,X</v>
          </cell>
          <cell r="S215" t="str">
            <v>1,X</v>
          </cell>
          <cell r="T215" t="str">
            <v>1,X</v>
          </cell>
          <cell r="U215" t="str">
            <v>1,X</v>
          </cell>
          <cell r="X215" t="str">
            <v>1,X</v>
          </cell>
          <cell r="Y215" t="str">
            <v>1,X</v>
          </cell>
          <cell r="Z215" t="str">
            <v>1,X</v>
          </cell>
          <cell r="AA215" t="str">
            <v>1,X</v>
          </cell>
          <cell r="AB215" t="str">
            <v>1,X</v>
          </cell>
          <cell r="AE215" t="str">
            <v>1,X</v>
          </cell>
          <cell r="AF215" t="str">
            <v>1,X</v>
          </cell>
          <cell r="AG215" t="str">
            <v>1,X</v>
          </cell>
          <cell r="AH215" t="str">
            <v>1,X</v>
          </cell>
          <cell r="AI215" t="str">
            <v>1,X</v>
          </cell>
          <cell r="AJ215" t="str">
            <v>1,X</v>
          </cell>
          <cell r="AM215">
            <v>23</v>
          </cell>
          <cell r="AN215">
            <v>23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1</v>
          </cell>
        </row>
        <row r="216">
          <cell r="C216">
            <v>10753</v>
          </cell>
          <cell r="D216" t="str">
            <v>Hoàng Việt Cường</v>
          </cell>
          <cell r="E216" t="str">
            <v>Phó Trưởng Phòng</v>
          </cell>
          <cell r="F216" t="str">
            <v>1,X</v>
          </cell>
          <cell r="G216" t="str">
            <v>1,X</v>
          </cell>
          <cell r="J216" t="str">
            <v>1,X</v>
          </cell>
          <cell r="K216" t="str">
            <v>1,X</v>
          </cell>
          <cell r="L216" t="str">
            <v>1,X</v>
          </cell>
          <cell r="M216" t="str">
            <v>1,X</v>
          </cell>
          <cell r="N216" t="str">
            <v>1,X</v>
          </cell>
          <cell r="Q216" t="str">
            <v>1,X</v>
          </cell>
          <cell r="R216" t="str">
            <v>1,X</v>
          </cell>
          <cell r="S216" t="str">
            <v>1,X</v>
          </cell>
          <cell r="T216" t="str">
            <v>1,X</v>
          </cell>
          <cell r="U216" t="str">
            <v>1,X</v>
          </cell>
          <cell r="X216" t="str">
            <v>1,X</v>
          </cell>
          <cell r="Y216" t="str">
            <v>1,X</v>
          </cell>
          <cell r="Z216" t="str">
            <v>1,X</v>
          </cell>
          <cell r="AA216" t="str">
            <v>1,X</v>
          </cell>
          <cell r="AB216" t="str">
            <v>1,X</v>
          </cell>
          <cell r="AE216" t="str">
            <v>1,X</v>
          </cell>
          <cell r="AF216" t="str">
            <v>1,X</v>
          </cell>
          <cell r="AG216" t="str">
            <v>1,X</v>
          </cell>
          <cell r="AH216" t="str">
            <v>1,X</v>
          </cell>
          <cell r="AI216" t="str">
            <v>1,X</v>
          </cell>
          <cell r="AJ216" t="str">
            <v>1,X</v>
          </cell>
          <cell r="AM216">
            <v>23</v>
          </cell>
          <cell r="AN216">
            <v>23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1</v>
          </cell>
        </row>
        <row r="217">
          <cell r="C217">
            <v>10785</v>
          </cell>
          <cell r="D217" t="str">
            <v>Nguyễn Duy Thái</v>
          </cell>
          <cell r="E217" t="str">
            <v>Phó Trưởng Phòng</v>
          </cell>
          <cell r="F217" t="str">
            <v>1,X</v>
          </cell>
          <cell r="G217" t="str">
            <v>1,X</v>
          </cell>
          <cell r="J217" t="str">
            <v>1,X</v>
          </cell>
          <cell r="K217" t="str">
            <v>1,X</v>
          </cell>
          <cell r="L217" t="str">
            <v>1,X</v>
          </cell>
          <cell r="M217" t="str">
            <v>1,X</v>
          </cell>
          <cell r="N217" t="str">
            <v>1,X</v>
          </cell>
          <cell r="Q217" t="str">
            <v>1,X</v>
          </cell>
          <cell r="R217" t="str">
            <v>1,X</v>
          </cell>
          <cell r="S217" t="str">
            <v>1,X</v>
          </cell>
          <cell r="T217" t="str">
            <v>1,X</v>
          </cell>
          <cell r="U217" t="str">
            <v>1,X</v>
          </cell>
          <cell r="X217" t="str">
            <v>1,X</v>
          </cell>
          <cell r="Y217" t="str">
            <v>1,X</v>
          </cell>
          <cell r="Z217" t="str">
            <v>1,X</v>
          </cell>
          <cell r="AA217" t="str">
            <v>1,X</v>
          </cell>
          <cell r="AB217" t="str">
            <v>1,X</v>
          </cell>
          <cell r="AE217" t="str">
            <v>1,X</v>
          </cell>
          <cell r="AF217" t="str">
            <v>1,X</v>
          </cell>
          <cell r="AG217" t="str">
            <v>1,X</v>
          </cell>
          <cell r="AH217" t="str">
            <v>1,X</v>
          </cell>
          <cell r="AI217" t="str">
            <v>1,X</v>
          </cell>
          <cell r="AJ217" t="str">
            <v>1,X</v>
          </cell>
          <cell r="AM217">
            <v>23</v>
          </cell>
          <cell r="AN217">
            <v>23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1</v>
          </cell>
        </row>
        <row r="218">
          <cell r="C218">
            <v>10786</v>
          </cell>
          <cell r="D218" t="str">
            <v>Nguyễn Hà Thanh</v>
          </cell>
          <cell r="E218" t="str">
            <v>Phó Trưởng Phòng</v>
          </cell>
          <cell r="F218" t="str">
            <v>1,X</v>
          </cell>
          <cell r="G218" t="str">
            <v>1,X</v>
          </cell>
          <cell r="J218" t="str">
            <v>1,X</v>
          </cell>
          <cell r="K218" t="str">
            <v>1,X</v>
          </cell>
          <cell r="L218" t="str">
            <v>1,X</v>
          </cell>
          <cell r="M218" t="str">
            <v>1,X</v>
          </cell>
          <cell r="N218" t="str">
            <v>1,X</v>
          </cell>
          <cell r="Q218" t="str">
            <v>1,X</v>
          </cell>
          <cell r="R218" t="str">
            <v>1,X</v>
          </cell>
          <cell r="S218" t="str">
            <v>1,X</v>
          </cell>
          <cell r="T218" t="str">
            <v>1,X</v>
          </cell>
          <cell r="U218" t="str">
            <v>1,X</v>
          </cell>
          <cell r="X218" t="str">
            <v>1,X</v>
          </cell>
          <cell r="Y218" t="str">
            <v>1,X</v>
          </cell>
          <cell r="Z218" t="str">
            <v>1,X</v>
          </cell>
          <cell r="AA218" t="str">
            <v>1,X</v>
          </cell>
          <cell r="AB218" t="str">
            <v>1,X</v>
          </cell>
          <cell r="AE218" t="str">
            <v>1,X</v>
          </cell>
          <cell r="AF218" t="str">
            <v>1,X</v>
          </cell>
          <cell r="AG218" t="str">
            <v>1,X</v>
          </cell>
          <cell r="AH218" t="str">
            <v>1,X</v>
          </cell>
          <cell r="AI218" t="str">
            <v>1,X</v>
          </cell>
          <cell r="AJ218" t="str">
            <v>1,X</v>
          </cell>
          <cell r="AM218">
            <v>23</v>
          </cell>
          <cell r="AN218">
            <v>23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1</v>
          </cell>
        </row>
        <row r="219">
          <cell r="C219">
            <v>10704</v>
          </cell>
          <cell r="D219" t="str">
            <v>Ngô Quốc Khánh</v>
          </cell>
          <cell r="E219" t="str">
            <v>Đội phó</v>
          </cell>
          <cell r="F219" t="str">
            <v>1,X</v>
          </cell>
          <cell r="G219" t="str">
            <v>1,X</v>
          </cell>
          <cell r="H219" t="str">
            <v>1,X</v>
          </cell>
          <cell r="J219" t="str">
            <v>1,X</v>
          </cell>
          <cell r="K219" t="str">
            <v>1,X</v>
          </cell>
          <cell r="L219" t="str">
            <v>1,X</v>
          </cell>
          <cell r="M219" t="str">
            <v>1,X</v>
          </cell>
          <cell r="N219" t="str">
            <v>1,X</v>
          </cell>
          <cell r="O219" t="str">
            <v>1,X</v>
          </cell>
          <cell r="Q219" t="str">
            <v>1,X</v>
          </cell>
          <cell r="R219" t="str">
            <v>1,X</v>
          </cell>
          <cell r="S219" t="str">
            <v>1,X</v>
          </cell>
          <cell r="T219" t="str">
            <v>1,X</v>
          </cell>
          <cell r="U219" t="str">
            <v>1,X</v>
          </cell>
          <cell r="V219" t="str">
            <v>1,X</v>
          </cell>
          <cell r="X219" t="str">
            <v>1,X</v>
          </cell>
          <cell r="Y219" t="str">
            <v>1,X</v>
          </cell>
          <cell r="Z219" t="str">
            <v>1,X</v>
          </cell>
          <cell r="AA219" t="str">
            <v>1,X</v>
          </cell>
          <cell r="AB219" t="str">
            <v>1,X</v>
          </cell>
          <cell r="AC219" t="str">
            <v>1,X</v>
          </cell>
          <cell r="AE219" t="str">
            <v>1,X</v>
          </cell>
          <cell r="AF219" t="str">
            <v>1,X</v>
          </cell>
          <cell r="AG219" t="str">
            <v>1,X</v>
          </cell>
          <cell r="AH219" t="str">
            <v>1,X</v>
          </cell>
          <cell r="AI219" t="str">
            <v>1,X</v>
          </cell>
          <cell r="AJ219" t="str">
            <v>1,X</v>
          </cell>
          <cell r="AM219">
            <v>27</v>
          </cell>
          <cell r="AN219">
            <v>27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2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1</v>
          </cell>
        </row>
        <row r="220">
          <cell r="C220">
            <v>10686</v>
          </cell>
          <cell r="D220" t="str">
            <v>Đỗ Anh Tuấn</v>
          </cell>
          <cell r="E220" t="str">
            <v>NV Lái xe - VHTTB</v>
          </cell>
          <cell r="F220" t="str">
            <v>1,F</v>
          </cell>
          <cell r="G220" t="str">
            <v>1,F</v>
          </cell>
          <cell r="H220" t="str">
            <v>1,F</v>
          </cell>
          <cell r="J220" t="str">
            <v>1,F</v>
          </cell>
          <cell r="K220" t="str">
            <v>1,F</v>
          </cell>
          <cell r="L220" t="str">
            <v>1,F</v>
          </cell>
          <cell r="M220" t="str">
            <v>1,F</v>
          </cell>
          <cell r="N220" t="str">
            <v>1,X</v>
          </cell>
          <cell r="O220" t="str">
            <v>1,X</v>
          </cell>
          <cell r="Q220" t="str">
            <v>1,X</v>
          </cell>
          <cell r="R220" t="str">
            <v>1,X</v>
          </cell>
          <cell r="S220" t="str">
            <v>1,X</v>
          </cell>
          <cell r="T220" t="str">
            <v>1,X</v>
          </cell>
          <cell r="U220" t="str">
            <v>1,X</v>
          </cell>
          <cell r="V220" t="str">
            <v>1,X</v>
          </cell>
          <cell r="X220" t="str">
            <v>1,X</v>
          </cell>
          <cell r="Y220" t="str">
            <v>1,X</v>
          </cell>
          <cell r="Z220" t="str">
            <v>1,X</v>
          </cell>
          <cell r="AA220" t="str">
            <v>1,X</v>
          </cell>
          <cell r="AB220" t="str">
            <v>1,X</v>
          </cell>
          <cell r="AC220" t="str">
            <v>1,X</v>
          </cell>
          <cell r="AE220" t="str">
            <v>1,X</v>
          </cell>
          <cell r="AF220" t="str">
            <v>1,X</v>
          </cell>
          <cell r="AG220" t="str">
            <v>1,X</v>
          </cell>
          <cell r="AH220" t="str">
            <v>1,X</v>
          </cell>
          <cell r="AI220" t="str">
            <v>1,X</v>
          </cell>
          <cell r="AJ220" t="str">
            <v>1,X</v>
          </cell>
          <cell r="AM220">
            <v>27</v>
          </cell>
          <cell r="AN220">
            <v>20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7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2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1</v>
          </cell>
        </row>
        <row r="221">
          <cell r="C221">
            <v>10687</v>
          </cell>
          <cell r="D221" t="str">
            <v>Lê Hồng Nam</v>
          </cell>
          <cell r="E221" t="str">
            <v>NV Lái xe - VHTTB</v>
          </cell>
          <cell r="F221" t="str">
            <v>1,X</v>
          </cell>
          <cell r="G221" t="str">
            <v>1,X</v>
          </cell>
          <cell r="H221" t="str">
            <v>1,X</v>
          </cell>
          <cell r="J221" t="str">
            <v>1,X</v>
          </cell>
          <cell r="K221" t="str">
            <v>1,X</v>
          </cell>
          <cell r="L221" t="str">
            <v>1,X</v>
          </cell>
          <cell r="M221" t="str">
            <v>1,X</v>
          </cell>
          <cell r="N221" t="str">
            <v>1,X</v>
          </cell>
          <cell r="O221" t="str">
            <v>1,X</v>
          </cell>
          <cell r="Q221" t="str">
            <v>1,X</v>
          </cell>
          <cell r="R221" t="str">
            <v>1,X</v>
          </cell>
          <cell r="S221" t="str">
            <v>1,X</v>
          </cell>
          <cell r="T221" t="str">
            <v>1,X</v>
          </cell>
          <cell r="U221" t="str">
            <v>1,X</v>
          </cell>
          <cell r="V221" t="str">
            <v>1,X</v>
          </cell>
          <cell r="X221" t="str">
            <v>1,X</v>
          </cell>
          <cell r="Y221" t="str">
            <v>1,X</v>
          </cell>
          <cell r="Z221" t="str">
            <v>1,X</v>
          </cell>
          <cell r="AA221" t="str">
            <v>1,X</v>
          </cell>
          <cell r="AB221" t="str">
            <v>1,X</v>
          </cell>
          <cell r="AC221" t="str">
            <v>1,X</v>
          </cell>
          <cell r="AE221" t="str">
            <v>1,X</v>
          </cell>
          <cell r="AF221" t="str">
            <v>1,X</v>
          </cell>
          <cell r="AG221" t="str">
            <v>1,X</v>
          </cell>
          <cell r="AH221" t="str">
            <v>1,X</v>
          </cell>
          <cell r="AI221" t="str">
            <v>1,X</v>
          </cell>
          <cell r="AJ221" t="str">
            <v>1,X</v>
          </cell>
          <cell r="AM221">
            <v>27</v>
          </cell>
          <cell r="AN221">
            <v>27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2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1</v>
          </cell>
        </row>
        <row r="222">
          <cell r="C222">
            <v>10688</v>
          </cell>
          <cell r="D222" t="str">
            <v>Cao Thế Vinh</v>
          </cell>
          <cell r="E222" t="str">
            <v>NV Lái xe - VHTTB</v>
          </cell>
          <cell r="F222" t="str">
            <v>1,X</v>
          </cell>
          <cell r="G222" t="str">
            <v>1,X</v>
          </cell>
          <cell r="H222" t="str">
            <v>1,X</v>
          </cell>
          <cell r="J222" t="str">
            <v>1,X</v>
          </cell>
          <cell r="K222" t="str">
            <v>1,X</v>
          </cell>
          <cell r="L222" t="str">
            <v>1,X</v>
          </cell>
          <cell r="M222" t="str">
            <v>1,X</v>
          </cell>
          <cell r="N222" t="str">
            <v>1,X</v>
          </cell>
          <cell r="O222" t="str">
            <v>1,X</v>
          </cell>
          <cell r="Q222" t="str">
            <v>1,X</v>
          </cell>
          <cell r="R222" t="str">
            <v>1,X</v>
          </cell>
          <cell r="S222" t="str">
            <v>1,X</v>
          </cell>
          <cell r="T222" t="str">
            <v>1,X</v>
          </cell>
          <cell r="U222" t="str">
            <v>1,X</v>
          </cell>
          <cell r="V222" t="str">
            <v>1,X</v>
          </cell>
          <cell r="X222" t="str">
            <v>1,X</v>
          </cell>
          <cell r="Y222" t="str">
            <v>1,X</v>
          </cell>
          <cell r="Z222" t="str">
            <v>1,X</v>
          </cell>
          <cell r="AA222" t="str">
            <v>1,X</v>
          </cell>
          <cell r="AB222" t="str">
            <v>1,X</v>
          </cell>
          <cell r="AC222" t="str">
            <v>1,X</v>
          </cell>
          <cell r="AE222" t="str">
            <v>1,X</v>
          </cell>
          <cell r="AF222" t="str">
            <v>1,X</v>
          </cell>
          <cell r="AG222" t="str">
            <v>1,X</v>
          </cell>
          <cell r="AH222" t="str">
            <v>1,X</v>
          </cell>
          <cell r="AI222" t="str">
            <v>1,X</v>
          </cell>
          <cell r="AJ222" t="str">
            <v>1,X</v>
          </cell>
          <cell r="AM222">
            <v>27</v>
          </cell>
          <cell r="AN222">
            <v>27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2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1.05</v>
          </cell>
        </row>
        <row r="223">
          <cell r="C223">
            <v>10689</v>
          </cell>
          <cell r="D223" t="str">
            <v>Đỗ Minh Hải</v>
          </cell>
          <cell r="E223" t="str">
            <v>NV Lái xe - VHTTB</v>
          </cell>
          <cell r="F223" t="str">
            <v>1,X</v>
          </cell>
          <cell r="G223" t="str">
            <v>1,X</v>
          </cell>
          <cell r="H223" t="str">
            <v>1,X</v>
          </cell>
          <cell r="J223" t="str">
            <v>1,X</v>
          </cell>
          <cell r="K223" t="str">
            <v>1,X</v>
          </cell>
          <cell r="L223" t="str">
            <v>1,X</v>
          </cell>
          <cell r="M223" t="str">
            <v>1,X</v>
          </cell>
          <cell r="N223" t="str">
            <v>1,X</v>
          </cell>
          <cell r="O223" t="str">
            <v>1,X</v>
          </cell>
          <cell r="Q223" t="str">
            <v>1,X</v>
          </cell>
          <cell r="R223" t="str">
            <v>1,X</v>
          </cell>
          <cell r="S223" t="str">
            <v>1,X</v>
          </cell>
          <cell r="T223" t="str">
            <v>1,X</v>
          </cell>
          <cell r="U223" t="str">
            <v>1,X</v>
          </cell>
          <cell r="V223" t="str">
            <v>1,X</v>
          </cell>
          <cell r="X223" t="str">
            <v>1,X</v>
          </cell>
          <cell r="Y223" t="str">
            <v>1,X</v>
          </cell>
          <cell r="Z223" t="str">
            <v>1,X</v>
          </cell>
          <cell r="AA223" t="str">
            <v>1,X</v>
          </cell>
          <cell r="AB223" t="str">
            <v>1,X</v>
          </cell>
          <cell r="AC223" t="str">
            <v>1,X</v>
          </cell>
          <cell r="AE223" t="str">
            <v>1,X</v>
          </cell>
          <cell r="AF223" t="str">
            <v>1,X</v>
          </cell>
          <cell r="AG223" t="str">
            <v>1,X</v>
          </cell>
          <cell r="AH223" t="str">
            <v>1,X</v>
          </cell>
          <cell r="AI223" t="str">
            <v>1,X</v>
          </cell>
          <cell r="AJ223" t="str">
            <v>1,X</v>
          </cell>
          <cell r="AM223">
            <v>27</v>
          </cell>
          <cell r="AN223">
            <v>27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1</v>
          </cell>
        </row>
        <row r="224">
          <cell r="C224">
            <v>10690</v>
          </cell>
          <cell r="D224" t="str">
            <v>Phạm Đăng Khoa</v>
          </cell>
          <cell r="E224" t="str">
            <v>NV Lái xe - VHTTB</v>
          </cell>
          <cell r="F224" t="str">
            <v>1,X</v>
          </cell>
          <cell r="G224" t="str">
            <v>1,X</v>
          </cell>
          <cell r="H224" t="str">
            <v>1,X</v>
          </cell>
          <cell r="J224" t="str">
            <v>1,X</v>
          </cell>
          <cell r="K224" t="str">
            <v>1,X</v>
          </cell>
          <cell r="L224" t="str">
            <v>1,X</v>
          </cell>
          <cell r="M224" t="str">
            <v>1,X</v>
          </cell>
          <cell r="N224" t="str">
            <v>1,X</v>
          </cell>
          <cell r="O224" t="str">
            <v>1,X</v>
          </cell>
          <cell r="Q224" t="str">
            <v>1,X</v>
          </cell>
          <cell r="R224" t="str">
            <v>1,X</v>
          </cell>
          <cell r="S224" t="str">
            <v>1,X</v>
          </cell>
          <cell r="T224" t="str">
            <v>1,X</v>
          </cell>
          <cell r="U224" t="str">
            <v>1,X</v>
          </cell>
          <cell r="V224" t="str">
            <v>1,X</v>
          </cell>
          <cell r="X224" t="str">
            <v>1,X</v>
          </cell>
          <cell r="Y224" t="str">
            <v>1,X</v>
          </cell>
          <cell r="Z224" t="str">
            <v>1,X</v>
          </cell>
          <cell r="AA224" t="str">
            <v>1,X</v>
          </cell>
          <cell r="AB224" t="str">
            <v>1,X</v>
          </cell>
          <cell r="AC224" t="str">
            <v>1,X</v>
          </cell>
          <cell r="AE224" t="str">
            <v>1,X</v>
          </cell>
          <cell r="AF224" t="str">
            <v>1,X</v>
          </cell>
          <cell r="AG224" t="str">
            <v>1,X</v>
          </cell>
          <cell r="AH224" t="str">
            <v>1,X</v>
          </cell>
          <cell r="AI224" t="str">
            <v>1,X</v>
          </cell>
          <cell r="AJ224" t="str">
            <v>1,X</v>
          </cell>
          <cell r="AM224">
            <v>27</v>
          </cell>
          <cell r="AN224">
            <v>27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2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1</v>
          </cell>
        </row>
        <row r="225">
          <cell r="C225">
            <v>10691</v>
          </cell>
          <cell r="D225" t="str">
            <v>Hoàng Văn Thanh</v>
          </cell>
          <cell r="E225" t="str">
            <v>NV Lái xe - VHTTB</v>
          </cell>
          <cell r="F225" t="str">
            <v>1,X</v>
          </cell>
          <cell r="G225" t="str">
            <v>1,X</v>
          </cell>
          <cell r="H225" t="str">
            <v>1,X</v>
          </cell>
          <cell r="J225" t="str">
            <v>1,X</v>
          </cell>
          <cell r="K225" t="str">
            <v>1,X</v>
          </cell>
          <cell r="L225" t="str">
            <v>1,X</v>
          </cell>
          <cell r="M225" t="str">
            <v>1,X</v>
          </cell>
          <cell r="N225" t="str">
            <v>1,X</v>
          </cell>
          <cell r="O225" t="str">
            <v>1,X</v>
          </cell>
          <cell r="Q225" t="str">
            <v>1,X</v>
          </cell>
          <cell r="R225" t="str">
            <v>1,X</v>
          </cell>
          <cell r="S225" t="str">
            <v>1,X</v>
          </cell>
          <cell r="T225" t="str">
            <v>1,X</v>
          </cell>
          <cell r="U225" t="str">
            <v>1,X</v>
          </cell>
          <cell r="V225" t="str">
            <v>1,X</v>
          </cell>
          <cell r="X225" t="str">
            <v>1,X</v>
          </cell>
          <cell r="Y225" t="str">
            <v>1,X</v>
          </cell>
          <cell r="Z225" t="str">
            <v>1,X</v>
          </cell>
          <cell r="AA225" t="str">
            <v>1,X</v>
          </cell>
          <cell r="AB225" t="str">
            <v>1,X</v>
          </cell>
          <cell r="AC225" t="str">
            <v>1,X</v>
          </cell>
          <cell r="AE225" t="str">
            <v>1,X</v>
          </cell>
          <cell r="AF225" t="str">
            <v>1,X</v>
          </cell>
          <cell r="AG225" t="str">
            <v>1,X</v>
          </cell>
          <cell r="AH225" t="str">
            <v>1,X</v>
          </cell>
          <cell r="AI225" t="str">
            <v>1,X</v>
          </cell>
          <cell r="AJ225" t="str">
            <v>1,X</v>
          </cell>
          <cell r="AM225">
            <v>27</v>
          </cell>
          <cell r="AN225">
            <v>27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2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1</v>
          </cell>
        </row>
        <row r="226">
          <cell r="C226">
            <v>10692</v>
          </cell>
          <cell r="D226" t="str">
            <v>Đỗ Quang Tiến</v>
          </cell>
          <cell r="E226" t="str">
            <v>NV Lái xe - VHTTB</v>
          </cell>
          <cell r="F226" t="str">
            <v>1,X</v>
          </cell>
          <cell r="G226" t="str">
            <v>1,X</v>
          </cell>
          <cell r="H226" t="str">
            <v>1,X</v>
          </cell>
          <cell r="J226" t="str">
            <v>1,X</v>
          </cell>
          <cell r="K226" t="str">
            <v>1,X</v>
          </cell>
          <cell r="L226" t="str">
            <v>1,X</v>
          </cell>
          <cell r="M226" t="str">
            <v>1,X</v>
          </cell>
          <cell r="N226" t="str">
            <v>1,X</v>
          </cell>
          <cell r="O226" t="str">
            <v>1,X</v>
          </cell>
          <cell r="Q226" t="str">
            <v>1,X</v>
          </cell>
          <cell r="R226" t="str">
            <v>1,X</v>
          </cell>
          <cell r="S226" t="str">
            <v>1,X</v>
          </cell>
          <cell r="T226" t="str">
            <v>1,X</v>
          </cell>
          <cell r="U226" t="str">
            <v>1,X</v>
          </cell>
          <cell r="V226" t="str">
            <v>1,X</v>
          </cell>
          <cell r="X226" t="str">
            <v>1,X</v>
          </cell>
          <cell r="Y226" t="str">
            <v>1,X</v>
          </cell>
          <cell r="Z226" t="str">
            <v>1,X</v>
          </cell>
          <cell r="AA226" t="str">
            <v>1,X</v>
          </cell>
          <cell r="AB226" t="str">
            <v>1,X</v>
          </cell>
          <cell r="AC226" t="str">
            <v>1,X</v>
          </cell>
          <cell r="AE226" t="str">
            <v>1,X</v>
          </cell>
          <cell r="AF226" t="str">
            <v>1,X</v>
          </cell>
          <cell r="AG226" t="str">
            <v>1,X</v>
          </cell>
          <cell r="AH226" t="str">
            <v>1,X</v>
          </cell>
          <cell r="AI226" t="str">
            <v>1,X</v>
          </cell>
          <cell r="AJ226" t="str">
            <v>1,X</v>
          </cell>
          <cell r="AM226">
            <v>27</v>
          </cell>
          <cell r="AN226">
            <v>27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2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1</v>
          </cell>
        </row>
        <row r="227">
          <cell r="C227">
            <v>10693</v>
          </cell>
          <cell r="D227" t="str">
            <v>Hoàng Sơn</v>
          </cell>
          <cell r="E227" t="str">
            <v>NV Lái xe - VHTTB</v>
          </cell>
          <cell r="F227" t="str">
            <v>1,X</v>
          </cell>
          <cell r="G227" t="str">
            <v>1,X</v>
          </cell>
          <cell r="H227" t="str">
            <v>1,X</v>
          </cell>
          <cell r="J227" t="str">
            <v>1,X</v>
          </cell>
          <cell r="K227" t="str">
            <v>1,X</v>
          </cell>
          <cell r="L227" t="str">
            <v>1,X</v>
          </cell>
          <cell r="M227" t="str">
            <v>1,X</v>
          </cell>
          <cell r="N227" t="str">
            <v>1,X</v>
          </cell>
          <cell r="O227" t="str">
            <v>1,X</v>
          </cell>
          <cell r="Q227" t="str">
            <v>1,X</v>
          </cell>
          <cell r="R227" t="str">
            <v>1,X</v>
          </cell>
          <cell r="S227" t="str">
            <v>1,X</v>
          </cell>
          <cell r="T227" t="str">
            <v>1,X</v>
          </cell>
          <cell r="U227" t="str">
            <v>1,X</v>
          </cell>
          <cell r="V227" t="str">
            <v>1,X</v>
          </cell>
          <cell r="X227" t="str">
            <v>1,X</v>
          </cell>
          <cell r="Y227" t="str">
            <v>1,X</v>
          </cell>
          <cell r="Z227" t="str">
            <v>1,X</v>
          </cell>
          <cell r="AA227" t="str">
            <v>1,X</v>
          </cell>
          <cell r="AB227" t="str">
            <v>1,X</v>
          </cell>
          <cell r="AC227" t="str">
            <v>1,X</v>
          </cell>
          <cell r="AE227" t="str">
            <v>1,X</v>
          </cell>
          <cell r="AF227" t="str">
            <v>1,X</v>
          </cell>
          <cell r="AG227" t="str">
            <v>1,X</v>
          </cell>
          <cell r="AH227" t="str">
            <v>1,X</v>
          </cell>
          <cell r="AI227" t="str">
            <v>1,X</v>
          </cell>
          <cell r="AJ227" t="str">
            <v>1,X</v>
          </cell>
          <cell r="AM227">
            <v>27</v>
          </cell>
          <cell r="AN227">
            <v>27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2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1</v>
          </cell>
        </row>
        <row r="228">
          <cell r="C228">
            <v>10694</v>
          </cell>
          <cell r="D228" t="str">
            <v>Trần Văn Trà</v>
          </cell>
          <cell r="E228" t="str">
            <v>NV Lái xe - VHTTB</v>
          </cell>
          <cell r="F228" t="str">
            <v>1,X</v>
          </cell>
          <cell r="G228" t="str">
            <v>1,X</v>
          </cell>
          <cell r="H228" t="str">
            <v>1,X</v>
          </cell>
          <cell r="J228" t="str">
            <v>1,X</v>
          </cell>
          <cell r="K228" t="str">
            <v>1,X</v>
          </cell>
          <cell r="L228" t="str">
            <v>1,X</v>
          </cell>
          <cell r="M228" t="str">
            <v>1,X</v>
          </cell>
          <cell r="N228" t="str">
            <v>1,X</v>
          </cell>
          <cell r="O228" t="str">
            <v>1,X</v>
          </cell>
          <cell r="Q228" t="str">
            <v>1,X</v>
          </cell>
          <cell r="R228" t="str">
            <v>1,X</v>
          </cell>
          <cell r="S228" t="str">
            <v>1,X</v>
          </cell>
          <cell r="T228" t="str">
            <v>1,X</v>
          </cell>
          <cell r="U228" t="str">
            <v>1,X</v>
          </cell>
          <cell r="V228" t="str">
            <v>1,X</v>
          </cell>
          <cell r="X228" t="str">
            <v>1,X</v>
          </cell>
          <cell r="Y228" t="str">
            <v>1,X</v>
          </cell>
          <cell r="Z228" t="str">
            <v>1,X</v>
          </cell>
          <cell r="AA228" t="str">
            <v>1,X</v>
          </cell>
          <cell r="AB228" t="str">
            <v>1,X</v>
          </cell>
          <cell r="AC228" t="str">
            <v>1,X</v>
          </cell>
          <cell r="AE228" t="str">
            <v>1,X</v>
          </cell>
          <cell r="AF228" t="str">
            <v>1,X</v>
          </cell>
          <cell r="AG228" t="str">
            <v>1,X</v>
          </cell>
          <cell r="AH228" t="str">
            <v>1,X</v>
          </cell>
          <cell r="AI228" t="str">
            <v>1,X</v>
          </cell>
          <cell r="AJ228" t="str">
            <v>1,X</v>
          </cell>
          <cell r="AM228">
            <v>27</v>
          </cell>
          <cell r="AN228">
            <v>27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2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</v>
          </cell>
        </row>
        <row r="229">
          <cell r="C229">
            <v>10696</v>
          </cell>
          <cell r="D229" t="str">
            <v>Nguyễn Đình Thiện</v>
          </cell>
          <cell r="E229" t="str">
            <v>NV Lái xe - VHTTB</v>
          </cell>
          <cell r="F229" t="str">
            <v>1,X</v>
          </cell>
          <cell r="G229" t="str">
            <v>1,X</v>
          </cell>
          <cell r="H229" t="str">
            <v>1,X</v>
          </cell>
          <cell r="J229" t="str">
            <v>1,X</v>
          </cell>
          <cell r="K229" t="str">
            <v>1,X</v>
          </cell>
          <cell r="L229" t="str">
            <v>1,X</v>
          </cell>
          <cell r="M229" t="str">
            <v>1,X</v>
          </cell>
          <cell r="N229" t="str">
            <v>1,X</v>
          </cell>
          <cell r="O229" t="str">
            <v>1,X</v>
          </cell>
          <cell r="Q229" t="str">
            <v>1,X</v>
          </cell>
          <cell r="R229" t="str">
            <v>1,X</v>
          </cell>
          <cell r="S229" t="str">
            <v>1,X</v>
          </cell>
          <cell r="T229" t="str">
            <v>1,X</v>
          </cell>
          <cell r="U229" t="str">
            <v>1,X</v>
          </cell>
          <cell r="V229" t="str">
            <v>1,X</v>
          </cell>
          <cell r="X229" t="str">
            <v>1,X</v>
          </cell>
          <cell r="Y229" t="str">
            <v>1,X</v>
          </cell>
          <cell r="Z229" t="str">
            <v>1,X</v>
          </cell>
          <cell r="AA229" t="str">
            <v>1,X</v>
          </cell>
          <cell r="AB229" t="str">
            <v>1,X</v>
          </cell>
          <cell r="AC229" t="str">
            <v>1,X</v>
          </cell>
          <cell r="AE229" t="str">
            <v>1,X</v>
          </cell>
          <cell r="AF229" t="str">
            <v>1,X</v>
          </cell>
          <cell r="AG229" t="str">
            <v>1,X</v>
          </cell>
          <cell r="AH229" t="str">
            <v>1,X</v>
          </cell>
          <cell r="AI229" t="str">
            <v>1,X</v>
          </cell>
          <cell r="AJ229" t="str">
            <v>1,X</v>
          </cell>
          <cell r="AM229">
            <v>27</v>
          </cell>
          <cell r="AN229">
            <v>27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1</v>
          </cell>
        </row>
        <row r="230">
          <cell r="C230">
            <v>10697</v>
          </cell>
          <cell r="D230" t="str">
            <v>Trần Hưng Nhân</v>
          </cell>
          <cell r="E230" t="str">
            <v>NV Lái xe - VHTTB</v>
          </cell>
          <cell r="F230" t="str">
            <v>1,X</v>
          </cell>
          <cell r="G230" t="str">
            <v>1,X</v>
          </cell>
          <cell r="H230" t="str">
            <v>1,X</v>
          </cell>
          <cell r="J230" t="str">
            <v>1,X</v>
          </cell>
          <cell r="K230" t="str">
            <v>1,X</v>
          </cell>
          <cell r="L230" t="str">
            <v>1,X</v>
          </cell>
          <cell r="M230" t="str">
            <v>1,X</v>
          </cell>
          <cell r="N230" t="str">
            <v>1,X</v>
          </cell>
          <cell r="O230" t="str">
            <v>1,X</v>
          </cell>
          <cell r="Q230" t="str">
            <v>1,X</v>
          </cell>
          <cell r="R230" t="str">
            <v>1,X</v>
          </cell>
          <cell r="S230" t="str">
            <v>1,X</v>
          </cell>
          <cell r="T230" t="str">
            <v>1,X</v>
          </cell>
          <cell r="U230" t="str">
            <v>1,X</v>
          </cell>
          <cell r="V230" t="str">
            <v>1,X</v>
          </cell>
          <cell r="X230" t="str">
            <v>1,X</v>
          </cell>
          <cell r="Y230" t="str">
            <v>1,X</v>
          </cell>
          <cell r="Z230" t="str">
            <v>1,X</v>
          </cell>
          <cell r="AA230" t="str">
            <v>1,X</v>
          </cell>
          <cell r="AB230" t="str">
            <v>1,X</v>
          </cell>
          <cell r="AC230" t="str">
            <v>1,X</v>
          </cell>
          <cell r="AE230" t="str">
            <v>1,X</v>
          </cell>
          <cell r="AF230" t="str">
            <v>1,X</v>
          </cell>
          <cell r="AG230" t="str">
            <v>1,X</v>
          </cell>
          <cell r="AH230" t="str">
            <v>1,X</v>
          </cell>
          <cell r="AI230" t="str">
            <v>1,X</v>
          </cell>
          <cell r="AJ230" t="str">
            <v>1,X</v>
          </cell>
          <cell r="AM230">
            <v>27</v>
          </cell>
          <cell r="AN230">
            <v>27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2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1</v>
          </cell>
        </row>
        <row r="231">
          <cell r="C231">
            <v>10698</v>
          </cell>
          <cell r="D231" t="str">
            <v>Nguyễn Ngọc Toàn</v>
          </cell>
          <cell r="E231" t="str">
            <v>NV Lái xe - VHTTB</v>
          </cell>
          <cell r="F231" t="str">
            <v>1,X</v>
          </cell>
          <cell r="G231" t="str">
            <v>1,X</v>
          </cell>
          <cell r="H231" t="str">
            <v>1,X</v>
          </cell>
          <cell r="J231" t="str">
            <v>1,X</v>
          </cell>
          <cell r="K231" t="str">
            <v>1,X</v>
          </cell>
          <cell r="L231" t="str">
            <v>1,X</v>
          </cell>
          <cell r="M231" t="str">
            <v>1,X</v>
          </cell>
          <cell r="N231" t="str">
            <v>1,X</v>
          </cell>
          <cell r="O231" t="str">
            <v>1,X</v>
          </cell>
          <cell r="Q231" t="str">
            <v>1,X</v>
          </cell>
          <cell r="R231" t="str">
            <v>1,X</v>
          </cell>
          <cell r="S231" t="str">
            <v>1,X</v>
          </cell>
          <cell r="T231" t="str">
            <v>1,X</v>
          </cell>
          <cell r="U231" t="str">
            <v>1,X</v>
          </cell>
          <cell r="V231" t="str">
            <v>1,X</v>
          </cell>
          <cell r="X231" t="str">
            <v>1,X</v>
          </cell>
          <cell r="Y231" t="str">
            <v>1,X</v>
          </cell>
          <cell r="Z231" t="str">
            <v>1,X</v>
          </cell>
          <cell r="AA231" t="str">
            <v>1,X</v>
          </cell>
          <cell r="AB231" t="str">
            <v>1,X</v>
          </cell>
          <cell r="AC231" t="str">
            <v>1,X</v>
          </cell>
          <cell r="AE231" t="str">
            <v>1,X</v>
          </cell>
          <cell r="AF231" t="str">
            <v>1,X</v>
          </cell>
          <cell r="AG231" t="str">
            <v>1,X</v>
          </cell>
          <cell r="AH231" t="str">
            <v>1,X</v>
          </cell>
          <cell r="AI231" t="str">
            <v>1,X</v>
          </cell>
          <cell r="AJ231" t="str">
            <v>1,X</v>
          </cell>
          <cell r="AM231">
            <v>27</v>
          </cell>
          <cell r="AN231">
            <v>27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1</v>
          </cell>
        </row>
        <row r="232">
          <cell r="C232">
            <v>10700</v>
          </cell>
          <cell r="D232" t="str">
            <v>Đặng Đức Mạnh</v>
          </cell>
          <cell r="E232" t="str">
            <v>NV Lái xe - VHTTB</v>
          </cell>
          <cell r="F232" t="str">
            <v>1,X</v>
          </cell>
          <cell r="G232" t="str">
            <v>1,X</v>
          </cell>
          <cell r="H232" t="str">
            <v>1,X</v>
          </cell>
          <cell r="J232" t="str">
            <v>1,X</v>
          </cell>
          <cell r="K232" t="str">
            <v>1,X</v>
          </cell>
          <cell r="L232" t="str">
            <v>1,X</v>
          </cell>
          <cell r="M232" t="str">
            <v>1,X</v>
          </cell>
          <cell r="N232" t="str">
            <v>1,X</v>
          </cell>
          <cell r="O232" t="str">
            <v>1,X</v>
          </cell>
          <cell r="Q232" t="str">
            <v>1,X</v>
          </cell>
          <cell r="R232" t="str">
            <v>1,X</v>
          </cell>
          <cell r="S232" t="str">
            <v>1,X</v>
          </cell>
          <cell r="T232" t="str">
            <v>1,X</v>
          </cell>
          <cell r="U232" t="str">
            <v>1,X</v>
          </cell>
          <cell r="V232" t="str">
            <v>1,X</v>
          </cell>
          <cell r="X232" t="str">
            <v>1,X</v>
          </cell>
          <cell r="Y232" t="str">
            <v>1,X</v>
          </cell>
          <cell r="Z232" t="str">
            <v>1,X</v>
          </cell>
          <cell r="AA232" t="str">
            <v>1,X</v>
          </cell>
          <cell r="AB232" t="str">
            <v>1,X</v>
          </cell>
          <cell r="AC232" t="str">
            <v>1,X</v>
          </cell>
          <cell r="AE232" t="str">
            <v>1,X</v>
          </cell>
          <cell r="AF232" t="str">
            <v>1,X</v>
          </cell>
          <cell r="AG232" t="str">
            <v>1,X</v>
          </cell>
          <cell r="AH232" t="str">
            <v>1,X</v>
          </cell>
          <cell r="AI232" t="str">
            <v>1,X</v>
          </cell>
          <cell r="AJ232" t="str">
            <v>1,X</v>
          </cell>
          <cell r="AM232">
            <v>27</v>
          </cell>
          <cell r="AN232">
            <v>27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1.05</v>
          </cell>
        </row>
        <row r="233">
          <cell r="C233">
            <v>10701</v>
          </cell>
          <cell r="D233" t="str">
            <v>Đỗ Ngọc Lân</v>
          </cell>
          <cell r="E233" t="str">
            <v>NV Lái xe - VHTTB</v>
          </cell>
          <cell r="F233" t="str">
            <v>1,X</v>
          </cell>
          <cell r="G233" t="str">
            <v>1,X</v>
          </cell>
          <cell r="H233" t="str">
            <v>1,X</v>
          </cell>
          <cell r="J233" t="str">
            <v>1,X</v>
          </cell>
          <cell r="K233" t="str">
            <v>1,X</v>
          </cell>
          <cell r="L233" t="str">
            <v>1,X</v>
          </cell>
          <cell r="M233" t="str">
            <v>1,X</v>
          </cell>
          <cell r="N233" t="str">
            <v>1,X</v>
          </cell>
          <cell r="O233" t="str">
            <v>1,X</v>
          </cell>
          <cell r="Q233" t="str">
            <v>1,X</v>
          </cell>
          <cell r="R233" t="str">
            <v>1,X</v>
          </cell>
          <cell r="S233" t="str">
            <v>1,X</v>
          </cell>
          <cell r="T233" t="str">
            <v>1,X</v>
          </cell>
          <cell r="U233" t="str">
            <v>1,X</v>
          </cell>
          <cell r="V233" t="str">
            <v>1,X</v>
          </cell>
          <cell r="X233" t="str">
            <v>1,X</v>
          </cell>
          <cell r="Y233" t="str">
            <v>1,X</v>
          </cell>
          <cell r="Z233" t="str">
            <v>1,X</v>
          </cell>
          <cell r="AA233" t="str">
            <v>1,X</v>
          </cell>
          <cell r="AB233" t="str">
            <v>1,X</v>
          </cell>
          <cell r="AC233" t="str">
            <v>1,X</v>
          </cell>
          <cell r="AE233" t="str">
            <v>1,X</v>
          </cell>
          <cell r="AF233" t="str">
            <v>1,X</v>
          </cell>
          <cell r="AG233" t="str">
            <v>1,X</v>
          </cell>
          <cell r="AH233" t="str">
            <v>1,X</v>
          </cell>
          <cell r="AI233" t="str">
            <v>1,X</v>
          </cell>
          <cell r="AJ233" t="str">
            <v>1,X</v>
          </cell>
          <cell r="AM233">
            <v>27</v>
          </cell>
          <cell r="AN233">
            <v>27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2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0.95</v>
          </cell>
        </row>
        <row r="234">
          <cell r="C234">
            <v>10702</v>
          </cell>
          <cell r="D234" t="str">
            <v>Nguyễn Tuấn Anh</v>
          </cell>
          <cell r="E234" t="str">
            <v>NV Lái xe - VHTTB</v>
          </cell>
          <cell r="F234" t="str">
            <v>1,X</v>
          </cell>
          <cell r="G234" t="str">
            <v>1,X</v>
          </cell>
          <cell r="H234" t="str">
            <v>1,X</v>
          </cell>
          <cell r="J234" t="str">
            <v>1,X</v>
          </cell>
          <cell r="K234" t="str">
            <v>1,X</v>
          </cell>
          <cell r="L234" t="str">
            <v>1,X</v>
          </cell>
          <cell r="M234" t="str">
            <v>1,X</v>
          </cell>
          <cell r="N234" t="str">
            <v>1,X</v>
          </cell>
          <cell r="O234" t="str">
            <v>1,X</v>
          </cell>
          <cell r="Q234" t="str">
            <v>1,X</v>
          </cell>
          <cell r="R234" t="str">
            <v>1,X</v>
          </cell>
          <cell r="S234" t="str">
            <v>1,X</v>
          </cell>
          <cell r="T234" t="str">
            <v>1,X</v>
          </cell>
          <cell r="U234" t="str">
            <v>1,X</v>
          </cell>
          <cell r="V234" t="str">
            <v>1,X</v>
          </cell>
          <cell r="X234" t="str">
            <v>1,X</v>
          </cell>
          <cell r="Y234" t="str">
            <v>1,X</v>
          </cell>
          <cell r="Z234" t="str">
            <v>1,X</v>
          </cell>
          <cell r="AA234" t="str">
            <v>1,X</v>
          </cell>
          <cell r="AB234" t="str">
            <v>1,X</v>
          </cell>
          <cell r="AC234" t="str">
            <v>1,X</v>
          </cell>
          <cell r="AE234" t="str">
            <v>1,X</v>
          </cell>
          <cell r="AF234" t="str">
            <v>1,X</v>
          </cell>
          <cell r="AG234" t="str">
            <v>1,X</v>
          </cell>
          <cell r="AH234" t="str">
            <v>1,X</v>
          </cell>
          <cell r="AI234" t="str">
            <v>1,X</v>
          </cell>
          <cell r="AJ234" t="str">
            <v>1,X</v>
          </cell>
          <cell r="AM234">
            <v>27</v>
          </cell>
          <cell r="AN234">
            <v>27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2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1</v>
          </cell>
        </row>
        <row r="235">
          <cell r="C235">
            <v>10703</v>
          </cell>
          <cell r="D235" t="str">
            <v>Trần Văn Dậu</v>
          </cell>
          <cell r="E235" t="str">
            <v>NV Lái xe - VHTTB</v>
          </cell>
          <cell r="F235" t="str">
            <v>1,X</v>
          </cell>
          <cell r="G235" t="str">
            <v>1,X</v>
          </cell>
          <cell r="H235" t="str">
            <v>1,X</v>
          </cell>
          <cell r="J235" t="str">
            <v>1,X</v>
          </cell>
          <cell r="K235" t="str">
            <v>1,X</v>
          </cell>
          <cell r="L235" t="str">
            <v>1,X</v>
          </cell>
          <cell r="M235" t="str">
            <v>1,X</v>
          </cell>
          <cell r="N235" t="str">
            <v>1,X</v>
          </cell>
          <cell r="O235" t="str">
            <v>1,X</v>
          </cell>
          <cell r="Q235" t="str">
            <v>1,X</v>
          </cell>
          <cell r="R235" t="str">
            <v>1,X</v>
          </cell>
          <cell r="S235" t="str">
            <v>1,X</v>
          </cell>
          <cell r="T235" t="str">
            <v>1,X</v>
          </cell>
          <cell r="U235" t="str">
            <v>1,X</v>
          </cell>
          <cell r="V235" t="str">
            <v>1,X</v>
          </cell>
          <cell r="X235" t="str">
            <v>1,X</v>
          </cell>
          <cell r="Y235" t="str">
            <v>1,X</v>
          </cell>
          <cell r="Z235" t="str">
            <v>1,X</v>
          </cell>
          <cell r="AA235" t="str">
            <v>1,X</v>
          </cell>
          <cell r="AB235" t="str">
            <v>1,X</v>
          </cell>
          <cell r="AC235" t="str">
            <v>1,X</v>
          </cell>
          <cell r="AE235" t="str">
            <v>1,X</v>
          </cell>
          <cell r="AF235" t="str">
            <v>1,X</v>
          </cell>
          <cell r="AG235" t="str">
            <v>1,X</v>
          </cell>
          <cell r="AH235" t="str">
            <v>1,X</v>
          </cell>
          <cell r="AI235" t="str">
            <v>1,X</v>
          </cell>
          <cell r="AJ235" t="str">
            <v>1,X</v>
          </cell>
          <cell r="AM235">
            <v>27</v>
          </cell>
          <cell r="AN235">
            <v>27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2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1</v>
          </cell>
        </row>
        <row r="236">
          <cell r="C236">
            <v>11140</v>
          </cell>
          <cell r="D236" t="str">
            <v>Nguyễn Chí Công</v>
          </cell>
          <cell r="E236" t="str">
            <v>NV Lái xe - VHTTB</v>
          </cell>
          <cell r="F236" t="str">
            <v>1,X</v>
          </cell>
          <cell r="G236" t="str">
            <v>1,X</v>
          </cell>
          <cell r="H236" t="str">
            <v>1,X</v>
          </cell>
          <cell r="J236" t="str">
            <v>1,X</v>
          </cell>
          <cell r="K236" t="str">
            <v>1,X</v>
          </cell>
          <cell r="L236" t="str">
            <v>1,X</v>
          </cell>
          <cell r="M236" t="str">
            <v>1,X</v>
          </cell>
          <cell r="N236" t="str">
            <v>1,X</v>
          </cell>
          <cell r="O236" t="str">
            <v>1,X</v>
          </cell>
          <cell r="Q236" t="str">
            <v>1,X</v>
          </cell>
          <cell r="R236" t="str">
            <v>1,X</v>
          </cell>
          <cell r="S236" t="str">
            <v>1,X</v>
          </cell>
          <cell r="T236" t="str">
            <v>1,X</v>
          </cell>
          <cell r="U236" t="str">
            <v>1,X</v>
          </cell>
          <cell r="V236" t="str">
            <v>1,X</v>
          </cell>
          <cell r="X236" t="str">
            <v>1,X</v>
          </cell>
          <cell r="Y236" t="str">
            <v>1,X</v>
          </cell>
          <cell r="Z236" t="str">
            <v>1,X</v>
          </cell>
          <cell r="AA236" t="str">
            <v>1,X</v>
          </cell>
          <cell r="AB236" t="str">
            <v>1,X</v>
          </cell>
          <cell r="AC236" t="str">
            <v>1,X</v>
          </cell>
          <cell r="AE236" t="str">
            <v>1,X</v>
          </cell>
          <cell r="AF236" t="str">
            <v>1,X</v>
          </cell>
          <cell r="AG236" t="str">
            <v>1,X</v>
          </cell>
          <cell r="AH236" t="str">
            <v>1,X</v>
          </cell>
          <cell r="AI236" t="str">
            <v>1,X</v>
          </cell>
          <cell r="AJ236" t="str">
            <v>1,X</v>
          </cell>
          <cell r="AM236">
            <v>27</v>
          </cell>
          <cell r="AN236">
            <v>27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1.05</v>
          </cell>
        </row>
        <row r="237">
          <cell r="C237">
            <v>10685</v>
          </cell>
          <cell r="D237" t="str">
            <v>Hà Minh Trí</v>
          </cell>
          <cell r="E237" t="str">
            <v>Đội phó</v>
          </cell>
          <cell r="F237" t="str">
            <v>1,X</v>
          </cell>
          <cell r="G237" t="str">
            <v>1,X</v>
          </cell>
          <cell r="H237" t="str">
            <v>1,X</v>
          </cell>
          <cell r="J237" t="str">
            <v>1,X</v>
          </cell>
          <cell r="K237" t="str">
            <v>1,X</v>
          </cell>
          <cell r="L237" t="str">
            <v>1,X</v>
          </cell>
          <cell r="M237" t="str">
            <v>1,X</v>
          </cell>
          <cell r="N237" t="str">
            <v>1,X</v>
          </cell>
          <cell r="O237" t="str">
            <v>1,X</v>
          </cell>
          <cell r="Q237" t="str">
            <v>1,X</v>
          </cell>
          <cell r="R237" t="str">
            <v>1,X</v>
          </cell>
          <cell r="S237" t="str">
            <v>1,X</v>
          </cell>
          <cell r="T237" t="str">
            <v>1,X</v>
          </cell>
          <cell r="U237" t="str">
            <v>1,X</v>
          </cell>
          <cell r="V237" t="str">
            <v>1,X</v>
          </cell>
          <cell r="X237" t="str">
            <v>1,X</v>
          </cell>
          <cell r="Y237" t="str">
            <v>1,X</v>
          </cell>
          <cell r="Z237" t="str">
            <v>1,X</v>
          </cell>
          <cell r="AA237" t="str">
            <v>1,X</v>
          </cell>
          <cell r="AB237" t="str">
            <v>1,X</v>
          </cell>
          <cell r="AC237" t="str">
            <v>1,X</v>
          </cell>
          <cell r="AE237" t="str">
            <v>1,X</v>
          </cell>
          <cell r="AF237" t="str">
            <v>1,X</v>
          </cell>
          <cell r="AG237" t="str">
            <v>1,X</v>
          </cell>
          <cell r="AH237" t="str">
            <v>1,X</v>
          </cell>
          <cell r="AI237" t="str">
            <v>1,X</v>
          </cell>
          <cell r="AJ237" t="str">
            <v>1,X</v>
          </cell>
          <cell r="AM237">
            <v>27</v>
          </cell>
          <cell r="AN237">
            <v>27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2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1</v>
          </cell>
        </row>
        <row r="238">
          <cell r="C238">
            <v>10709</v>
          </cell>
          <cell r="D238" t="str">
            <v>Lê Hữu Thịnh</v>
          </cell>
          <cell r="E238" t="str">
            <v>Đội phó</v>
          </cell>
          <cell r="F238" t="str">
            <v>1,X</v>
          </cell>
          <cell r="G238" t="str">
            <v>1,X</v>
          </cell>
          <cell r="H238" t="str">
            <v>1,X</v>
          </cell>
          <cell r="J238" t="str">
            <v>1,X</v>
          </cell>
          <cell r="K238" t="str">
            <v>1,X</v>
          </cell>
          <cell r="L238" t="str">
            <v>1,X</v>
          </cell>
          <cell r="M238" t="str">
            <v>1,X</v>
          </cell>
          <cell r="N238" t="str">
            <v>1,X</v>
          </cell>
          <cell r="O238" t="str">
            <v>1,X</v>
          </cell>
          <cell r="Q238" t="str">
            <v>1,X</v>
          </cell>
          <cell r="R238" t="str">
            <v>1,X</v>
          </cell>
          <cell r="S238" t="str">
            <v>1,X</v>
          </cell>
          <cell r="T238" t="str">
            <v>1,X</v>
          </cell>
          <cell r="U238" t="str">
            <v>1,X</v>
          </cell>
          <cell r="V238" t="str">
            <v>1,X</v>
          </cell>
          <cell r="X238" t="str">
            <v>1,X</v>
          </cell>
          <cell r="Y238" t="str">
            <v>1,X</v>
          </cell>
          <cell r="Z238" t="str">
            <v>1,X</v>
          </cell>
          <cell r="AA238" t="str">
            <v>1,X</v>
          </cell>
          <cell r="AB238" t="str">
            <v>1,X</v>
          </cell>
          <cell r="AC238" t="str">
            <v>1,X</v>
          </cell>
          <cell r="AE238" t="str">
            <v>1,X</v>
          </cell>
          <cell r="AF238" t="str">
            <v>1,X</v>
          </cell>
          <cell r="AG238" t="str">
            <v>1,X</v>
          </cell>
          <cell r="AH238" t="str">
            <v>1,X</v>
          </cell>
          <cell r="AI238" t="str">
            <v>1,X</v>
          </cell>
          <cell r="AJ238" t="str">
            <v>1,X</v>
          </cell>
          <cell r="AM238">
            <v>27</v>
          </cell>
          <cell r="AN238">
            <v>27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2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1</v>
          </cell>
        </row>
        <row r="239">
          <cell r="C239">
            <v>10715</v>
          </cell>
          <cell r="D239" t="str">
            <v>Trần Văn Lộc</v>
          </cell>
          <cell r="E239" t="str">
            <v>Đội phó</v>
          </cell>
          <cell r="F239" t="str">
            <v>1,X</v>
          </cell>
          <cell r="G239" t="str">
            <v>1,X</v>
          </cell>
          <cell r="H239" t="str">
            <v>1,X</v>
          </cell>
          <cell r="J239" t="str">
            <v>1,X</v>
          </cell>
          <cell r="K239" t="str">
            <v>1,X</v>
          </cell>
          <cell r="L239" t="str">
            <v>1,X</v>
          </cell>
          <cell r="M239" t="str">
            <v>1,X</v>
          </cell>
          <cell r="N239" t="str">
            <v>1,X</v>
          </cell>
          <cell r="O239" t="str">
            <v>1,X</v>
          </cell>
          <cell r="Q239" t="str">
            <v>1,X</v>
          </cell>
          <cell r="R239" t="str">
            <v>1,X</v>
          </cell>
          <cell r="S239" t="str">
            <v>1,X</v>
          </cell>
          <cell r="T239" t="str">
            <v>1,X</v>
          </cell>
          <cell r="U239" t="str">
            <v>1,X</v>
          </cell>
          <cell r="V239" t="str">
            <v>1,X</v>
          </cell>
          <cell r="X239" t="str">
            <v>1,X</v>
          </cell>
          <cell r="Y239" t="str">
            <v>1,X</v>
          </cell>
          <cell r="Z239" t="str">
            <v>1,X</v>
          </cell>
          <cell r="AA239" t="str">
            <v>1,X</v>
          </cell>
          <cell r="AB239" t="str">
            <v>1,X</v>
          </cell>
          <cell r="AC239" t="str">
            <v>1,X</v>
          </cell>
          <cell r="AE239" t="str">
            <v>1,X</v>
          </cell>
          <cell r="AF239" t="str">
            <v>1,X</v>
          </cell>
          <cell r="AG239" t="str">
            <v>1,X</v>
          </cell>
          <cell r="AH239" t="str">
            <v>1,X</v>
          </cell>
          <cell r="AI239" t="str">
            <v>1,X</v>
          </cell>
          <cell r="AJ239" t="str">
            <v>1,X</v>
          </cell>
          <cell r="AM239">
            <v>27</v>
          </cell>
          <cell r="AN239">
            <v>27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2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1</v>
          </cell>
        </row>
        <row r="240">
          <cell r="C240">
            <v>10734</v>
          </cell>
          <cell r="D240" t="str">
            <v>Trần Duy Hải</v>
          </cell>
          <cell r="E240" t="str">
            <v>Đội phó</v>
          </cell>
          <cell r="F240" t="str">
            <v>1,X</v>
          </cell>
          <cell r="G240" t="str">
            <v>1,X</v>
          </cell>
          <cell r="H240" t="str">
            <v>1,X</v>
          </cell>
          <cell r="J240" t="str">
            <v>1,X</v>
          </cell>
          <cell r="K240" t="str">
            <v>1,X</v>
          </cell>
          <cell r="L240" t="str">
            <v>1,X</v>
          </cell>
          <cell r="M240" t="str">
            <v>1,X</v>
          </cell>
          <cell r="N240" t="str">
            <v>1,X</v>
          </cell>
          <cell r="O240" t="str">
            <v>1,X</v>
          </cell>
          <cell r="Q240" t="str">
            <v>1,X</v>
          </cell>
          <cell r="R240" t="str">
            <v>1,X</v>
          </cell>
          <cell r="S240" t="str">
            <v>1,X</v>
          </cell>
          <cell r="T240" t="str">
            <v>1,X</v>
          </cell>
          <cell r="U240" t="str">
            <v>1,X</v>
          </cell>
          <cell r="V240" t="str">
            <v>1,X</v>
          </cell>
          <cell r="X240" t="str">
            <v>1,X</v>
          </cell>
          <cell r="Y240" t="str">
            <v>1,X</v>
          </cell>
          <cell r="Z240" t="str">
            <v>1,X</v>
          </cell>
          <cell r="AA240" t="str">
            <v>1,X</v>
          </cell>
          <cell r="AB240" t="str">
            <v>1,X</v>
          </cell>
          <cell r="AC240" t="str">
            <v>1,X</v>
          </cell>
          <cell r="AE240" t="str">
            <v>1,X</v>
          </cell>
          <cell r="AF240" t="str">
            <v>1,X</v>
          </cell>
          <cell r="AG240" t="str">
            <v>1,X</v>
          </cell>
          <cell r="AH240" t="str">
            <v>1,X</v>
          </cell>
          <cell r="AI240" t="str">
            <v>1,X</v>
          </cell>
          <cell r="AJ240" t="str">
            <v>1,X</v>
          </cell>
          <cell r="AM240">
            <v>27</v>
          </cell>
          <cell r="AN240">
            <v>27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2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1</v>
          </cell>
        </row>
        <row r="241">
          <cell r="C241">
            <v>10646</v>
          </cell>
          <cell r="D241" t="str">
            <v>Lê Ngọc Cường</v>
          </cell>
          <cell r="E241" t="str">
            <v>NV Lái xe - VHTTB</v>
          </cell>
          <cell r="F241" t="str">
            <v>1,X</v>
          </cell>
          <cell r="G241" t="str">
            <v>1,X</v>
          </cell>
          <cell r="H241" t="str">
            <v>1,X</v>
          </cell>
          <cell r="J241" t="str">
            <v>1,X</v>
          </cell>
          <cell r="K241" t="str">
            <v>1,X</v>
          </cell>
          <cell r="L241" t="str">
            <v>1,X</v>
          </cell>
          <cell r="M241" t="str">
            <v>1,X</v>
          </cell>
          <cell r="N241" t="str">
            <v>1,X</v>
          </cell>
          <cell r="O241" t="str">
            <v>1,X</v>
          </cell>
          <cell r="Q241" t="str">
            <v>1,X</v>
          </cell>
          <cell r="R241" t="str">
            <v>1,X</v>
          </cell>
          <cell r="S241" t="str">
            <v>1,X</v>
          </cell>
          <cell r="T241" t="str">
            <v>1,X</v>
          </cell>
          <cell r="U241" t="str">
            <v>1,X</v>
          </cell>
          <cell r="V241" t="str">
            <v>1,X</v>
          </cell>
          <cell r="X241" t="str">
            <v>1,X</v>
          </cell>
          <cell r="Y241" t="str">
            <v>1,X</v>
          </cell>
          <cell r="Z241" t="str">
            <v>1,X</v>
          </cell>
          <cell r="AA241" t="str">
            <v>1,X</v>
          </cell>
          <cell r="AB241" t="str">
            <v>1,X</v>
          </cell>
          <cell r="AC241" t="str">
            <v>1,X</v>
          </cell>
          <cell r="AE241" t="str">
            <v>1,X</v>
          </cell>
          <cell r="AF241" t="str">
            <v>1,X</v>
          </cell>
          <cell r="AG241" t="str">
            <v>1,X</v>
          </cell>
          <cell r="AH241" t="str">
            <v>1,X</v>
          </cell>
          <cell r="AI241" t="str">
            <v>1,X</v>
          </cell>
          <cell r="AJ241" t="str">
            <v>1,X</v>
          </cell>
          <cell r="AM241">
            <v>27</v>
          </cell>
          <cell r="AN241">
            <v>27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2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1.05</v>
          </cell>
        </row>
        <row r="242">
          <cell r="C242">
            <v>10647</v>
          </cell>
          <cell r="D242" t="str">
            <v>Nguyễn Tiến Anh</v>
          </cell>
          <cell r="E242" t="str">
            <v>Nhân viên Bốc xếp</v>
          </cell>
          <cell r="F242" t="str">
            <v>1,X</v>
          </cell>
          <cell r="G242" t="str">
            <v>1,X</v>
          </cell>
          <cell r="H242" t="str">
            <v>1,X</v>
          </cell>
          <cell r="J242" t="str">
            <v>1,X</v>
          </cell>
          <cell r="K242" t="str">
            <v>1,X</v>
          </cell>
          <cell r="L242" t="str">
            <v>1,X</v>
          </cell>
          <cell r="M242" t="str">
            <v>1,X</v>
          </cell>
          <cell r="N242" t="str">
            <v>1,X</v>
          </cell>
          <cell r="O242" t="str">
            <v>1,X</v>
          </cell>
          <cell r="Q242" t="str">
            <v>1,X</v>
          </cell>
          <cell r="R242" t="str">
            <v>1,X</v>
          </cell>
          <cell r="S242" t="str">
            <v>1,X</v>
          </cell>
          <cell r="T242" t="str">
            <v>1,X</v>
          </cell>
          <cell r="U242" t="str">
            <v>1,X</v>
          </cell>
          <cell r="V242" t="str">
            <v>1,X</v>
          </cell>
          <cell r="X242" t="str">
            <v>1,X</v>
          </cell>
          <cell r="Y242" t="str">
            <v>1,X</v>
          </cell>
          <cell r="Z242" t="str">
            <v>1,X</v>
          </cell>
          <cell r="AA242" t="str">
            <v>1,X</v>
          </cell>
          <cell r="AB242" t="str">
            <v>1,X</v>
          </cell>
          <cell r="AC242" t="str">
            <v>1,X</v>
          </cell>
          <cell r="AE242" t="str">
            <v>1,X</v>
          </cell>
          <cell r="AF242" t="str">
            <v>1,X</v>
          </cell>
          <cell r="AG242" t="str">
            <v>1,X</v>
          </cell>
          <cell r="AH242" t="str">
            <v>1,X</v>
          </cell>
          <cell r="AI242" t="str">
            <v>1,X</v>
          </cell>
          <cell r="AJ242" t="str">
            <v>1,X</v>
          </cell>
          <cell r="AM242">
            <v>27</v>
          </cell>
          <cell r="AN242">
            <v>27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1</v>
          </cell>
        </row>
        <row r="243">
          <cell r="C243">
            <v>10650</v>
          </cell>
          <cell r="D243" t="str">
            <v>Ngô Ngọc Hảo</v>
          </cell>
          <cell r="E243" t="str">
            <v>Nhân viên Bốc xếp</v>
          </cell>
          <cell r="F243" t="str">
            <v>1,X</v>
          </cell>
          <cell r="G243" t="str">
            <v>1,X</v>
          </cell>
          <cell r="H243" t="str">
            <v>1,X</v>
          </cell>
          <cell r="J243" t="str">
            <v>1,X</v>
          </cell>
          <cell r="K243" t="str">
            <v>1,X</v>
          </cell>
          <cell r="L243" t="str">
            <v>1,X</v>
          </cell>
          <cell r="M243" t="str">
            <v>1,X</v>
          </cell>
          <cell r="N243" t="str">
            <v>1,X</v>
          </cell>
          <cell r="O243" t="str">
            <v>1,X</v>
          </cell>
          <cell r="Q243" t="str">
            <v>1,X</v>
          </cell>
          <cell r="R243" t="str">
            <v>1,X</v>
          </cell>
          <cell r="S243" t="str">
            <v>1,X</v>
          </cell>
          <cell r="T243" t="str">
            <v>1,X</v>
          </cell>
          <cell r="U243" t="str">
            <v>1,X</v>
          </cell>
          <cell r="V243" t="str">
            <v>1,X</v>
          </cell>
          <cell r="X243" t="str">
            <v>1,X</v>
          </cell>
          <cell r="Y243" t="str">
            <v>1,X</v>
          </cell>
          <cell r="Z243" t="str">
            <v>1,X</v>
          </cell>
          <cell r="AA243" t="str">
            <v>1,X</v>
          </cell>
          <cell r="AB243" t="str">
            <v>1,X</v>
          </cell>
          <cell r="AC243" t="str">
            <v>1,X</v>
          </cell>
          <cell r="AE243" t="str">
            <v>1,X</v>
          </cell>
          <cell r="AF243" t="str">
            <v>1,X</v>
          </cell>
          <cell r="AG243" t="str">
            <v>1,X</v>
          </cell>
          <cell r="AH243" t="str">
            <v>1,X</v>
          </cell>
          <cell r="AI243" t="str">
            <v>1,X</v>
          </cell>
          <cell r="AJ243" t="str">
            <v>1,X</v>
          </cell>
          <cell r="AM243">
            <v>27</v>
          </cell>
          <cell r="AN243">
            <v>27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2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1.05</v>
          </cell>
        </row>
        <row r="244">
          <cell r="C244">
            <v>10652</v>
          </cell>
          <cell r="D244" t="str">
            <v>Trương Văn Triệu</v>
          </cell>
          <cell r="E244" t="str">
            <v>Nhân viên Bốc xếp</v>
          </cell>
          <cell r="F244" t="str">
            <v>1,X</v>
          </cell>
          <cell r="G244" t="str">
            <v>1,X</v>
          </cell>
          <cell r="H244" t="str">
            <v>1,X</v>
          </cell>
          <cell r="J244" t="str">
            <v>1,X</v>
          </cell>
          <cell r="K244" t="str">
            <v>1,X</v>
          </cell>
          <cell r="L244" t="str">
            <v>1,X</v>
          </cell>
          <cell r="M244" t="str">
            <v>1,X</v>
          </cell>
          <cell r="N244" t="str">
            <v>1,X</v>
          </cell>
          <cell r="O244" t="str">
            <v>1,X</v>
          </cell>
          <cell r="Q244" t="str">
            <v>1,X</v>
          </cell>
          <cell r="R244" t="str">
            <v>1,X</v>
          </cell>
          <cell r="S244" t="str">
            <v>1,X</v>
          </cell>
          <cell r="T244" t="str">
            <v>1,X</v>
          </cell>
          <cell r="U244" t="str">
            <v>1,X</v>
          </cell>
          <cell r="V244" t="str">
            <v>1,X</v>
          </cell>
          <cell r="X244" t="str">
            <v>1,X</v>
          </cell>
          <cell r="Y244" t="str">
            <v>1,X</v>
          </cell>
          <cell r="Z244" t="str">
            <v>1,X</v>
          </cell>
          <cell r="AA244" t="str">
            <v>1,X</v>
          </cell>
          <cell r="AB244" t="str">
            <v>1,X</v>
          </cell>
          <cell r="AC244" t="str">
            <v>1,X</v>
          </cell>
          <cell r="AE244" t="str">
            <v>1,X</v>
          </cell>
          <cell r="AF244" t="str">
            <v>1,X</v>
          </cell>
          <cell r="AG244" t="str">
            <v>1,X</v>
          </cell>
          <cell r="AH244" t="str">
            <v>1,X</v>
          </cell>
          <cell r="AI244" t="str">
            <v>1,X</v>
          </cell>
          <cell r="AJ244" t="str">
            <v>1,X</v>
          </cell>
          <cell r="AM244">
            <v>27</v>
          </cell>
          <cell r="AN244">
            <v>27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1</v>
          </cell>
        </row>
        <row r="245">
          <cell r="C245">
            <v>10653</v>
          </cell>
          <cell r="D245" t="str">
            <v>Nguyễn Ngọc Nam</v>
          </cell>
          <cell r="E245" t="str">
            <v>Nhân viên Bốc xếp</v>
          </cell>
          <cell r="F245" t="str">
            <v>1,TNLD</v>
          </cell>
          <cell r="G245" t="str">
            <v>1,TNLD</v>
          </cell>
          <cell r="H245" t="str">
            <v>1,TNLD</v>
          </cell>
          <cell r="J245" t="str">
            <v>1,TNLD</v>
          </cell>
          <cell r="K245" t="str">
            <v>1,TNLD</v>
          </cell>
          <cell r="L245" t="str">
            <v>1,TNLD</v>
          </cell>
          <cell r="M245" t="str">
            <v>1,TNLD</v>
          </cell>
          <cell r="N245" t="str">
            <v>1,TNLD</v>
          </cell>
          <cell r="O245" t="str">
            <v>1,TNLD</v>
          </cell>
          <cell r="Q245" t="str">
            <v>1,TNLD</v>
          </cell>
          <cell r="R245" t="str">
            <v>1,TNLD</v>
          </cell>
          <cell r="S245" t="str">
            <v>1,TNLD</v>
          </cell>
          <cell r="T245" t="str">
            <v>1,TNLD</v>
          </cell>
          <cell r="U245" t="str">
            <v>1,TNLD</v>
          </cell>
          <cell r="V245" t="str">
            <v>1,TNLD</v>
          </cell>
          <cell r="X245" t="str">
            <v>1,Om</v>
          </cell>
          <cell r="Y245" t="str">
            <v>1,Om</v>
          </cell>
          <cell r="Z245" t="str">
            <v>1,Om</v>
          </cell>
          <cell r="AA245" t="str">
            <v>1,Om</v>
          </cell>
          <cell r="AB245" t="str">
            <v>1,Om</v>
          </cell>
          <cell r="AC245" t="str">
            <v>1,Om</v>
          </cell>
          <cell r="AE245" t="str">
            <v>1,Om</v>
          </cell>
          <cell r="AF245" t="str">
            <v>1,Om</v>
          </cell>
          <cell r="AG245" t="str">
            <v>1,Om</v>
          </cell>
          <cell r="AH245" t="str">
            <v>1,Om</v>
          </cell>
          <cell r="AI245" t="str">
            <v>1,Om</v>
          </cell>
          <cell r="AJ245" t="str">
            <v>1,Om</v>
          </cell>
          <cell r="AM245">
            <v>27</v>
          </cell>
          <cell r="AN245">
            <v>0</v>
          </cell>
          <cell r="AO245">
            <v>0</v>
          </cell>
          <cell r="AP245">
            <v>12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15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1</v>
          </cell>
        </row>
        <row r="246">
          <cell r="C246">
            <v>10659</v>
          </cell>
          <cell r="D246" t="str">
            <v>Ngô Ngọc Tiến</v>
          </cell>
          <cell r="E246" t="str">
            <v>Nhân viên Bốc xếp</v>
          </cell>
          <cell r="F246" t="str">
            <v>1,X</v>
          </cell>
          <cell r="G246" t="str">
            <v>1,X</v>
          </cell>
          <cell r="H246" t="str">
            <v>1,X</v>
          </cell>
          <cell r="J246" t="str">
            <v>1,X</v>
          </cell>
          <cell r="K246" t="str">
            <v>1,X</v>
          </cell>
          <cell r="L246" t="str">
            <v>1,X</v>
          </cell>
          <cell r="M246" t="str">
            <v>1,X</v>
          </cell>
          <cell r="N246" t="str">
            <v>1,X</v>
          </cell>
          <cell r="O246" t="str">
            <v>1,X</v>
          </cell>
          <cell r="Q246" t="str">
            <v>1,X</v>
          </cell>
          <cell r="R246" t="str">
            <v>1,X</v>
          </cell>
          <cell r="S246" t="str">
            <v>1,X</v>
          </cell>
          <cell r="T246" t="str">
            <v>1,X</v>
          </cell>
          <cell r="U246" t="str">
            <v>1,X</v>
          </cell>
          <cell r="V246" t="str">
            <v>1,X</v>
          </cell>
          <cell r="X246" t="str">
            <v>1,X</v>
          </cell>
          <cell r="Y246" t="str">
            <v>1,X</v>
          </cell>
          <cell r="Z246" t="str">
            <v>1,X</v>
          </cell>
          <cell r="AA246" t="str">
            <v>1,X</v>
          </cell>
          <cell r="AB246" t="str">
            <v>1,X</v>
          </cell>
          <cell r="AC246" t="str">
            <v>1,X</v>
          </cell>
          <cell r="AE246" t="str">
            <v>1,X</v>
          </cell>
          <cell r="AF246" t="str">
            <v>1,X</v>
          </cell>
          <cell r="AG246" t="str">
            <v>1,X</v>
          </cell>
          <cell r="AH246" t="str">
            <v>1,X</v>
          </cell>
          <cell r="AI246" t="str">
            <v>1,X</v>
          </cell>
          <cell r="AJ246" t="str">
            <v>1,X</v>
          </cell>
          <cell r="AM246">
            <v>27</v>
          </cell>
          <cell r="AN246">
            <v>27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1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1</v>
          </cell>
        </row>
        <row r="247">
          <cell r="C247">
            <v>10662</v>
          </cell>
          <cell r="D247" t="str">
            <v>Trần Văn Tĩnh</v>
          </cell>
          <cell r="E247" t="str">
            <v>Nhân viên Bốc xếp</v>
          </cell>
          <cell r="F247" t="str">
            <v>1,X</v>
          </cell>
          <cell r="G247" t="str">
            <v>1,X</v>
          </cell>
          <cell r="H247" t="str">
            <v>1,X</v>
          </cell>
          <cell r="J247" t="str">
            <v>1,X</v>
          </cell>
          <cell r="K247" t="str">
            <v>1,X</v>
          </cell>
          <cell r="L247" t="str">
            <v>1,X</v>
          </cell>
          <cell r="M247" t="str">
            <v>1,X</v>
          </cell>
          <cell r="N247" t="str">
            <v>1,X</v>
          </cell>
          <cell r="O247" t="str">
            <v>1,X</v>
          </cell>
          <cell r="Q247" t="str">
            <v>1,X</v>
          </cell>
          <cell r="R247" t="str">
            <v>1,X</v>
          </cell>
          <cell r="S247" t="str">
            <v>1,X</v>
          </cell>
          <cell r="T247" t="str">
            <v>1,X</v>
          </cell>
          <cell r="U247" t="str">
            <v>1,X</v>
          </cell>
          <cell r="V247" t="str">
            <v>1,X</v>
          </cell>
          <cell r="X247" t="str">
            <v>1,X</v>
          </cell>
          <cell r="Y247" t="str">
            <v>1,X</v>
          </cell>
          <cell r="Z247" t="str">
            <v>1,X</v>
          </cell>
          <cell r="AA247" t="str">
            <v>1,X</v>
          </cell>
          <cell r="AB247" t="str">
            <v>1,X</v>
          </cell>
          <cell r="AC247" t="str">
            <v>1,X</v>
          </cell>
          <cell r="AE247" t="str">
            <v>1,X</v>
          </cell>
          <cell r="AF247" t="str">
            <v>1,X</v>
          </cell>
          <cell r="AG247" t="str">
            <v>1,X</v>
          </cell>
          <cell r="AH247" t="str">
            <v>1,X</v>
          </cell>
          <cell r="AI247" t="str">
            <v>1,X</v>
          </cell>
          <cell r="AJ247" t="str">
            <v>1,X</v>
          </cell>
          <cell r="AM247">
            <v>27</v>
          </cell>
          <cell r="AN247">
            <v>27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2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1</v>
          </cell>
        </row>
        <row r="248">
          <cell r="C248">
            <v>10663</v>
          </cell>
          <cell r="D248" t="str">
            <v>Khổng Vũ Hùng</v>
          </cell>
          <cell r="E248" t="str">
            <v>Nhân viên Bốc xếp</v>
          </cell>
          <cell r="F248" t="str">
            <v>1,Om</v>
          </cell>
          <cell r="G248" t="str">
            <v>1,Om</v>
          </cell>
          <cell r="H248" t="str">
            <v>1,Om</v>
          </cell>
          <cell r="J248" t="str">
            <v>1,Om</v>
          </cell>
          <cell r="K248" t="str">
            <v>1,Om</v>
          </cell>
          <cell r="L248" t="str">
            <v>1,Om</v>
          </cell>
          <cell r="M248" t="str">
            <v>1,Om</v>
          </cell>
          <cell r="N248" t="str">
            <v>1,X</v>
          </cell>
          <cell r="O248" t="str">
            <v>1,X</v>
          </cell>
          <cell r="Q248" t="str">
            <v>1,X</v>
          </cell>
          <cell r="R248" t="str">
            <v>1,X</v>
          </cell>
          <cell r="S248" t="str">
            <v>1,X</v>
          </cell>
          <cell r="T248" t="str">
            <v>1,X</v>
          </cell>
          <cell r="U248" t="str">
            <v>1,X</v>
          </cell>
          <cell r="V248" t="str">
            <v>1,X</v>
          </cell>
          <cell r="X248" t="str">
            <v>1,X</v>
          </cell>
          <cell r="Y248" t="str">
            <v>1,X</v>
          </cell>
          <cell r="Z248" t="str">
            <v>1,X</v>
          </cell>
          <cell r="AA248" t="str">
            <v>1,X</v>
          </cell>
          <cell r="AB248" t="str">
            <v>1,X</v>
          </cell>
          <cell r="AC248" t="str">
            <v>1,X</v>
          </cell>
          <cell r="AE248" t="str">
            <v>1,X</v>
          </cell>
          <cell r="AF248" t="str">
            <v>1,X</v>
          </cell>
          <cell r="AG248" t="str">
            <v>1,X</v>
          </cell>
          <cell r="AH248" t="str">
            <v>1,X</v>
          </cell>
          <cell r="AI248" t="str">
            <v>1,X</v>
          </cell>
          <cell r="AJ248" t="str">
            <v>1,X</v>
          </cell>
          <cell r="AM248">
            <v>27</v>
          </cell>
          <cell r="AN248">
            <v>20</v>
          </cell>
          <cell r="AO248">
            <v>0</v>
          </cell>
          <cell r="AP248">
            <v>7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1</v>
          </cell>
        </row>
        <row r="249">
          <cell r="C249">
            <v>10664</v>
          </cell>
          <cell r="D249" t="str">
            <v>Phan Bá Tráng</v>
          </cell>
          <cell r="E249" t="str">
            <v>Nhân viên Bốc xếp</v>
          </cell>
          <cell r="F249" t="str">
            <v>1,X</v>
          </cell>
          <cell r="G249" t="str">
            <v>1,X</v>
          </cell>
          <cell r="H249" t="str">
            <v>1,X</v>
          </cell>
          <cell r="J249" t="str">
            <v>1,X</v>
          </cell>
          <cell r="K249" t="str">
            <v>1,X</v>
          </cell>
          <cell r="L249" t="str">
            <v>1,X</v>
          </cell>
          <cell r="M249" t="str">
            <v>1,X</v>
          </cell>
          <cell r="N249" t="str">
            <v>1,X</v>
          </cell>
          <cell r="O249" t="str">
            <v>1,X</v>
          </cell>
          <cell r="Q249" t="str">
            <v>1,X</v>
          </cell>
          <cell r="R249" t="str">
            <v>1,X</v>
          </cell>
          <cell r="S249" t="str">
            <v>1,X</v>
          </cell>
          <cell r="T249" t="str">
            <v>1,X</v>
          </cell>
          <cell r="U249" t="str">
            <v>1,X</v>
          </cell>
          <cell r="V249" t="str">
            <v>1,X</v>
          </cell>
          <cell r="X249" t="str">
            <v>1,X</v>
          </cell>
          <cell r="Y249" t="str">
            <v>1,X</v>
          </cell>
          <cell r="Z249" t="str">
            <v>1,X</v>
          </cell>
          <cell r="AA249" t="str">
            <v>1,X</v>
          </cell>
          <cell r="AB249" t="str">
            <v>1,X</v>
          </cell>
          <cell r="AC249" t="str">
            <v>1,X</v>
          </cell>
          <cell r="AE249" t="str">
            <v>1,X</v>
          </cell>
          <cell r="AF249" t="str">
            <v>1,X</v>
          </cell>
          <cell r="AG249" t="str">
            <v>1,X</v>
          </cell>
          <cell r="AH249" t="str">
            <v>1,X</v>
          </cell>
          <cell r="AI249" t="str">
            <v>1,X</v>
          </cell>
          <cell r="AJ249" t="str">
            <v>1,X</v>
          </cell>
          <cell r="AM249">
            <v>27</v>
          </cell>
          <cell r="AN249">
            <v>27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</v>
          </cell>
        </row>
        <row r="250">
          <cell r="C250">
            <v>10666</v>
          </cell>
          <cell r="D250" t="str">
            <v>Phạm Quang Trung</v>
          </cell>
          <cell r="E250" t="str">
            <v>Nhân viên Bốc xếp</v>
          </cell>
          <cell r="F250" t="str">
            <v>1,X</v>
          </cell>
          <cell r="G250" t="str">
            <v>1,X</v>
          </cell>
          <cell r="H250" t="str">
            <v>1,X</v>
          </cell>
          <cell r="J250" t="str">
            <v>1,X</v>
          </cell>
          <cell r="K250" t="str">
            <v>1,X</v>
          </cell>
          <cell r="L250" t="str">
            <v>1,X</v>
          </cell>
          <cell r="M250" t="str">
            <v>1,X</v>
          </cell>
          <cell r="N250" t="str">
            <v>1,X</v>
          </cell>
          <cell r="O250" t="str">
            <v>1,X</v>
          </cell>
          <cell r="Q250" t="str">
            <v>1,X</v>
          </cell>
          <cell r="R250" t="str">
            <v>1,X</v>
          </cell>
          <cell r="S250" t="str">
            <v>1,X</v>
          </cell>
          <cell r="T250" t="str">
            <v>1,X</v>
          </cell>
          <cell r="U250" t="str">
            <v>1,X</v>
          </cell>
          <cell r="V250" t="str">
            <v>1,X</v>
          </cell>
          <cell r="X250" t="str">
            <v>1,X</v>
          </cell>
          <cell r="Y250" t="str">
            <v>1,X</v>
          </cell>
          <cell r="Z250" t="str">
            <v>1,X</v>
          </cell>
          <cell r="AA250" t="str">
            <v>1,X</v>
          </cell>
          <cell r="AB250" t="str">
            <v>1,X</v>
          </cell>
          <cell r="AC250" t="str">
            <v>1,X</v>
          </cell>
          <cell r="AE250" t="str">
            <v>1,X</v>
          </cell>
          <cell r="AF250" t="str">
            <v>1,X</v>
          </cell>
          <cell r="AG250" t="str">
            <v>1,X</v>
          </cell>
          <cell r="AH250" t="str">
            <v>1,X</v>
          </cell>
          <cell r="AI250" t="str">
            <v>1,X</v>
          </cell>
          <cell r="AJ250" t="str">
            <v>1,X</v>
          </cell>
          <cell r="AM250">
            <v>27</v>
          </cell>
          <cell r="AN250">
            <v>27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2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0.66</v>
          </cell>
        </row>
        <row r="251">
          <cell r="C251">
            <v>10667</v>
          </cell>
          <cell r="D251" t="str">
            <v>Nguyễn Phi Trường</v>
          </cell>
          <cell r="E251" t="str">
            <v>Nhân viên Bốc xếp</v>
          </cell>
          <cell r="F251" t="str">
            <v>1,X</v>
          </cell>
          <cell r="G251" t="str">
            <v>1,X</v>
          </cell>
          <cell r="H251" t="str">
            <v>1,X</v>
          </cell>
          <cell r="J251" t="str">
            <v>1,X</v>
          </cell>
          <cell r="K251" t="str">
            <v>1,X</v>
          </cell>
          <cell r="L251" t="str">
            <v>1,X</v>
          </cell>
          <cell r="M251" t="str">
            <v>1,X</v>
          </cell>
          <cell r="N251" t="str">
            <v>1,X</v>
          </cell>
          <cell r="O251" t="str">
            <v>1,X</v>
          </cell>
          <cell r="Q251" t="str">
            <v>1,X</v>
          </cell>
          <cell r="R251" t="str">
            <v>1,X</v>
          </cell>
          <cell r="S251" t="str">
            <v>1,X</v>
          </cell>
          <cell r="T251" t="str">
            <v>1,X</v>
          </cell>
          <cell r="U251" t="str">
            <v>1,X</v>
          </cell>
          <cell r="V251" t="str">
            <v>1,X</v>
          </cell>
          <cell r="X251" t="str">
            <v>1,X</v>
          </cell>
          <cell r="Y251" t="str">
            <v>1,X</v>
          </cell>
          <cell r="Z251" t="str">
            <v>1,X</v>
          </cell>
          <cell r="AA251" t="str">
            <v>1,X</v>
          </cell>
          <cell r="AB251" t="str">
            <v>1,X</v>
          </cell>
          <cell r="AC251" t="str">
            <v>1,X</v>
          </cell>
          <cell r="AE251" t="str">
            <v>1,X</v>
          </cell>
          <cell r="AF251" t="str">
            <v>1,X</v>
          </cell>
          <cell r="AG251" t="str">
            <v>1,X</v>
          </cell>
          <cell r="AH251" t="str">
            <v>1,X</v>
          </cell>
          <cell r="AI251" t="str">
            <v>1,X</v>
          </cell>
          <cell r="AJ251" t="str">
            <v>1,X</v>
          </cell>
          <cell r="AM251">
            <v>27</v>
          </cell>
          <cell r="AN251">
            <v>27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2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0.98</v>
          </cell>
        </row>
        <row r="252">
          <cell r="C252">
            <v>10668</v>
          </cell>
          <cell r="D252" t="str">
            <v>Đới Minh Khoa</v>
          </cell>
          <cell r="E252" t="str">
            <v>Nhân viên Bốc xếp</v>
          </cell>
          <cell r="F252" t="str">
            <v>1,X</v>
          </cell>
          <cell r="G252" t="str">
            <v>1,X</v>
          </cell>
          <cell r="H252" t="str">
            <v>1,X</v>
          </cell>
          <cell r="J252" t="str">
            <v>1,X</v>
          </cell>
          <cell r="K252" t="str">
            <v>1,X</v>
          </cell>
          <cell r="L252" t="str">
            <v>1,X</v>
          </cell>
          <cell r="M252" t="str">
            <v>1,X</v>
          </cell>
          <cell r="N252" t="str">
            <v>1,X</v>
          </cell>
          <cell r="O252" t="str">
            <v>1,X</v>
          </cell>
          <cell r="Q252" t="str">
            <v>1,X</v>
          </cell>
          <cell r="R252" t="str">
            <v>1,X</v>
          </cell>
          <cell r="S252" t="str">
            <v>1,X</v>
          </cell>
          <cell r="T252" t="str">
            <v>1,X</v>
          </cell>
          <cell r="U252" t="str">
            <v>1,X</v>
          </cell>
          <cell r="V252" t="str">
            <v>1,X</v>
          </cell>
          <cell r="X252" t="str">
            <v>1,X</v>
          </cell>
          <cell r="Y252" t="str">
            <v>1,X</v>
          </cell>
          <cell r="Z252" t="str">
            <v>1,X</v>
          </cell>
          <cell r="AA252" t="str">
            <v>1,X</v>
          </cell>
          <cell r="AB252" t="str">
            <v>1,X</v>
          </cell>
          <cell r="AC252" t="str">
            <v>1,X</v>
          </cell>
          <cell r="AE252" t="str">
            <v>1,X</v>
          </cell>
          <cell r="AF252" t="str">
            <v>1,X</v>
          </cell>
          <cell r="AG252" t="str">
            <v>1,X</v>
          </cell>
          <cell r="AH252" t="str">
            <v>1,X</v>
          </cell>
          <cell r="AI252" t="str">
            <v>1,X</v>
          </cell>
          <cell r="AJ252" t="str">
            <v>1,X</v>
          </cell>
          <cell r="AM252">
            <v>27</v>
          </cell>
          <cell r="AN252">
            <v>27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2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1</v>
          </cell>
        </row>
        <row r="253">
          <cell r="C253">
            <v>10669</v>
          </cell>
          <cell r="D253" t="str">
            <v>Nguyễn Xuân Tân</v>
          </cell>
          <cell r="E253" t="str">
            <v>Nhân viên Bốc xếp</v>
          </cell>
          <cell r="F253" t="str">
            <v>1,X</v>
          </cell>
          <cell r="G253" t="str">
            <v>1,X</v>
          </cell>
          <cell r="H253" t="str">
            <v>1,X</v>
          </cell>
          <cell r="J253" t="str">
            <v>1,X</v>
          </cell>
          <cell r="K253" t="str">
            <v>1,X</v>
          </cell>
          <cell r="L253" t="str">
            <v>1,X</v>
          </cell>
          <cell r="M253" t="str">
            <v>1,X</v>
          </cell>
          <cell r="N253" t="str">
            <v>1,X</v>
          </cell>
          <cell r="O253" t="str">
            <v>1,X</v>
          </cell>
          <cell r="Q253" t="str">
            <v>1,X</v>
          </cell>
          <cell r="R253" t="str">
            <v>1,X</v>
          </cell>
          <cell r="S253" t="str">
            <v>1,X</v>
          </cell>
          <cell r="T253" t="str">
            <v>1,X</v>
          </cell>
          <cell r="U253" t="str">
            <v>1,X</v>
          </cell>
          <cell r="V253" t="str">
            <v>1,X</v>
          </cell>
          <cell r="X253" t="str">
            <v>1,X</v>
          </cell>
          <cell r="Y253" t="str">
            <v>1,X</v>
          </cell>
          <cell r="Z253" t="str">
            <v>1,X</v>
          </cell>
          <cell r="AA253" t="str">
            <v>1,X</v>
          </cell>
          <cell r="AB253" t="str">
            <v>1,X</v>
          </cell>
          <cell r="AC253" t="str">
            <v>1,X</v>
          </cell>
          <cell r="AE253" t="str">
            <v>1,X</v>
          </cell>
          <cell r="AF253" t="str">
            <v>1,X</v>
          </cell>
          <cell r="AG253" t="str">
            <v>1,X</v>
          </cell>
          <cell r="AH253" t="str">
            <v>1,X</v>
          </cell>
          <cell r="AI253" t="str">
            <v>1,X</v>
          </cell>
          <cell r="AJ253" t="str">
            <v>1,X</v>
          </cell>
          <cell r="AM253">
            <v>27</v>
          </cell>
          <cell r="AN253">
            <v>27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2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</v>
          </cell>
        </row>
        <row r="254">
          <cell r="C254">
            <v>10670</v>
          </cell>
          <cell r="D254" t="str">
            <v>Nguyễn Văn Toàn</v>
          </cell>
          <cell r="E254" t="str">
            <v>Nhân viên Bốc xếp</v>
          </cell>
          <cell r="F254" t="str">
            <v>1,X</v>
          </cell>
          <cell r="G254" t="str">
            <v>1,X</v>
          </cell>
          <cell r="H254" t="str">
            <v>1,X</v>
          </cell>
          <cell r="J254" t="str">
            <v>1,X</v>
          </cell>
          <cell r="K254" t="str">
            <v>1,X</v>
          </cell>
          <cell r="L254" t="str">
            <v>1,X</v>
          </cell>
          <cell r="M254" t="str">
            <v>1,X</v>
          </cell>
          <cell r="N254" t="str">
            <v>1,X</v>
          </cell>
          <cell r="O254" t="str">
            <v>1,X</v>
          </cell>
          <cell r="Q254" t="str">
            <v>1,X</v>
          </cell>
          <cell r="R254" t="str">
            <v>1,X</v>
          </cell>
          <cell r="S254" t="str">
            <v>1,X</v>
          </cell>
          <cell r="T254" t="str">
            <v>1,X</v>
          </cell>
          <cell r="U254" t="str">
            <v>1,X</v>
          </cell>
          <cell r="V254" t="str">
            <v>1,X</v>
          </cell>
          <cell r="X254" t="str">
            <v>1,X</v>
          </cell>
          <cell r="Y254" t="str">
            <v>1,X</v>
          </cell>
          <cell r="Z254" t="str">
            <v>1,X</v>
          </cell>
          <cell r="AA254" t="str">
            <v>1,X</v>
          </cell>
          <cell r="AB254" t="str">
            <v>1,X</v>
          </cell>
          <cell r="AC254" t="str">
            <v>1,X</v>
          </cell>
          <cell r="AE254" t="str">
            <v>1,X</v>
          </cell>
          <cell r="AF254" t="str">
            <v>1,X</v>
          </cell>
          <cell r="AG254" t="str">
            <v>1,X</v>
          </cell>
          <cell r="AH254" t="str">
            <v>1,X</v>
          </cell>
          <cell r="AI254" t="str">
            <v>1,X</v>
          </cell>
          <cell r="AJ254" t="str">
            <v>1,X</v>
          </cell>
          <cell r="AM254">
            <v>27</v>
          </cell>
          <cell r="AN254">
            <v>27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2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1.05</v>
          </cell>
        </row>
        <row r="255">
          <cell r="C255">
            <v>10672</v>
          </cell>
          <cell r="D255" t="str">
            <v>Triệu Tuấn Anh</v>
          </cell>
          <cell r="E255" t="str">
            <v>Nhân viên Bốc xếp</v>
          </cell>
          <cell r="F255" t="str">
            <v>1,X</v>
          </cell>
          <cell r="G255" t="str">
            <v>1,X</v>
          </cell>
          <cell r="H255" t="str">
            <v>1,X</v>
          </cell>
          <cell r="J255" t="str">
            <v>1,X</v>
          </cell>
          <cell r="K255" t="str">
            <v>1,X</v>
          </cell>
          <cell r="L255" t="str">
            <v>1,X</v>
          </cell>
          <cell r="M255" t="str">
            <v>1,X</v>
          </cell>
          <cell r="N255" t="str">
            <v>1,X</v>
          </cell>
          <cell r="O255" t="str">
            <v>1,X</v>
          </cell>
          <cell r="Q255" t="str">
            <v>1,X</v>
          </cell>
          <cell r="R255" t="str">
            <v>1,X</v>
          </cell>
          <cell r="S255" t="str">
            <v>1,X</v>
          </cell>
          <cell r="T255" t="str">
            <v>1,X</v>
          </cell>
          <cell r="U255" t="str">
            <v>1,X</v>
          </cell>
          <cell r="V255" t="str">
            <v>1,X</v>
          </cell>
          <cell r="X255" t="str">
            <v>1,X</v>
          </cell>
          <cell r="Y255" t="str">
            <v>1,X</v>
          </cell>
          <cell r="Z255" t="str">
            <v>1,X</v>
          </cell>
          <cell r="AA255" t="str">
            <v>1,X</v>
          </cell>
          <cell r="AB255" t="str">
            <v>1,X</v>
          </cell>
          <cell r="AC255" t="str">
            <v>1,X</v>
          </cell>
          <cell r="AE255" t="str">
            <v>1,X</v>
          </cell>
          <cell r="AF255" t="str">
            <v>1,X</v>
          </cell>
          <cell r="AG255" t="str">
            <v>1,X</v>
          </cell>
          <cell r="AH255" t="str">
            <v>1,X</v>
          </cell>
          <cell r="AI255" t="str">
            <v>1,X</v>
          </cell>
          <cell r="AJ255" t="str">
            <v>1,X</v>
          </cell>
          <cell r="AM255">
            <v>27</v>
          </cell>
          <cell r="AN255">
            <v>27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2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1</v>
          </cell>
        </row>
        <row r="256">
          <cell r="C256">
            <v>10674</v>
          </cell>
          <cell r="D256" t="str">
            <v>Nguyễn Văn Tuế</v>
          </cell>
          <cell r="E256" t="str">
            <v>Nhân viên Bốc xếp</v>
          </cell>
          <cell r="F256" t="str">
            <v>1,X</v>
          </cell>
          <cell r="G256" t="str">
            <v>1,X</v>
          </cell>
          <cell r="H256" t="str">
            <v>1,X</v>
          </cell>
          <cell r="J256" t="str">
            <v>1,X</v>
          </cell>
          <cell r="K256" t="str">
            <v>1,X</v>
          </cell>
          <cell r="L256" t="str">
            <v>1,X</v>
          </cell>
          <cell r="M256" t="str">
            <v>1,X</v>
          </cell>
          <cell r="N256" t="str">
            <v>1,X</v>
          </cell>
          <cell r="O256" t="str">
            <v>1,X</v>
          </cell>
          <cell r="Q256" t="str">
            <v>1,X</v>
          </cell>
          <cell r="R256" t="str">
            <v>1,X</v>
          </cell>
          <cell r="S256" t="str">
            <v>1,X</v>
          </cell>
          <cell r="T256" t="str">
            <v>1,X</v>
          </cell>
          <cell r="U256" t="str">
            <v>1,X</v>
          </cell>
          <cell r="V256" t="str">
            <v>1,X</v>
          </cell>
          <cell r="X256" t="str">
            <v>1,X</v>
          </cell>
          <cell r="Y256" t="str">
            <v>1,X</v>
          </cell>
          <cell r="Z256" t="str">
            <v>1,X</v>
          </cell>
          <cell r="AA256" t="str">
            <v>1,X</v>
          </cell>
          <cell r="AB256" t="str">
            <v>1,X</v>
          </cell>
          <cell r="AC256" t="str">
            <v>1,X</v>
          </cell>
          <cell r="AE256" t="str">
            <v>1,X</v>
          </cell>
          <cell r="AF256" t="str">
            <v>1,X</v>
          </cell>
          <cell r="AG256" t="str">
            <v>1,X</v>
          </cell>
          <cell r="AH256" t="str">
            <v>1,X</v>
          </cell>
          <cell r="AI256" t="str">
            <v>1,X</v>
          </cell>
          <cell r="AJ256" t="str">
            <v>1,X</v>
          </cell>
          <cell r="AM256">
            <v>27</v>
          </cell>
          <cell r="AN256">
            <v>27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2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1</v>
          </cell>
        </row>
        <row r="257">
          <cell r="C257">
            <v>10675</v>
          </cell>
          <cell r="D257" t="str">
            <v>Phạm Văn Bảy</v>
          </cell>
          <cell r="E257" t="str">
            <v>Nhân viên Bốc xếp</v>
          </cell>
          <cell r="F257" t="str">
            <v>1,X</v>
          </cell>
          <cell r="G257" t="str">
            <v>1,X</v>
          </cell>
          <cell r="H257" t="str">
            <v>1,X</v>
          </cell>
          <cell r="J257" t="str">
            <v>1,X</v>
          </cell>
          <cell r="K257" t="str">
            <v>1,X</v>
          </cell>
          <cell r="L257" t="str">
            <v>1,X</v>
          </cell>
          <cell r="M257" t="str">
            <v>1,X</v>
          </cell>
          <cell r="N257" t="str">
            <v>1,X</v>
          </cell>
          <cell r="O257" t="str">
            <v>1,X</v>
          </cell>
          <cell r="Q257" t="str">
            <v>1,X</v>
          </cell>
          <cell r="R257" t="str">
            <v>1,X</v>
          </cell>
          <cell r="S257" t="str">
            <v>1,X</v>
          </cell>
          <cell r="T257" t="str">
            <v>1,X</v>
          </cell>
          <cell r="U257" t="str">
            <v>1,X</v>
          </cell>
          <cell r="V257" t="str">
            <v>1,X</v>
          </cell>
          <cell r="X257" t="str">
            <v>1,X</v>
          </cell>
          <cell r="Y257" t="str">
            <v>1,X</v>
          </cell>
          <cell r="Z257" t="str">
            <v>1,X</v>
          </cell>
          <cell r="AA257" t="str">
            <v>1,X</v>
          </cell>
          <cell r="AB257" t="str">
            <v>1,X</v>
          </cell>
          <cell r="AC257" t="str">
            <v>1,X</v>
          </cell>
          <cell r="AE257" t="str">
            <v>1,X</v>
          </cell>
          <cell r="AF257" t="str">
            <v>1,X</v>
          </cell>
          <cell r="AG257" t="str">
            <v>1,X</v>
          </cell>
          <cell r="AH257" t="str">
            <v>1,X</v>
          </cell>
          <cell r="AI257" t="str">
            <v>1,X</v>
          </cell>
          <cell r="AJ257" t="str">
            <v>1,X</v>
          </cell>
          <cell r="AM257">
            <v>27</v>
          </cell>
          <cell r="AN257">
            <v>27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1</v>
          </cell>
        </row>
        <row r="258">
          <cell r="C258">
            <v>10676</v>
          </cell>
          <cell r="D258" t="str">
            <v>Vương Khắc Hòa</v>
          </cell>
          <cell r="E258" t="str">
            <v>NV Lái xe - VHTTB</v>
          </cell>
          <cell r="F258" t="str">
            <v>1,X</v>
          </cell>
          <cell r="G258" t="str">
            <v>1,X</v>
          </cell>
          <cell r="H258" t="str">
            <v>1,X</v>
          </cell>
          <cell r="J258" t="str">
            <v>1,X</v>
          </cell>
          <cell r="K258" t="str">
            <v>1,X</v>
          </cell>
          <cell r="L258" t="str">
            <v>1,X</v>
          </cell>
          <cell r="M258" t="str">
            <v>1,X</v>
          </cell>
          <cell r="N258" t="str">
            <v>1,X</v>
          </cell>
          <cell r="O258" t="str">
            <v>1,X</v>
          </cell>
          <cell r="Q258" t="str">
            <v>1,X</v>
          </cell>
          <cell r="R258" t="str">
            <v>1,X</v>
          </cell>
          <cell r="S258" t="str">
            <v>1,X</v>
          </cell>
          <cell r="T258" t="str">
            <v>1,X</v>
          </cell>
          <cell r="U258" t="str">
            <v>1,X</v>
          </cell>
          <cell r="V258" t="str">
            <v>1,X</v>
          </cell>
          <cell r="X258" t="str">
            <v>1,X</v>
          </cell>
          <cell r="Y258" t="str">
            <v>1,X</v>
          </cell>
          <cell r="Z258" t="str">
            <v>1,X</v>
          </cell>
          <cell r="AA258" t="str">
            <v>1,X</v>
          </cell>
          <cell r="AB258" t="str">
            <v>1,X</v>
          </cell>
          <cell r="AC258" t="str">
            <v>1,X</v>
          </cell>
          <cell r="AE258" t="str">
            <v>1,X</v>
          </cell>
          <cell r="AF258" t="str">
            <v>1,X</v>
          </cell>
          <cell r="AG258" t="str">
            <v>1,X</v>
          </cell>
          <cell r="AH258" t="str">
            <v>1,X</v>
          </cell>
          <cell r="AI258" t="str">
            <v>1,X</v>
          </cell>
          <cell r="AJ258" t="str">
            <v>1,X</v>
          </cell>
          <cell r="AM258">
            <v>27</v>
          </cell>
          <cell r="AN258">
            <v>27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2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</v>
          </cell>
        </row>
        <row r="259">
          <cell r="C259">
            <v>10677</v>
          </cell>
          <cell r="D259" t="str">
            <v>Vũ Văn Thành</v>
          </cell>
          <cell r="E259" t="str">
            <v>Nhân viên Bốc xếp</v>
          </cell>
          <cell r="F259" t="str">
            <v>1,X</v>
          </cell>
          <cell r="G259" t="str">
            <v>1,X</v>
          </cell>
          <cell r="H259" t="str">
            <v>1,X</v>
          </cell>
          <cell r="J259" t="str">
            <v>1,X</v>
          </cell>
          <cell r="K259" t="str">
            <v>1,X</v>
          </cell>
          <cell r="L259" t="str">
            <v>1,X</v>
          </cell>
          <cell r="M259" t="str">
            <v>1,X</v>
          </cell>
          <cell r="N259" t="str">
            <v>1,X</v>
          </cell>
          <cell r="O259" t="str">
            <v>1,X</v>
          </cell>
          <cell r="Q259" t="str">
            <v>1,X</v>
          </cell>
          <cell r="R259" t="str">
            <v>1,X</v>
          </cell>
          <cell r="S259" t="str">
            <v>1,X</v>
          </cell>
          <cell r="T259" t="str">
            <v>1,X</v>
          </cell>
          <cell r="U259" t="str">
            <v>1,X</v>
          </cell>
          <cell r="V259" t="str">
            <v>1,X</v>
          </cell>
          <cell r="X259" t="str">
            <v>1,X</v>
          </cell>
          <cell r="Y259" t="str">
            <v>1,X</v>
          </cell>
          <cell r="Z259" t="str">
            <v>1,X</v>
          </cell>
          <cell r="AA259" t="str">
            <v>1,X</v>
          </cell>
          <cell r="AB259" t="str">
            <v>1,X</v>
          </cell>
          <cell r="AC259" t="str">
            <v>1,X</v>
          </cell>
          <cell r="AE259" t="str">
            <v>1,X</v>
          </cell>
          <cell r="AF259" t="str">
            <v>1,X</v>
          </cell>
          <cell r="AG259" t="str">
            <v>1,X</v>
          </cell>
          <cell r="AH259" t="str">
            <v>1,X</v>
          </cell>
          <cell r="AI259" t="str">
            <v>1,X</v>
          </cell>
          <cell r="AJ259" t="str">
            <v>1,X</v>
          </cell>
          <cell r="AM259">
            <v>27</v>
          </cell>
          <cell r="AN259">
            <v>27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1</v>
          </cell>
        </row>
        <row r="260">
          <cell r="C260">
            <v>10678</v>
          </cell>
          <cell r="D260" t="str">
            <v>Phạm Thanh Quang</v>
          </cell>
          <cell r="E260" t="str">
            <v>Nhân viên Bốc xếp</v>
          </cell>
          <cell r="AM260">
            <v>27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</row>
        <row r="261">
          <cell r="C261">
            <v>10679</v>
          </cell>
          <cell r="D261" t="str">
            <v>Lã Văn Thảo</v>
          </cell>
          <cell r="E261" t="str">
            <v>Nhân viên Bốc xếp</v>
          </cell>
          <cell r="F261" t="str">
            <v>1,Om</v>
          </cell>
          <cell r="G261" t="str">
            <v>1,Om</v>
          </cell>
          <cell r="H261" t="str">
            <v>1,X</v>
          </cell>
          <cell r="J261" t="str">
            <v>1,X</v>
          </cell>
          <cell r="K261" t="str">
            <v>1,X</v>
          </cell>
          <cell r="L261" t="str">
            <v>1,X</v>
          </cell>
          <cell r="M261" t="str">
            <v>1,X</v>
          </cell>
          <cell r="N261" t="str">
            <v>1,X</v>
          </cell>
          <cell r="O261" t="str">
            <v>1,X</v>
          </cell>
          <cell r="Q261" t="str">
            <v>1,X</v>
          </cell>
          <cell r="R261" t="str">
            <v>1,X</v>
          </cell>
          <cell r="S261" t="str">
            <v>1,X</v>
          </cell>
          <cell r="T261" t="str">
            <v>1,X</v>
          </cell>
          <cell r="U261" t="str">
            <v>1,X</v>
          </cell>
          <cell r="V261" t="str">
            <v>1,X</v>
          </cell>
          <cell r="X261" t="str">
            <v>1,X</v>
          </cell>
          <cell r="Y261" t="str">
            <v>1,X</v>
          </cell>
          <cell r="Z261" t="str">
            <v>1,X</v>
          </cell>
          <cell r="AA261" t="str">
            <v>1,X</v>
          </cell>
          <cell r="AB261" t="str">
            <v>1,X</v>
          </cell>
          <cell r="AC261" t="str">
            <v>1,X</v>
          </cell>
          <cell r="AE261" t="str">
            <v>1,X</v>
          </cell>
          <cell r="AF261" t="str">
            <v>1,X</v>
          </cell>
          <cell r="AG261" t="str">
            <v>1,X</v>
          </cell>
          <cell r="AH261" t="str">
            <v>1,X</v>
          </cell>
          <cell r="AI261" t="str">
            <v>1,X</v>
          </cell>
          <cell r="AJ261" t="str">
            <v>1,X</v>
          </cell>
          <cell r="AM261">
            <v>27</v>
          </cell>
          <cell r="AN261">
            <v>25</v>
          </cell>
          <cell r="AO261">
            <v>0</v>
          </cell>
          <cell r="AP261">
            <v>2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</v>
          </cell>
        </row>
        <row r="262">
          <cell r="C262">
            <v>10680</v>
          </cell>
          <cell r="D262" t="str">
            <v>Nguyễn Thanh Bình</v>
          </cell>
          <cell r="E262" t="str">
            <v>Nhân viên Bốc xếp</v>
          </cell>
          <cell r="F262" t="str">
            <v>1,F</v>
          </cell>
          <cell r="G262" t="str">
            <v>1,F</v>
          </cell>
          <cell r="H262" t="str">
            <v>1,F</v>
          </cell>
          <cell r="J262" t="str">
            <v>1,Om</v>
          </cell>
          <cell r="K262" t="str">
            <v>1,Om</v>
          </cell>
          <cell r="L262" t="str">
            <v>1,Om</v>
          </cell>
          <cell r="M262" t="str">
            <v>1,Om</v>
          </cell>
          <cell r="N262" t="str">
            <v>1,Om</v>
          </cell>
          <cell r="O262" t="str">
            <v>1,F</v>
          </cell>
          <cell r="Q262" t="str">
            <v>1,F</v>
          </cell>
          <cell r="R262" t="str">
            <v>1,X</v>
          </cell>
          <cell r="S262" t="str">
            <v>1,X</v>
          </cell>
          <cell r="T262" t="str">
            <v>1,X</v>
          </cell>
          <cell r="U262" t="str">
            <v>1,X</v>
          </cell>
          <cell r="V262" t="str">
            <v>1,X</v>
          </cell>
          <cell r="X262" t="str">
            <v>1,X</v>
          </cell>
          <cell r="Y262" t="str">
            <v>1,X</v>
          </cell>
          <cell r="Z262" t="str">
            <v>1,X</v>
          </cell>
          <cell r="AA262" t="str">
            <v>1,X</v>
          </cell>
          <cell r="AB262" t="str">
            <v>1,X</v>
          </cell>
          <cell r="AC262" t="str">
            <v>1,X</v>
          </cell>
          <cell r="AE262" t="str">
            <v>1,X</v>
          </cell>
          <cell r="AF262" t="str">
            <v>1,X</v>
          </cell>
          <cell r="AG262" t="str">
            <v>1,X</v>
          </cell>
          <cell r="AH262" t="str">
            <v>1,X</v>
          </cell>
          <cell r="AI262" t="str">
            <v>1,X</v>
          </cell>
          <cell r="AJ262" t="str">
            <v>1,X</v>
          </cell>
          <cell r="AM262">
            <v>27</v>
          </cell>
          <cell r="AN262">
            <v>17</v>
          </cell>
          <cell r="AO262">
            <v>0</v>
          </cell>
          <cell r="AP262">
            <v>5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5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2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1</v>
          </cell>
        </row>
        <row r="263">
          <cell r="C263">
            <v>11086</v>
          </cell>
          <cell r="D263" t="str">
            <v>Nguyễn Quốc Dũng</v>
          </cell>
          <cell r="E263" t="str">
            <v>Nhân viên Bốc xếp</v>
          </cell>
          <cell r="F263" t="str">
            <v>1,X</v>
          </cell>
          <cell r="G263" t="str">
            <v>1,X</v>
          </cell>
          <cell r="H263" t="str">
            <v>1,Om</v>
          </cell>
          <cell r="J263" t="str">
            <v>1,Om</v>
          </cell>
          <cell r="K263" t="str">
            <v>1,Om</v>
          </cell>
          <cell r="L263" t="str">
            <v>1,Om</v>
          </cell>
          <cell r="M263" t="str">
            <v>1,Om</v>
          </cell>
          <cell r="N263" t="str">
            <v>1,Om</v>
          </cell>
          <cell r="O263" t="str">
            <v>1,Om</v>
          </cell>
          <cell r="Q263" t="str">
            <v>1,Om</v>
          </cell>
          <cell r="R263" t="str">
            <v>1,Om</v>
          </cell>
          <cell r="S263" t="str">
            <v>1,Om</v>
          </cell>
          <cell r="T263" t="str">
            <v>1,Om</v>
          </cell>
          <cell r="U263" t="str">
            <v>1,Om</v>
          </cell>
          <cell r="V263" t="str">
            <v>1,Om</v>
          </cell>
          <cell r="X263" t="str">
            <v>1,X</v>
          </cell>
          <cell r="Y263" t="str">
            <v>1,X</v>
          </cell>
          <cell r="Z263" t="str">
            <v>1,X</v>
          </cell>
          <cell r="AA263" t="str">
            <v>1,X</v>
          </cell>
          <cell r="AB263" t="str">
            <v>1,X</v>
          </cell>
          <cell r="AC263" t="str">
            <v>1,X</v>
          </cell>
          <cell r="AE263" t="str">
            <v>1,X</v>
          </cell>
          <cell r="AF263" t="str">
            <v>1,X</v>
          </cell>
          <cell r="AG263" t="str">
            <v>1,X</v>
          </cell>
          <cell r="AH263" t="str">
            <v>1,X</v>
          </cell>
          <cell r="AI263" t="str">
            <v>1,X</v>
          </cell>
          <cell r="AJ263" t="str">
            <v>1,X</v>
          </cell>
          <cell r="AM263">
            <v>27</v>
          </cell>
          <cell r="AN263">
            <v>14</v>
          </cell>
          <cell r="AO263">
            <v>0</v>
          </cell>
          <cell r="AP263">
            <v>13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1</v>
          </cell>
        </row>
        <row r="264">
          <cell r="C264">
            <v>11092</v>
          </cell>
          <cell r="D264" t="str">
            <v>Nguyễn Thành Long</v>
          </cell>
          <cell r="E264" t="str">
            <v>Nhân viên Bốc xếp</v>
          </cell>
          <cell r="F264" t="str">
            <v>1,X</v>
          </cell>
          <cell r="G264" t="str">
            <v>1,X</v>
          </cell>
          <cell r="H264" t="str">
            <v>1,X</v>
          </cell>
          <cell r="J264" t="str">
            <v>1,X</v>
          </cell>
          <cell r="K264" t="str">
            <v>1,X</v>
          </cell>
          <cell r="L264" t="str">
            <v>1,X</v>
          </cell>
          <cell r="M264" t="str">
            <v>1,X</v>
          </cell>
          <cell r="N264" t="str">
            <v>1,X</v>
          </cell>
          <cell r="O264" t="str">
            <v>1,X</v>
          </cell>
          <cell r="Q264" t="str">
            <v>1,X</v>
          </cell>
          <cell r="R264" t="str">
            <v>1,X</v>
          </cell>
          <cell r="S264" t="str">
            <v>1,X</v>
          </cell>
          <cell r="T264" t="str">
            <v>1,X</v>
          </cell>
          <cell r="U264" t="str">
            <v>1,X</v>
          </cell>
          <cell r="V264" t="str">
            <v>1,X</v>
          </cell>
          <cell r="X264" t="str">
            <v>1,X</v>
          </cell>
          <cell r="Y264" t="str">
            <v>1,X</v>
          </cell>
          <cell r="Z264" t="str">
            <v>1,X</v>
          </cell>
          <cell r="AA264" t="str">
            <v>1,X</v>
          </cell>
          <cell r="AB264" t="str">
            <v>1,X</v>
          </cell>
          <cell r="AC264" t="str">
            <v>1,X</v>
          </cell>
          <cell r="AE264" t="str">
            <v>1,X</v>
          </cell>
          <cell r="AF264" t="str">
            <v>1,X</v>
          </cell>
          <cell r="AG264" t="str">
            <v>1,X</v>
          </cell>
          <cell r="AH264" t="str">
            <v>1,X</v>
          </cell>
          <cell r="AI264" t="str">
            <v>1,X</v>
          </cell>
          <cell r="AJ264" t="str">
            <v>1,X</v>
          </cell>
          <cell r="AM264">
            <v>27</v>
          </cell>
          <cell r="AN264">
            <v>27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2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1</v>
          </cell>
        </row>
        <row r="265">
          <cell r="C265">
            <v>11094</v>
          </cell>
          <cell r="D265" t="str">
            <v>Nguyễn Xuân Đỏ</v>
          </cell>
          <cell r="E265" t="str">
            <v>Nhân viên Bốc xếp</v>
          </cell>
          <cell r="F265" t="str">
            <v>1,X</v>
          </cell>
          <cell r="G265" t="str">
            <v>1,X</v>
          </cell>
          <cell r="H265" t="str">
            <v>1,X</v>
          </cell>
          <cell r="J265" t="str">
            <v>1,X</v>
          </cell>
          <cell r="K265" t="str">
            <v>1,X</v>
          </cell>
          <cell r="L265" t="str">
            <v>1,X</v>
          </cell>
          <cell r="M265" t="str">
            <v>1,X</v>
          </cell>
          <cell r="N265" t="str">
            <v>1,X</v>
          </cell>
          <cell r="O265" t="str">
            <v>1,X</v>
          </cell>
          <cell r="Q265" t="str">
            <v>1,X</v>
          </cell>
          <cell r="R265" t="str">
            <v>1,X</v>
          </cell>
          <cell r="S265" t="str">
            <v>1,X</v>
          </cell>
          <cell r="T265" t="str">
            <v>1,X</v>
          </cell>
          <cell r="U265" t="str">
            <v>1,X</v>
          </cell>
          <cell r="V265" t="str">
            <v>1,X</v>
          </cell>
          <cell r="X265" t="str">
            <v>1,X</v>
          </cell>
          <cell r="Y265" t="str">
            <v>1,X</v>
          </cell>
          <cell r="Z265" t="str">
            <v>1,X</v>
          </cell>
          <cell r="AA265" t="str">
            <v>1,X</v>
          </cell>
          <cell r="AB265" t="str">
            <v>1,X</v>
          </cell>
          <cell r="AC265" t="str">
            <v>1,X</v>
          </cell>
          <cell r="AE265" t="str">
            <v>1,X</v>
          </cell>
          <cell r="AF265" t="str">
            <v>1,X</v>
          </cell>
          <cell r="AG265" t="str">
            <v>1,X</v>
          </cell>
          <cell r="AH265" t="str">
            <v>1,X</v>
          </cell>
          <cell r="AI265" t="str">
            <v>1,X</v>
          </cell>
          <cell r="AJ265" t="str">
            <v>1,X</v>
          </cell>
          <cell r="AM265">
            <v>27</v>
          </cell>
          <cell r="AN265">
            <v>27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0.95</v>
          </cell>
        </row>
        <row r="266">
          <cell r="C266">
            <v>11095</v>
          </cell>
          <cell r="D266" t="str">
            <v>Đỗ Văn Phụng</v>
          </cell>
          <cell r="E266" t="str">
            <v>Nhân viên Bốc xếp</v>
          </cell>
          <cell r="F266" t="str">
            <v>1,X</v>
          </cell>
          <cell r="G266" t="str">
            <v>1,X</v>
          </cell>
          <cell r="H266" t="str">
            <v>1,X</v>
          </cell>
          <cell r="J266" t="str">
            <v>1,X</v>
          </cell>
          <cell r="K266" t="str">
            <v>1,X</v>
          </cell>
          <cell r="L266" t="str">
            <v>1,X</v>
          </cell>
          <cell r="M266" t="str">
            <v>1,X</v>
          </cell>
          <cell r="N266" t="str">
            <v>1,X</v>
          </cell>
          <cell r="O266" t="str">
            <v>1,X</v>
          </cell>
          <cell r="Q266" t="str">
            <v>1,Om</v>
          </cell>
          <cell r="R266" t="str">
            <v>1,X</v>
          </cell>
          <cell r="S266" t="str">
            <v>1,X</v>
          </cell>
          <cell r="T266" t="str">
            <v>1,X</v>
          </cell>
          <cell r="U266" t="str">
            <v>1,X</v>
          </cell>
          <cell r="V266" t="str">
            <v>1,X</v>
          </cell>
          <cell r="X266" t="str">
            <v>1,X</v>
          </cell>
          <cell r="Y266" t="str">
            <v>1,X</v>
          </cell>
          <cell r="Z266" t="str">
            <v>1,X</v>
          </cell>
          <cell r="AA266" t="str">
            <v>1,X</v>
          </cell>
          <cell r="AB266" t="str">
            <v>1,X</v>
          </cell>
          <cell r="AC266" t="str">
            <v>1,X</v>
          </cell>
          <cell r="AE266" t="str">
            <v>1,X</v>
          </cell>
          <cell r="AF266" t="str">
            <v>1,X</v>
          </cell>
          <cell r="AG266" t="str">
            <v>1,X</v>
          </cell>
          <cell r="AH266" t="str">
            <v>1,X</v>
          </cell>
          <cell r="AI266" t="str">
            <v>1,X</v>
          </cell>
          <cell r="AJ266" t="str">
            <v>1,X</v>
          </cell>
          <cell r="AM266">
            <v>27</v>
          </cell>
          <cell r="AN266">
            <v>26</v>
          </cell>
          <cell r="AO266">
            <v>0</v>
          </cell>
          <cell r="AP266">
            <v>1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1</v>
          </cell>
        </row>
        <row r="267">
          <cell r="C267">
            <v>11097</v>
          </cell>
          <cell r="D267" t="str">
            <v>Trần Đình Thăng</v>
          </cell>
          <cell r="E267" t="str">
            <v>Nhân viên Bốc xếp</v>
          </cell>
          <cell r="F267" t="str">
            <v>1,X</v>
          </cell>
          <cell r="G267" t="str">
            <v>1,X</v>
          </cell>
          <cell r="H267" t="str">
            <v>1,X</v>
          </cell>
          <cell r="J267" t="str">
            <v>1,X</v>
          </cell>
          <cell r="K267" t="str">
            <v>1,X</v>
          </cell>
          <cell r="L267" t="str">
            <v>1,X</v>
          </cell>
          <cell r="M267" t="str">
            <v>1,X</v>
          </cell>
          <cell r="N267" t="str">
            <v>1,X</v>
          </cell>
          <cell r="O267" t="str">
            <v>1,X</v>
          </cell>
          <cell r="Q267" t="str">
            <v>1,X</v>
          </cell>
          <cell r="R267" t="str">
            <v>1,X</v>
          </cell>
          <cell r="S267" t="str">
            <v>1,X</v>
          </cell>
          <cell r="T267" t="str">
            <v>1,X</v>
          </cell>
          <cell r="U267" t="str">
            <v>1,X</v>
          </cell>
          <cell r="V267" t="str">
            <v>1,X</v>
          </cell>
          <cell r="X267" t="str">
            <v>1,X</v>
          </cell>
          <cell r="Y267" t="str">
            <v>1,X</v>
          </cell>
          <cell r="Z267" t="str">
            <v>1,X</v>
          </cell>
          <cell r="AA267" t="str">
            <v>1,X</v>
          </cell>
          <cell r="AB267" t="str">
            <v>1,X</v>
          </cell>
          <cell r="AC267" t="str">
            <v>1,X</v>
          </cell>
          <cell r="AE267" t="str">
            <v>1,X</v>
          </cell>
          <cell r="AF267" t="str">
            <v>1,X</v>
          </cell>
          <cell r="AG267" t="str">
            <v>1,X</v>
          </cell>
          <cell r="AH267" t="str">
            <v>1,X</v>
          </cell>
          <cell r="AI267" t="str">
            <v>1,X</v>
          </cell>
          <cell r="AJ267" t="str">
            <v>1,X</v>
          </cell>
          <cell r="AM267">
            <v>27</v>
          </cell>
          <cell r="AN267">
            <v>27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2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1</v>
          </cell>
        </row>
        <row r="268">
          <cell r="C268">
            <v>11098</v>
          </cell>
          <cell r="D268" t="str">
            <v>Lương Bá Huỳnh</v>
          </cell>
          <cell r="E268" t="str">
            <v>Nhân viên Bốc xếp</v>
          </cell>
          <cell r="F268" t="str">
            <v>1,X</v>
          </cell>
          <cell r="G268" t="str">
            <v>1,X</v>
          </cell>
          <cell r="H268" t="str">
            <v>1,X</v>
          </cell>
          <cell r="J268" t="str">
            <v>1,X</v>
          </cell>
          <cell r="K268" t="str">
            <v>1,X</v>
          </cell>
          <cell r="L268" t="str">
            <v>1,X</v>
          </cell>
          <cell r="M268" t="str">
            <v>1,X</v>
          </cell>
          <cell r="N268" t="str">
            <v>1,X</v>
          </cell>
          <cell r="O268" t="str">
            <v>1,X</v>
          </cell>
          <cell r="Q268" t="str">
            <v>1,X</v>
          </cell>
          <cell r="R268" t="str">
            <v>1,X</v>
          </cell>
          <cell r="S268" t="str">
            <v>1,X</v>
          </cell>
          <cell r="T268" t="str">
            <v>1,X</v>
          </cell>
          <cell r="U268" t="str">
            <v>1,X</v>
          </cell>
          <cell r="V268" t="str">
            <v>1,X</v>
          </cell>
          <cell r="X268" t="str">
            <v>1,X</v>
          </cell>
          <cell r="Y268" t="str">
            <v>1,X</v>
          </cell>
          <cell r="Z268" t="str">
            <v>1,X</v>
          </cell>
          <cell r="AA268" t="str">
            <v>1,X</v>
          </cell>
          <cell r="AB268" t="str">
            <v>1,X</v>
          </cell>
          <cell r="AC268" t="str">
            <v>1,X</v>
          </cell>
          <cell r="AE268" t="str">
            <v>1,X</v>
          </cell>
          <cell r="AF268" t="str">
            <v>1,X</v>
          </cell>
          <cell r="AG268" t="str">
            <v>1,X</v>
          </cell>
          <cell r="AH268" t="str">
            <v>1,X</v>
          </cell>
          <cell r="AI268" t="str">
            <v>1,X</v>
          </cell>
          <cell r="AJ268" t="str">
            <v>1,X</v>
          </cell>
          <cell r="AM268">
            <v>27</v>
          </cell>
          <cell r="AN268">
            <v>27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2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0.98</v>
          </cell>
        </row>
        <row r="269">
          <cell r="C269">
            <v>12574</v>
          </cell>
          <cell r="D269" t="str">
            <v>Lê Văn Hùng</v>
          </cell>
          <cell r="E269" t="str">
            <v>Nhân viên Bốc xếp</v>
          </cell>
          <cell r="F269" t="str">
            <v>1,Om</v>
          </cell>
          <cell r="G269" t="str">
            <v>1,X</v>
          </cell>
          <cell r="H269" t="str">
            <v>1,X</v>
          </cell>
          <cell r="J269" t="str">
            <v>1,X</v>
          </cell>
          <cell r="K269" t="str">
            <v>1,X</v>
          </cell>
          <cell r="L269" t="str">
            <v>1,X</v>
          </cell>
          <cell r="M269" t="str">
            <v>1,X</v>
          </cell>
          <cell r="N269" t="str">
            <v>1,X</v>
          </cell>
          <cell r="O269" t="str">
            <v>1,X</v>
          </cell>
          <cell r="Q269" t="str">
            <v>1,X</v>
          </cell>
          <cell r="R269" t="str">
            <v>1,X</v>
          </cell>
          <cell r="S269" t="str">
            <v>1,X</v>
          </cell>
          <cell r="T269" t="str">
            <v>1,X</v>
          </cell>
          <cell r="U269" t="str">
            <v>1,X</v>
          </cell>
          <cell r="V269" t="str">
            <v>1,X</v>
          </cell>
          <cell r="X269" t="str">
            <v>1,X</v>
          </cell>
          <cell r="Y269" t="str">
            <v>1,X</v>
          </cell>
          <cell r="Z269" t="str">
            <v>1,X</v>
          </cell>
          <cell r="AA269" t="str">
            <v>1,X</v>
          </cell>
          <cell r="AB269" t="str">
            <v>1,X</v>
          </cell>
          <cell r="AC269" t="str">
            <v>1,X</v>
          </cell>
          <cell r="AE269" t="str">
            <v>1,X</v>
          </cell>
          <cell r="AF269" t="str">
            <v>1,X</v>
          </cell>
          <cell r="AG269" t="str">
            <v>1,X</v>
          </cell>
          <cell r="AH269" t="str">
            <v>1,X</v>
          </cell>
          <cell r="AI269" t="str">
            <v>1,X</v>
          </cell>
          <cell r="AJ269" t="str">
            <v>1,X</v>
          </cell>
          <cell r="AM269">
            <v>27</v>
          </cell>
          <cell r="AN269">
            <v>26</v>
          </cell>
          <cell r="AO269">
            <v>0</v>
          </cell>
          <cell r="AP269">
            <v>1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2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1</v>
          </cell>
        </row>
        <row r="270">
          <cell r="C270">
            <v>12576</v>
          </cell>
          <cell r="D270" t="str">
            <v>Nguyễn Tùng Giang</v>
          </cell>
          <cell r="E270" t="str">
            <v>Nhân viên Bốc xếp</v>
          </cell>
          <cell r="F270" t="str">
            <v>1,X</v>
          </cell>
          <cell r="G270" t="str">
            <v>1,X</v>
          </cell>
          <cell r="H270" t="str">
            <v>1,X</v>
          </cell>
          <cell r="J270" t="str">
            <v>1,X</v>
          </cell>
          <cell r="K270" t="str">
            <v>1,X</v>
          </cell>
          <cell r="L270" t="str">
            <v>1,X</v>
          </cell>
          <cell r="M270" t="str">
            <v>1,X</v>
          </cell>
          <cell r="N270" t="str">
            <v>1,X</v>
          </cell>
          <cell r="O270" t="str">
            <v>1,X</v>
          </cell>
          <cell r="Q270" t="str">
            <v>1,X</v>
          </cell>
          <cell r="R270" t="str">
            <v>1,X</v>
          </cell>
          <cell r="S270" t="str">
            <v>1,X</v>
          </cell>
          <cell r="T270" t="str">
            <v>1,X</v>
          </cell>
          <cell r="U270" t="str">
            <v>1,X</v>
          </cell>
          <cell r="V270" t="str">
            <v>1,X</v>
          </cell>
          <cell r="X270" t="str">
            <v>1,X</v>
          </cell>
          <cell r="Y270" t="str">
            <v>1,X</v>
          </cell>
          <cell r="Z270" t="str">
            <v>1,X</v>
          </cell>
          <cell r="AA270" t="str">
            <v>1,X</v>
          </cell>
          <cell r="AB270" t="str">
            <v>1,X</v>
          </cell>
          <cell r="AC270" t="str">
            <v>1,X</v>
          </cell>
          <cell r="AE270" t="str">
            <v>1,X</v>
          </cell>
          <cell r="AF270" t="str">
            <v>1,X</v>
          </cell>
          <cell r="AG270" t="str">
            <v>1,X</v>
          </cell>
          <cell r="AH270" t="str">
            <v>1,X</v>
          </cell>
          <cell r="AI270" t="str">
            <v>1,X</v>
          </cell>
          <cell r="AJ270" t="str">
            <v>1,X</v>
          </cell>
          <cell r="AM270">
            <v>27</v>
          </cell>
          <cell r="AN270">
            <v>27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1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1</v>
          </cell>
        </row>
        <row r="271">
          <cell r="C271">
            <v>12578</v>
          </cell>
          <cell r="D271" t="str">
            <v>Bùi Bảo Long</v>
          </cell>
          <cell r="E271" t="str">
            <v>Nhân viên Bốc xếp</v>
          </cell>
          <cell r="F271" t="str">
            <v>1,X</v>
          </cell>
          <cell r="G271" t="str">
            <v>1,X</v>
          </cell>
          <cell r="H271" t="str">
            <v>1,X</v>
          </cell>
          <cell r="J271" t="str">
            <v>1,X</v>
          </cell>
          <cell r="K271" t="str">
            <v>1,X</v>
          </cell>
          <cell r="L271" t="str">
            <v>1,X</v>
          </cell>
          <cell r="M271" t="str">
            <v>1,X</v>
          </cell>
          <cell r="N271" t="str">
            <v>1,X</v>
          </cell>
          <cell r="O271" t="str">
            <v>1,X</v>
          </cell>
          <cell r="Q271" t="str">
            <v>1,X</v>
          </cell>
          <cell r="R271" t="str">
            <v>1,X</v>
          </cell>
          <cell r="S271" t="str">
            <v>1,X</v>
          </cell>
          <cell r="T271" t="str">
            <v>1,X</v>
          </cell>
          <cell r="U271" t="str">
            <v>1,X</v>
          </cell>
          <cell r="V271" t="str">
            <v>1,X</v>
          </cell>
          <cell r="X271" t="str">
            <v>1,X</v>
          </cell>
          <cell r="Y271" t="str">
            <v>1,X</v>
          </cell>
          <cell r="Z271" t="str">
            <v>1,X</v>
          </cell>
          <cell r="AA271" t="str">
            <v>1,X</v>
          </cell>
          <cell r="AB271" t="str">
            <v>1,X</v>
          </cell>
          <cell r="AC271" t="str">
            <v>1,X</v>
          </cell>
          <cell r="AE271" t="str">
            <v>1,X</v>
          </cell>
          <cell r="AF271" t="str">
            <v>1,X</v>
          </cell>
          <cell r="AG271" t="str">
            <v>1,X</v>
          </cell>
          <cell r="AH271" t="str">
            <v>1,X</v>
          </cell>
          <cell r="AI271" t="str">
            <v>1,X</v>
          </cell>
          <cell r="AJ271" t="str">
            <v>1,X</v>
          </cell>
          <cell r="AM271">
            <v>27</v>
          </cell>
          <cell r="AN271">
            <v>27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2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1</v>
          </cell>
        </row>
        <row r="272">
          <cell r="C272">
            <v>12580</v>
          </cell>
          <cell r="D272" t="str">
            <v>Đào Công Duẩn</v>
          </cell>
          <cell r="E272" t="str">
            <v>Nhân viên Bốc xếp</v>
          </cell>
          <cell r="F272" t="str">
            <v>1,X</v>
          </cell>
          <cell r="G272" t="str">
            <v>1,X</v>
          </cell>
          <cell r="H272" t="str">
            <v>1,X</v>
          </cell>
          <cell r="J272" t="str">
            <v>1,X</v>
          </cell>
          <cell r="K272" t="str">
            <v>1,X</v>
          </cell>
          <cell r="L272" t="str">
            <v>1,Om</v>
          </cell>
          <cell r="M272" t="str">
            <v>1,Om</v>
          </cell>
          <cell r="N272" t="str">
            <v>1,Om</v>
          </cell>
          <cell r="O272" t="str">
            <v>1,Om</v>
          </cell>
          <cell r="Q272" t="str">
            <v>1,Om</v>
          </cell>
          <cell r="R272" t="str">
            <v>1,Om</v>
          </cell>
          <cell r="S272" t="str">
            <v>1,X</v>
          </cell>
          <cell r="T272" t="str">
            <v>1,X</v>
          </cell>
          <cell r="U272" t="str">
            <v>1,X</v>
          </cell>
          <cell r="V272" t="str">
            <v>1,X</v>
          </cell>
          <cell r="X272" t="str">
            <v>1,X</v>
          </cell>
          <cell r="Y272" t="str">
            <v>1,X</v>
          </cell>
          <cell r="Z272" t="str">
            <v>1,X</v>
          </cell>
          <cell r="AA272" t="str">
            <v>1,X</v>
          </cell>
          <cell r="AB272" t="str">
            <v>1,X</v>
          </cell>
          <cell r="AC272" t="str">
            <v>1,X</v>
          </cell>
          <cell r="AE272" t="str">
            <v>1,X</v>
          </cell>
          <cell r="AF272" t="str">
            <v>1,X</v>
          </cell>
          <cell r="AG272" t="str">
            <v>1,X</v>
          </cell>
          <cell r="AH272" t="str">
            <v>1,X</v>
          </cell>
          <cell r="AI272" t="str">
            <v>1,X</v>
          </cell>
          <cell r="AJ272" t="str">
            <v>1,X</v>
          </cell>
          <cell r="AM272">
            <v>27</v>
          </cell>
          <cell r="AN272">
            <v>21</v>
          </cell>
          <cell r="AO272">
            <v>0</v>
          </cell>
          <cell r="AP272">
            <v>6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2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1</v>
          </cell>
        </row>
        <row r="273">
          <cell r="C273">
            <v>12581</v>
          </cell>
          <cell r="D273" t="str">
            <v>Nguyễn Gia Thắng</v>
          </cell>
          <cell r="E273" t="str">
            <v>Nhân viên Bốc xếp</v>
          </cell>
          <cell r="F273" t="str">
            <v>1,X</v>
          </cell>
          <cell r="G273" t="str">
            <v>1,X</v>
          </cell>
          <cell r="H273" t="str">
            <v>1,X</v>
          </cell>
          <cell r="J273" t="str">
            <v>1,X</v>
          </cell>
          <cell r="K273" t="str">
            <v>1,X</v>
          </cell>
          <cell r="L273" t="str">
            <v>1,X</v>
          </cell>
          <cell r="M273" t="str">
            <v>1,X</v>
          </cell>
          <cell r="N273" t="str">
            <v>1,X</v>
          </cell>
          <cell r="O273" t="str">
            <v>1,X</v>
          </cell>
          <cell r="Q273" t="str">
            <v>1,X</v>
          </cell>
          <cell r="R273" t="str">
            <v>1,X</v>
          </cell>
          <cell r="S273" t="str">
            <v>1,X</v>
          </cell>
          <cell r="T273" t="str">
            <v>1,X</v>
          </cell>
          <cell r="U273" t="str">
            <v>1,X</v>
          </cell>
          <cell r="V273" t="str">
            <v>1,X</v>
          </cell>
          <cell r="X273" t="str">
            <v>1,X</v>
          </cell>
          <cell r="Y273" t="str">
            <v>1,X</v>
          </cell>
          <cell r="Z273" t="str">
            <v>1,X</v>
          </cell>
          <cell r="AA273" t="str">
            <v>1,X</v>
          </cell>
          <cell r="AB273" t="str">
            <v>1,X</v>
          </cell>
          <cell r="AC273" t="str">
            <v>1,X</v>
          </cell>
          <cell r="AE273" t="str">
            <v>1,X</v>
          </cell>
          <cell r="AF273" t="str">
            <v>1,X</v>
          </cell>
          <cell r="AG273" t="str">
            <v>1,X</v>
          </cell>
          <cell r="AH273" t="str">
            <v>1,X</v>
          </cell>
          <cell r="AI273" t="str">
            <v>1,X</v>
          </cell>
          <cell r="AJ273" t="str">
            <v>1,X</v>
          </cell>
          <cell r="AM273">
            <v>27</v>
          </cell>
          <cell r="AN273">
            <v>27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2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1</v>
          </cell>
        </row>
        <row r="274">
          <cell r="C274">
            <v>12583</v>
          </cell>
          <cell r="D274" t="str">
            <v>Nguyễn Huy Đáp</v>
          </cell>
          <cell r="E274" t="str">
            <v>Nhân viên Bốc xếp</v>
          </cell>
          <cell r="F274" t="str">
            <v>1,X</v>
          </cell>
          <cell r="G274" t="str">
            <v>1,X</v>
          </cell>
          <cell r="H274" t="str">
            <v>1,X</v>
          </cell>
          <cell r="J274" t="str">
            <v>1,X</v>
          </cell>
          <cell r="K274" t="str">
            <v>1,X</v>
          </cell>
          <cell r="L274" t="str">
            <v>1,X</v>
          </cell>
          <cell r="M274" t="str">
            <v>1,X</v>
          </cell>
          <cell r="N274" t="str">
            <v>1,X</v>
          </cell>
          <cell r="O274" t="str">
            <v>1,X</v>
          </cell>
          <cell r="Q274" t="str">
            <v>1,X</v>
          </cell>
          <cell r="R274" t="str">
            <v>1,X</v>
          </cell>
          <cell r="S274" t="str">
            <v>1,X</v>
          </cell>
          <cell r="T274" t="str">
            <v>1,X</v>
          </cell>
          <cell r="U274" t="str">
            <v>1,X</v>
          </cell>
          <cell r="V274" t="str">
            <v>1,X</v>
          </cell>
          <cell r="X274" t="str">
            <v>1,X</v>
          </cell>
          <cell r="Y274" t="str">
            <v>1,X</v>
          </cell>
          <cell r="Z274" t="str">
            <v>1,X</v>
          </cell>
          <cell r="AA274" t="str">
            <v>1,X</v>
          </cell>
          <cell r="AB274" t="str">
            <v>1,X</v>
          </cell>
          <cell r="AC274" t="str">
            <v>1,X</v>
          </cell>
          <cell r="AE274" t="str">
            <v>1,X</v>
          </cell>
          <cell r="AF274" t="str">
            <v>1,X</v>
          </cell>
          <cell r="AG274" t="str">
            <v>1,X</v>
          </cell>
          <cell r="AH274" t="str">
            <v>1,X</v>
          </cell>
          <cell r="AI274" t="str">
            <v>1,X</v>
          </cell>
          <cell r="AJ274" t="str">
            <v>1,X</v>
          </cell>
          <cell r="AM274">
            <v>27</v>
          </cell>
          <cell r="AN274">
            <v>27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2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1</v>
          </cell>
        </row>
        <row r="275">
          <cell r="C275">
            <v>12584</v>
          </cell>
          <cell r="D275" t="str">
            <v>Lê Văn Thịnh</v>
          </cell>
          <cell r="E275" t="str">
            <v>Nhân viên Bốc xếp</v>
          </cell>
          <cell r="F275" t="str">
            <v>1,X</v>
          </cell>
          <cell r="G275" t="str">
            <v>1,X</v>
          </cell>
          <cell r="H275" t="str">
            <v>1,X</v>
          </cell>
          <cell r="J275" t="str">
            <v>1,X</v>
          </cell>
          <cell r="K275" t="str">
            <v>1,X</v>
          </cell>
          <cell r="L275" t="str">
            <v>1,X</v>
          </cell>
          <cell r="M275" t="str">
            <v>1,X</v>
          </cell>
          <cell r="N275" t="str">
            <v>1,X</v>
          </cell>
          <cell r="O275" t="str">
            <v>1,X</v>
          </cell>
          <cell r="Q275" t="str">
            <v>1,X</v>
          </cell>
          <cell r="R275" t="str">
            <v>1,X</v>
          </cell>
          <cell r="S275" t="str">
            <v>1,X</v>
          </cell>
          <cell r="T275" t="str">
            <v>1,X</v>
          </cell>
          <cell r="U275" t="str">
            <v>1,X</v>
          </cell>
          <cell r="V275" t="str">
            <v>1,X</v>
          </cell>
          <cell r="X275" t="str">
            <v>1,X</v>
          </cell>
          <cell r="Y275" t="str">
            <v>1,X</v>
          </cell>
          <cell r="Z275" t="str">
            <v>1,X</v>
          </cell>
          <cell r="AA275" t="str">
            <v>1,X</v>
          </cell>
          <cell r="AB275" t="str">
            <v>1,X</v>
          </cell>
          <cell r="AC275" t="str">
            <v>1,X</v>
          </cell>
          <cell r="AE275" t="str">
            <v>1,X</v>
          </cell>
          <cell r="AF275" t="str">
            <v>1,X</v>
          </cell>
          <cell r="AG275" t="str">
            <v>1,X</v>
          </cell>
          <cell r="AH275" t="str">
            <v>1,X</v>
          </cell>
          <cell r="AI275" t="str">
            <v>1,X</v>
          </cell>
          <cell r="AJ275" t="str">
            <v>1,X</v>
          </cell>
          <cell r="AM275">
            <v>27</v>
          </cell>
          <cell r="AN275">
            <v>27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2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1</v>
          </cell>
        </row>
        <row r="276">
          <cell r="C276">
            <v>12585</v>
          </cell>
          <cell r="D276" t="str">
            <v>Nguyễn Tuấn Anh</v>
          </cell>
          <cell r="E276" t="str">
            <v>Nhân viên Bốc xếp</v>
          </cell>
          <cell r="F276" t="str">
            <v>1,X</v>
          </cell>
          <cell r="G276" t="str">
            <v>1,X</v>
          </cell>
          <cell r="H276" t="str">
            <v>1,X</v>
          </cell>
          <cell r="J276" t="str">
            <v>1,X</v>
          </cell>
          <cell r="K276" t="str">
            <v>1,X</v>
          </cell>
          <cell r="L276" t="str">
            <v>1,X</v>
          </cell>
          <cell r="M276" t="str">
            <v>1,X</v>
          </cell>
          <cell r="N276" t="str">
            <v>1,X</v>
          </cell>
          <cell r="O276" t="str">
            <v>1,X</v>
          </cell>
          <cell r="Q276" t="str">
            <v>1,X</v>
          </cell>
          <cell r="R276" t="str">
            <v>1,X</v>
          </cell>
          <cell r="S276" t="str">
            <v>1,X</v>
          </cell>
          <cell r="T276" t="str">
            <v>1,X</v>
          </cell>
          <cell r="U276" t="str">
            <v>1,X</v>
          </cell>
          <cell r="V276" t="str">
            <v>1,X</v>
          </cell>
          <cell r="X276" t="str">
            <v>1,X</v>
          </cell>
          <cell r="Y276" t="str">
            <v>1,X</v>
          </cell>
          <cell r="Z276" t="str">
            <v>1,X</v>
          </cell>
          <cell r="AA276" t="str">
            <v>1,X</v>
          </cell>
          <cell r="AB276" t="str">
            <v>1,X</v>
          </cell>
          <cell r="AC276" t="str">
            <v>1,X</v>
          </cell>
          <cell r="AE276" t="str">
            <v>1,X</v>
          </cell>
          <cell r="AF276" t="str">
            <v>1,X</v>
          </cell>
          <cell r="AG276" t="str">
            <v>1,X</v>
          </cell>
          <cell r="AH276" t="str">
            <v>1,X</v>
          </cell>
          <cell r="AI276" t="str">
            <v>1,X</v>
          </cell>
          <cell r="AJ276" t="str">
            <v>1,X</v>
          </cell>
          <cell r="AM276">
            <v>27</v>
          </cell>
          <cell r="AN276">
            <v>27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2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1</v>
          </cell>
        </row>
        <row r="277">
          <cell r="C277">
            <v>12586</v>
          </cell>
          <cell r="D277" t="str">
            <v>Phạm Văn Trường</v>
          </cell>
          <cell r="E277" t="str">
            <v>Nhân viên Bốc xếp</v>
          </cell>
          <cell r="F277" t="str">
            <v>1,X</v>
          </cell>
          <cell r="G277" t="str">
            <v>1,X</v>
          </cell>
          <cell r="H277" t="str">
            <v>1,X</v>
          </cell>
          <cell r="J277" t="str">
            <v>1,X</v>
          </cell>
          <cell r="K277" t="str">
            <v>1,X</v>
          </cell>
          <cell r="L277" t="str">
            <v>1,X</v>
          </cell>
          <cell r="M277" t="str">
            <v>1,X</v>
          </cell>
          <cell r="N277" t="str">
            <v>1,X</v>
          </cell>
          <cell r="O277" t="str">
            <v>1,X</v>
          </cell>
          <cell r="Q277" t="str">
            <v>1,X</v>
          </cell>
          <cell r="R277" t="str">
            <v>1,X</v>
          </cell>
          <cell r="S277" t="str">
            <v>1,X</v>
          </cell>
          <cell r="T277" t="str">
            <v>1,X</v>
          </cell>
          <cell r="U277" t="str">
            <v>1,X</v>
          </cell>
          <cell r="V277" t="str">
            <v>1,X</v>
          </cell>
          <cell r="X277" t="str">
            <v>1,X</v>
          </cell>
          <cell r="Y277" t="str">
            <v>1,X</v>
          </cell>
          <cell r="Z277" t="str">
            <v>1,X</v>
          </cell>
          <cell r="AA277" t="str">
            <v>1,X</v>
          </cell>
          <cell r="AB277" t="str">
            <v>1,X</v>
          </cell>
          <cell r="AC277" t="str">
            <v>1,X</v>
          </cell>
          <cell r="AE277" t="str">
            <v>1,X</v>
          </cell>
          <cell r="AF277" t="str">
            <v>1,X</v>
          </cell>
          <cell r="AG277" t="str">
            <v>1,X</v>
          </cell>
          <cell r="AH277" t="str">
            <v>1,X</v>
          </cell>
          <cell r="AI277" t="str">
            <v>1,X</v>
          </cell>
          <cell r="AJ277" t="str">
            <v>1,X</v>
          </cell>
          <cell r="AM277">
            <v>27</v>
          </cell>
          <cell r="AN277">
            <v>27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2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1</v>
          </cell>
        </row>
        <row r="278">
          <cell r="C278">
            <v>12587</v>
          </cell>
          <cell r="D278" t="str">
            <v>Nguyễn Minh Dũng</v>
          </cell>
          <cell r="E278" t="str">
            <v>Nhân viên Bốc xếp</v>
          </cell>
          <cell r="F278" t="str">
            <v>1,X</v>
          </cell>
          <cell r="G278" t="str">
            <v>1,X</v>
          </cell>
          <cell r="H278" t="str">
            <v>1,X</v>
          </cell>
          <cell r="J278" t="str">
            <v>1,X</v>
          </cell>
          <cell r="K278" t="str">
            <v>1,X</v>
          </cell>
          <cell r="L278" t="str">
            <v>1,X</v>
          </cell>
          <cell r="M278" t="str">
            <v>1,X</v>
          </cell>
          <cell r="N278" t="str">
            <v>1,X</v>
          </cell>
          <cell r="O278" t="str">
            <v>1,X</v>
          </cell>
          <cell r="Q278" t="str">
            <v>1,X</v>
          </cell>
          <cell r="R278" t="str">
            <v>1,X</v>
          </cell>
          <cell r="S278" t="str">
            <v>1,X</v>
          </cell>
          <cell r="T278" t="str">
            <v>1,X</v>
          </cell>
          <cell r="U278" t="str">
            <v>1,X</v>
          </cell>
          <cell r="V278" t="str">
            <v>1,X</v>
          </cell>
          <cell r="X278" t="str">
            <v>1,X</v>
          </cell>
          <cell r="Y278" t="str">
            <v>1,X</v>
          </cell>
          <cell r="Z278" t="str">
            <v>1,X</v>
          </cell>
          <cell r="AA278" t="str">
            <v>1,X</v>
          </cell>
          <cell r="AB278" t="str">
            <v>1,X</v>
          </cell>
          <cell r="AC278" t="str">
            <v>1,X</v>
          </cell>
          <cell r="AE278" t="str">
            <v>1,X</v>
          </cell>
          <cell r="AF278" t="str">
            <v>1,X</v>
          </cell>
          <cell r="AG278" t="str">
            <v>1,X</v>
          </cell>
          <cell r="AH278" t="str">
            <v>1,X</v>
          </cell>
          <cell r="AI278" t="str">
            <v>1,X</v>
          </cell>
          <cell r="AJ278" t="str">
            <v>1,X</v>
          </cell>
          <cell r="AM278">
            <v>27</v>
          </cell>
          <cell r="AN278">
            <v>27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2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1.05</v>
          </cell>
        </row>
        <row r="279">
          <cell r="C279">
            <v>12588</v>
          </cell>
          <cell r="D279" t="str">
            <v>Đào Huy Phong</v>
          </cell>
          <cell r="E279" t="str">
            <v>Nhân viên Bốc xếp</v>
          </cell>
          <cell r="F279" t="str">
            <v>1,X</v>
          </cell>
          <cell r="G279" t="str">
            <v>1,X</v>
          </cell>
          <cell r="H279" t="str">
            <v>1,X</v>
          </cell>
          <cell r="J279" t="str">
            <v>1,X</v>
          </cell>
          <cell r="K279" t="str">
            <v>1,X</v>
          </cell>
          <cell r="L279" t="str">
            <v>1,X</v>
          </cell>
          <cell r="M279" t="str">
            <v>1,X</v>
          </cell>
          <cell r="N279" t="str">
            <v>1,X</v>
          </cell>
          <cell r="O279" t="str">
            <v>1,X</v>
          </cell>
          <cell r="Q279" t="str">
            <v>1,X</v>
          </cell>
          <cell r="R279" t="str">
            <v>1,X</v>
          </cell>
          <cell r="S279" t="str">
            <v>1,X</v>
          </cell>
          <cell r="T279" t="str">
            <v>1,X</v>
          </cell>
          <cell r="U279" t="str">
            <v>1,X</v>
          </cell>
          <cell r="V279" t="str">
            <v>1,X</v>
          </cell>
          <cell r="X279" t="str">
            <v>1,X</v>
          </cell>
          <cell r="Y279" t="str">
            <v>1,X</v>
          </cell>
          <cell r="Z279" t="str">
            <v>1,X</v>
          </cell>
          <cell r="AA279" t="str">
            <v>1,X</v>
          </cell>
          <cell r="AB279" t="str">
            <v>1,X</v>
          </cell>
          <cell r="AC279" t="str">
            <v>1,X</v>
          </cell>
          <cell r="AE279" t="str">
            <v>1,X</v>
          </cell>
          <cell r="AF279" t="str">
            <v>1,X</v>
          </cell>
          <cell r="AG279" t="str">
            <v>1,X</v>
          </cell>
          <cell r="AH279" t="str">
            <v>1,X</v>
          </cell>
          <cell r="AI279" t="str">
            <v>1,X</v>
          </cell>
          <cell r="AJ279" t="str">
            <v>1,X</v>
          </cell>
          <cell r="AM279">
            <v>27</v>
          </cell>
          <cell r="AN279">
            <v>27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1</v>
          </cell>
        </row>
        <row r="280">
          <cell r="C280">
            <v>12589</v>
          </cell>
          <cell r="D280" t="str">
            <v>Lê Văn Thiện</v>
          </cell>
          <cell r="E280" t="str">
            <v>Nhân viên Bốc xếp</v>
          </cell>
          <cell r="AM280">
            <v>27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</row>
        <row r="281">
          <cell r="C281">
            <v>12591</v>
          </cell>
          <cell r="D281" t="str">
            <v>Nguyễn Xuân Quý</v>
          </cell>
          <cell r="E281" t="str">
            <v>Nhân viên Bốc xếp</v>
          </cell>
          <cell r="F281" t="str">
            <v>1,X</v>
          </cell>
          <cell r="G281" t="str">
            <v>1,X</v>
          </cell>
          <cell r="H281" t="str">
            <v>1,X</v>
          </cell>
          <cell r="J281" t="str">
            <v>1,X</v>
          </cell>
          <cell r="K281" t="str">
            <v>1,X</v>
          </cell>
          <cell r="L281" t="str">
            <v>1,X</v>
          </cell>
          <cell r="M281" t="str">
            <v>1,X</v>
          </cell>
          <cell r="N281" t="str">
            <v>1,X</v>
          </cell>
          <cell r="O281" t="str">
            <v>1,X</v>
          </cell>
          <cell r="Q281" t="str">
            <v>1,X</v>
          </cell>
          <cell r="R281" t="str">
            <v>1,X</v>
          </cell>
          <cell r="S281" t="str">
            <v>1,X</v>
          </cell>
          <cell r="T281" t="str">
            <v>1,X</v>
          </cell>
          <cell r="U281" t="str">
            <v>1,X</v>
          </cell>
          <cell r="V281" t="str">
            <v>1,X</v>
          </cell>
          <cell r="X281" t="str">
            <v>1,X</v>
          </cell>
          <cell r="Y281" t="str">
            <v>1,X</v>
          </cell>
          <cell r="Z281" t="str">
            <v>1,X</v>
          </cell>
          <cell r="AA281" t="str">
            <v>1,X</v>
          </cell>
          <cell r="AB281" t="str">
            <v>1,X</v>
          </cell>
          <cell r="AC281" t="str">
            <v>1,X</v>
          </cell>
          <cell r="AE281" t="str">
            <v>1,X</v>
          </cell>
          <cell r="AF281" t="str">
            <v>1,X</v>
          </cell>
          <cell r="AG281" t="str">
            <v>1,X</v>
          </cell>
          <cell r="AH281" t="str">
            <v>1,X</v>
          </cell>
          <cell r="AI281" t="str">
            <v>1,X</v>
          </cell>
          <cell r="AJ281" t="str">
            <v>1,X</v>
          </cell>
          <cell r="AM281">
            <v>27</v>
          </cell>
          <cell r="AN281">
            <v>27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0.98</v>
          </cell>
        </row>
        <row r="282">
          <cell r="C282">
            <v>12592</v>
          </cell>
          <cell r="D282" t="str">
            <v>Lê Minh Huy</v>
          </cell>
          <cell r="E282" t="str">
            <v>Nhân viên Bốc xếp</v>
          </cell>
          <cell r="F282" t="str">
            <v>1,X</v>
          </cell>
          <cell r="G282" t="str">
            <v>1,X</v>
          </cell>
          <cell r="H282" t="str">
            <v>1,X</v>
          </cell>
          <cell r="J282" t="str">
            <v>1,X</v>
          </cell>
          <cell r="K282" t="str">
            <v>1,X</v>
          </cell>
          <cell r="L282" t="str">
            <v>1,X</v>
          </cell>
          <cell r="M282" t="str">
            <v>1,X</v>
          </cell>
          <cell r="N282" t="str">
            <v>1,X</v>
          </cell>
          <cell r="O282" t="str">
            <v>1,X</v>
          </cell>
          <cell r="Q282" t="str">
            <v>1,X</v>
          </cell>
          <cell r="R282" t="str">
            <v>1,X</v>
          </cell>
          <cell r="S282" t="str">
            <v>1,X</v>
          </cell>
          <cell r="T282" t="str">
            <v>1,X</v>
          </cell>
          <cell r="U282" t="str">
            <v>1,X</v>
          </cell>
          <cell r="V282" t="str">
            <v>1,X</v>
          </cell>
          <cell r="X282" t="str">
            <v>1,X</v>
          </cell>
          <cell r="Y282" t="str">
            <v>1,X</v>
          </cell>
          <cell r="Z282" t="str">
            <v>1,X</v>
          </cell>
          <cell r="AA282" t="str">
            <v>1,X</v>
          </cell>
          <cell r="AB282" t="str">
            <v>1,X</v>
          </cell>
          <cell r="AC282" t="str">
            <v>1,X</v>
          </cell>
          <cell r="AE282" t="str">
            <v>1,X</v>
          </cell>
          <cell r="AF282" t="str">
            <v>1,X</v>
          </cell>
          <cell r="AG282" t="str">
            <v>1,X</v>
          </cell>
          <cell r="AH282" t="str">
            <v>1,X</v>
          </cell>
          <cell r="AI282" t="str">
            <v>1,X</v>
          </cell>
          <cell r="AJ282" t="str">
            <v>1,X</v>
          </cell>
          <cell r="AM282">
            <v>27</v>
          </cell>
          <cell r="AN282">
            <v>27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2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1</v>
          </cell>
        </row>
        <row r="283">
          <cell r="C283">
            <v>13424</v>
          </cell>
          <cell r="D283" t="str">
            <v>Bùi Tuấn Anh</v>
          </cell>
          <cell r="E283" t="str">
            <v>Nhân viên Bốc xếp</v>
          </cell>
          <cell r="F283" t="str">
            <v>1,X</v>
          </cell>
          <cell r="G283" t="str">
            <v>1,X</v>
          </cell>
          <cell r="H283" t="str">
            <v>1,X</v>
          </cell>
          <cell r="J283" t="str">
            <v>1,X</v>
          </cell>
          <cell r="K283" t="str">
            <v>1,X</v>
          </cell>
          <cell r="L283" t="str">
            <v>1,X</v>
          </cell>
          <cell r="M283" t="str">
            <v>1,X</v>
          </cell>
          <cell r="N283" t="str">
            <v>1,X</v>
          </cell>
          <cell r="O283" t="str">
            <v>1,X</v>
          </cell>
          <cell r="Q283" t="str">
            <v>1,X</v>
          </cell>
          <cell r="R283" t="str">
            <v>1,X</v>
          </cell>
          <cell r="S283" t="str">
            <v>1,X</v>
          </cell>
          <cell r="T283" t="str">
            <v>1,X</v>
          </cell>
          <cell r="U283" t="str">
            <v>1,X</v>
          </cell>
          <cell r="V283" t="str">
            <v>1,X</v>
          </cell>
          <cell r="X283" t="str">
            <v>1,X</v>
          </cell>
          <cell r="Y283" t="str">
            <v>1,X</v>
          </cell>
          <cell r="Z283" t="str">
            <v>1,X</v>
          </cell>
          <cell r="AA283" t="str">
            <v>1,X</v>
          </cell>
          <cell r="AB283" t="str">
            <v>1,X</v>
          </cell>
          <cell r="AC283" t="str">
            <v>1,X</v>
          </cell>
          <cell r="AE283" t="str">
            <v>1,X</v>
          </cell>
          <cell r="AF283" t="str">
            <v>1,X</v>
          </cell>
          <cell r="AG283" t="str">
            <v>1,X</v>
          </cell>
          <cell r="AH283" t="str">
            <v>1,X</v>
          </cell>
          <cell r="AI283" t="str">
            <v>1,X</v>
          </cell>
          <cell r="AJ283" t="str">
            <v>1,X</v>
          </cell>
          <cell r="AM283">
            <v>27</v>
          </cell>
          <cell r="AN283">
            <v>27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2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1</v>
          </cell>
        </row>
        <row r="284">
          <cell r="C284">
            <v>13425</v>
          </cell>
          <cell r="D284" t="str">
            <v>Nguyễn Duy Trinh</v>
          </cell>
          <cell r="E284" t="str">
            <v>Nhân viên Bốc xếp</v>
          </cell>
          <cell r="F284" t="str">
            <v>1,X</v>
          </cell>
          <cell r="G284" t="str">
            <v>1,X</v>
          </cell>
          <cell r="H284" t="str">
            <v>1,X</v>
          </cell>
          <cell r="J284" t="str">
            <v>1,X</v>
          </cell>
          <cell r="K284" t="str">
            <v>1,X</v>
          </cell>
          <cell r="L284" t="str">
            <v>1,X</v>
          </cell>
          <cell r="M284" t="str">
            <v>1,X</v>
          </cell>
          <cell r="N284" t="str">
            <v>1,X</v>
          </cell>
          <cell r="O284" t="str">
            <v>1,X</v>
          </cell>
          <cell r="Q284" t="str">
            <v>1,X</v>
          </cell>
          <cell r="R284" t="str">
            <v>1,X</v>
          </cell>
          <cell r="S284" t="str">
            <v>1,X</v>
          </cell>
          <cell r="T284" t="str">
            <v>1,X</v>
          </cell>
          <cell r="U284" t="str">
            <v>1,X</v>
          </cell>
          <cell r="V284" t="str">
            <v>1,X</v>
          </cell>
          <cell r="X284" t="str">
            <v>1,X</v>
          </cell>
          <cell r="Y284" t="str">
            <v>1,X</v>
          </cell>
          <cell r="Z284" t="str">
            <v>1,X</v>
          </cell>
          <cell r="AA284" t="str">
            <v>1,X</v>
          </cell>
          <cell r="AB284" t="str">
            <v>1,X</v>
          </cell>
          <cell r="AC284" t="str">
            <v>1,X</v>
          </cell>
          <cell r="AE284" t="str">
            <v>1,X</v>
          </cell>
          <cell r="AF284" t="str">
            <v>1,X</v>
          </cell>
          <cell r="AG284" t="str">
            <v>1,X</v>
          </cell>
          <cell r="AH284" t="str">
            <v>1,X</v>
          </cell>
          <cell r="AI284" t="str">
            <v>1,X</v>
          </cell>
          <cell r="AJ284" t="str">
            <v>1,X</v>
          </cell>
          <cell r="AM284">
            <v>27</v>
          </cell>
          <cell r="AN284">
            <v>27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2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1</v>
          </cell>
        </row>
        <row r="285">
          <cell r="C285">
            <v>13436</v>
          </cell>
          <cell r="D285" t="str">
            <v>Lê Văn Thư</v>
          </cell>
          <cell r="E285" t="str">
            <v>Nhân viên Bốc xếp</v>
          </cell>
          <cell r="F285" t="str">
            <v>1,X</v>
          </cell>
          <cell r="G285" t="str">
            <v>1,X</v>
          </cell>
          <cell r="H285" t="str">
            <v>1,X</v>
          </cell>
          <cell r="J285" t="str">
            <v>1,X</v>
          </cell>
          <cell r="K285" t="str">
            <v>1,X</v>
          </cell>
          <cell r="L285" t="str">
            <v>1,X</v>
          </cell>
          <cell r="M285" t="str">
            <v>1,X</v>
          </cell>
          <cell r="N285" t="str">
            <v>1,X</v>
          </cell>
          <cell r="O285" t="str">
            <v>1,X</v>
          </cell>
          <cell r="Q285" t="str">
            <v>1,X</v>
          </cell>
          <cell r="R285" t="str">
            <v>1,X</v>
          </cell>
          <cell r="S285" t="str">
            <v>1,X</v>
          </cell>
          <cell r="T285" t="str">
            <v>1,X</v>
          </cell>
          <cell r="U285" t="str">
            <v>1,X</v>
          </cell>
          <cell r="V285" t="str">
            <v>1,X</v>
          </cell>
          <cell r="X285" t="str">
            <v>1,X</v>
          </cell>
          <cell r="Y285" t="str">
            <v>1,X</v>
          </cell>
          <cell r="Z285" t="str">
            <v>1,X</v>
          </cell>
          <cell r="AA285" t="str">
            <v>1,X</v>
          </cell>
          <cell r="AB285" t="str">
            <v>1,X</v>
          </cell>
          <cell r="AC285" t="str">
            <v>1,X</v>
          </cell>
          <cell r="AE285" t="str">
            <v>1,X</v>
          </cell>
          <cell r="AF285" t="str">
            <v>1,X</v>
          </cell>
          <cell r="AG285" t="str">
            <v>1,X</v>
          </cell>
          <cell r="AH285" t="str">
            <v>1,X</v>
          </cell>
          <cell r="AI285" t="str">
            <v>1,X</v>
          </cell>
          <cell r="AJ285" t="str">
            <v>1,X</v>
          </cell>
          <cell r="AM285">
            <v>27</v>
          </cell>
          <cell r="AN285">
            <v>27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2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1</v>
          </cell>
        </row>
        <row r="286">
          <cell r="C286">
            <v>13437</v>
          </cell>
          <cell r="D286" t="str">
            <v>Phạm Ngọc Huấn</v>
          </cell>
          <cell r="E286" t="str">
            <v>Nhân viên Bốc xếp</v>
          </cell>
          <cell r="F286" t="str">
            <v>1,Om</v>
          </cell>
          <cell r="G286" t="str">
            <v>1,X</v>
          </cell>
          <cell r="H286" t="str">
            <v>1,X</v>
          </cell>
          <cell r="J286" t="str">
            <v>1,X</v>
          </cell>
          <cell r="K286" t="str">
            <v>1,X</v>
          </cell>
          <cell r="L286" t="str">
            <v>1,X</v>
          </cell>
          <cell r="M286" t="str">
            <v>1,X</v>
          </cell>
          <cell r="N286" t="str">
            <v>1,X</v>
          </cell>
          <cell r="O286" t="str">
            <v>1,X</v>
          </cell>
          <cell r="Q286" t="str">
            <v>1,X</v>
          </cell>
          <cell r="R286" t="str">
            <v>1,X</v>
          </cell>
          <cell r="S286" t="str">
            <v>1,X</v>
          </cell>
          <cell r="T286" t="str">
            <v>1,X</v>
          </cell>
          <cell r="U286" t="str">
            <v>1,X</v>
          </cell>
          <cell r="V286" t="str">
            <v>1,X</v>
          </cell>
          <cell r="X286" t="str">
            <v>1,X</v>
          </cell>
          <cell r="Y286" t="str">
            <v>1,X</v>
          </cell>
          <cell r="Z286" t="str">
            <v>1,X</v>
          </cell>
          <cell r="AA286" t="str">
            <v>1,X</v>
          </cell>
          <cell r="AB286" t="str">
            <v>1,X</v>
          </cell>
          <cell r="AC286" t="str">
            <v>1,X</v>
          </cell>
          <cell r="AE286" t="str">
            <v>1,X</v>
          </cell>
          <cell r="AF286" t="str">
            <v>1,X</v>
          </cell>
          <cell r="AG286" t="str">
            <v>1,X</v>
          </cell>
          <cell r="AH286" t="str">
            <v>1,X</v>
          </cell>
          <cell r="AI286" t="str">
            <v>1,X</v>
          </cell>
          <cell r="AJ286" t="str">
            <v>1,X</v>
          </cell>
          <cell r="AM286">
            <v>27</v>
          </cell>
          <cell r="AN286">
            <v>26</v>
          </cell>
          <cell r="AO286">
            <v>0</v>
          </cell>
          <cell r="AP286">
            <v>1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2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1</v>
          </cell>
        </row>
        <row r="287">
          <cell r="C287">
            <v>13446</v>
          </cell>
          <cell r="D287" t="str">
            <v>Dương Công Tú</v>
          </cell>
          <cell r="E287" t="str">
            <v>Nhân viên Bốc xếp</v>
          </cell>
          <cell r="F287" t="str">
            <v>1,X</v>
          </cell>
          <cell r="G287" t="str">
            <v>1,X</v>
          </cell>
          <cell r="H287" t="str">
            <v>1,X</v>
          </cell>
          <cell r="J287" t="str">
            <v>1,X</v>
          </cell>
          <cell r="K287" t="str">
            <v>1,X</v>
          </cell>
          <cell r="L287" t="str">
            <v>1,X</v>
          </cell>
          <cell r="M287" t="str">
            <v>1,X</v>
          </cell>
          <cell r="N287" t="str">
            <v>1,X</v>
          </cell>
          <cell r="O287" t="str">
            <v>1,X</v>
          </cell>
          <cell r="Q287" t="str">
            <v>1,X</v>
          </cell>
          <cell r="R287" t="str">
            <v>1,X</v>
          </cell>
          <cell r="S287" t="str">
            <v>1,X</v>
          </cell>
          <cell r="T287" t="str">
            <v>1,X</v>
          </cell>
          <cell r="U287" t="str">
            <v>1,X</v>
          </cell>
          <cell r="V287" t="str">
            <v>1,X</v>
          </cell>
          <cell r="X287" t="str">
            <v>1,X</v>
          </cell>
          <cell r="Y287" t="str">
            <v>1,X</v>
          </cell>
          <cell r="Z287" t="str">
            <v>1,X</v>
          </cell>
          <cell r="AA287" t="str">
            <v>1,X</v>
          </cell>
          <cell r="AB287" t="str">
            <v>1,X</v>
          </cell>
          <cell r="AC287" t="str">
            <v>1,X</v>
          </cell>
          <cell r="AE287" t="str">
            <v>1,X</v>
          </cell>
          <cell r="AF287" t="str">
            <v>1,X</v>
          </cell>
          <cell r="AG287" t="str">
            <v>1,X</v>
          </cell>
          <cell r="AH287" t="str">
            <v>1,X</v>
          </cell>
          <cell r="AI287" t="str">
            <v>1,X</v>
          </cell>
          <cell r="AJ287" t="str">
            <v>1,X</v>
          </cell>
          <cell r="AM287">
            <v>27</v>
          </cell>
          <cell r="AN287">
            <v>27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2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1.05</v>
          </cell>
        </row>
        <row r="288">
          <cell r="C288">
            <v>13448</v>
          </cell>
          <cell r="D288" t="str">
            <v>Nguyễn Hùng Anh</v>
          </cell>
          <cell r="E288" t="str">
            <v>Nhân viên Bốc xếp</v>
          </cell>
          <cell r="F288" t="str">
            <v>1,X</v>
          </cell>
          <cell r="G288" t="str">
            <v>1,X</v>
          </cell>
          <cell r="H288" t="str">
            <v>1,X</v>
          </cell>
          <cell r="J288" t="str">
            <v>1,X</v>
          </cell>
          <cell r="K288" t="str">
            <v>1,X</v>
          </cell>
          <cell r="L288" t="str">
            <v>1,X</v>
          </cell>
          <cell r="M288" t="str">
            <v>1,X</v>
          </cell>
          <cell r="N288" t="str">
            <v>1,X</v>
          </cell>
          <cell r="O288" t="str">
            <v>1,X</v>
          </cell>
          <cell r="Q288" t="str">
            <v>1,X</v>
          </cell>
          <cell r="R288" t="str">
            <v>1,X</v>
          </cell>
          <cell r="S288" t="str">
            <v>1,X</v>
          </cell>
          <cell r="T288" t="str">
            <v>1,X</v>
          </cell>
          <cell r="U288" t="str">
            <v>1,X</v>
          </cell>
          <cell r="V288" t="str">
            <v>1,X</v>
          </cell>
          <cell r="X288" t="str">
            <v>1,X</v>
          </cell>
          <cell r="Y288" t="str">
            <v>1,X</v>
          </cell>
          <cell r="Z288" t="str">
            <v>1,X</v>
          </cell>
          <cell r="AA288" t="str">
            <v>1,X</v>
          </cell>
          <cell r="AB288" t="str">
            <v>1,X</v>
          </cell>
          <cell r="AC288" t="str">
            <v>1,X</v>
          </cell>
          <cell r="AE288" t="str">
            <v>1,X</v>
          </cell>
          <cell r="AF288" t="str">
            <v>1,X</v>
          </cell>
          <cell r="AG288" t="str">
            <v>1,X</v>
          </cell>
          <cell r="AH288" t="str">
            <v>1,X</v>
          </cell>
          <cell r="AI288" t="str">
            <v>1,X</v>
          </cell>
          <cell r="AJ288" t="str">
            <v>1,X</v>
          </cell>
          <cell r="AM288">
            <v>27</v>
          </cell>
          <cell r="AN288">
            <v>27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2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1</v>
          </cell>
        </row>
        <row r="289">
          <cell r="C289">
            <v>13450</v>
          </cell>
          <cell r="D289" t="str">
            <v>Phạm Văn Mạnh</v>
          </cell>
          <cell r="E289" t="str">
            <v>Nhân viên Bốc xếp</v>
          </cell>
          <cell r="F289" t="str">
            <v>1,X</v>
          </cell>
          <cell r="G289" t="str">
            <v>1,X</v>
          </cell>
          <cell r="H289" t="str">
            <v>1,X</v>
          </cell>
          <cell r="J289" t="str">
            <v>1,X</v>
          </cell>
          <cell r="K289" t="str">
            <v>1,X</v>
          </cell>
          <cell r="L289" t="str">
            <v>1,X</v>
          </cell>
          <cell r="M289" t="str">
            <v>1,X</v>
          </cell>
          <cell r="N289" t="str">
            <v>1,X</v>
          </cell>
          <cell r="O289" t="str">
            <v>1,X</v>
          </cell>
          <cell r="Q289" t="str">
            <v>1,X</v>
          </cell>
          <cell r="R289" t="str">
            <v>1,X</v>
          </cell>
          <cell r="S289" t="str">
            <v>1,X</v>
          </cell>
          <cell r="T289" t="str">
            <v>1,X</v>
          </cell>
          <cell r="U289" t="str">
            <v>1,X</v>
          </cell>
          <cell r="V289" t="str">
            <v>1,X</v>
          </cell>
          <cell r="X289" t="str">
            <v>1,X</v>
          </cell>
          <cell r="Y289" t="str">
            <v>1,X</v>
          </cell>
          <cell r="Z289" t="str">
            <v>1,X</v>
          </cell>
          <cell r="AA289" t="str">
            <v>1,X</v>
          </cell>
          <cell r="AB289" t="str">
            <v>1,X</v>
          </cell>
          <cell r="AC289" t="str">
            <v>1,X</v>
          </cell>
          <cell r="AE289" t="str">
            <v>1,X</v>
          </cell>
          <cell r="AF289" t="str">
            <v>1,X</v>
          </cell>
          <cell r="AG289" t="str">
            <v>1,X</v>
          </cell>
          <cell r="AH289" t="str">
            <v>1,X</v>
          </cell>
          <cell r="AI289" t="str">
            <v>1,X</v>
          </cell>
          <cell r="AJ289" t="str">
            <v>1,X</v>
          </cell>
          <cell r="AM289">
            <v>27</v>
          </cell>
          <cell r="AN289">
            <v>27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2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1</v>
          </cell>
        </row>
        <row r="290">
          <cell r="C290">
            <v>13451</v>
          </cell>
          <cell r="D290" t="str">
            <v>Vũ Minh Tiến</v>
          </cell>
          <cell r="E290" t="str">
            <v>Nhân viên Bốc xếp</v>
          </cell>
          <cell r="F290" t="str">
            <v>1,X</v>
          </cell>
          <cell r="G290" t="str">
            <v>1,X</v>
          </cell>
          <cell r="H290" t="str">
            <v>1,X</v>
          </cell>
          <cell r="J290" t="str">
            <v>1,X</v>
          </cell>
          <cell r="K290" t="str">
            <v>1,X</v>
          </cell>
          <cell r="L290" t="str">
            <v>1,X</v>
          </cell>
          <cell r="M290" t="str">
            <v>1,X</v>
          </cell>
          <cell r="N290" t="str">
            <v>1,X</v>
          </cell>
          <cell r="O290" t="str">
            <v>1,X</v>
          </cell>
          <cell r="Q290" t="str">
            <v>1,X</v>
          </cell>
          <cell r="R290" t="str">
            <v>1,X</v>
          </cell>
          <cell r="S290" t="str">
            <v>1,X</v>
          </cell>
          <cell r="T290" t="str">
            <v>1,X</v>
          </cell>
          <cell r="U290" t="str">
            <v>1,X</v>
          </cell>
          <cell r="V290" t="str">
            <v>1,X</v>
          </cell>
          <cell r="X290" t="str">
            <v>1,X</v>
          </cell>
          <cell r="Y290" t="str">
            <v>1,X</v>
          </cell>
          <cell r="Z290" t="str">
            <v>1,X</v>
          </cell>
          <cell r="AA290" t="str">
            <v>1,X</v>
          </cell>
          <cell r="AB290" t="str">
            <v>1,X</v>
          </cell>
          <cell r="AC290" t="str">
            <v>1,X</v>
          </cell>
          <cell r="AE290" t="str">
            <v>1,X</v>
          </cell>
          <cell r="AF290" t="str">
            <v>1,X</v>
          </cell>
          <cell r="AG290" t="str">
            <v>1,X</v>
          </cell>
          <cell r="AH290" t="str">
            <v>1,X</v>
          </cell>
          <cell r="AI290" t="str">
            <v>1,X</v>
          </cell>
          <cell r="AJ290" t="str">
            <v>1,X</v>
          </cell>
          <cell r="AM290">
            <v>27</v>
          </cell>
          <cell r="AN290">
            <v>27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1</v>
          </cell>
        </row>
        <row r="291">
          <cell r="C291">
            <v>13453</v>
          </cell>
          <cell r="D291" t="str">
            <v>Nguyễn Văn Khiêm</v>
          </cell>
          <cell r="E291" t="str">
            <v>Nhân viên Bốc xếp</v>
          </cell>
          <cell r="F291" t="str">
            <v>1,X</v>
          </cell>
          <cell r="G291" t="str">
            <v>1,X</v>
          </cell>
          <cell r="H291" t="str">
            <v>1,X</v>
          </cell>
          <cell r="J291" t="str">
            <v>1,X</v>
          </cell>
          <cell r="K291" t="str">
            <v>1,X</v>
          </cell>
          <cell r="L291" t="str">
            <v>1,X</v>
          </cell>
          <cell r="M291" t="str">
            <v>1,X</v>
          </cell>
          <cell r="N291" t="str">
            <v>1,X</v>
          </cell>
          <cell r="O291" t="str">
            <v>1,X</v>
          </cell>
          <cell r="Q291" t="str">
            <v>1,X</v>
          </cell>
          <cell r="R291" t="str">
            <v>1,X</v>
          </cell>
          <cell r="S291" t="str">
            <v>1,X</v>
          </cell>
          <cell r="T291" t="str">
            <v>1,X</v>
          </cell>
          <cell r="U291" t="str">
            <v>1,X</v>
          </cell>
          <cell r="V291" t="str">
            <v>1,X</v>
          </cell>
          <cell r="X291" t="str">
            <v>1,X</v>
          </cell>
          <cell r="Y291" t="str">
            <v>1,X</v>
          </cell>
          <cell r="Z291" t="str">
            <v>1,X</v>
          </cell>
          <cell r="AA291" t="str">
            <v>1,X</v>
          </cell>
          <cell r="AB291" t="str">
            <v>1,X</v>
          </cell>
          <cell r="AC291" t="str">
            <v>1,X</v>
          </cell>
          <cell r="AE291" t="str">
            <v>1,X</v>
          </cell>
          <cell r="AF291" t="str">
            <v>1,X</v>
          </cell>
          <cell r="AG291" t="str">
            <v>1,X</v>
          </cell>
          <cell r="AH291" t="str">
            <v>1,X</v>
          </cell>
          <cell r="AI291" t="str">
            <v>1,X</v>
          </cell>
          <cell r="AJ291" t="str">
            <v>1,X</v>
          </cell>
          <cell r="AM291">
            <v>27</v>
          </cell>
          <cell r="AN291">
            <v>27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2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1</v>
          </cell>
        </row>
        <row r="292">
          <cell r="C292">
            <v>13454</v>
          </cell>
          <cell r="D292" t="str">
            <v>Nguyễn Xuân Hải</v>
          </cell>
          <cell r="E292" t="str">
            <v>Nhân viên Bốc xếp</v>
          </cell>
          <cell r="F292" t="str">
            <v>1,X</v>
          </cell>
          <cell r="G292" t="str">
            <v>1,X</v>
          </cell>
          <cell r="H292" t="str">
            <v>1,X</v>
          </cell>
          <cell r="J292" t="str">
            <v>1,X</v>
          </cell>
          <cell r="K292" t="str">
            <v>1,X</v>
          </cell>
          <cell r="L292" t="str">
            <v>1,X</v>
          </cell>
          <cell r="M292" t="str">
            <v>1,X</v>
          </cell>
          <cell r="N292" t="str">
            <v>1,X</v>
          </cell>
          <cell r="O292" t="str">
            <v>1,X</v>
          </cell>
          <cell r="Q292" t="str">
            <v>1,X</v>
          </cell>
          <cell r="R292" t="str">
            <v>1,X</v>
          </cell>
          <cell r="S292" t="str">
            <v>1,X</v>
          </cell>
          <cell r="T292" t="str">
            <v>1,X</v>
          </cell>
          <cell r="U292" t="str">
            <v>1,X</v>
          </cell>
          <cell r="V292" t="str">
            <v>1,X</v>
          </cell>
          <cell r="X292" t="str">
            <v>1,X</v>
          </cell>
          <cell r="Y292" t="str">
            <v>1,X</v>
          </cell>
          <cell r="Z292" t="str">
            <v>1,X</v>
          </cell>
          <cell r="AA292" t="str">
            <v>1,X</v>
          </cell>
          <cell r="AB292" t="str">
            <v>1,X</v>
          </cell>
          <cell r="AC292" t="str">
            <v>1,X</v>
          </cell>
          <cell r="AE292" t="str">
            <v>1,X</v>
          </cell>
          <cell r="AF292" t="str">
            <v>1,X</v>
          </cell>
          <cell r="AG292" t="str">
            <v>1,X</v>
          </cell>
          <cell r="AH292" t="str">
            <v>1,X</v>
          </cell>
          <cell r="AI292" t="str">
            <v>1,X</v>
          </cell>
          <cell r="AJ292" t="str">
            <v>1,X</v>
          </cell>
          <cell r="AM292">
            <v>27</v>
          </cell>
          <cell r="AN292">
            <v>27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1</v>
          </cell>
        </row>
        <row r="293">
          <cell r="C293">
            <v>13455</v>
          </cell>
          <cell r="D293" t="str">
            <v>Nguyễn Như Tuấn</v>
          </cell>
          <cell r="E293" t="str">
            <v>Nhân viên Bốc xếp</v>
          </cell>
          <cell r="F293" t="str">
            <v>1,Om</v>
          </cell>
          <cell r="G293" t="str">
            <v>1,Om</v>
          </cell>
          <cell r="H293" t="str">
            <v>1,X</v>
          </cell>
          <cell r="J293" t="str">
            <v>1,X</v>
          </cell>
          <cell r="K293" t="str">
            <v>1,X</v>
          </cell>
          <cell r="L293" t="str">
            <v>1,X</v>
          </cell>
          <cell r="M293" t="str">
            <v>1,X</v>
          </cell>
          <cell r="N293" t="str">
            <v>1,X</v>
          </cell>
          <cell r="O293" t="str">
            <v>1,X</v>
          </cell>
          <cell r="Q293" t="str">
            <v>1,X</v>
          </cell>
          <cell r="R293" t="str">
            <v>1,X</v>
          </cell>
          <cell r="S293" t="str">
            <v>1,X</v>
          </cell>
          <cell r="T293" t="str">
            <v>1,X</v>
          </cell>
          <cell r="U293" t="str">
            <v>1,X</v>
          </cell>
          <cell r="V293" t="str">
            <v>1,X</v>
          </cell>
          <cell r="X293" t="str">
            <v>1,X</v>
          </cell>
          <cell r="Y293" t="str">
            <v>1,X</v>
          </cell>
          <cell r="Z293" t="str">
            <v>1,X</v>
          </cell>
          <cell r="AA293" t="str">
            <v>1,X</v>
          </cell>
          <cell r="AB293" t="str">
            <v>1,X</v>
          </cell>
          <cell r="AC293" t="str">
            <v>1,X</v>
          </cell>
          <cell r="AE293" t="str">
            <v>1,X</v>
          </cell>
          <cell r="AF293" t="str">
            <v>1,X</v>
          </cell>
          <cell r="AG293" t="str">
            <v>1,X</v>
          </cell>
          <cell r="AH293" t="str">
            <v>1,X</v>
          </cell>
          <cell r="AI293" t="str">
            <v>1,X</v>
          </cell>
          <cell r="AJ293" t="str">
            <v>1,X</v>
          </cell>
          <cell r="AM293">
            <v>27</v>
          </cell>
          <cell r="AN293">
            <v>25</v>
          </cell>
          <cell r="AO293">
            <v>0</v>
          </cell>
          <cell r="AP293">
            <v>2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1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1</v>
          </cell>
        </row>
        <row r="294">
          <cell r="C294">
            <v>13457</v>
          </cell>
          <cell r="D294" t="str">
            <v>Trần Thanh Tuấn</v>
          </cell>
          <cell r="E294" t="str">
            <v>Nhân viên Bốc xếp</v>
          </cell>
          <cell r="F294" t="str">
            <v>1,X</v>
          </cell>
          <cell r="G294" t="str">
            <v>1,X</v>
          </cell>
          <cell r="H294" t="str">
            <v>1,X</v>
          </cell>
          <cell r="J294" t="str">
            <v>1,X</v>
          </cell>
          <cell r="K294" t="str">
            <v>1,X</v>
          </cell>
          <cell r="L294" t="str">
            <v>1,X</v>
          </cell>
          <cell r="M294" t="str">
            <v>1,X</v>
          </cell>
          <cell r="N294" t="str">
            <v>1,X</v>
          </cell>
          <cell r="O294" t="str">
            <v>1,X</v>
          </cell>
          <cell r="Q294" t="str">
            <v>1,X</v>
          </cell>
          <cell r="R294" t="str">
            <v>1,X</v>
          </cell>
          <cell r="S294" t="str">
            <v>1,X</v>
          </cell>
          <cell r="T294" t="str">
            <v>1,X</v>
          </cell>
          <cell r="U294" t="str">
            <v>1,X</v>
          </cell>
          <cell r="V294" t="str">
            <v>1,X</v>
          </cell>
          <cell r="X294" t="str">
            <v>1,X</v>
          </cell>
          <cell r="Y294" t="str">
            <v>1,X</v>
          </cell>
          <cell r="Z294" t="str">
            <v>1,X</v>
          </cell>
          <cell r="AA294" t="str">
            <v>1,X</v>
          </cell>
          <cell r="AB294" t="str">
            <v>1,X</v>
          </cell>
          <cell r="AC294" t="str">
            <v>1,X</v>
          </cell>
          <cell r="AE294" t="str">
            <v>1,X</v>
          </cell>
          <cell r="AF294" t="str">
            <v>1,X</v>
          </cell>
          <cell r="AG294" t="str">
            <v>1,X</v>
          </cell>
          <cell r="AH294" t="str">
            <v>1,X</v>
          </cell>
          <cell r="AI294" t="str">
            <v>1,X</v>
          </cell>
          <cell r="AJ294" t="str">
            <v>1,X</v>
          </cell>
          <cell r="AM294">
            <v>27</v>
          </cell>
          <cell r="AN294">
            <v>27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8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0.95</v>
          </cell>
        </row>
        <row r="295">
          <cell r="C295">
            <v>13458</v>
          </cell>
          <cell r="D295" t="str">
            <v>Nguyễn Việt Hải</v>
          </cell>
          <cell r="E295" t="str">
            <v>Nhân viên Bốc xếp</v>
          </cell>
          <cell r="F295" t="str">
            <v>1,X</v>
          </cell>
          <cell r="G295" t="str">
            <v>1,X</v>
          </cell>
          <cell r="H295" t="str">
            <v>1,X</v>
          </cell>
          <cell r="J295" t="str">
            <v>1,X</v>
          </cell>
          <cell r="K295" t="str">
            <v>1,X</v>
          </cell>
          <cell r="L295" t="str">
            <v>1,X</v>
          </cell>
          <cell r="M295" t="str">
            <v>1,X</v>
          </cell>
          <cell r="N295" t="str">
            <v>1,X</v>
          </cell>
          <cell r="O295" t="str">
            <v>1,X</v>
          </cell>
          <cell r="Q295" t="str">
            <v>1,X</v>
          </cell>
          <cell r="R295" t="str">
            <v>1,X</v>
          </cell>
          <cell r="S295" t="str">
            <v>1,X</v>
          </cell>
          <cell r="T295" t="str">
            <v>1,X</v>
          </cell>
          <cell r="U295" t="str">
            <v>1,X</v>
          </cell>
          <cell r="V295" t="str">
            <v>1,X</v>
          </cell>
          <cell r="X295" t="str">
            <v>1,X</v>
          </cell>
          <cell r="Y295" t="str">
            <v>1,X</v>
          </cell>
          <cell r="Z295" t="str">
            <v>1,X</v>
          </cell>
          <cell r="AA295" t="str">
            <v>1,X</v>
          </cell>
          <cell r="AB295" t="str">
            <v>1,X</v>
          </cell>
          <cell r="AC295" t="str">
            <v>1,X</v>
          </cell>
          <cell r="AE295" t="str">
            <v>1,X</v>
          </cell>
          <cell r="AF295" t="str">
            <v>1,X</v>
          </cell>
          <cell r="AG295" t="str">
            <v>1,X</v>
          </cell>
          <cell r="AH295" t="str">
            <v>1,X</v>
          </cell>
          <cell r="AI295" t="str">
            <v>1,X</v>
          </cell>
          <cell r="AJ295" t="str">
            <v>1,X</v>
          </cell>
          <cell r="AM295">
            <v>27</v>
          </cell>
          <cell r="AN295">
            <v>27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8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1.05</v>
          </cell>
        </row>
        <row r="296">
          <cell r="C296">
            <v>13461</v>
          </cell>
          <cell r="D296" t="str">
            <v>Cao Văn Mạnh</v>
          </cell>
          <cell r="E296" t="str">
            <v>Nhân viên Bốc xếp</v>
          </cell>
          <cell r="F296" t="str">
            <v>1,X</v>
          </cell>
          <cell r="G296" t="str">
            <v>1,X</v>
          </cell>
          <cell r="H296" t="str">
            <v>1,X</v>
          </cell>
          <cell r="J296" t="str">
            <v>1,X</v>
          </cell>
          <cell r="K296" t="str">
            <v>1,X</v>
          </cell>
          <cell r="L296" t="str">
            <v>1,X</v>
          </cell>
          <cell r="M296" t="str">
            <v>1,X</v>
          </cell>
          <cell r="N296" t="str">
            <v>1,X</v>
          </cell>
          <cell r="O296" t="str">
            <v>1,X</v>
          </cell>
          <cell r="Q296" t="str">
            <v>1,X</v>
          </cell>
          <cell r="R296" t="str">
            <v>1,X</v>
          </cell>
          <cell r="S296" t="str">
            <v>1,X</v>
          </cell>
          <cell r="T296" t="str">
            <v>1,X</v>
          </cell>
          <cell r="U296" t="str">
            <v>1,X</v>
          </cell>
          <cell r="V296" t="str">
            <v>1,X</v>
          </cell>
          <cell r="X296" t="str">
            <v>1,X</v>
          </cell>
          <cell r="Y296" t="str">
            <v>1,X</v>
          </cell>
          <cell r="Z296" t="str">
            <v>1,X</v>
          </cell>
          <cell r="AA296" t="str">
            <v>1,X</v>
          </cell>
          <cell r="AB296" t="str">
            <v>1,X</v>
          </cell>
          <cell r="AC296" t="str">
            <v>1,X</v>
          </cell>
          <cell r="AE296" t="str">
            <v>1,X</v>
          </cell>
          <cell r="AF296" t="str">
            <v>1,X</v>
          </cell>
          <cell r="AG296" t="str">
            <v>1,X</v>
          </cell>
          <cell r="AH296" t="str">
            <v>1,X</v>
          </cell>
          <cell r="AI296" t="str">
            <v>1,X</v>
          </cell>
          <cell r="AJ296" t="str">
            <v>1,X</v>
          </cell>
          <cell r="AM296">
            <v>27</v>
          </cell>
          <cell r="AN296">
            <v>27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8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1</v>
          </cell>
        </row>
        <row r="297">
          <cell r="C297">
            <v>13464</v>
          </cell>
          <cell r="D297" t="str">
            <v>Phạm Văn Dũng</v>
          </cell>
          <cell r="E297" t="str">
            <v>Nhân viên Bốc xếp</v>
          </cell>
          <cell r="AM297">
            <v>27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</row>
        <row r="298">
          <cell r="C298">
            <v>13465</v>
          </cell>
          <cell r="D298" t="str">
            <v>Vũ Văn Tuyền</v>
          </cell>
          <cell r="E298" t="str">
            <v>Nhân viên Bốc xếp</v>
          </cell>
          <cell r="F298" t="str">
            <v>1,X</v>
          </cell>
          <cell r="G298" t="str">
            <v>1,X</v>
          </cell>
          <cell r="H298" t="str">
            <v>1,X</v>
          </cell>
          <cell r="J298" t="str">
            <v>1,X</v>
          </cell>
          <cell r="K298" t="str">
            <v>1,X</v>
          </cell>
          <cell r="L298" t="str">
            <v>1,X</v>
          </cell>
          <cell r="M298" t="str">
            <v>1,X</v>
          </cell>
          <cell r="N298" t="str">
            <v>1,X</v>
          </cell>
          <cell r="O298" t="str">
            <v>1,X</v>
          </cell>
          <cell r="Q298" t="str">
            <v>1,X</v>
          </cell>
          <cell r="R298" t="str">
            <v>1,X</v>
          </cell>
          <cell r="S298" t="str">
            <v>1,X</v>
          </cell>
          <cell r="T298" t="str">
            <v>1,X</v>
          </cell>
          <cell r="U298" t="str">
            <v>1,X</v>
          </cell>
          <cell r="V298" t="str">
            <v>1,X</v>
          </cell>
          <cell r="X298" t="str">
            <v>1,X</v>
          </cell>
          <cell r="Y298" t="str">
            <v>1,X</v>
          </cell>
          <cell r="Z298" t="str">
            <v>1,X</v>
          </cell>
          <cell r="AA298" t="str">
            <v>1,X</v>
          </cell>
          <cell r="AB298" t="str">
            <v>1,X</v>
          </cell>
          <cell r="AC298" t="str">
            <v>1,X</v>
          </cell>
          <cell r="AE298" t="str">
            <v>1,X</v>
          </cell>
          <cell r="AF298" t="str">
            <v>1,X</v>
          </cell>
          <cell r="AG298" t="str">
            <v>1,X</v>
          </cell>
          <cell r="AH298" t="str">
            <v>1,X</v>
          </cell>
          <cell r="AI298" t="str">
            <v>1,X</v>
          </cell>
          <cell r="AJ298" t="str">
            <v>1,X</v>
          </cell>
          <cell r="AM298">
            <v>27</v>
          </cell>
          <cell r="AN298">
            <v>27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1.05</v>
          </cell>
        </row>
        <row r="299">
          <cell r="C299">
            <v>13466</v>
          </cell>
          <cell r="D299" t="str">
            <v>Nguyễn Viết Phi</v>
          </cell>
          <cell r="E299" t="str">
            <v>Nhân viên Bốc xếp</v>
          </cell>
          <cell r="F299" t="str">
            <v>1,X</v>
          </cell>
          <cell r="G299" t="str">
            <v>1,X</v>
          </cell>
          <cell r="H299" t="str">
            <v>1,X</v>
          </cell>
          <cell r="J299" t="str">
            <v>1,X</v>
          </cell>
          <cell r="K299" t="str">
            <v>1,X</v>
          </cell>
          <cell r="L299" t="str">
            <v>1,X</v>
          </cell>
          <cell r="M299" t="str">
            <v>1,X</v>
          </cell>
          <cell r="N299" t="str">
            <v>1,X</v>
          </cell>
          <cell r="O299" t="str">
            <v>1,X</v>
          </cell>
          <cell r="Q299" t="str">
            <v>1,X</v>
          </cell>
          <cell r="R299" t="str">
            <v>1,X</v>
          </cell>
          <cell r="S299" t="str">
            <v>1,X</v>
          </cell>
          <cell r="T299" t="str">
            <v>1,X</v>
          </cell>
          <cell r="U299" t="str">
            <v>1,X</v>
          </cell>
          <cell r="V299" t="str">
            <v>1,X</v>
          </cell>
          <cell r="X299" t="str">
            <v>1,X</v>
          </cell>
          <cell r="Y299" t="str">
            <v>1,X</v>
          </cell>
          <cell r="Z299" t="str">
            <v>1,X</v>
          </cell>
          <cell r="AA299" t="str">
            <v>1,X</v>
          </cell>
          <cell r="AB299" t="str">
            <v>1,X</v>
          </cell>
          <cell r="AC299" t="str">
            <v>1,X</v>
          </cell>
          <cell r="AE299" t="str">
            <v>1,X</v>
          </cell>
          <cell r="AF299" t="str">
            <v>1,X</v>
          </cell>
          <cell r="AG299" t="str">
            <v>1,X</v>
          </cell>
          <cell r="AH299" t="str">
            <v>1,X</v>
          </cell>
          <cell r="AI299" t="str">
            <v>1,X</v>
          </cell>
          <cell r="AJ299" t="str">
            <v>1,X</v>
          </cell>
          <cell r="AM299">
            <v>27</v>
          </cell>
          <cell r="AN299">
            <v>27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2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1</v>
          </cell>
        </row>
        <row r="300">
          <cell r="C300">
            <v>13467</v>
          </cell>
          <cell r="D300" t="str">
            <v>Tăng Văn Hải</v>
          </cell>
          <cell r="E300" t="str">
            <v>Nhân viên Bốc xếp</v>
          </cell>
          <cell r="F300" t="str">
            <v>1,X</v>
          </cell>
          <cell r="G300" t="str">
            <v>1,X</v>
          </cell>
          <cell r="H300" t="str">
            <v>1,X</v>
          </cell>
          <cell r="J300" t="str">
            <v>1,X</v>
          </cell>
          <cell r="K300" t="str">
            <v>1,X</v>
          </cell>
          <cell r="L300" t="str">
            <v>1,X</v>
          </cell>
          <cell r="M300" t="str">
            <v>1,X</v>
          </cell>
          <cell r="N300" t="str">
            <v>1,X</v>
          </cell>
          <cell r="O300" t="str">
            <v>1,X</v>
          </cell>
          <cell r="Q300" t="str">
            <v>1,X</v>
          </cell>
          <cell r="R300" t="str">
            <v>1,X</v>
          </cell>
          <cell r="S300" t="str">
            <v>1,X</v>
          </cell>
          <cell r="T300" t="str">
            <v>1,X</v>
          </cell>
          <cell r="U300" t="str">
            <v>1,X</v>
          </cell>
          <cell r="V300" t="str">
            <v>1,X</v>
          </cell>
          <cell r="X300" t="str">
            <v>1,X</v>
          </cell>
          <cell r="Y300" t="str">
            <v>1,X</v>
          </cell>
          <cell r="Z300" t="str">
            <v>1,X</v>
          </cell>
          <cell r="AA300" t="str">
            <v>1,X</v>
          </cell>
          <cell r="AB300" t="str">
            <v>1,X</v>
          </cell>
          <cell r="AC300" t="str">
            <v>1,X</v>
          </cell>
          <cell r="AE300" t="str">
            <v>1,X</v>
          </cell>
          <cell r="AF300" t="str">
            <v>1,X</v>
          </cell>
          <cell r="AG300" t="str">
            <v>1,X</v>
          </cell>
          <cell r="AH300" t="str">
            <v>1,X</v>
          </cell>
          <cell r="AI300" t="str">
            <v>1,X</v>
          </cell>
          <cell r="AJ300" t="str">
            <v>1,X</v>
          </cell>
          <cell r="AM300">
            <v>27</v>
          </cell>
          <cell r="AN300">
            <v>27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2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1</v>
          </cell>
        </row>
        <row r="301">
          <cell r="C301">
            <v>13468</v>
          </cell>
          <cell r="D301" t="str">
            <v>Lê Trọng Tài</v>
          </cell>
          <cell r="E301" t="str">
            <v>Nhân viên Bốc xếp</v>
          </cell>
          <cell r="AM301">
            <v>27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</row>
        <row r="302">
          <cell r="C302">
            <v>11141</v>
          </cell>
          <cell r="D302" t="str">
            <v>Lê Trọng Lệ</v>
          </cell>
          <cell r="E302" t="str">
            <v>Nhân viên Bốc xếp</v>
          </cell>
          <cell r="F302" t="str">
            <v>1,X</v>
          </cell>
          <cell r="G302" t="str">
            <v>1,X</v>
          </cell>
          <cell r="H302" t="str">
            <v>1,X</v>
          </cell>
          <cell r="J302" t="str">
            <v>1,X</v>
          </cell>
          <cell r="K302" t="str">
            <v>1,X</v>
          </cell>
          <cell r="L302" t="str">
            <v>1,X</v>
          </cell>
          <cell r="M302" t="str">
            <v>1,X</v>
          </cell>
          <cell r="N302" t="str">
            <v>1,X</v>
          </cell>
          <cell r="O302" t="str">
            <v>1,X</v>
          </cell>
          <cell r="Q302" t="str">
            <v>1,X</v>
          </cell>
          <cell r="R302" t="str">
            <v>1,X</v>
          </cell>
          <cell r="S302" t="str">
            <v>1,X</v>
          </cell>
          <cell r="T302" t="str">
            <v>1,X</v>
          </cell>
          <cell r="U302" t="str">
            <v>1,X</v>
          </cell>
          <cell r="V302" t="str">
            <v>1,X</v>
          </cell>
          <cell r="X302" t="str">
            <v>1,X</v>
          </cell>
          <cell r="Y302" t="str">
            <v>1,X</v>
          </cell>
          <cell r="Z302" t="str">
            <v>1,X</v>
          </cell>
          <cell r="AA302" t="str">
            <v>1,X</v>
          </cell>
          <cell r="AB302" t="str">
            <v>1,X</v>
          </cell>
          <cell r="AC302" t="str">
            <v>1,X</v>
          </cell>
          <cell r="AE302" t="str">
            <v>1,X</v>
          </cell>
          <cell r="AF302" t="str">
            <v>1,X</v>
          </cell>
          <cell r="AG302" t="str">
            <v>1,X</v>
          </cell>
          <cell r="AH302" t="str">
            <v>1,X</v>
          </cell>
          <cell r="AI302" t="str">
            <v>1,X</v>
          </cell>
          <cell r="AJ302" t="str">
            <v>1,X</v>
          </cell>
          <cell r="AM302">
            <v>27</v>
          </cell>
          <cell r="AN302">
            <v>27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2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1</v>
          </cell>
        </row>
        <row r="303">
          <cell r="C303">
            <v>13715</v>
          </cell>
          <cell r="D303" t="str">
            <v>Vũ Anh Đức</v>
          </cell>
          <cell r="E303" t="str">
            <v>Nhân viên Bốc xếp</v>
          </cell>
          <cell r="F303" t="str">
            <v>1,X</v>
          </cell>
          <cell r="G303" t="str">
            <v>1,X</v>
          </cell>
          <cell r="H303" t="str">
            <v>1,X</v>
          </cell>
          <cell r="J303" t="str">
            <v>1,X</v>
          </cell>
          <cell r="K303" t="str">
            <v>1,X</v>
          </cell>
          <cell r="L303" t="str">
            <v>1,X</v>
          </cell>
          <cell r="M303" t="str">
            <v>1,X</v>
          </cell>
          <cell r="N303" t="str">
            <v>1,X</v>
          </cell>
          <cell r="O303" t="str">
            <v>1,X</v>
          </cell>
          <cell r="Q303" t="str">
            <v>1,X</v>
          </cell>
          <cell r="R303" t="str">
            <v>1,X</v>
          </cell>
          <cell r="S303" t="str">
            <v>1,X</v>
          </cell>
          <cell r="T303" t="str">
            <v>1,X</v>
          </cell>
          <cell r="U303" t="str">
            <v>1,X</v>
          </cell>
          <cell r="V303" t="str">
            <v>1,X</v>
          </cell>
          <cell r="X303" t="str">
            <v>1,X</v>
          </cell>
          <cell r="Y303" t="str">
            <v>1,X</v>
          </cell>
          <cell r="Z303" t="str">
            <v>1,X</v>
          </cell>
          <cell r="AA303" t="str">
            <v>1,X</v>
          </cell>
          <cell r="AB303" t="str">
            <v>1,X</v>
          </cell>
          <cell r="AC303" t="str">
            <v>1,X</v>
          </cell>
          <cell r="AE303" t="str">
            <v>1,X</v>
          </cell>
          <cell r="AF303" t="str">
            <v>1,X</v>
          </cell>
          <cell r="AG303" t="str">
            <v>1,X</v>
          </cell>
          <cell r="AH303" t="str">
            <v>1,X</v>
          </cell>
          <cell r="AI303" t="str">
            <v>1,X</v>
          </cell>
          <cell r="AJ303" t="str">
            <v>1,X</v>
          </cell>
          <cell r="AM303">
            <v>27</v>
          </cell>
          <cell r="AN303">
            <v>27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2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1</v>
          </cell>
        </row>
        <row r="304">
          <cell r="C304">
            <v>13716</v>
          </cell>
          <cell r="D304" t="str">
            <v>Ngô Văn Minh</v>
          </cell>
          <cell r="E304" t="str">
            <v>Nhân viên Bốc xếp</v>
          </cell>
          <cell r="F304" t="str">
            <v>1,X</v>
          </cell>
          <cell r="G304" t="str">
            <v>1,X</v>
          </cell>
          <cell r="H304" t="str">
            <v>1,X</v>
          </cell>
          <cell r="J304" t="str">
            <v>1,X</v>
          </cell>
          <cell r="K304" t="str">
            <v>1,X</v>
          </cell>
          <cell r="L304" t="str">
            <v>1,X</v>
          </cell>
          <cell r="M304" t="str">
            <v>1,X</v>
          </cell>
          <cell r="N304" t="str">
            <v>1,X</v>
          </cell>
          <cell r="O304" t="str">
            <v>1,X</v>
          </cell>
          <cell r="Q304" t="str">
            <v>1,X</v>
          </cell>
          <cell r="R304" t="str">
            <v>1,X</v>
          </cell>
          <cell r="S304" t="str">
            <v>1,X</v>
          </cell>
          <cell r="T304" t="str">
            <v>1,X</v>
          </cell>
          <cell r="U304" t="str">
            <v>1,X</v>
          </cell>
          <cell r="V304" t="str">
            <v>1,X</v>
          </cell>
          <cell r="X304" t="str">
            <v>1,X</v>
          </cell>
          <cell r="Y304" t="str">
            <v>1,X</v>
          </cell>
          <cell r="Z304" t="str">
            <v>1,X</v>
          </cell>
          <cell r="AA304" t="str">
            <v>1,X</v>
          </cell>
          <cell r="AB304" t="str">
            <v>1,X</v>
          </cell>
          <cell r="AC304" t="str">
            <v>1,X</v>
          </cell>
          <cell r="AE304" t="str">
            <v>1,X</v>
          </cell>
          <cell r="AF304" t="str">
            <v>1,X</v>
          </cell>
          <cell r="AG304" t="str">
            <v>1,X</v>
          </cell>
          <cell r="AH304" t="str">
            <v>1,X</v>
          </cell>
          <cell r="AI304" t="str">
            <v>1,X</v>
          </cell>
          <cell r="AJ304" t="str">
            <v>1,X</v>
          </cell>
          <cell r="AM304">
            <v>27</v>
          </cell>
          <cell r="AN304">
            <v>27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2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1</v>
          </cell>
        </row>
        <row r="305">
          <cell r="C305">
            <v>13717</v>
          </cell>
          <cell r="D305" t="str">
            <v>Nguyễn Xuân Thành</v>
          </cell>
          <cell r="E305" t="str">
            <v>Nhân viên Bốc xếp</v>
          </cell>
          <cell r="F305" t="str">
            <v>1,X</v>
          </cell>
          <cell r="G305" t="str">
            <v>1,X</v>
          </cell>
          <cell r="H305" t="str">
            <v>1,X</v>
          </cell>
          <cell r="J305" t="str">
            <v>1,X</v>
          </cell>
          <cell r="K305" t="str">
            <v>1,X</v>
          </cell>
          <cell r="L305" t="str">
            <v>1,X</v>
          </cell>
          <cell r="M305" t="str">
            <v>1,X</v>
          </cell>
          <cell r="N305" t="str">
            <v>1,X</v>
          </cell>
          <cell r="O305" t="str">
            <v>1,X</v>
          </cell>
          <cell r="Q305" t="str">
            <v>1,X</v>
          </cell>
          <cell r="R305" t="str">
            <v>1,X</v>
          </cell>
          <cell r="S305" t="str">
            <v>1,X</v>
          </cell>
          <cell r="T305" t="str">
            <v>1,X</v>
          </cell>
          <cell r="U305" t="str">
            <v>1,X</v>
          </cell>
          <cell r="V305" t="str">
            <v>1,X</v>
          </cell>
          <cell r="X305" t="str">
            <v>1,X</v>
          </cell>
          <cell r="Y305" t="str">
            <v>1,X</v>
          </cell>
          <cell r="Z305" t="str">
            <v>1,X</v>
          </cell>
          <cell r="AA305" t="str">
            <v>1,X</v>
          </cell>
          <cell r="AB305" t="str">
            <v>1,X</v>
          </cell>
          <cell r="AC305" t="str">
            <v>1,X</v>
          </cell>
          <cell r="AE305" t="str">
            <v>1,X</v>
          </cell>
          <cell r="AF305" t="str">
            <v>1,X</v>
          </cell>
          <cell r="AG305" t="str">
            <v>1,X</v>
          </cell>
          <cell r="AH305" t="str">
            <v>1,X</v>
          </cell>
          <cell r="AI305" t="str">
            <v>1,X</v>
          </cell>
          <cell r="AJ305" t="str">
            <v>1,X</v>
          </cell>
          <cell r="AM305">
            <v>27</v>
          </cell>
          <cell r="AN305">
            <v>27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1</v>
          </cell>
        </row>
        <row r="306">
          <cell r="C306">
            <v>13718</v>
          </cell>
          <cell r="D306" t="str">
            <v>Nguyễn Khánh Duy</v>
          </cell>
          <cell r="E306" t="str">
            <v>Nhân viên Bốc xếp</v>
          </cell>
          <cell r="F306" t="str">
            <v>1,X</v>
          </cell>
          <cell r="G306" t="str">
            <v>1,X</v>
          </cell>
          <cell r="H306" t="str">
            <v>1,X</v>
          </cell>
          <cell r="J306" t="str">
            <v>1,X</v>
          </cell>
          <cell r="K306" t="str">
            <v>1,X</v>
          </cell>
          <cell r="L306" t="str">
            <v>1,X</v>
          </cell>
          <cell r="M306" t="str">
            <v>1,X</v>
          </cell>
          <cell r="N306" t="str">
            <v>1,X</v>
          </cell>
          <cell r="O306" t="str">
            <v>1,X</v>
          </cell>
          <cell r="Q306" t="str">
            <v>1,X</v>
          </cell>
          <cell r="R306" t="str">
            <v>1,X</v>
          </cell>
          <cell r="S306" t="str">
            <v>1,X</v>
          </cell>
          <cell r="T306" t="str">
            <v>1,X</v>
          </cell>
          <cell r="U306" t="str">
            <v>1,X</v>
          </cell>
          <cell r="V306" t="str">
            <v>1,X</v>
          </cell>
          <cell r="X306" t="str">
            <v>1,X</v>
          </cell>
          <cell r="Y306" t="str">
            <v>1,X</v>
          </cell>
          <cell r="Z306" t="str">
            <v>1,X</v>
          </cell>
          <cell r="AA306" t="str">
            <v>1,X</v>
          </cell>
          <cell r="AB306" t="str">
            <v>1,X</v>
          </cell>
          <cell r="AC306" t="str">
            <v>1,X</v>
          </cell>
          <cell r="AE306" t="str">
            <v>1,X</v>
          </cell>
          <cell r="AF306" t="str">
            <v>1,X</v>
          </cell>
          <cell r="AG306" t="str">
            <v>1,X</v>
          </cell>
          <cell r="AH306" t="str">
            <v>1,X</v>
          </cell>
          <cell r="AI306" t="str">
            <v>1,X</v>
          </cell>
          <cell r="AJ306" t="str">
            <v>1,X</v>
          </cell>
          <cell r="AM306">
            <v>27</v>
          </cell>
          <cell r="AN306">
            <v>27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2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1</v>
          </cell>
        </row>
        <row r="307">
          <cell r="C307">
            <v>13719</v>
          </cell>
          <cell r="D307" t="str">
            <v>Nguyễn Quang Huy</v>
          </cell>
          <cell r="E307" t="str">
            <v>Nhân viên Bốc xếp</v>
          </cell>
          <cell r="F307" t="str">
            <v>1,X</v>
          </cell>
          <cell r="G307" t="str">
            <v>1,X</v>
          </cell>
          <cell r="H307" t="str">
            <v>1,X</v>
          </cell>
          <cell r="J307" t="str">
            <v>1,X</v>
          </cell>
          <cell r="K307" t="str">
            <v>1,X</v>
          </cell>
          <cell r="L307" t="str">
            <v>1,X</v>
          </cell>
          <cell r="M307" t="str">
            <v>1,X</v>
          </cell>
          <cell r="N307" t="str">
            <v>1,X</v>
          </cell>
          <cell r="O307" t="str">
            <v>1,X</v>
          </cell>
          <cell r="Q307" t="str">
            <v>1,X</v>
          </cell>
          <cell r="R307" t="str">
            <v>1,X</v>
          </cell>
          <cell r="S307" t="str">
            <v>1,X</v>
          </cell>
          <cell r="T307" t="str">
            <v>1,X</v>
          </cell>
          <cell r="U307" t="str">
            <v>1,X</v>
          </cell>
          <cell r="V307" t="str">
            <v>1,X</v>
          </cell>
          <cell r="X307" t="str">
            <v>1,X</v>
          </cell>
          <cell r="Y307" t="str">
            <v>1,X</v>
          </cell>
          <cell r="Z307" t="str">
            <v>1,X</v>
          </cell>
          <cell r="AA307" t="str">
            <v>1,X</v>
          </cell>
          <cell r="AB307" t="str">
            <v>1,X</v>
          </cell>
          <cell r="AC307" t="str">
            <v>1,X</v>
          </cell>
          <cell r="AE307" t="str">
            <v>1,X</v>
          </cell>
          <cell r="AF307" t="str">
            <v>1,X</v>
          </cell>
          <cell r="AG307" t="str">
            <v>1,X</v>
          </cell>
          <cell r="AH307" t="str">
            <v>1,X</v>
          </cell>
          <cell r="AI307" t="str">
            <v>1,X</v>
          </cell>
          <cell r="AJ307" t="str">
            <v>1,X</v>
          </cell>
          <cell r="AM307">
            <v>27</v>
          </cell>
          <cell r="AN307">
            <v>27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2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1.05</v>
          </cell>
        </row>
        <row r="308">
          <cell r="C308">
            <v>13720</v>
          </cell>
          <cell r="D308" t="str">
            <v>Đinh Văn Minh</v>
          </cell>
          <cell r="E308" t="str">
            <v>Nhân viên Bốc xếp</v>
          </cell>
          <cell r="F308" t="str">
            <v>1,X</v>
          </cell>
          <cell r="G308" t="str">
            <v>1,X</v>
          </cell>
          <cell r="H308" t="str">
            <v>1,X</v>
          </cell>
          <cell r="J308" t="str">
            <v>1,X</v>
          </cell>
          <cell r="K308" t="str">
            <v>1,X</v>
          </cell>
          <cell r="L308" t="str">
            <v>1,X</v>
          </cell>
          <cell r="M308" t="str">
            <v>1,X</v>
          </cell>
          <cell r="N308" t="str">
            <v>1,X</v>
          </cell>
          <cell r="O308" t="str">
            <v>1,X</v>
          </cell>
          <cell r="Q308" t="str">
            <v>1,X</v>
          </cell>
          <cell r="R308" t="str">
            <v>1,X</v>
          </cell>
          <cell r="S308" t="str">
            <v>1,X</v>
          </cell>
          <cell r="T308" t="str">
            <v>1,X</v>
          </cell>
          <cell r="U308" t="str">
            <v>1,X</v>
          </cell>
          <cell r="V308" t="str">
            <v>1,X</v>
          </cell>
          <cell r="X308" t="str">
            <v>1,X</v>
          </cell>
          <cell r="Y308" t="str">
            <v>1,X</v>
          </cell>
          <cell r="Z308" t="str">
            <v>1,X</v>
          </cell>
          <cell r="AA308" t="str">
            <v>1,X</v>
          </cell>
          <cell r="AB308" t="str">
            <v>1,X</v>
          </cell>
          <cell r="AC308" t="str">
            <v>1,X</v>
          </cell>
          <cell r="AE308" t="str">
            <v>1,X</v>
          </cell>
          <cell r="AF308" t="str">
            <v>1,X</v>
          </cell>
          <cell r="AG308" t="str">
            <v>1,X</v>
          </cell>
          <cell r="AH308" t="str">
            <v>1,X</v>
          </cell>
          <cell r="AI308" t="str">
            <v>1,X</v>
          </cell>
          <cell r="AJ308" t="str">
            <v>1,X</v>
          </cell>
          <cell r="AM308">
            <v>27</v>
          </cell>
          <cell r="AN308">
            <v>27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2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1</v>
          </cell>
        </row>
        <row r="309">
          <cell r="C309">
            <v>13721</v>
          </cell>
          <cell r="D309" t="str">
            <v>Nguyễn Đình Quân</v>
          </cell>
          <cell r="E309" t="str">
            <v>Nhân viên Bốc xếp</v>
          </cell>
          <cell r="F309" t="str">
            <v>1,X</v>
          </cell>
          <cell r="G309" t="str">
            <v>1,X</v>
          </cell>
          <cell r="H309" t="str">
            <v>1,X</v>
          </cell>
          <cell r="J309" t="str">
            <v>1,X</v>
          </cell>
          <cell r="K309" t="str">
            <v>1,X</v>
          </cell>
          <cell r="L309" t="str">
            <v>1,X</v>
          </cell>
          <cell r="M309" t="str">
            <v>1,X</v>
          </cell>
          <cell r="N309" t="str">
            <v>1,X</v>
          </cell>
          <cell r="O309" t="str">
            <v>1,X</v>
          </cell>
          <cell r="Q309" t="str">
            <v>1,X</v>
          </cell>
          <cell r="R309" t="str">
            <v>1,X</v>
          </cell>
          <cell r="S309" t="str">
            <v>1,X</v>
          </cell>
          <cell r="T309" t="str">
            <v>1,X</v>
          </cell>
          <cell r="U309" t="str">
            <v>1,X</v>
          </cell>
          <cell r="V309" t="str">
            <v>1,X</v>
          </cell>
          <cell r="X309" t="str">
            <v>1,X</v>
          </cell>
          <cell r="Y309" t="str">
            <v>1,X</v>
          </cell>
          <cell r="Z309" t="str">
            <v>1,X</v>
          </cell>
          <cell r="AA309" t="str">
            <v>1,X</v>
          </cell>
          <cell r="AB309" t="str">
            <v>1,X</v>
          </cell>
          <cell r="AC309" t="str">
            <v>1,X</v>
          </cell>
          <cell r="AE309" t="str">
            <v>1,X</v>
          </cell>
          <cell r="AF309" t="str">
            <v>1,X</v>
          </cell>
          <cell r="AG309" t="str">
            <v>1,X</v>
          </cell>
          <cell r="AH309" t="str">
            <v>1,X</v>
          </cell>
          <cell r="AI309" t="str">
            <v>1,X</v>
          </cell>
          <cell r="AJ309" t="str">
            <v>1,X</v>
          </cell>
          <cell r="AM309">
            <v>27</v>
          </cell>
          <cell r="AN309">
            <v>27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1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1.05</v>
          </cell>
        </row>
        <row r="310">
          <cell r="C310">
            <v>13722</v>
          </cell>
          <cell r="D310" t="str">
            <v>Hoàng Anh Tuấn</v>
          </cell>
          <cell r="E310" t="str">
            <v>Nhân viên Bốc xếp</v>
          </cell>
          <cell r="F310" t="str">
            <v>1,Om</v>
          </cell>
          <cell r="G310" t="str">
            <v>1,Om</v>
          </cell>
          <cell r="H310" t="str">
            <v>1,Om</v>
          </cell>
          <cell r="J310" t="str">
            <v>1,Om</v>
          </cell>
          <cell r="K310" t="str">
            <v>1,Om</v>
          </cell>
          <cell r="L310" t="str">
            <v>1,Om</v>
          </cell>
          <cell r="M310" t="str">
            <v>1,Om</v>
          </cell>
          <cell r="N310" t="str">
            <v>1,Om</v>
          </cell>
          <cell r="O310" t="str">
            <v>1,Om</v>
          </cell>
          <cell r="Q310" t="str">
            <v>1,Om</v>
          </cell>
          <cell r="R310" t="str">
            <v>1,Om</v>
          </cell>
          <cell r="S310" t="str">
            <v>1,Om</v>
          </cell>
          <cell r="T310" t="str">
            <v>1,F</v>
          </cell>
          <cell r="U310" t="str">
            <v>1,F</v>
          </cell>
          <cell r="V310" t="str">
            <v>1,F</v>
          </cell>
          <cell r="X310" t="str">
            <v>1,X</v>
          </cell>
          <cell r="Y310" t="str">
            <v>1,X</v>
          </cell>
          <cell r="Z310" t="str">
            <v>1,X</v>
          </cell>
          <cell r="AA310" t="str">
            <v>1,X</v>
          </cell>
          <cell r="AB310" t="str">
            <v>1,X</v>
          </cell>
          <cell r="AC310" t="str">
            <v>1,X</v>
          </cell>
          <cell r="AE310" t="str">
            <v>1,X</v>
          </cell>
          <cell r="AF310" t="str">
            <v>1,X</v>
          </cell>
          <cell r="AG310" t="str">
            <v>1,X</v>
          </cell>
          <cell r="AH310" t="str">
            <v>1,X</v>
          </cell>
          <cell r="AI310" t="str">
            <v>1,X</v>
          </cell>
          <cell r="AJ310" t="str">
            <v>1,X</v>
          </cell>
          <cell r="AM310">
            <v>27</v>
          </cell>
          <cell r="AN310">
            <v>12</v>
          </cell>
          <cell r="AO310">
            <v>0</v>
          </cell>
          <cell r="AP310">
            <v>12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3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1</v>
          </cell>
        </row>
        <row r="311">
          <cell r="C311">
            <v>13723</v>
          </cell>
          <cell r="D311" t="str">
            <v>Phạm Tiến Công</v>
          </cell>
          <cell r="E311" t="str">
            <v>Nhân viên Bốc xếp</v>
          </cell>
          <cell r="F311" t="str">
            <v>1,X</v>
          </cell>
          <cell r="G311" t="str">
            <v>1,X</v>
          </cell>
          <cell r="H311" t="str">
            <v>1,X</v>
          </cell>
          <cell r="J311" t="str">
            <v>1,X</v>
          </cell>
          <cell r="K311" t="str">
            <v>1,X</v>
          </cell>
          <cell r="L311" t="str">
            <v>1,X</v>
          </cell>
          <cell r="M311" t="str">
            <v>1,X</v>
          </cell>
          <cell r="N311" t="str">
            <v>1,X</v>
          </cell>
          <cell r="O311" t="str">
            <v>1,X</v>
          </cell>
          <cell r="Q311" t="str">
            <v>1,X</v>
          </cell>
          <cell r="R311" t="str">
            <v>1,X</v>
          </cell>
          <cell r="S311" t="str">
            <v>1,X</v>
          </cell>
          <cell r="T311" t="str">
            <v>1,X</v>
          </cell>
          <cell r="U311" t="str">
            <v>1,X</v>
          </cell>
          <cell r="V311" t="str">
            <v>1,X</v>
          </cell>
          <cell r="X311" t="str">
            <v>1,X</v>
          </cell>
          <cell r="Y311" t="str">
            <v>1,X</v>
          </cell>
          <cell r="Z311" t="str">
            <v>1,X</v>
          </cell>
          <cell r="AA311" t="str">
            <v>1,X</v>
          </cell>
          <cell r="AB311" t="str">
            <v>1,X</v>
          </cell>
          <cell r="AC311" t="str">
            <v>1,X</v>
          </cell>
          <cell r="AE311" t="str">
            <v>1,X</v>
          </cell>
          <cell r="AF311" t="str">
            <v>1,X</v>
          </cell>
          <cell r="AG311" t="str">
            <v>1,X</v>
          </cell>
          <cell r="AH311" t="str">
            <v>1,X</v>
          </cell>
          <cell r="AI311" t="str">
            <v>1,X</v>
          </cell>
          <cell r="AJ311" t="str">
            <v>1,X</v>
          </cell>
          <cell r="AM311">
            <v>27</v>
          </cell>
          <cell r="AN311">
            <v>27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2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</v>
          </cell>
        </row>
        <row r="312">
          <cell r="C312">
            <v>13724</v>
          </cell>
          <cell r="D312" t="str">
            <v>Nguyễn Văn Hưng</v>
          </cell>
          <cell r="E312" t="str">
            <v>Nhân viên Bốc xếp</v>
          </cell>
          <cell r="F312" t="str">
            <v>1,X</v>
          </cell>
          <cell r="G312" t="str">
            <v>1,X</v>
          </cell>
          <cell r="H312" t="str">
            <v>1,X</v>
          </cell>
          <cell r="J312" t="str">
            <v>1,X</v>
          </cell>
          <cell r="K312" t="str">
            <v>1,X</v>
          </cell>
          <cell r="L312" t="str">
            <v>1,X</v>
          </cell>
          <cell r="M312" t="str">
            <v>1,X</v>
          </cell>
          <cell r="N312" t="str">
            <v>1,X</v>
          </cell>
          <cell r="O312" t="str">
            <v>1,X</v>
          </cell>
          <cell r="Q312" t="str">
            <v>1,X</v>
          </cell>
          <cell r="R312" t="str">
            <v>1,X</v>
          </cell>
          <cell r="S312" t="str">
            <v>1,X</v>
          </cell>
          <cell r="T312" t="str">
            <v>1,X</v>
          </cell>
          <cell r="U312" t="str">
            <v>1,X</v>
          </cell>
          <cell r="V312" t="str">
            <v>1,X</v>
          </cell>
          <cell r="X312" t="str">
            <v>1,X</v>
          </cell>
          <cell r="Y312" t="str">
            <v>1,X</v>
          </cell>
          <cell r="Z312" t="str">
            <v>1,X</v>
          </cell>
          <cell r="AA312" t="str">
            <v>1,X</v>
          </cell>
          <cell r="AB312" t="str">
            <v>1,X</v>
          </cell>
          <cell r="AC312" t="str">
            <v>1,X</v>
          </cell>
          <cell r="AE312" t="str">
            <v>1,X</v>
          </cell>
          <cell r="AF312" t="str">
            <v>1,X</v>
          </cell>
          <cell r="AG312" t="str">
            <v>1,X</v>
          </cell>
          <cell r="AH312" t="str">
            <v>1,X</v>
          </cell>
          <cell r="AI312" t="str">
            <v>1,X</v>
          </cell>
          <cell r="AJ312" t="str">
            <v>1,X</v>
          </cell>
          <cell r="AM312">
            <v>27</v>
          </cell>
          <cell r="AN312">
            <v>27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1</v>
          </cell>
        </row>
        <row r="313">
          <cell r="C313">
            <v>13725</v>
          </cell>
          <cell r="D313" t="str">
            <v>Nguyễn Ngọc Phú</v>
          </cell>
          <cell r="E313" t="str">
            <v>Nhân viên Bốc xếp</v>
          </cell>
          <cell r="F313" t="str">
            <v>1,X</v>
          </cell>
          <cell r="G313" t="str">
            <v>1,X</v>
          </cell>
          <cell r="H313" t="str">
            <v>1,X</v>
          </cell>
          <cell r="J313" t="str">
            <v>1,X</v>
          </cell>
          <cell r="K313" t="str">
            <v>1,X</v>
          </cell>
          <cell r="L313" t="str">
            <v>1,X</v>
          </cell>
          <cell r="M313" t="str">
            <v>1,X</v>
          </cell>
          <cell r="N313" t="str">
            <v>1,X</v>
          </cell>
          <cell r="O313" t="str">
            <v>1,X</v>
          </cell>
          <cell r="Q313" t="str">
            <v>1,X</v>
          </cell>
          <cell r="R313" t="str">
            <v>1,X</v>
          </cell>
          <cell r="S313" t="str">
            <v>1,X</v>
          </cell>
          <cell r="T313" t="str">
            <v>1,X</v>
          </cell>
          <cell r="U313" t="str">
            <v>1,X</v>
          </cell>
          <cell r="V313" t="str">
            <v>1,X</v>
          </cell>
          <cell r="X313" t="str">
            <v>1,X</v>
          </cell>
          <cell r="Y313" t="str">
            <v>1,X</v>
          </cell>
          <cell r="Z313" t="str">
            <v>1,X</v>
          </cell>
          <cell r="AA313" t="str">
            <v>1,X</v>
          </cell>
          <cell r="AB313" t="str">
            <v>1,X</v>
          </cell>
          <cell r="AC313" t="str">
            <v>1,X</v>
          </cell>
          <cell r="AE313" t="str">
            <v>1,X</v>
          </cell>
          <cell r="AF313" t="str">
            <v>1,X</v>
          </cell>
          <cell r="AG313" t="str">
            <v>1,X</v>
          </cell>
          <cell r="AH313" t="str">
            <v>1,X</v>
          </cell>
          <cell r="AI313" t="str">
            <v>1,X</v>
          </cell>
          <cell r="AJ313" t="str">
            <v>1,X</v>
          </cell>
          <cell r="AM313">
            <v>27</v>
          </cell>
          <cell r="AN313">
            <v>27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2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0.95</v>
          </cell>
        </row>
        <row r="314">
          <cell r="C314">
            <v>13726</v>
          </cell>
          <cell r="D314" t="str">
            <v>Lưu Xuân Thắng</v>
          </cell>
          <cell r="E314" t="str">
            <v>Nhân viên Bốc xếp</v>
          </cell>
          <cell r="F314" t="str">
            <v>1,X</v>
          </cell>
          <cell r="G314" t="str">
            <v>1,X</v>
          </cell>
          <cell r="H314" t="str">
            <v>1,X</v>
          </cell>
          <cell r="J314" t="str">
            <v>1,X</v>
          </cell>
          <cell r="K314" t="str">
            <v>1,X</v>
          </cell>
          <cell r="L314" t="str">
            <v>1,X</v>
          </cell>
          <cell r="M314" t="str">
            <v>1,Ro</v>
          </cell>
          <cell r="N314" t="str">
            <v>1,Ro</v>
          </cell>
          <cell r="O314" t="str">
            <v>1,Ro</v>
          </cell>
          <cell r="Q314" t="str">
            <v>1,Ro</v>
          </cell>
          <cell r="R314" t="str">
            <v>1,Ro</v>
          </cell>
          <cell r="S314" t="str">
            <v>1,Ro</v>
          </cell>
          <cell r="AM314">
            <v>27</v>
          </cell>
          <cell r="AN314">
            <v>6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2</v>
          </cell>
          <cell r="BF314">
            <v>0</v>
          </cell>
          <cell r="BG314">
            <v>0</v>
          </cell>
          <cell r="BH314">
            <v>6</v>
          </cell>
          <cell r="BI314">
            <v>0</v>
          </cell>
          <cell r="BJ314">
            <v>0</v>
          </cell>
          <cell r="BK314">
            <v>1</v>
          </cell>
        </row>
        <row r="315">
          <cell r="C315">
            <v>13727</v>
          </cell>
          <cell r="D315" t="str">
            <v>Trần Quang Huy</v>
          </cell>
          <cell r="E315" t="str">
            <v>Nhân viên Bốc xếp</v>
          </cell>
          <cell r="F315" t="str">
            <v>1,X</v>
          </cell>
          <cell r="G315" t="str">
            <v>1,X</v>
          </cell>
          <cell r="H315" t="str">
            <v>1,X</v>
          </cell>
          <cell r="J315" t="str">
            <v>1,X</v>
          </cell>
          <cell r="K315" t="str">
            <v>1,X</v>
          </cell>
          <cell r="L315" t="str">
            <v>1,X</v>
          </cell>
          <cell r="M315" t="str">
            <v>1,X</v>
          </cell>
          <cell r="N315" t="str">
            <v>1,X</v>
          </cell>
          <cell r="O315" t="str">
            <v>1,X</v>
          </cell>
          <cell r="Q315" t="str">
            <v>1,X</v>
          </cell>
          <cell r="R315" t="str">
            <v>1,X</v>
          </cell>
          <cell r="S315" t="str">
            <v>1,X</v>
          </cell>
          <cell r="T315" t="str">
            <v>1,X</v>
          </cell>
          <cell r="U315" t="str">
            <v>1,X</v>
          </cell>
          <cell r="V315" t="str">
            <v>1,X</v>
          </cell>
          <cell r="X315" t="str">
            <v>1,X</v>
          </cell>
          <cell r="Y315" t="str">
            <v>1,X</v>
          </cell>
          <cell r="Z315" t="str">
            <v>1,X</v>
          </cell>
          <cell r="AA315" t="str">
            <v>1,X</v>
          </cell>
          <cell r="AB315" t="str">
            <v>1,X</v>
          </cell>
          <cell r="AC315" t="str">
            <v>1,X</v>
          </cell>
          <cell r="AE315" t="str">
            <v>1,X</v>
          </cell>
          <cell r="AF315" t="str">
            <v>1,X</v>
          </cell>
          <cell r="AG315" t="str">
            <v>1,X</v>
          </cell>
          <cell r="AH315" t="str">
            <v>1,X</v>
          </cell>
          <cell r="AI315" t="str">
            <v>1,X</v>
          </cell>
          <cell r="AJ315" t="str">
            <v>1,X</v>
          </cell>
          <cell r="AM315">
            <v>27</v>
          </cell>
          <cell r="AN315">
            <v>27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2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1</v>
          </cell>
        </row>
        <row r="316">
          <cell r="C316">
            <v>13714</v>
          </cell>
          <cell r="D316" t="str">
            <v>Nguyễn Công Cử</v>
          </cell>
          <cell r="E316" t="str">
            <v>Nhân viên Bốc xếp</v>
          </cell>
          <cell r="F316" t="str">
            <v>1,X</v>
          </cell>
          <cell r="G316" t="str">
            <v>1,X</v>
          </cell>
          <cell r="H316" t="str">
            <v>1,X</v>
          </cell>
          <cell r="J316" t="str">
            <v>1,X</v>
          </cell>
          <cell r="K316" t="str">
            <v>1,X</v>
          </cell>
          <cell r="L316" t="str">
            <v>1,X</v>
          </cell>
          <cell r="M316" t="str">
            <v>1,X</v>
          </cell>
          <cell r="N316" t="str">
            <v>1,X</v>
          </cell>
          <cell r="O316" t="str">
            <v>1,X</v>
          </cell>
          <cell r="Q316" t="str">
            <v>1,X</v>
          </cell>
          <cell r="R316" t="str">
            <v>1,X</v>
          </cell>
          <cell r="S316" t="str">
            <v>1,X</v>
          </cell>
          <cell r="T316" t="str">
            <v>1,X</v>
          </cell>
          <cell r="U316" t="str">
            <v>1,X</v>
          </cell>
          <cell r="V316" t="str">
            <v>1,X</v>
          </cell>
          <cell r="X316" t="str">
            <v>1,X</v>
          </cell>
          <cell r="Y316" t="str">
            <v>1,X</v>
          </cell>
          <cell r="Z316" t="str">
            <v>1,X</v>
          </cell>
          <cell r="AA316" t="str">
            <v>1,X</v>
          </cell>
          <cell r="AB316" t="str">
            <v>1,X</v>
          </cell>
          <cell r="AC316" t="str">
            <v>1,X</v>
          </cell>
          <cell r="AE316" t="str">
            <v>1,X</v>
          </cell>
          <cell r="AF316" t="str">
            <v>1,X</v>
          </cell>
          <cell r="AG316" t="str">
            <v>1,X</v>
          </cell>
          <cell r="AH316" t="str">
            <v>1,X</v>
          </cell>
          <cell r="AI316" t="str">
            <v>1,X</v>
          </cell>
          <cell r="AJ316" t="str">
            <v>1,X</v>
          </cell>
          <cell r="AM316">
            <v>27</v>
          </cell>
          <cell r="AN316">
            <v>27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2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</v>
          </cell>
        </row>
        <row r="317">
          <cell r="C317">
            <v>13730</v>
          </cell>
          <cell r="D317" t="str">
            <v>Nguyễn Văn Trung</v>
          </cell>
          <cell r="E317" t="str">
            <v>Nhân viên Bốc xếp</v>
          </cell>
          <cell r="F317" t="str">
            <v>1,X</v>
          </cell>
          <cell r="G317" t="str">
            <v>1,X</v>
          </cell>
          <cell r="H317" t="str">
            <v>1,X</v>
          </cell>
          <cell r="J317" t="str">
            <v>1,X</v>
          </cell>
          <cell r="K317" t="str">
            <v>1,X</v>
          </cell>
          <cell r="L317" t="str">
            <v>1,X</v>
          </cell>
          <cell r="M317" t="str">
            <v>1,X</v>
          </cell>
          <cell r="N317" t="str">
            <v>1,X</v>
          </cell>
          <cell r="O317" t="str">
            <v>1,X</v>
          </cell>
          <cell r="Q317" t="str">
            <v>1,X</v>
          </cell>
          <cell r="R317" t="str">
            <v>1,X</v>
          </cell>
          <cell r="S317" t="str">
            <v>1,X</v>
          </cell>
          <cell r="T317" t="str">
            <v>1,X</v>
          </cell>
          <cell r="U317" t="str">
            <v>1,X</v>
          </cell>
          <cell r="V317" t="str">
            <v>1,X</v>
          </cell>
          <cell r="X317" t="str">
            <v>1,X</v>
          </cell>
          <cell r="Y317" t="str">
            <v>1,X</v>
          </cell>
          <cell r="Z317" t="str">
            <v>1,X</v>
          </cell>
          <cell r="AA317" t="str">
            <v>1,X</v>
          </cell>
          <cell r="AB317" t="str">
            <v>1,X</v>
          </cell>
          <cell r="AC317" t="str">
            <v>1,X</v>
          </cell>
          <cell r="AE317" t="str">
            <v>1,X</v>
          </cell>
          <cell r="AF317" t="str">
            <v>1,X</v>
          </cell>
          <cell r="AG317" t="str">
            <v>1,X</v>
          </cell>
          <cell r="AH317" t="str">
            <v>1,X</v>
          </cell>
          <cell r="AI317" t="str">
            <v>1,X</v>
          </cell>
          <cell r="AJ317" t="str">
            <v>1,X</v>
          </cell>
          <cell r="AM317">
            <v>27</v>
          </cell>
          <cell r="AN317">
            <v>27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2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1</v>
          </cell>
        </row>
        <row r="318">
          <cell r="C318">
            <v>13731</v>
          </cell>
          <cell r="D318" t="str">
            <v>Tạ Anh Tuấn</v>
          </cell>
          <cell r="E318" t="str">
            <v>Nhân viên Bốc xếp</v>
          </cell>
          <cell r="F318" t="str">
            <v>1,X</v>
          </cell>
          <cell r="G318" t="str">
            <v>1,X</v>
          </cell>
          <cell r="H318" t="str">
            <v>1,X</v>
          </cell>
          <cell r="J318" t="str">
            <v>1,X</v>
          </cell>
          <cell r="K318" t="str">
            <v>1,X</v>
          </cell>
          <cell r="L318" t="str">
            <v>1,X</v>
          </cell>
          <cell r="M318" t="str">
            <v>1,X</v>
          </cell>
          <cell r="N318" t="str">
            <v>1,X</v>
          </cell>
          <cell r="O318" t="str">
            <v>1,X</v>
          </cell>
          <cell r="Q318" t="str">
            <v>1,X</v>
          </cell>
          <cell r="R318" t="str">
            <v>1,X</v>
          </cell>
          <cell r="S318" t="str">
            <v>1,X</v>
          </cell>
          <cell r="T318" t="str">
            <v>1,X</v>
          </cell>
          <cell r="U318" t="str">
            <v>1,X</v>
          </cell>
          <cell r="V318" t="str">
            <v>1,X</v>
          </cell>
          <cell r="X318" t="str">
            <v>1,X</v>
          </cell>
          <cell r="Y318" t="str">
            <v>1,X</v>
          </cell>
          <cell r="Z318" t="str">
            <v>1,X</v>
          </cell>
          <cell r="AA318" t="str">
            <v>1,X</v>
          </cell>
          <cell r="AB318" t="str">
            <v>1,X</v>
          </cell>
          <cell r="AC318" t="str">
            <v>1,X</v>
          </cell>
          <cell r="AE318" t="str">
            <v>1,X</v>
          </cell>
          <cell r="AF318" t="str">
            <v>1,X</v>
          </cell>
          <cell r="AG318" t="str">
            <v>1,X</v>
          </cell>
          <cell r="AH318" t="str">
            <v>1,X</v>
          </cell>
          <cell r="AI318" t="str">
            <v>1,X</v>
          </cell>
          <cell r="AJ318" t="str">
            <v>1,X</v>
          </cell>
          <cell r="AM318">
            <v>27</v>
          </cell>
          <cell r="AN318">
            <v>27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2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1</v>
          </cell>
        </row>
        <row r="319">
          <cell r="C319">
            <v>13733</v>
          </cell>
          <cell r="D319" t="str">
            <v>Nguyễn Mạnh Hân Hoan</v>
          </cell>
          <cell r="E319" t="str">
            <v>Nhân viên Bốc xếp</v>
          </cell>
          <cell r="F319" t="str">
            <v>1,X</v>
          </cell>
          <cell r="G319" t="str">
            <v>1,X</v>
          </cell>
          <cell r="H319" t="str">
            <v>1,X</v>
          </cell>
          <cell r="J319" t="str">
            <v>1,X</v>
          </cell>
          <cell r="K319" t="str">
            <v>1,X</v>
          </cell>
          <cell r="L319" t="str">
            <v>1,X</v>
          </cell>
          <cell r="M319" t="str">
            <v>1,X</v>
          </cell>
          <cell r="N319" t="str">
            <v>1,X</v>
          </cell>
          <cell r="O319" t="str">
            <v>1,X</v>
          </cell>
          <cell r="Q319" t="str">
            <v>1,X</v>
          </cell>
          <cell r="R319" t="str">
            <v>1,X</v>
          </cell>
          <cell r="S319" t="str">
            <v>1,X</v>
          </cell>
          <cell r="T319" t="str">
            <v>1,X</v>
          </cell>
          <cell r="U319" t="str">
            <v>1,X</v>
          </cell>
          <cell r="V319" t="str">
            <v>1,X</v>
          </cell>
          <cell r="X319" t="str">
            <v>1,X</v>
          </cell>
          <cell r="Y319" t="str">
            <v>1,X</v>
          </cell>
          <cell r="Z319" t="str">
            <v>1,X</v>
          </cell>
          <cell r="AA319" t="str">
            <v>1,X</v>
          </cell>
          <cell r="AB319" t="str">
            <v>1,X</v>
          </cell>
          <cell r="AC319" t="str">
            <v>1,X</v>
          </cell>
          <cell r="AE319" t="str">
            <v>1,X</v>
          </cell>
          <cell r="AF319" t="str">
            <v>1,X</v>
          </cell>
          <cell r="AG319" t="str">
            <v>1,X</v>
          </cell>
          <cell r="AH319" t="str">
            <v>1,X</v>
          </cell>
          <cell r="AI319" t="str">
            <v>1,X</v>
          </cell>
          <cell r="AJ319" t="str">
            <v>1,X</v>
          </cell>
          <cell r="AM319">
            <v>27</v>
          </cell>
          <cell r="AN319">
            <v>27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2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1</v>
          </cell>
        </row>
        <row r="320">
          <cell r="C320">
            <v>13734</v>
          </cell>
          <cell r="D320" t="str">
            <v>Nguyễn Hữu Lâm</v>
          </cell>
          <cell r="E320" t="str">
            <v>Nhân viên Bốc xếp</v>
          </cell>
          <cell r="F320" t="str">
            <v>1,X</v>
          </cell>
          <cell r="G320" t="str">
            <v>1,X</v>
          </cell>
          <cell r="H320" t="str">
            <v>1,X</v>
          </cell>
          <cell r="J320" t="str">
            <v>1,X</v>
          </cell>
          <cell r="K320" t="str">
            <v>1,X</v>
          </cell>
          <cell r="L320" t="str">
            <v>1,X</v>
          </cell>
          <cell r="M320" t="str">
            <v>1,X</v>
          </cell>
          <cell r="N320" t="str">
            <v>1,X</v>
          </cell>
          <cell r="O320" t="str">
            <v>1,X</v>
          </cell>
          <cell r="Q320" t="str">
            <v>1,X</v>
          </cell>
          <cell r="R320" t="str">
            <v>1,X</v>
          </cell>
          <cell r="S320" t="str">
            <v>1,X</v>
          </cell>
          <cell r="T320" t="str">
            <v>1,X</v>
          </cell>
          <cell r="U320" t="str">
            <v>1,X</v>
          </cell>
          <cell r="V320" t="str">
            <v>1,X</v>
          </cell>
          <cell r="X320" t="str">
            <v>1,X</v>
          </cell>
          <cell r="Y320" t="str">
            <v>1,X</v>
          </cell>
          <cell r="Z320" t="str">
            <v>1,X</v>
          </cell>
          <cell r="AA320" t="str">
            <v>1,X</v>
          </cell>
          <cell r="AB320" t="str">
            <v>1,X</v>
          </cell>
          <cell r="AC320" t="str">
            <v>1,X</v>
          </cell>
          <cell r="AE320" t="str">
            <v>1,X</v>
          </cell>
          <cell r="AF320" t="str">
            <v>1,X</v>
          </cell>
          <cell r="AG320" t="str">
            <v>1,X</v>
          </cell>
          <cell r="AH320" t="str">
            <v>1,X</v>
          </cell>
          <cell r="AI320" t="str">
            <v>1,X</v>
          </cell>
          <cell r="AJ320" t="str">
            <v>1,X</v>
          </cell>
          <cell r="AM320">
            <v>27</v>
          </cell>
          <cell r="AN320">
            <v>27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2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1.05</v>
          </cell>
        </row>
        <row r="321">
          <cell r="C321">
            <v>13736</v>
          </cell>
          <cell r="D321" t="str">
            <v>Nguyễn Mạnh Tưởng</v>
          </cell>
          <cell r="E321" t="str">
            <v>Nhân viên Bốc xếp</v>
          </cell>
          <cell r="F321" t="str">
            <v>1,X</v>
          </cell>
          <cell r="G321" t="str">
            <v>1,X</v>
          </cell>
          <cell r="H321" t="str">
            <v>1,X</v>
          </cell>
          <cell r="J321" t="str">
            <v>1,X</v>
          </cell>
          <cell r="K321" t="str">
            <v>1,X</v>
          </cell>
          <cell r="L321" t="str">
            <v>1,X</v>
          </cell>
          <cell r="M321" t="str">
            <v>1,X</v>
          </cell>
          <cell r="N321" t="str">
            <v>1,X</v>
          </cell>
          <cell r="O321" t="str">
            <v>1,X</v>
          </cell>
          <cell r="Q321" t="str">
            <v>1,X</v>
          </cell>
          <cell r="R321" t="str">
            <v>1,X</v>
          </cell>
          <cell r="S321" t="str">
            <v>1,X</v>
          </cell>
          <cell r="T321" t="str">
            <v>1,X</v>
          </cell>
          <cell r="U321" t="str">
            <v>1,X</v>
          </cell>
          <cell r="V321" t="str">
            <v>1,X</v>
          </cell>
          <cell r="X321" t="str">
            <v>1,X</v>
          </cell>
          <cell r="Y321" t="str">
            <v>1,X</v>
          </cell>
          <cell r="Z321" t="str">
            <v>1,X</v>
          </cell>
          <cell r="AA321" t="str">
            <v>1,X</v>
          </cell>
          <cell r="AB321" t="str">
            <v>1,X</v>
          </cell>
          <cell r="AC321" t="str">
            <v>1,X</v>
          </cell>
          <cell r="AE321" t="str">
            <v>1,X</v>
          </cell>
          <cell r="AF321" t="str">
            <v>1,X</v>
          </cell>
          <cell r="AG321" t="str">
            <v>1,X</v>
          </cell>
          <cell r="AH321" t="str">
            <v>1,X</v>
          </cell>
          <cell r="AI321" t="str">
            <v>1,X</v>
          </cell>
          <cell r="AJ321" t="str">
            <v>1,X</v>
          </cell>
          <cell r="AM321">
            <v>27</v>
          </cell>
          <cell r="AN321">
            <v>27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2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0.9</v>
          </cell>
        </row>
        <row r="322">
          <cell r="C322">
            <v>13737</v>
          </cell>
          <cell r="D322" t="str">
            <v>Nguyễn Minh Hiếu</v>
          </cell>
          <cell r="E322" t="str">
            <v>Nhân viên Bốc xếp</v>
          </cell>
          <cell r="F322" t="str">
            <v>1,Om</v>
          </cell>
          <cell r="G322" t="str">
            <v>1,Om</v>
          </cell>
          <cell r="H322" t="str">
            <v>1,Om</v>
          </cell>
          <cell r="J322" t="str">
            <v>1,Om</v>
          </cell>
          <cell r="K322" t="str">
            <v>1,X</v>
          </cell>
          <cell r="L322" t="str">
            <v>1,X</v>
          </cell>
          <cell r="M322" t="str">
            <v>1,Om</v>
          </cell>
          <cell r="N322" t="str">
            <v>1,Om</v>
          </cell>
          <cell r="O322" t="str">
            <v>1,Om</v>
          </cell>
          <cell r="Q322" t="str">
            <v>1,Om</v>
          </cell>
          <cell r="R322" t="str">
            <v>1,Om</v>
          </cell>
          <cell r="S322" t="str">
            <v>1,Om</v>
          </cell>
          <cell r="T322" t="str">
            <v>1,Om</v>
          </cell>
          <cell r="U322" t="str">
            <v>1,Om</v>
          </cell>
          <cell r="V322" t="str">
            <v>1,Om</v>
          </cell>
          <cell r="X322" t="str">
            <v>1,Om</v>
          </cell>
          <cell r="Y322" t="str">
            <v>1,Om</v>
          </cell>
          <cell r="Z322" t="str">
            <v>1,Om</v>
          </cell>
          <cell r="AA322" t="str">
            <v>1,Om</v>
          </cell>
          <cell r="AB322" t="str">
            <v>1,Om</v>
          </cell>
          <cell r="AC322" t="str">
            <v>1,Om</v>
          </cell>
          <cell r="AE322" t="str">
            <v>1,F</v>
          </cell>
          <cell r="AF322" t="str">
            <v>1,F</v>
          </cell>
          <cell r="AG322" t="str">
            <v>1,F</v>
          </cell>
          <cell r="AH322" t="str">
            <v>1,X</v>
          </cell>
          <cell r="AI322" t="str">
            <v>1,X</v>
          </cell>
          <cell r="AJ322" t="str">
            <v>1,X</v>
          </cell>
          <cell r="AM322">
            <v>27</v>
          </cell>
          <cell r="AN322">
            <v>5</v>
          </cell>
          <cell r="AO322">
            <v>0</v>
          </cell>
          <cell r="AP322">
            <v>19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3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1</v>
          </cell>
        </row>
        <row r="323">
          <cell r="C323">
            <v>13738</v>
          </cell>
          <cell r="D323" t="str">
            <v>Lê Văn Hợi</v>
          </cell>
          <cell r="E323" t="str">
            <v>Nhân viên Bốc xếp</v>
          </cell>
          <cell r="F323" t="str">
            <v>1,X</v>
          </cell>
          <cell r="G323" t="str">
            <v>1,X</v>
          </cell>
          <cell r="H323" t="str">
            <v>1,X</v>
          </cell>
          <cell r="J323" t="str">
            <v>1,X</v>
          </cell>
          <cell r="K323" t="str">
            <v>1,X</v>
          </cell>
          <cell r="L323" t="str">
            <v>1,X</v>
          </cell>
          <cell r="M323" t="str">
            <v>1,X</v>
          </cell>
          <cell r="N323" t="str">
            <v>1,X</v>
          </cell>
          <cell r="O323" t="str">
            <v>1,X</v>
          </cell>
          <cell r="Q323" t="str">
            <v>1,X</v>
          </cell>
          <cell r="R323" t="str">
            <v>1,X</v>
          </cell>
          <cell r="S323" t="str">
            <v>1,X</v>
          </cell>
          <cell r="T323" t="str">
            <v>1,X</v>
          </cell>
          <cell r="U323" t="str">
            <v>1,X</v>
          </cell>
          <cell r="V323" t="str">
            <v>1,X</v>
          </cell>
          <cell r="X323" t="str">
            <v>1,X</v>
          </cell>
          <cell r="Y323" t="str">
            <v>1,X</v>
          </cell>
          <cell r="Z323" t="str">
            <v>1,X</v>
          </cell>
          <cell r="AA323" t="str">
            <v>1,X</v>
          </cell>
          <cell r="AB323" t="str">
            <v>1,X</v>
          </cell>
          <cell r="AC323" t="str">
            <v>1,X</v>
          </cell>
          <cell r="AE323" t="str">
            <v>1,X</v>
          </cell>
          <cell r="AF323" t="str">
            <v>1,X</v>
          </cell>
          <cell r="AG323" t="str">
            <v>1,X</v>
          </cell>
          <cell r="AH323" t="str">
            <v>1,X</v>
          </cell>
          <cell r="AI323" t="str">
            <v>1,X</v>
          </cell>
          <cell r="AJ323" t="str">
            <v>1,X</v>
          </cell>
          <cell r="AM323">
            <v>27</v>
          </cell>
          <cell r="AN323">
            <v>27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2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1</v>
          </cell>
        </row>
        <row r="324">
          <cell r="C324">
            <v>13739</v>
          </cell>
          <cell r="D324" t="str">
            <v>Bùi Đình Cảnh</v>
          </cell>
          <cell r="E324" t="str">
            <v>Nhân viên Bốc xếp</v>
          </cell>
          <cell r="F324" t="str">
            <v>1,X</v>
          </cell>
          <cell r="G324" t="str">
            <v>1,X</v>
          </cell>
          <cell r="H324" t="str">
            <v>1,X</v>
          </cell>
          <cell r="J324" t="str">
            <v>1,X</v>
          </cell>
          <cell r="K324" t="str">
            <v>1,X</v>
          </cell>
          <cell r="L324" t="str">
            <v>1,X</v>
          </cell>
          <cell r="M324" t="str">
            <v>1,X</v>
          </cell>
          <cell r="N324" t="str">
            <v>1,X</v>
          </cell>
          <cell r="O324" t="str">
            <v>1,X</v>
          </cell>
          <cell r="Q324" t="str">
            <v>1,X</v>
          </cell>
          <cell r="R324" t="str">
            <v>1,X</v>
          </cell>
          <cell r="S324" t="str">
            <v>1,X</v>
          </cell>
          <cell r="T324" t="str">
            <v>1,X</v>
          </cell>
          <cell r="U324" t="str">
            <v>1,X</v>
          </cell>
          <cell r="V324" t="str">
            <v>1,X</v>
          </cell>
          <cell r="X324" t="str">
            <v>1,X</v>
          </cell>
          <cell r="Y324" t="str">
            <v>1,X</v>
          </cell>
          <cell r="Z324" t="str">
            <v>1,X</v>
          </cell>
          <cell r="AA324" t="str">
            <v>1,X</v>
          </cell>
          <cell r="AB324" t="str">
            <v>1,X</v>
          </cell>
          <cell r="AC324" t="str">
            <v>1,X</v>
          </cell>
          <cell r="AE324" t="str">
            <v>1,X</v>
          </cell>
          <cell r="AF324" t="str">
            <v>1,X</v>
          </cell>
          <cell r="AG324" t="str">
            <v>1,X</v>
          </cell>
          <cell r="AH324" t="str">
            <v>1,X</v>
          </cell>
          <cell r="AI324" t="str">
            <v>1,X</v>
          </cell>
          <cell r="AJ324" t="str">
            <v>1,X</v>
          </cell>
          <cell r="AM324">
            <v>27</v>
          </cell>
          <cell r="AN324">
            <v>27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2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1.05</v>
          </cell>
        </row>
        <row r="325">
          <cell r="C325">
            <v>13740</v>
          </cell>
          <cell r="D325" t="str">
            <v>Nguyễn Đức Duy</v>
          </cell>
          <cell r="E325" t="str">
            <v>Nhân viên Bốc xếp</v>
          </cell>
          <cell r="F325" t="str">
            <v>1,X</v>
          </cell>
          <cell r="G325" t="str">
            <v>1,X</v>
          </cell>
          <cell r="H325" t="str">
            <v>1,X</v>
          </cell>
          <cell r="J325" t="str">
            <v>1,X</v>
          </cell>
          <cell r="K325" t="str">
            <v>1,X</v>
          </cell>
          <cell r="L325" t="str">
            <v>1,X</v>
          </cell>
          <cell r="M325" t="str">
            <v>1,X</v>
          </cell>
          <cell r="N325" t="str">
            <v>1,X</v>
          </cell>
          <cell r="O325" t="str">
            <v>1,X</v>
          </cell>
          <cell r="Q325" t="str">
            <v>1,X</v>
          </cell>
          <cell r="R325" t="str">
            <v>1,X</v>
          </cell>
          <cell r="S325" t="str">
            <v>1,X</v>
          </cell>
          <cell r="T325" t="str">
            <v>1,X</v>
          </cell>
          <cell r="U325" t="str">
            <v>1,X</v>
          </cell>
          <cell r="V325" t="str">
            <v>1,X</v>
          </cell>
          <cell r="X325" t="str">
            <v>1,X</v>
          </cell>
          <cell r="Y325" t="str">
            <v>1,X</v>
          </cell>
          <cell r="Z325" t="str">
            <v>1,X</v>
          </cell>
          <cell r="AA325" t="str">
            <v>1,X</v>
          </cell>
          <cell r="AB325" t="str">
            <v>1,X</v>
          </cell>
          <cell r="AC325" t="str">
            <v>1,X</v>
          </cell>
          <cell r="AE325" t="str">
            <v>1,X</v>
          </cell>
          <cell r="AF325" t="str">
            <v>1,X</v>
          </cell>
          <cell r="AG325" t="str">
            <v>1,X</v>
          </cell>
          <cell r="AH325" t="str">
            <v>1,X</v>
          </cell>
          <cell r="AI325" t="str">
            <v>1,X</v>
          </cell>
          <cell r="AJ325" t="str">
            <v>1,X</v>
          </cell>
          <cell r="AM325">
            <v>27</v>
          </cell>
          <cell r="AN325">
            <v>27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2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1</v>
          </cell>
        </row>
        <row r="326">
          <cell r="C326">
            <v>13741</v>
          </cell>
          <cell r="D326" t="str">
            <v>Trương Trung Hải</v>
          </cell>
          <cell r="E326" t="str">
            <v>Nhân viên Bốc xếp</v>
          </cell>
          <cell r="F326" t="str">
            <v>1,X</v>
          </cell>
          <cell r="G326" t="str">
            <v>1,X</v>
          </cell>
          <cell r="H326" t="str">
            <v>1,X</v>
          </cell>
          <cell r="J326" t="str">
            <v>1,X</v>
          </cell>
          <cell r="K326" t="str">
            <v>1,X</v>
          </cell>
          <cell r="L326" t="str">
            <v>1,X</v>
          </cell>
          <cell r="M326" t="str">
            <v>1,X</v>
          </cell>
          <cell r="N326" t="str">
            <v>1,X</v>
          </cell>
          <cell r="O326" t="str">
            <v>1,X</v>
          </cell>
          <cell r="Q326" t="str">
            <v>1,X</v>
          </cell>
          <cell r="R326" t="str">
            <v>1,X</v>
          </cell>
          <cell r="S326" t="str">
            <v>1,X</v>
          </cell>
          <cell r="T326" t="str">
            <v>1,X</v>
          </cell>
          <cell r="U326" t="str">
            <v>1,X</v>
          </cell>
          <cell r="V326" t="str">
            <v>1,X</v>
          </cell>
          <cell r="X326" t="str">
            <v>1,X</v>
          </cell>
          <cell r="Y326" t="str">
            <v>1,X</v>
          </cell>
          <cell r="Z326" t="str">
            <v>1,X</v>
          </cell>
          <cell r="AA326" t="str">
            <v>1,X</v>
          </cell>
          <cell r="AB326" t="str">
            <v>1,X</v>
          </cell>
          <cell r="AC326" t="str">
            <v>1,X</v>
          </cell>
          <cell r="AE326" t="str">
            <v>1,X</v>
          </cell>
          <cell r="AF326" t="str">
            <v>1,X</v>
          </cell>
          <cell r="AG326" t="str">
            <v>1,X</v>
          </cell>
          <cell r="AH326" t="str">
            <v>1,X</v>
          </cell>
          <cell r="AI326" t="str">
            <v>1,X</v>
          </cell>
          <cell r="AJ326" t="str">
            <v>1,X</v>
          </cell>
          <cell r="AM326">
            <v>27</v>
          </cell>
          <cell r="AN326">
            <v>27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1</v>
          </cell>
        </row>
        <row r="327">
          <cell r="C327">
            <v>13817</v>
          </cell>
          <cell r="D327" t="str">
            <v>Cù Quốc Trịnh</v>
          </cell>
          <cell r="E327" t="str">
            <v>Nhân viên Bốc xếp</v>
          </cell>
          <cell r="F327" t="str">
            <v>1,X</v>
          </cell>
          <cell r="G327" t="str">
            <v>1,X</v>
          </cell>
          <cell r="H327" t="str">
            <v>1,X</v>
          </cell>
          <cell r="J327" t="str">
            <v>1,X</v>
          </cell>
          <cell r="K327" t="str">
            <v>1,X</v>
          </cell>
          <cell r="L327" t="str">
            <v>1,X</v>
          </cell>
          <cell r="M327" t="str">
            <v>1,X</v>
          </cell>
          <cell r="N327" t="str">
            <v>1,X</v>
          </cell>
          <cell r="O327" t="str">
            <v>1,X</v>
          </cell>
          <cell r="Q327" t="str">
            <v>1,X</v>
          </cell>
          <cell r="R327" t="str">
            <v>1,X</v>
          </cell>
          <cell r="S327" t="str">
            <v>1,X</v>
          </cell>
          <cell r="T327" t="str">
            <v>1,X</v>
          </cell>
          <cell r="U327" t="str">
            <v>1,X</v>
          </cell>
          <cell r="V327" t="str">
            <v>1,X</v>
          </cell>
          <cell r="X327" t="str">
            <v>1,X</v>
          </cell>
          <cell r="Y327" t="str">
            <v>1,X</v>
          </cell>
          <cell r="Z327" t="str">
            <v>1,X</v>
          </cell>
          <cell r="AA327" t="str">
            <v>1,X</v>
          </cell>
          <cell r="AB327" t="str">
            <v>1,X</v>
          </cell>
          <cell r="AC327" t="str">
            <v>1,X</v>
          </cell>
          <cell r="AE327" t="str">
            <v>1,X</v>
          </cell>
          <cell r="AF327" t="str">
            <v>1,X</v>
          </cell>
          <cell r="AG327" t="str">
            <v>1,X</v>
          </cell>
          <cell r="AH327" t="str">
            <v>1,X</v>
          </cell>
          <cell r="AI327" t="str">
            <v>1,X</v>
          </cell>
          <cell r="AJ327" t="str">
            <v>1,X</v>
          </cell>
          <cell r="AM327">
            <v>27</v>
          </cell>
          <cell r="AN327">
            <v>27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2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1</v>
          </cell>
        </row>
        <row r="328">
          <cell r="C328">
            <v>201516</v>
          </cell>
          <cell r="D328" t="str">
            <v>Nguyễn Trọng Thi</v>
          </cell>
          <cell r="E328" t="str">
            <v>Nhân viên Bốc xếp</v>
          </cell>
          <cell r="F328" t="str">
            <v>1,X</v>
          </cell>
          <cell r="G328" t="str">
            <v>1,X</v>
          </cell>
          <cell r="H328" t="str">
            <v>1,X</v>
          </cell>
          <cell r="J328" t="str">
            <v>1,X</v>
          </cell>
          <cell r="K328" t="str">
            <v>1,X</v>
          </cell>
          <cell r="L328" t="str">
            <v>1,X</v>
          </cell>
          <cell r="M328" t="str">
            <v>1,X</v>
          </cell>
          <cell r="N328" t="str">
            <v>1,X</v>
          </cell>
          <cell r="O328" t="str">
            <v>1,X</v>
          </cell>
          <cell r="Q328" t="str">
            <v>1,X</v>
          </cell>
          <cell r="R328" t="str">
            <v>1,X</v>
          </cell>
          <cell r="S328" t="str">
            <v>1,X</v>
          </cell>
          <cell r="T328" t="str">
            <v>1,X</v>
          </cell>
          <cell r="U328" t="str">
            <v>1,X</v>
          </cell>
          <cell r="V328" t="str">
            <v>1,X</v>
          </cell>
          <cell r="X328" t="str">
            <v>1,X</v>
          </cell>
          <cell r="Y328" t="str">
            <v>1,X</v>
          </cell>
          <cell r="Z328" t="str">
            <v>1,X</v>
          </cell>
          <cell r="AA328" t="str">
            <v>1,X</v>
          </cell>
          <cell r="AB328" t="str">
            <v>1,X</v>
          </cell>
          <cell r="AC328" t="str">
            <v>1,X</v>
          </cell>
          <cell r="AE328" t="str">
            <v>1,X</v>
          </cell>
          <cell r="AF328" t="str">
            <v>1,X</v>
          </cell>
          <cell r="AG328" t="str">
            <v>1,X</v>
          </cell>
          <cell r="AH328" t="str">
            <v>1,X</v>
          </cell>
          <cell r="AI328" t="str">
            <v>1,X</v>
          </cell>
          <cell r="AJ328" t="str">
            <v>1,X</v>
          </cell>
          <cell r="AM328">
            <v>27</v>
          </cell>
          <cell r="AN328">
            <v>27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2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1</v>
          </cell>
        </row>
        <row r="329">
          <cell r="C329">
            <v>13532</v>
          </cell>
          <cell r="D329" t="str">
            <v>Nguyễn Tuấn Cường</v>
          </cell>
          <cell r="E329" t="str">
            <v>Nhân viên bốc xếp</v>
          </cell>
          <cell r="F329" t="str">
            <v>1,X</v>
          </cell>
          <cell r="G329" t="str">
            <v>1,X</v>
          </cell>
          <cell r="H329" t="str">
            <v>1,X</v>
          </cell>
          <cell r="J329" t="str">
            <v>1,X</v>
          </cell>
          <cell r="K329" t="str">
            <v>1,X</v>
          </cell>
          <cell r="L329" t="str">
            <v>1,X</v>
          </cell>
          <cell r="M329" t="str">
            <v>1,X</v>
          </cell>
          <cell r="N329" t="str">
            <v>1,X</v>
          </cell>
          <cell r="O329" t="str">
            <v>1,X</v>
          </cell>
          <cell r="Q329" t="str">
            <v>1,X</v>
          </cell>
          <cell r="R329" t="str">
            <v>1,X</v>
          </cell>
          <cell r="S329" t="str">
            <v>1,X</v>
          </cell>
          <cell r="T329" t="str">
            <v>1,X</v>
          </cell>
          <cell r="U329" t="str">
            <v>1,X</v>
          </cell>
          <cell r="V329" t="str">
            <v>1,X</v>
          </cell>
          <cell r="X329" t="str">
            <v>1,X</v>
          </cell>
          <cell r="Y329" t="str">
            <v>1,X</v>
          </cell>
          <cell r="Z329" t="str">
            <v>1,X</v>
          </cell>
          <cell r="AA329" t="str">
            <v>1,X</v>
          </cell>
          <cell r="AB329" t="str">
            <v>1,X</v>
          </cell>
          <cell r="AC329" t="str">
            <v>1,X</v>
          </cell>
          <cell r="AE329" t="str">
            <v>1,X</v>
          </cell>
          <cell r="AF329" t="str">
            <v>1,X</v>
          </cell>
          <cell r="AG329" t="str">
            <v>1,X</v>
          </cell>
          <cell r="AH329" t="str">
            <v>1,X</v>
          </cell>
          <cell r="AI329" t="str">
            <v>1,X</v>
          </cell>
          <cell r="AJ329" t="str">
            <v>1,X</v>
          </cell>
          <cell r="AM329">
            <v>27</v>
          </cell>
          <cell r="AN329">
            <v>27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1</v>
          </cell>
        </row>
        <row r="330">
          <cell r="C330">
            <v>10681</v>
          </cell>
          <cell r="D330" t="str">
            <v>Trần Văn Minh</v>
          </cell>
          <cell r="E330" t="str">
            <v>NV Lái xe - VHTTB</v>
          </cell>
          <cell r="F330" t="str">
            <v>1,X</v>
          </cell>
          <cell r="G330" t="str">
            <v>1,X</v>
          </cell>
          <cell r="H330" t="str">
            <v>1,X</v>
          </cell>
          <cell r="J330" t="str">
            <v>1,X</v>
          </cell>
          <cell r="K330" t="str">
            <v>1,X</v>
          </cell>
          <cell r="L330" t="str">
            <v>1,X</v>
          </cell>
          <cell r="M330" t="str">
            <v>1,X</v>
          </cell>
          <cell r="N330" t="str">
            <v>1,X</v>
          </cell>
          <cell r="O330" t="str">
            <v>1,X</v>
          </cell>
          <cell r="Q330" t="str">
            <v>1,X</v>
          </cell>
          <cell r="R330" t="str">
            <v>1,X</v>
          </cell>
          <cell r="S330" t="str">
            <v>1,X</v>
          </cell>
          <cell r="T330" t="str">
            <v>1,X</v>
          </cell>
          <cell r="U330" t="str">
            <v>1,X</v>
          </cell>
          <cell r="V330" t="str">
            <v>1,X</v>
          </cell>
          <cell r="X330" t="str">
            <v>1,X</v>
          </cell>
          <cell r="Y330" t="str">
            <v>1,X</v>
          </cell>
          <cell r="Z330" t="str">
            <v>1,X</v>
          </cell>
          <cell r="AA330" t="str">
            <v>1,X</v>
          </cell>
          <cell r="AB330" t="str">
            <v>1,X</v>
          </cell>
          <cell r="AC330" t="str">
            <v>1,X</v>
          </cell>
          <cell r="AE330" t="str">
            <v>1,X</v>
          </cell>
          <cell r="AF330" t="str">
            <v>1,X</v>
          </cell>
          <cell r="AG330" t="str">
            <v>1,X</v>
          </cell>
          <cell r="AH330" t="str">
            <v>1,X</v>
          </cell>
          <cell r="AI330" t="str">
            <v>1,X</v>
          </cell>
          <cell r="AJ330" t="str">
            <v>1,X</v>
          </cell>
          <cell r="AM330">
            <v>27</v>
          </cell>
          <cell r="AN330">
            <v>27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2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1</v>
          </cell>
        </row>
        <row r="331">
          <cell r="C331">
            <v>10682</v>
          </cell>
          <cell r="D331" t="str">
            <v>Nguyễn Gia Chiến</v>
          </cell>
          <cell r="E331" t="str">
            <v>NV Lái xe - VHTTB</v>
          </cell>
          <cell r="F331" t="str">
            <v>1,X</v>
          </cell>
          <cell r="G331" t="str">
            <v>1,X</v>
          </cell>
          <cell r="H331" t="str">
            <v>1,X</v>
          </cell>
          <cell r="J331" t="str">
            <v>1,X</v>
          </cell>
          <cell r="K331" t="str">
            <v>1,X</v>
          </cell>
          <cell r="L331" t="str">
            <v>1,X</v>
          </cell>
          <cell r="M331" t="str">
            <v>1,X</v>
          </cell>
          <cell r="N331" t="str">
            <v>1,X</v>
          </cell>
          <cell r="O331" t="str">
            <v>1,X</v>
          </cell>
          <cell r="Q331" t="str">
            <v>1,X</v>
          </cell>
          <cell r="R331" t="str">
            <v>1,X</v>
          </cell>
          <cell r="S331" t="str">
            <v>1,X</v>
          </cell>
          <cell r="T331" t="str">
            <v>1,X</v>
          </cell>
          <cell r="U331" t="str">
            <v>1,X</v>
          </cell>
          <cell r="V331" t="str">
            <v>1,X</v>
          </cell>
          <cell r="X331" t="str">
            <v>1,X</v>
          </cell>
          <cell r="Y331" t="str">
            <v>1,X</v>
          </cell>
          <cell r="Z331" t="str">
            <v>1,X</v>
          </cell>
          <cell r="AA331" t="str">
            <v>1,X</v>
          </cell>
          <cell r="AB331" t="str">
            <v>1,X</v>
          </cell>
          <cell r="AC331" t="str">
            <v>1,X</v>
          </cell>
          <cell r="AE331" t="str">
            <v>1,X</v>
          </cell>
          <cell r="AF331" t="str">
            <v>1,X</v>
          </cell>
          <cell r="AG331" t="str">
            <v>1,X</v>
          </cell>
          <cell r="AH331" t="str">
            <v>1,X</v>
          </cell>
          <cell r="AI331" t="str">
            <v>1,X</v>
          </cell>
          <cell r="AJ331" t="str">
            <v>1,X</v>
          </cell>
          <cell r="AM331">
            <v>27</v>
          </cell>
          <cell r="AN331">
            <v>27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1</v>
          </cell>
        </row>
        <row r="332">
          <cell r="C332">
            <v>10683</v>
          </cell>
          <cell r="D332" t="str">
            <v>Nguyễn Trung Sơn</v>
          </cell>
          <cell r="E332" t="str">
            <v>NV Lái xe - VHTTB</v>
          </cell>
          <cell r="F332" t="str">
            <v>1,X</v>
          </cell>
          <cell r="G332" t="str">
            <v>1,X</v>
          </cell>
          <cell r="H332" t="str">
            <v>1,X</v>
          </cell>
          <cell r="J332" t="str">
            <v>1,X</v>
          </cell>
          <cell r="K332" t="str">
            <v>1,X</v>
          </cell>
          <cell r="L332" t="str">
            <v>1,X</v>
          </cell>
          <cell r="M332" t="str">
            <v>1,X</v>
          </cell>
          <cell r="N332" t="str">
            <v>1,X</v>
          </cell>
          <cell r="O332" t="str">
            <v>1,X</v>
          </cell>
          <cell r="Q332" t="str">
            <v>1,X</v>
          </cell>
          <cell r="R332" t="str">
            <v>1,X</v>
          </cell>
          <cell r="S332" t="str">
            <v>1,X</v>
          </cell>
          <cell r="T332" t="str">
            <v>1,X</v>
          </cell>
          <cell r="U332" t="str">
            <v>1,X</v>
          </cell>
          <cell r="V332" t="str">
            <v>1,X</v>
          </cell>
          <cell r="X332" t="str">
            <v>1,X</v>
          </cell>
          <cell r="Y332" t="str">
            <v>1,X</v>
          </cell>
          <cell r="Z332" t="str">
            <v>1,X</v>
          </cell>
          <cell r="AA332" t="str">
            <v>1,X</v>
          </cell>
          <cell r="AB332" t="str">
            <v>1,X</v>
          </cell>
          <cell r="AC332" t="str">
            <v>1,X</v>
          </cell>
          <cell r="AE332" t="str">
            <v>1,X</v>
          </cell>
          <cell r="AF332" t="str">
            <v>1,X</v>
          </cell>
          <cell r="AG332" t="str">
            <v>1,X</v>
          </cell>
          <cell r="AH332" t="str">
            <v>1,X</v>
          </cell>
          <cell r="AI332" t="str">
            <v>1,X</v>
          </cell>
          <cell r="AJ332" t="str">
            <v>1,X</v>
          </cell>
          <cell r="AM332">
            <v>27</v>
          </cell>
          <cell r="AN332">
            <v>27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2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1</v>
          </cell>
        </row>
        <row r="333">
          <cell r="C333">
            <v>10684</v>
          </cell>
          <cell r="D333" t="str">
            <v>Lê Quang Hợp</v>
          </cell>
          <cell r="E333" t="str">
            <v>NV Lái xe - VHTTB</v>
          </cell>
          <cell r="F333" t="str">
            <v>1,X</v>
          </cell>
          <cell r="G333" t="str">
            <v>1,X</v>
          </cell>
          <cell r="H333" t="str">
            <v>1,X</v>
          </cell>
          <cell r="J333" t="str">
            <v>1,X</v>
          </cell>
          <cell r="K333" t="str">
            <v>1,X</v>
          </cell>
          <cell r="L333" t="str">
            <v>1,X</v>
          </cell>
          <cell r="M333" t="str">
            <v>1,X</v>
          </cell>
          <cell r="N333" t="str">
            <v>1,X</v>
          </cell>
          <cell r="O333" t="str">
            <v>1,X</v>
          </cell>
          <cell r="Q333" t="str">
            <v>1,X</v>
          </cell>
          <cell r="R333" t="str">
            <v>1,X</v>
          </cell>
          <cell r="S333" t="str">
            <v>1,X</v>
          </cell>
          <cell r="T333" t="str">
            <v>1,X</v>
          </cell>
          <cell r="U333" t="str">
            <v>1,X</v>
          </cell>
          <cell r="V333" t="str">
            <v>1,X</v>
          </cell>
          <cell r="X333" t="str">
            <v>1,X</v>
          </cell>
          <cell r="Y333" t="str">
            <v>1,X</v>
          </cell>
          <cell r="Z333" t="str">
            <v>1,X</v>
          </cell>
          <cell r="AA333" t="str">
            <v>1,X</v>
          </cell>
          <cell r="AB333" t="str">
            <v>1,X</v>
          </cell>
          <cell r="AC333" t="str">
            <v>1,X</v>
          </cell>
          <cell r="AE333" t="str">
            <v>1,X</v>
          </cell>
          <cell r="AF333" t="str">
            <v>1,X</v>
          </cell>
          <cell r="AG333" t="str">
            <v>1,X</v>
          </cell>
          <cell r="AH333" t="str">
            <v>1,X</v>
          </cell>
          <cell r="AI333" t="str">
            <v>1,X</v>
          </cell>
          <cell r="AJ333" t="str">
            <v>1,X</v>
          </cell>
          <cell r="AM333">
            <v>27</v>
          </cell>
          <cell r="AN333">
            <v>27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1</v>
          </cell>
        </row>
        <row r="334">
          <cell r="C334">
            <v>10705</v>
          </cell>
          <cell r="D334" t="str">
            <v>Nguyễn Hữu Nam</v>
          </cell>
          <cell r="E334" t="str">
            <v>NV Lái xe - VHTTB</v>
          </cell>
          <cell r="F334" t="str">
            <v>1,X</v>
          </cell>
          <cell r="G334" t="str">
            <v>1,X</v>
          </cell>
          <cell r="H334" t="str">
            <v>1,X</v>
          </cell>
          <cell r="J334" t="str">
            <v>1,X</v>
          </cell>
          <cell r="K334" t="str">
            <v>1,X</v>
          </cell>
          <cell r="L334" t="str">
            <v>1,X</v>
          </cell>
          <cell r="M334" t="str">
            <v>1,X</v>
          </cell>
          <cell r="N334" t="str">
            <v>1,X</v>
          </cell>
          <cell r="O334" t="str">
            <v>1,X</v>
          </cell>
          <cell r="Q334" t="str">
            <v>1,X</v>
          </cell>
          <cell r="R334" t="str">
            <v>1,X</v>
          </cell>
          <cell r="S334" t="str">
            <v>1,X</v>
          </cell>
          <cell r="T334" t="str">
            <v>1,X</v>
          </cell>
          <cell r="U334" t="str">
            <v>1,X</v>
          </cell>
          <cell r="V334" t="str">
            <v>1,X</v>
          </cell>
          <cell r="X334" t="str">
            <v>1,X</v>
          </cell>
          <cell r="Y334" t="str">
            <v>1,X</v>
          </cell>
          <cell r="Z334" t="str">
            <v>1,X</v>
          </cell>
          <cell r="AA334" t="str">
            <v>1,X</v>
          </cell>
          <cell r="AB334" t="str">
            <v>1,X</v>
          </cell>
          <cell r="AC334" t="str">
            <v>1,X</v>
          </cell>
          <cell r="AE334" t="str">
            <v>1,X</v>
          </cell>
          <cell r="AF334" t="str">
            <v>1,X</v>
          </cell>
          <cell r="AG334" t="str">
            <v>1,X</v>
          </cell>
          <cell r="AH334" t="str">
            <v>1,X</v>
          </cell>
          <cell r="AI334" t="str">
            <v>1,X</v>
          </cell>
          <cell r="AJ334" t="str">
            <v>1,X</v>
          </cell>
          <cell r="AM334">
            <v>27</v>
          </cell>
          <cell r="AN334">
            <v>27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2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1</v>
          </cell>
        </row>
        <row r="335">
          <cell r="C335">
            <v>10706</v>
          </cell>
          <cell r="D335" t="str">
            <v>Đặng Đình Phương</v>
          </cell>
          <cell r="E335" t="str">
            <v>NV Lái xe - VHTTB</v>
          </cell>
          <cell r="F335" t="str">
            <v>1,X</v>
          </cell>
          <cell r="G335" t="str">
            <v>1,X</v>
          </cell>
          <cell r="H335" t="str">
            <v>1,X</v>
          </cell>
          <cell r="J335" t="str">
            <v>1,X</v>
          </cell>
          <cell r="K335" t="str">
            <v>1,X</v>
          </cell>
          <cell r="L335" t="str">
            <v>1,X</v>
          </cell>
          <cell r="M335" t="str">
            <v>1,X</v>
          </cell>
          <cell r="N335" t="str">
            <v>1,X</v>
          </cell>
          <cell r="O335" t="str">
            <v>1,X</v>
          </cell>
          <cell r="Q335" t="str">
            <v>1,X</v>
          </cell>
          <cell r="R335" t="str">
            <v>1,X</v>
          </cell>
          <cell r="S335" t="str">
            <v>1,X</v>
          </cell>
          <cell r="T335" t="str">
            <v>1,X</v>
          </cell>
          <cell r="U335" t="str">
            <v>1,X</v>
          </cell>
          <cell r="V335" t="str">
            <v>1,X</v>
          </cell>
          <cell r="X335" t="str">
            <v>1,X</v>
          </cell>
          <cell r="Y335" t="str">
            <v>1,X</v>
          </cell>
          <cell r="Z335" t="str">
            <v>1,X</v>
          </cell>
          <cell r="AA335" t="str">
            <v>1,X</v>
          </cell>
          <cell r="AB335" t="str">
            <v>1,X</v>
          </cell>
          <cell r="AC335" t="str">
            <v>1,X</v>
          </cell>
          <cell r="AE335" t="str">
            <v>1,X</v>
          </cell>
          <cell r="AF335" t="str">
            <v>1,X</v>
          </cell>
          <cell r="AG335" t="str">
            <v>1,X</v>
          </cell>
          <cell r="AH335" t="str">
            <v>1,X</v>
          </cell>
          <cell r="AI335" t="str">
            <v>1,X</v>
          </cell>
          <cell r="AJ335" t="str">
            <v>1,X</v>
          </cell>
          <cell r="AM335">
            <v>27</v>
          </cell>
          <cell r="AN335">
            <v>27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2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1</v>
          </cell>
        </row>
        <row r="336">
          <cell r="C336">
            <v>10707</v>
          </cell>
          <cell r="D336" t="str">
            <v>Phù Trung Ninh</v>
          </cell>
          <cell r="E336" t="str">
            <v>NV Lái xe - VHTTB</v>
          </cell>
          <cell r="F336" t="str">
            <v>1,X</v>
          </cell>
          <cell r="G336" t="str">
            <v>1,X</v>
          </cell>
          <cell r="H336" t="str">
            <v>1,X</v>
          </cell>
          <cell r="J336" t="str">
            <v>1,X</v>
          </cell>
          <cell r="K336" t="str">
            <v>1,X</v>
          </cell>
          <cell r="L336" t="str">
            <v>1,X</v>
          </cell>
          <cell r="M336" t="str">
            <v>1,X</v>
          </cell>
          <cell r="N336" t="str">
            <v>1,X</v>
          </cell>
          <cell r="O336" t="str">
            <v>1,X</v>
          </cell>
          <cell r="Q336" t="str">
            <v>1,X</v>
          </cell>
          <cell r="R336" t="str">
            <v>1,X</v>
          </cell>
          <cell r="S336" t="str">
            <v>1,X</v>
          </cell>
          <cell r="T336" t="str">
            <v>1,X</v>
          </cell>
          <cell r="U336" t="str">
            <v>1,X</v>
          </cell>
          <cell r="V336" t="str">
            <v>1,X</v>
          </cell>
          <cell r="X336" t="str">
            <v>1,X</v>
          </cell>
          <cell r="Y336" t="str">
            <v>1,X</v>
          </cell>
          <cell r="Z336" t="str">
            <v>1,X</v>
          </cell>
          <cell r="AA336" t="str">
            <v>1,X</v>
          </cell>
          <cell r="AB336" t="str">
            <v>1,X</v>
          </cell>
          <cell r="AC336" t="str">
            <v>1,X</v>
          </cell>
          <cell r="AE336" t="str">
            <v>1,X</v>
          </cell>
          <cell r="AF336" t="str">
            <v>1,X</v>
          </cell>
          <cell r="AG336" t="str">
            <v>1,X</v>
          </cell>
          <cell r="AH336" t="str">
            <v>1,X</v>
          </cell>
          <cell r="AI336" t="str">
            <v>1,X</v>
          </cell>
          <cell r="AJ336" t="str">
            <v>1,X</v>
          </cell>
          <cell r="AM336">
            <v>27</v>
          </cell>
          <cell r="AN336">
            <v>27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2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1</v>
          </cell>
        </row>
        <row r="337">
          <cell r="C337">
            <v>10708</v>
          </cell>
          <cell r="D337" t="str">
            <v>Phạm Đình Thuần</v>
          </cell>
          <cell r="E337" t="str">
            <v>NV Lái xe - VHTTB</v>
          </cell>
          <cell r="F337" t="str">
            <v>1,X</v>
          </cell>
          <cell r="G337" t="str">
            <v>1,X</v>
          </cell>
          <cell r="H337" t="str">
            <v>1,X</v>
          </cell>
          <cell r="J337" t="str">
            <v>1,X</v>
          </cell>
          <cell r="K337" t="str">
            <v>1,X</v>
          </cell>
          <cell r="L337" t="str">
            <v>1,X</v>
          </cell>
          <cell r="M337" t="str">
            <v>1,X</v>
          </cell>
          <cell r="N337" t="str">
            <v>1,X</v>
          </cell>
          <cell r="O337" t="str">
            <v>1,X</v>
          </cell>
          <cell r="Q337" t="str">
            <v>1,X</v>
          </cell>
          <cell r="R337" t="str">
            <v>1,X</v>
          </cell>
          <cell r="S337" t="str">
            <v>1,X</v>
          </cell>
          <cell r="T337" t="str">
            <v>1,X</v>
          </cell>
          <cell r="U337" t="str">
            <v>1,X</v>
          </cell>
          <cell r="V337" t="str">
            <v>1,X</v>
          </cell>
          <cell r="X337" t="str">
            <v>1,X</v>
          </cell>
          <cell r="Y337" t="str">
            <v>1,X</v>
          </cell>
          <cell r="Z337" t="str">
            <v>1,X</v>
          </cell>
          <cell r="AA337" t="str">
            <v>1,X</v>
          </cell>
          <cell r="AB337" t="str">
            <v>1,X</v>
          </cell>
          <cell r="AC337" t="str">
            <v>1,X</v>
          </cell>
          <cell r="AE337" t="str">
            <v>1,X</v>
          </cell>
          <cell r="AF337" t="str">
            <v>1,X</v>
          </cell>
          <cell r="AG337" t="str">
            <v>1,X</v>
          </cell>
          <cell r="AH337" t="str">
            <v>1,X</v>
          </cell>
          <cell r="AI337" t="str">
            <v>1,X</v>
          </cell>
          <cell r="AJ337" t="str">
            <v>1,X</v>
          </cell>
          <cell r="AM337">
            <v>27</v>
          </cell>
          <cell r="AN337">
            <v>27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2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0.76</v>
          </cell>
        </row>
        <row r="338">
          <cell r="C338">
            <v>10710</v>
          </cell>
          <cell r="D338" t="str">
            <v>Nguyễn Anh Dũng</v>
          </cell>
          <cell r="E338" t="str">
            <v>NV Lái xe - VHTTB</v>
          </cell>
          <cell r="F338" t="str">
            <v>1,X</v>
          </cell>
          <cell r="G338" t="str">
            <v>1,X</v>
          </cell>
          <cell r="H338" t="str">
            <v>1,X</v>
          </cell>
          <cell r="J338" t="str">
            <v>1,X</v>
          </cell>
          <cell r="K338" t="str">
            <v>1,X</v>
          </cell>
          <cell r="L338" t="str">
            <v>1,X</v>
          </cell>
          <cell r="M338" t="str">
            <v>1,X</v>
          </cell>
          <cell r="N338" t="str">
            <v>1,X</v>
          </cell>
          <cell r="O338" t="str">
            <v>1,X</v>
          </cell>
          <cell r="Q338" t="str">
            <v>1,X</v>
          </cell>
          <cell r="R338" t="str">
            <v>1,X</v>
          </cell>
          <cell r="S338" t="str">
            <v>1,X</v>
          </cell>
          <cell r="T338" t="str">
            <v>1,X</v>
          </cell>
          <cell r="U338" t="str">
            <v>1,X</v>
          </cell>
          <cell r="V338" t="str">
            <v>1,X</v>
          </cell>
          <cell r="X338" t="str">
            <v>1,X</v>
          </cell>
          <cell r="Y338" t="str">
            <v>1,X</v>
          </cell>
          <cell r="Z338" t="str">
            <v>1,X</v>
          </cell>
          <cell r="AA338" t="str">
            <v>1,X</v>
          </cell>
          <cell r="AB338" t="str">
            <v>1,X</v>
          </cell>
          <cell r="AC338" t="str">
            <v>1,X</v>
          </cell>
          <cell r="AE338" t="str">
            <v>1,X</v>
          </cell>
          <cell r="AF338" t="str">
            <v>1,X</v>
          </cell>
          <cell r="AG338" t="str">
            <v>1,X</v>
          </cell>
          <cell r="AH338" t="str">
            <v>1,X</v>
          </cell>
          <cell r="AI338" t="str">
            <v>1,X</v>
          </cell>
          <cell r="AJ338" t="str">
            <v>1,X</v>
          </cell>
          <cell r="AM338">
            <v>27</v>
          </cell>
          <cell r="AN338">
            <v>27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2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1</v>
          </cell>
        </row>
        <row r="339">
          <cell r="C339">
            <v>10711</v>
          </cell>
          <cell r="D339" t="str">
            <v>Nguyễn Ngọc Hà</v>
          </cell>
          <cell r="E339" t="str">
            <v>NV Lái xe - VHTTB</v>
          </cell>
          <cell r="F339" t="str">
            <v>1,X</v>
          </cell>
          <cell r="G339" t="str">
            <v>1,X</v>
          </cell>
          <cell r="H339" t="str">
            <v>1,X</v>
          </cell>
          <cell r="J339" t="str">
            <v>1,X</v>
          </cell>
          <cell r="K339" t="str">
            <v>1,X</v>
          </cell>
          <cell r="L339" t="str">
            <v>1,X</v>
          </cell>
          <cell r="M339" t="str">
            <v>1,X</v>
          </cell>
          <cell r="N339" t="str">
            <v>1,X</v>
          </cell>
          <cell r="O339" t="str">
            <v>1,X</v>
          </cell>
          <cell r="Q339" t="str">
            <v>1,X</v>
          </cell>
          <cell r="R339" t="str">
            <v>1,X</v>
          </cell>
          <cell r="S339" t="str">
            <v>1,X</v>
          </cell>
          <cell r="T339" t="str">
            <v>1,X</v>
          </cell>
          <cell r="U339" t="str">
            <v>1,X</v>
          </cell>
          <cell r="V339" t="str">
            <v>1,X</v>
          </cell>
          <cell r="X339" t="str">
            <v>1,X</v>
          </cell>
          <cell r="Y339" t="str">
            <v>1,X</v>
          </cell>
          <cell r="Z339" t="str">
            <v>1,X</v>
          </cell>
          <cell r="AA339" t="str">
            <v>1,X</v>
          </cell>
          <cell r="AB339" t="str">
            <v>1,X</v>
          </cell>
          <cell r="AC339" t="str">
            <v>1,X</v>
          </cell>
          <cell r="AE339" t="str">
            <v>1,X</v>
          </cell>
          <cell r="AF339" t="str">
            <v>1,X</v>
          </cell>
          <cell r="AG339" t="str">
            <v>1,X</v>
          </cell>
          <cell r="AH339" t="str">
            <v>1,X</v>
          </cell>
          <cell r="AI339" t="str">
            <v>1,X</v>
          </cell>
          <cell r="AJ339" t="str">
            <v>1,X</v>
          </cell>
          <cell r="AM339">
            <v>27</v>
          </cell>
          <cell r="AN339">
            <v>27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2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1</v>
          </cell>
        </row>
        <row r="340">
          <cell r="C340">
            <v>10712</v>
          </cell>
          <cell r="D340" t="str">
            <v>Phạm Đức Long</v>
          </cell>
          <cell r="E340" t="str">
            <v>NV Lái xe - VHTTB</v>
          </cell>
          <cell r="F340" t="str">
            <v>1,X</v>
          </cell>
          <cell r="G340" t="str">
            <v>1,X</v>
          </cell>
          <cell r="H340" t="str">
            <v>1,X</v>
          </cell>
          <cell r="J340" t="str">
            <v>1,X</v>
          </cell>
          <cell r="K340" t="str">
            <v>1,X</v>
          </cell>
          <cell r="L340" t="str">
            <v>1,X</v>
          </cell>
          <cell r="M340" t="str">
            <v>1,X</v>
          </cell>
          <cell r="N340" t="str">
            <v>1,X</v>
          </cell>
          <cell r="O340" t="str">
            <v>1,X</v>
          </cell>
          <cell r="Q340" t="str">
            <v>1,X</v>
          </cell>
          <cell r="R340" t="str">
            <v>1,X</v>
          </cell>
          <cell r="S340" t="str">
            <v>1,X</v>
          </cell>
          <cell r="T340" t="str">
            <v>1,X</v>
          </cell>
          <cell r="U340" t="str">
            <v>1,X</v>
          </cell>
          <cell r="V340" t="str">
            <v>1,X</v>
          </cell>
          <cell r="X340" t="str">
            <v>1,F</v>
          </cell>
          <cell r="Y340" t="str">
            <v>1,F</v>
          </cell>
          <cell r="Z340" t="str">
            <v>1,F</v>
          </cell>
          <cell r="AA340" t="str">
            <v>1,F</v>
          </cell>
          <cell r="AB340" t="str">
            <v>1,F</v>
          </cell>
          <cell r="AC340" t="str">
            <v>1,F</v>
          </cell>
          <cell r="AE340" t="str">
            <v>1,X</v>
          </cell>
          <cell r="AF340" t="str">
            <v>1,X</v>
          </cell>
          <cell r="AG340" t="str">
            <v>1,X</v>
          </cell>
          <cell r="AH340" t="str">
            <v>1,X</v>
          </cell>
          <cell r="AI340" t="str">
            <v>1,X</v>
          </cell>
          <cell r="AJ340" t="str">
            <v>1,X</v>
          </cell>
          <cell r="AM340">
            <v>27</v>
          </cell>
          <cell r="AN340">
            <v>21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6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2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1</v>
          </cell>
        </row>
        <row r="341">
          <cell r="C341">
            <v>10713</v>
          </cell>
          <cell r="D341" t="str">
            <v>Trịnh Văn Mạnh</v>
          </cell>
          <cell r="E341" t="str">
            <v>NV Lái xe - VHTTB</v>
          </cell>
          <cell r="F341" t="str">
            <v>1,X</v>
          </cell>
          <cell r="G341" t="str">
            <v>1,X</v>
          </cell>
          <cell r="H341" t="str">
            <v>1,X</v>
          </cell>
          <cell r="J341" t="str">
            <v>1,X</v>
          </cell>
          <cell r="K341" t="str">
            <v>1,X</v>
          </cell>
          <cell r="L341" t="str">
            <v>1,X</v>
          </cell>
          <cell r="M341" t="str">
            <v>1,X</v>
          </cell>
          <cell r="N341" t="str">
            <v>1,X</v>
          </cell>
          <cell r="O341" t="str">
            <v>1,X</v>
          </cell>
          <cell r="Q341" t="str">
            <v>1,X</v>
          </cell>
          <cell r="R341" t="str">
            <v>1,X</v>
          </cell>
          <cell r="S341" t="str">
            <v>1,X</v>
          </cell>
          <cell r="T341" t="str">
            <v>1,X</v>
          </cell>
          <cell r="U341" t="str">
            <v>1,X</v>
          </cell>
          <cell r="V341" t="str">
            <v>1,X</v>
          </cell>
          <cell r="X341" t="str">
            <v>1,X</v>
          </cell>
          <cell r="Y341" t="str">
            <v>1,X</v>
          </cell>
          <cell r="Z341" t="str">
            <v>1,X</v>
          </cell>
          <cell r="AA341" t="str">
            <v>1,X</v>
          </cell>
          <cell r="AB341" t="str">
            <v>1,X</v>
          </cell>
          <cell r="AC341" t="str">
            <v>1,X</v>
          </cell>
          <cell r="AE341" t="str">
            <v>1,X</v>
          </cell>
          <cell r="AF341" t="str">
            <v>1,X</v>
          </cell>
          <cell r="AG341" t="str">
            <v>1,X</v>
          </cell>
          <cell r="AH341" t="str">
            <v>1,X</v>
          </cell>
          <cell r="AI341" t="str">
            <v>1,X</v>
          </cell>
          <cell r="AJ341" t="str">
            <v>1,X</v>
          </cell>
          <cell r="AM341">
            <v>27</v>
          </cell>
          <cell r="AN341">
            <v>27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2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1</v>
          </cell>
        </row>
        <row r="342">
          <cell r="C342">
            <v>10714</v>
          </cell>
          <cell r="D342" t="str">
            <v>Phạm Văn Hải</v>
          </cell>
          <cell r="E342" t="str">
            <v>NV Lái xe - VHTTB</v>
          </cell>
          <cell r="F342" t="str">
            <v>1,X</v>
          </cell>
          <cell r="G342" t="str">
            <v>1,X</v>
          </cell>
          <cell r="H342" t="str">
            <v>1,X</v>
          </cell>
          <cell r="J342" t="str">
            <v>1,X</v>
          </cell>
          <cell r="K342" t="str">
            <v>1,X</v>
          </cell>
          <cell r="L342" t="str">
            <v>1,X</v>
          </cell>
          <cell r="M342" t="str">
            <v>1,X</v>
          </cell>
          <cell r="N342" t="str">
            <v>1,X</v>
          </cell>
          <cell r="O342" t="str">
            <v>1,X</v>
          </cell>
          <cell r="Q342" t="str">
            <v>1,X</v>
          </cell>
          <cell r="R342" t="str">
            <v>1,X</v>
          </cell>
          <cell r="S342" t="str">
            <v>1,X</v>
          </cell>
          <cell r="T342" t="str">
            <v>1,X</v>
          </cell>
          <cell r="U342" t="str">
            <v>1,X</v>
          </cell>
          <cell r="V342" t="str">
            <v>1,X</v>
          </cell>
          <cell r="X342" t="str">
            <v>1,X</v>
          </cell>
          <cell r="Y342" t="str">
            <v>1,X</v>
          </cell>
          <cell r="Z342" t="str">
            <v>1,X</v>
          </cell>
          <cell r="AA342" t="str">
            <v>1,X</v>
          </cell>
          <cell r="AB342" t="str">
            <v>1,X</v>
          </cell>
          <cell r="AC342" t="str">
            <v>1,X</v>
          </cell>
          <cell r="AE342" t="str">
            <v>1,X</v>
          </cell>
          <cell r="AF342" t="str">
            <v>1,X</v>
          </cell>
          <cell r="AG342" t="str">
            <v>1,X</v>
          </cell>
          <cell r="AH342" t="str">
            <v>1,X</v>
          </cell>
          <cell r="AI342" t="str">
            <v>1,X</v>
          </cell>
          <cell r="AJ342" t="str">
            <v>1,X</v>
          </cell>
          <cell r="AM342">
            <v>27</v>
          </cell>
          <cell r="AN342">
            <v>27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2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1.05</v>
          </cell>
        </row>
        <row r="343">
          <cell r="C343">
            <v>10716</v>
          </cell>
          <cell r="D343" t="str">
            <v>Bùi Văn Thành</v>
          </cell>
          <cell r="E343" t="str">
            <v>NV Lái xe - VHTTB</v>
          </cell>
          <cell r="F343" t="str">
            <v>1,X</v>
          </cell>
          <cell r="G343" t="str">
            <v>1,X</v>
          </cell>
          <cell r="H343" t="str">
            <v>1,X</v>
          </cell>
          <cell r="J343" t="str">
            <v>1,X</v>
          </cell>
          <cell r="K343" t="str">
            <v>1,X</v>
          </cell>
          <cell r="L343" t="str">
            <v>1,X</v>
          </cell>
          <cell r="M343" t="str">
            <v>1,X</v>
          </cell>
          <cell r="N343" t="str">
            <v>1,X</v>
          </cell>
          <cell r="O343" t="str">
            <v>1,X</v>
          </cell>
          <cell r="Q343" t="str">
            <v>1,X</v>
          </cell>
          <cell r="R343" t="str">
            <v>1,X</v>
          </cell>
          <cell r="S343" t="str">
            <v>1,X</v>
          </cell>
          <cell r="T343" t="str">
            <v>1,X</v>
          </cell>
          <cell r="U343" t="str">
            <v>1,X</v>
          </cell>
          <cell r="V343" t="str">
            <v>1,X</v>
          </cell>
          <cell r="X343" t="str">
            <v>1,X</v>
          </cell>
          <cell r="Y343" t="str">
            <v>1,X</v>
          </cell>
          <cell r="Z343" t="str">
            <v>1,X</v>
          </cell>
          <cell r="AA343" t="str">
            <v>1,X</v>
          </cell>
          <cell r="AB343" t="str">
            <v>1,X</v>
          </cell>
          <cell r="AC343" t="str">
            <v>1,X</v>
          </cell>
          <cell r="AE343" t="str">
            <v>1,X</v>
          </cell>
          <cell r="AF343" t="str">
            <v>1,X</v>
          </cell>
          <cell r="AG343" t="str">
            <v>1,X</v>
          </cell>
          <cell r="AH343" t="str">
            <v>1,X</v>
          </cell>
          <cell r="AI343" t="str">
            <v>1,X</v>
          </cell>
          <cell r="AJ343" t="str">
            <v>1,X</v>
          </cell>
          <cell r="AM343">
            <v>27</v>
          </cell>
          <cell r="AN343">
            <v>27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2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0.85</v>
          </cell>
        </row>
        <row r="344">
          <cell r="C344">
            <v>10717</v>
          </cell>
          <cell r="D344" t="str">
            <v>Bùi Chí Công</v>
          </cell>
          <cell r="E344" t="str">
            <v>NV Lái xe - VHTTB</v>
          </cell>
          <cell r="F344" t="str">
            <v>1,X</v>
          </cell>
          <cell r="G344" t="str">
            <v>1,X</v>
          </cell>
          <cell r="H344" t="str">
            <v>1,X</v>
          </cell>
          <cell r="J344" t="str">
            <v>1,X</v>
          </cell>
          <cell r="K344" t="str">
            <v>1,X</v>
          </cell>
          <cell r="L344" t="str">
            <v>1,X</v>
          </cell>
          <cell r="M344" t="str">
            <v>1,X</v>
          </cell>
          <cell r="N344" t="str">
            <v>1,X</v>
          </cell>
          <cell r="O344" t="str">
            <v>1,X</v>
          </cell>
          <cell r="Q344" t="str">
            <v>1,X</v>
          </cell>
          <cell r="R344" t="str">
            <v>1,X</v>
          </cell>
          <cell r="S344" t="str">
            <v>1,X</v>
          </cell>
          <cell r="T344" t="str">
            <v>1,X</v>
          </cell>
          <cell r="U344" t="str">
            <v>1,X</v>
          </cell>
          <cell r="V344" t="str">
            <v>1,X</v>
          </cell>
          <cell r="X344" t="str">
            <v>1,X</v>
          </cell>
          <cell r="Y344" t="str">
            <v>1,X</v>
          </cell>
          <cell r="Z344" t="str">
            <v>1,X</v>
          </cell>
          <cell r="AA344" t="str">
            <v>1,X</v>
          </cell>
          <cell r="AB344" t="str">
            <v>1,X</v>
          </cell>
          <cell r="AC344" t="str">
            <v>1,X</v>
          </cell>
          <cell r="AE344" t="str">
            <v>1,X</v>
          </cell>
          <cell r="AF344" t="str">
            <v>1,X</v>
          </cell>
          <cell r="AG344" t="str">
            <v>1,X</v>
          </cell>
          <cell r="AH344" t="str">
            <v>1,X</v>
          </cell>
          <cell r="AI344" t="str">
            <v>1,X</v>
          </cell>
          <cell r="AJ344" t="str">
            <v>1,X</v>
          </cell>
          <cell r="AM344">
            <v>27</v>
          </cell>
          <cell r="AN344">
            <v>27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2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1</v>
          </cell>
        </row>
        <row r="345">
          <cell r="C345">
            <v>10718</v>
          </cell>
          <cell r="D345" t="str">
            <v>Nguyễn Văn Định</v>
          </cell>
          <cell r="E345" t="str">
            <v>NV Lái xe - VHTTB</v>
          </cell>
          <cell r="F345" t="str">
            <v>1,X</v>
          </cell>
          <cell r="G345" t="str">
            <v>1,X</v>
          </cell>
          <cell r="H345" t="str">
            <v>1,X</v>
          </cell>
          <cell r="J345" t="str">
            <v>1,X</v>
          </cell>
          <cell r="K345" t="str">
            <v>1,X</v>
          </cell>
          <cell r="L345" t="str">
            <v>1,X</v>
          </cell>
          <cell r="M345" t="str">
            <v>1,X</v>
          </cell>
          <cell r="N345" t="str">
            <v>1,X</v>
          </cell>
          <cell r="O345" t="str">
            <v>1,X</v>
          </cell>
          <cell r="Q345" t="str">
            <v>1,X</v>
          </cell>
          <cell r="R345" t="str">
            <v>1,X</v>
          </cell>
          <cell r="S345" t="str">
            <v>1,X</v>
          </cell>
          <cell r="T345" t="str">
            <v>1,X</v>
          </cell>
          <cell r="U345" t="str">
            <v>1,X</v>
          </cell>
          <cell r="V345" t="str">
            <v>1,X</v>
          </cell>
          <cell r="X345" t="str">
            <v>1,X</v>
          </cell>
          <cell r="Y345" t="str">
            <v>1,X</v>
          </cell>
          <cell r="Z345" t="str">
            <v>1,X</v>
          </cell>
          <cell r="AA345" t="str">
            <v>1,X</v>
          </cell>
          <cell r="AB345" t="str">
            <v>1,X</v>
          </cell>
          <cell r="AC345" t="str">
            <v>1,X</v>
          </cell>
          <cell r="AE345" t="str">
            <v>1,X</v>
          </cell>
          <cell r="AF345" t="str">
            <v>1,X</v>
          </cell>
          <cell r="AG345" t="str">
            <v>1,X</v>
          </cell>
          <cell r="AH345" t="str">
            <v>1,X</v>
          </cell>
          <cell r="AI345" t="str">
            <v>1,X</v>
          </cell>
          <cell r="AJ345" t="str">
            <v>1,X</v>
          </cell>
          <cell r="AM345">
            <v>27</v>
          </cell>
          <cell r="AN345">
            <v>27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2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0.93</v>
          </cell>
        </row>
        <row r="346">
          <cell r="C346">
            <v>10719</v>
          </cell>
          <cell r="D346" t="str">
            <v>Nguyễn Hải Anh</v>
          </cell>
          <cell r="E346" t="str">
            <v>NV Lái xe - VHTTB</v>
          </cell>
          <cell r="F346" t="str">
            <v>1,X</v>
          </cell>
          <cell r="G346" t="str">
            <v>1,X</v>
          </cell>
          <cell r="H346" t="str">
            <v>1,X</v>
          </cell>
          <cell r="J346" t="str">
            <v>1,X</v>
          </cell>
          <cell r="K346" t="str">
            <v>1,X</v>
          </cell>
          <cell r="L346" t="str">
            <v>1,X</v>
          </cell>
          <cell r="M346" t="str">
            <v>1,X</v>
          </cell>
          <cell r="N346" t="str">
            <v>1,X</v>
          </cell>
          <cell r="O346" t="str">
            <v>1,X</v>
          </cell>
          <cell r="Q346" t="str">
            <v>1,X</v>
          </cell>
          <cell r="R346" t="str">
            <v>1,X</v>
          </cell>
          <cell r="S346" t="str">
            <v>1,X</v>
          </cell>
          <cell r="T346" t="str">
            <v>1,X</v>
          </cell>
          <cell r="U346" t="str">
            <v>1,X</v>
          </cell>
          <cell r="V346" t="str">
            <v>1,X</v>
          </cell>
          <cell r="X346" t="str">
            <v>1,X</v>
          </cell>
          <cell r="Y346" t="str">
            <v>1,X</v>
          </cell>
          <cell r="Z346" t="str">
            <v>1,X</v>
          </cell>
          <cell r="AA346" t="str">
            <v>1,X</v>
          </cell>
          <cell r="AB346" t="str">
            <v>1,X</v>
          </cell>
          <cell r="AC346" t="str">
            <v>1,X</v>
          </cell>
          <cell r="AE346" t="str">
            <v>1,X</v>
          </cell>
          <cell r="AF346" t="str">
            <v>1,X</v>
          </cell>
          <cell r="AG346" t="str">
            <v>1,X</v>
          </cell>
          <cell r="AH346" t="str">
            <v>1,X</v>
          </cell>
          <cell r="AI346" t="str">
            <v>1,X</v>
          </cell>
          <cell r="AJ346" t="str">
            <v>1,X</v>
          </cell>
          <cell r="AM346">
            <v>27</v>
          </cell>
          <cell r="AN346">
            <v>27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2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1</v>
          </cell>
        </row>
        <row r="347">
          <cell r="C347">
            <v>10720</v>
          </cell>
          <cell r="D347" t="str">
            <v>Bùi Kiên Trung</v>
          </cell>
          <cell r="E347" t="str">
            <v>NV Lái xe - VHTTB</v>
          </cell>
          <cell r="F347" t="str">
            <v>1,X</v>
          </cell>
          <cell r="G347" t="str">
            <v>1,X</v>
          </cell>
          <cell r="H347" t="str">
            <v>1,X</v>
          </cell>
          <cell r="J347" t="str">
            <v>1,X</v>
          </cell>
          <cell r="K347" t="str">
            <v>1,X</v>
          </cell>
          <cell r="L347" t="str">
            <v>1,X</v>
          </cell>
          <cell r="M347" t="str">
            <v>1,X</v>
          </cell>
          <cell r="N347" t="str">
            <v>1,X</v>
          </cell>
          <cell r="O347" t="str">
            <v>1,X</v>
          </cell>
          <cell r="Q347" t="str">
            <v>1,X</v>
          </cell>
          <cell r="R347" t="str">
            <v>1,X</v>
          </cell>
          <cell r="S347" t="str">
            <v>1,X</v>
          </cell>
          <cell r="T347" t="str">
            <v>1,X</v>
          </cell>
          <cell r="U347" t="str">
            <v>1,X</v>
          </cell>
          <cell r="V347" t="str">
            <v>1,X</v>
          </cell>
          <cell r="X347" t="str">
            <v>1,X</v>
          </cell>
          <cell r="Y347" t="str">
            <v>1,X</v>
          </cell>
          <cell r="Z347" t="str">
            <v>1,X</v>
          </cell>
          <cell r="AA347" t="str">
            <v>1,X</v>
          </cell>
          <cell r="AB347" t="str">
            <v>1,X</v>
          </cell>
          <cell r="AC347" t="str">
            <v>1,X</v>
          </cell>
          <cell r="AE347" t="str">
            <v>1,X</v>
          </cell>
          <cell r="AF347" t="str">
            <v>1,X</v>
          </cell>
          <cell r="AG347" t="str">
            <v>1,X</v>
          </cell>
          <cell r="AH347" t="str">
            <v>1,X</v>
          </cell>
          <cell r="AI347" t="str">
            <v>1,X</v>
          </cell>
          <cell r="AJ347" t="str">
            <v>1,X</v>
          </cell>
          <cell r="AM347">
            <v>27</v>
          </cell>
          <cell r="AN347">
            <v>27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2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1</v>
          </cell>
        </row>
        <row r="348">
          <cell r="C348">
            <v>10721</v>
          </cell>
          <cell r="D348" t="str">
            <v>Vũ Quốc Cường</v>
          </cell>
          <cell r="E348" t="str">
            <v>NV Lái xe - VHTTB</v>
          </cell>
          <cell r="F348" t="str">
            <v>1,X</v>
          </cell>
          <cell r="G348" t="str">
            <v>1,X</v>
          </cell>
          <cell r="H348" t="str">
            <v>1,X</v>
          </cell>
          <cell r="J348" t="str">
            <v>1,X</v>
          </cell>
          <cell r="K348" t="str">
            <v>1,X</v>
          </cell>
          <cell r="L348" t="str">
            <v>1,X</v>
          </cell>
          <cell r="M348" t="str">
            <v>1,X</v>
          </cell>
          <cell r="N348" t="str">
            <v>1,X</v>
          </cell>
          <cell r="O348" t="str">
            <v>1,X</v>
          </cell>
          <cell r="Q348" t="str">
            <v>1,X</v>
          </cell>
          <cell r="R348" t="str">
            <v>1,X</v>
          </cell>
          <cell r="S348" t="str">
            <v>1,X</v>
          </cell>
          <cell r="T348" t="str">
            <v>1,X</v>
          </cell>
          <cell r="U348" t="str">
            <v>1,X</v>
          </cell>
          <cell r="V348" t="str">
            <v>1,X</v>
          </cell>
          <cell r="X348" t="str">
            <v>1,X</v>
          </cell>
          <cell r="Y348" t="str">
            <v>1,X</v>
          </cell>
          <cell r="Z348" t="str">
            <v>1,X</v>
          </cell>
          <cell r="AA348" t="str">
            <v>1,X</v>
          </cell>
          <cell r="AB348" t="str">
            <v>1,X</v>
          </cell>
          <cell r="AC348" t="str">
            <v>1,X</v>
          </cell>
          <cell r="AE348" t="str">
            <v>1,X</v>
          </cell>
          <cell r="AF348" t="str">
            <v>1,X</v>
          </cell>
          <cell r="AG348" t="str">
            <v>1,X</v>
          </cell>
          <cell r="AH348" t="str">
            <v>1,X</v>
          </cell>
          <cell r="AI348" t="str">
            <v>1,X</v>
          </cell>
          <cell r="AJ348" t="str">
            <v>1,X</v>
          </cell>
          <cell r="AM348">
            <v>27</v>
          </cell>
          <cell r="AN348">
            <v>27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2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1</v>
          </cell>
        </row>
        <row r="349">
          <cell r="C349">
            <v>10722</v>
          </cell>
          <cell r="D349" t="str">
            <v>Vũ Văn Dương</v>
          </cell>
          <cell r="E349" t="str">
            <v>NV Lái xe - VHTTB</v>
          </cell>
          <cell r="F349" t="str">
            <v>1,X</v>
          </cell>
          <cell r="G349" t="str">
            <v>1,X</v>
          </cell>
          <cell r="H349" t="str">
            <v>1,X</v>
          </cell>
          <cell r="J349" t="str">
            <v>1,X</v>
          </cell>
          <cell r="K349" t="str">
            <v>1,X</v>
          </cell>
          <cell r="L349" t="str">
            <v>1,X</v>
          </cell>
          <cell r="M349" t="str">
            <v>1,X</v>
          </cell>
          <cell r="N349" t="str">
            <v>1,X</v>
          </cell>
          <cell r="O349" t="str">
            <v>1,X</v>
          </cell>
          <cell r="Q349" t="str">
            <v>1,X</v>
          </cell>
          <cell r="R349" t="str">
            <v>1,X</v>
          </cell>
          <cell r="S349" t="str">
            <v>1,X</v>
          </cell>
          <cell r="T349" t="str">
            <v>1,X</v>
          </cell>
          <cell r="U349" t="str">
            <v>1,X</v>
          </cell>
          <cell r="V349" t="str">
            <v>1,X</v>
          </cell>
          <cell r="X349" t="str">
            <v>1,X</v>
          </cell>
          <cell r="Y349" t="str">
            <v>1,X</v>
          </cell>
          <cell r="Z349" t="str">
            <v>1,X</v>
          </cell>
          <cell r="AA349" t="str">
            <v>1,X</v>
          </cell>
          <cell r="AB349" t="str">
            <v>1,X</v>
          </cell>
          <cell r="AC349" t="str">
            <v>1,X</v>
          </cell>
          <cell r="AE349" t="str">
            <v>1,X</v>
          </cell>
          <cell r="AF349" t="str">
            <v>1,X</v>
          </cell>
          <cell r="AG349" t="str">
            <v>1,X</v>
          </cell>
          <cell r="AH349" t="str">
            <v>1,X</v>
          </cell>
          <cell r="AI349" t="str">
            <v>1,X</v>
          </cell>
          <cell r="AJ349" t="str">
            <v>1,X</v>
          </cell>
          <cell r="AM349">
            <v>27</v>
          </cell>
          <cell r="AN349">
            <v>27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2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1</v>
          </cell>
        </row>
        <row r="350">
          <cell r="C350">
            <v>10723</v>
          </cell>
          <cell r="D350" t="str">
            <v>Vũ Văn Thái</v>
          </cell>
          <cell r="E350" t="str">
            <v>NV Lái xe - VHTTB</v>
          </cell>
          <cell r="F350" t="str">
            <v>1,X</v>
          </cell>
          <cell r="G350" t="str">
            <v>1,X</v>
          </cell>
          <cell r="H350" t="str">
            <v>1,X</v>
          </cell>
          <cell r="J350" t="str">
            <v>1,X</v>
          </cell>
          <cell r="K350" t="str">
            <v>1,X</v>
          </cell>
          <cell r="L350" t="str">
            <v>1,X</v>
          </cell>
          <cell r="M350" t="str">
            <v>1,X</v>
          </cell>
          <cell r="N350" t="str">
            <v>1,X</v>
          </cell>
          <cell r="O350" t="str">
            <v>1,X</v>
          </cell>
          <cell r="Q350" t="str">
            <v>1,X</v>
          </cell>
          <cell r="R350" t="str">
            <v>1,X</v>
          </cell>
          <cell r="S350" t="str">
            <v>1,X</v>
          </cell>
          <cell r="T350" t="str">
            <v>1,X</v>
          </cell>
          <cell r="U350" t="str">
            <v>1,X</v>
          </cell>
          <cell r="V350" t="str">
            <v>1,X</v>
          </cell>
          <cell r="X350" t="str">
            <v>1,X</v>
          </cell>
          <cell r="Y350" t="str">
            <v>1,X</v>
          </cell>
          <cell r="Z350" t="str">
            <v>1,X</v>
          </cell>
          <cell r="AA350" t="str">
            <v>1,X</v>
          </cell>
          <cell r="AB350" t="str">
            <v>1,X</v>
          </cell>
          <cell r="AC350" t="str">
            <v>1,X</v>
          </cell>
          <cell r="AE350" t="str">
            <v>1,X</v>
          </cell>
          <cell r="AF350" t="str">
            <v>1,X</v>
          </cell>
          <cell r="AG350" t="str">
            <v>1,X</v>
          </cell>
          <cell r="AH350" t="str">
            <v>1,X</v>
          </cell>
          <cell r="AI350" t="str">
            <v>1,X</v>
          </cell>
          <cell r="AJ350" t="str">
            <v>1,X</v>
          </cell>
          <cell r="AM350">
            <v>27</v>
          </cell>
          <cell r="AN350">
            <v>27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1</v>
          </cell>
        </row>
        <row r="351">
          <cell r="C351">
            <v>10725</v>
          </cell>
          <cell r="D351" t="str">
            <v>Phạm Quang Sơn</v>
          </cell>
          <cell r="E351" t="str">
            <v>NV Lái xe - VHTTB</v>
          </cell>
          <cell r="F351" t="str">
            <v>1,F</v>
          </cell>
          <cell r="G351" t="str">
            <v>1,F</v>
          </cell>
          <cell r="H351" t="str">
            <v>1,F</v>
          </cell>
          <cell r="J351" t="str">
            <v>1,X</v>
          </cell>
          <cell r="K351" t="str">
            <v>1,X</v>
          </cell>
          <cell r="L351" t="str">
            <v>1,X</v>
          </cell>
          <cell r="M351" t="str">
            <v>1,X</v>
          </cell>
          <cell r="N351" t="str">
            <v>1,X</v>
          </cell>
          <cell r="O351" t="str">
            <v>1,X</v>
          </cell>
          <cell r="Q351" t="str">
            <v>1,X</v>
          </cell>
          <cell r="R351" t="str">
            <v>1,X</v>
          </cell>
          <cell r="S351" t="str">
            <v>1,X</v>
          </cell>
          <cell r="T351" t="str">
            <v>1,X</v>
          </cell>
          <cell r="U351" t="str">
            <v>1,X</v>
          </cell>
          <cell r="V351" t="str">
            <v>1,X</v>
          </cell>
          <cell r="X351" t="str">
            <v>1,X</v>
          </cell>
          <cell r="Y351" t="str">
            <v>1,X</v>
          </cell>
          <cell r="Z351" t="str">
            <v>1,X</v>
          </cell>
          <cell r="AA351" t="str">
            <v>1,X</v>
          </cell>
          <cell r="AB351" t="str">
            <v>1,X</v>
          </cell>
          <cell r="AC351" t="str">
            <v>1,X</v>
          </cell>
          <cell r="AE351" t="str">
            <v>1,X</v>
          </cell>
          <cell r="AF351" t="str">
            <v>1,X</v>
          </cell>
          <cell r="AG351" t="str">
            <v>1,X</v>
          </cell>
          <cell r="AH351" t="str">
            <v>1,X</v>
          </cell>
          <cell r="AI351" t="str">
            <v>1,X</v>
          </cell>
          <cell r="AJ351" t="str">
            <v>1,X</v>
          </cell>
          <cell r="AM351">
            <v>27</v>
          </cell>
          <cell r="AN351">
            <v>24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3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1</v>
          </cell>
        </row>
        <row r="352">
          <cell r="C352">
            <v>10726</v>
          </cell>
          <cell r="D352" t="str">
            <v>Vũ Mạnh Hùng</v>
          </cell>
          <cell r="E352" t="str">
            <v>NV Lái xe - VHTTB</v>
          </cell>
          <cell r="F352" t="str">
            <v>1,X</v>
          </cell>
          <cell r="G352" t="str">
            <v>1,X</v>
          </cell>
          <cell r="H352" t="str">
            <v>1,X</v>
          </cell>
          <cell r="J352" t="str">
            <v>1,X</v>
          </cell>
          <cell r="K352" t="str">
            <v>1,X</v>
          </cell>
          <cell r="L352" t="str">
            <v>1,X</v>
          </cell>
          <cell r="M352" t="str">
            <v>1,X</v>
          </cell>
          <cell r="N352" t="str">
            <v>1,X</v>
          </cell>
          <cell r="O352" t="str">
            <v>1,X</v>
          </cell>
          <cell r="Q352" t="str">
            <v>1,X</v>
          </cell>
          <cell r="R352" t="str">
            <v>1,X</v>
          </cell>
          <cell r="S352" t="str">
            <v>1,X</v>
          </cell>
          <cell r="T352" t="str">
            <v>1,X</v>
          </cell>
          <cell r="U352" t="str">
            <v>1,X</v>
          </cell>
          <cell r="V352" t="str">
            <v>1,X</v>
          </cell>
          <cell r="X352" t="str">
            <v>1,X</v>
          </cell>
          <cell r="Y352" t="str">
            <v>1,X</v>
          </cell>
          <cell r="Z352" t="str">
            <v>1,X</v>
          </cell>
          <cell r="AA352" t="str">
            <v>1,X</v>
          </cell>
          <cell r="AB352" t="str">
            <v>1,X</v>
          </cell>
          <cell r="AC352" t="str">
            <v>1,X</v>
          </cell>
          <cell r="AE352" t="str">
            <v>1,X</v>
          </cell>
          <cell r="AF352" t="str">
            <v>1,X</v>
          </cell>
          <cell r="AG352" t="str">
            <v>1,X</v>
          </cell>
          <cell r="AH352" t="str">
            <v>1,X</v>
          </cell>
          <cell r="AI352" t="str">
            <v>1,X</v>
          </cell>
          <cell r="AJ352" t="str">
            <v>1,X</v>
          </cell>
          <cell r="AM352">
            <v>27</v>
          </cell>
          <cell r="AN352">
            <v>27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2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1</v>
          </cell>
        </row>
        <row r="353">
          <cell r="C353">
            <v>10727</v>
          </cell>
          <cell r="D353" t="str">
            <v>Trần Mạnh Hùng</v>
          </cell>
          <cell r="E353" t="str">
            <v>NV Lái xe - VHTTB</v>
          </cell>
          <cell r="F353" t="str">
            <v>1,X</v>
          </cell>
          <cell r="G353" t="str">
            <v>1,X</v>
          </cell>
          <cell r="H353" t="str">
            <v>1,X</v>
          </cell>
          <cell r="J353" t="str">
            <v>1,X</v>
          </cell>
          <cell r="K353" t="str">
            <v>1,X</v>
          </cell>
          <cell r="L353" t="str">
            <v>1,X</v>
          </cell>
          <cell r="M353" t="str">
            <v>1,X</v>
          </cell>
          <cell r="N353" t="str">
            <v>1,X</v>
          </cell>
          <cell r="O353" t="str">
            <v>1,X</v>
          </cell>
          <cell r="Q353" t="str">
            <v>1,X</v>
          </cell>
          <cell r="R353" t="str">
            <v>1,X</v>
          </cell>
          <cell r="S353" t="str">
            <v>1,X</v>
          </cell>
          <cell r="T353" t="str">
            <v>1,X</v>
          </cell>
          <cell r="U353" t="str">
            <v>1,X</v>
          </cell>
          <cell r="V353" t="str">
            <v>1,X</v>
          </cell>
          <cell r="X353" t="str">
            <v>1,X</v>
          </cell>
          <cell r="Y353" t="str">
            <v>1,X</v>
          </cell>
          <cell r="Z353" t="str">
            <v>1,X</v>
          </cell>
          <cell r="AA353" t="str">
            <v>1,X</v>
          </cell>
          <cell r="AB353" t="str">
            <v>1,X</v>
          </cell>
          <cell r="AC353" t="str">
            <v>1,X</v>
          </cell>
          <cell r="AE353" t="str">
            <v>1,X</v>
          </cell>
          <cell r="AF353" t="str">
            <v>1,X</v>
          </cell>
          <cell r="AG353" t="str">
            <v>1,X</v>
          </cell>
          <cell r="AH353" t="str">
            <v>1,X</v>
          </cell>
          <cell r="AI353" t="str">
            <v>1,X</v>
          </cell>
          <cell r="AJ353" t="str">
            <v>1,X</v>
          </cell>
          <cell r="AM353">
            <v>27</v>
          </cell>
          <cell r="AN353">
            <v>27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1</v>
          </cell>
        </row>
        <row r="354">
          <cell r="C354">
            <v>10728</v>
          </cell>
          <cell r="D354" t="str">
            <v>Nguyễn Mạnh Hùng</v>
          </cell>
          <cell r="E354" t="str">
            <v>NV Lái xe - VHTTB</v>
          </cell>
          <cell r="F354" t="str">
            <v>1,X</v>
          </cell>
          <cell r="G354" t="str">
            <v>1,X</v>
          </cell>
          <cell r="H354" t="str">
            <v>1,X</v>
          </cell>
          <cell r="J354" t="str">
            <v>1,X</v>
          </cell>
          <cell r="K354" t="str">
            <v>1,X</v>
          </cell>
          <cell r="L354" t="str">
            <v>1,X</v>
          </cell>
          <cell r="M354" t="str">
            <v>1,X</v>
          </cell>
          <cell r="N354" t="str">
            <v>1,X</v>
          </cell>
          <cell r="O354" t="str">
            <v>1,X</v>
          </cell>
          <cell r="Q354" t="str">
            <v>1,X</v>
          </cell>
          <cell r="R354" t="str">
            <v>1,X</v>
          </cell>
          <cell r="S354" t="str">
            <v>1,X</v>
          </cell>
          <cell r="T354" t="str">
            <v>1,X</v>
          </cell>
          <cell r="U354" t="str">
            <v>1,X</v>
          </cell>
          <cell r="V354" t="str">
            <v>1,X</v>
          </cell>
          <cell r="X354" t="str">
            <v>1,X</v>
          </cell>
          <cell r="Y354" t="str">
            <v>1,X</v>
          </cell>
          <cell r="Z354" t="str">
            <v>1,X</v>
          </cell>
          <cell r="AA354" t="str">
            <v>1,X</v>
          </cell>
          <cell r="AB354" t="str">
            <v>1,X</v>
          </cell>
          <cell r="AC354" t="str">
            <v>1,X</v>
          </cell>
          <cell r="AE354" t="str">
            <v>1,X</v>
          </cell>
          <cell r="AF354" t="str">
            <v>1,X</v>
          </cell>
          <cell r="AG354" t="str">
            <v>1,X</v>
          </cell>
          <cell r="AH354" t="str">
            <v>1,X</v>
          </cell>
          <cell r="AI354" t="str">
            <v>1,X</v>
          </cell>
          <cell r="AJ354" t="str">
            <v>1,X</v>
          </cell>
          <cell r="AM354">
            <v>27</v>
          </cell>
          <cell r="AN354">
            <v>27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2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1</v>
          </cell>
        </row>
        <row r="355">
          <cell r="C355">
            <v>10729</v>
          </cell>
          <cell r="D355" t="str">
            <v>Nguyễn Thanh Quyết</v>
          </cell>
          <cell r="E355" t="str">
            <v>NV Lái xe - VHTTB</v>
          </cell>
          <cell r="F355" t="str">
            <v>1,X</v>
          </cell>
          <cell r="G355" t="str">
            <v>1,X</v>
          </cell>
          <cell r="H355" t="str">
            <v>1,X</v>
          </cell>
          <cell r="J355" t="str">
            <v>1,X</v>
          </cell>
          <cell r="K355" t="str">
            <v>1,X</v>
          </cell>
          <cell r="L355" t="str">
            <v>1,X</v>
          </cell>
          <cell r="M355" t="str">
            <v>1,X</v>
          </cell>
          <cell r="N355" t="str">
            <v>1,X</v>
          </cell>
          <cell r="O355" t="str">
            <v>1,X</v>
          </cell>
          <cell r="Q355" t="str">
            <v>1,X</v>
          </cell>
          <cell r="R355" t="str">
            <v>1,X</v>
          </cell>
          <cell r="S355" t="str">
            <v>1,X</v>
          </cell>
          <cell r="T355" t="str">
            <v>1,X</v>
          </cell>
          <cell r="U355" t="str">
            <v>1,X</v>
          </cell>
          <cell r="V355" t="str">
            <v>1,X</v>
          </cell>
          <cell r="X355" t="str">
            <v>1,X</v>
          </cell>
          <cell r="Y355" t="str">
            <v>1,X</v>
          </cell>
          <cell r="Z355" t="str">
            <v>1,X</v>
          </cell>
          <cell r="AA355" t="str">
            <v>1,X</v>
          </cell>
          <cell r="AB355" t="str">
            <v>1,X</v>
          </cell>
          <cell r="AC355" t="str">
            <v>1,X</v>
          </cell>
          <cell r="AE355" t="str">
            <v>1,X</v>
          </cell>
          <cell r="AF355" t="str">
            <v>1,X</v>
          </cell>
          <cell r="AG355" t="str">
            <v>1,X</v>
          </cell>
          <cell r="AH355" t="str">
            <v>1,X</v>
          </cell>
          <cell r="AI355" t="str">
            <v>1,X</v>
          </cell>
          <cell r="AJ355" t="str">
            <v>1,X</v>
          </cell>
          <cell r="AM355">
            <v>27</v>
          </cell>
          <cell r="AN355">
            <v>27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1</v>
          </cell>
        </row>
        <row r="356">
          <cell r="C356">
            <v>10730</v>
          </cell>
          <cell r="D356" t="str">
            <v>Nguyễn Thanh Bình</v>
          </cell>
          <cell r="E356" t="str">
            <v>NV Lái xe - VHTTB</v>
          </cell>
          <cell r="F356" t="str">
            <v>1,X</v>
          </cell>
          <cell r="G356" t="str">
            <v>1,X</v>
          </cell>
          <cell r="H356" t="str">
            <v>1,X</v>
          </cell>
          <cell r="J356" t="str">
            <v>1,X</v>
          </cell>
          <cell r="K356" t="str">
            <v>1,X</v>
          </cell>
          <cell r="L356" t="str">
            <v>1,X</v>
          </cell>
          <cell r="M356" t="str">
            <v>1,X</v>
          </cell>
          <cell r="N356" t="str">
            <v>1,X</v>
          </cell>
          <cell r="O356" t="str">
            <v>1,X</v>
          </cell>
          <cell r="Q356" t="str">
            <v>1,X</v>
          </cell>
          <cell r="R356" t="str">
            <v>1,X</v>
          </cell>
          <cell r="S356" t="str">
            <v>1,X</v>
          </cell>
          <cell r="T356" t="str">
            <v>1,X</v>
          </cell>
          <cell r="U356" t="str">
            <v>1,X</v>
          </cell>
          <cell r="V356" t="str">
            <v>1,X</v>
          </cell>
          <cell r="X356" t="str">
            <v>1,X</v>
          </cell>
          <cell r="Y356" t="str">
            <v>1,X</v>
          </cell>
          <cell r="Z356" t="str">
            <v>1,X</v>
          </cell>
          <cell r="AA356" t="str">
            <v>1,X</v>
          </cell>
          <cell r="AB356" t="str">
            <v>1,X</v>
          </cell>
          <cell r="AC356" t="str">
            <v>1,X</v>
          </cell>
          <cell r="AE356" t="str">
            <v>1,X</v>
          </cell>
          <cell r="AF356" t="str">
            <v>1,X</v>
          </cell>
          <cell r="AG356" t="str">
            <v>1,X</v>
          </cell>
          <cell r="AH356" t="str">
            <v>1,X</v>
          </cell>
          <cell r="AI356" t="str">
            <v>1,X</v>
          </cell>
          <cell r="AJ356" t="str">
            <v>1,X</v>
          </cell>
          <cell r="AM356">
            <v>27</v>
          </cell>
          <cell r="AN356">
            <v>27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1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1</v>
          </cell>
        </row>
        <row r="357">
          <cell r="C357">
            <v>10731</v>
          </cell>
          <cell r="D357" t="str">
            <v>Vũ Tiến Lịch</v>
          </cell>
          <cell r="E357" t="str">
            <v>NV Lái xe - VHTTB</v>
          </cell>
          <cell r="F357" t="str">
            <v>1,X</v>
          </cell>
          <cell r="G357" t="str">
            <v>1,X</v>
          </cell>
          <cell r="H357" t="str">
            <v>1,X</v>
          </cell>
          <cell r="J357" t="str">
            <v>1,X</v>
          </cell>
          <cell r="K357" t="str">
            <v>1,X</v>
          </cell>
          <cell r="L357" t="str">
            <v>1,X</v>
          </cell>
          <cell r="M357" t="str">
            <v>1,X</v>
          </cell>
          <cell r="N357" t="str">
            <v>1,X</v>
          </cell>
          <cell r="O357" t="str">
            <v>1,X</v>
          </cell>
          <cell r="Q357" t="str">
            <v>1,X</v>
          </cell>
          <cell r="R357" t="str">
            <v>1,X</v>
          </cell>
          <cell r="S357" t="str">
            <v>1,X</v>
          </cell>
          <cell r="T357" t="str">
            <v>1,X</v>
          </cell>
          <cell r="U357" t="str">
            <v>1,X</v>
          </cell>
          <cell r="V357" t="str">
            <v>1,X</v>
          </cell>
          <cell r="X357" t="str">
            <v>1,X</v>
          </cell>
          <cell r="Y357" t="str">
            <v>1,X</v>
          </cell>
          <cell r="Z357" t="str">
            <v>1,X</v>
          </cell>
          <cell r="AA357" t="str">
            <v>1,X</v>
          </cell>
          <cell r="AB357" t="str">
            <v>1,X</v>
          </cell>
          <cell r="AC357" t="str">
            <v>1,X</v>
          </cell>
          <cell r="AE357" t="str">
            <v>1,X</v>
          </cell>
          <cell r="AF357" t="str">
            <v>1,X</v>
          </cell>
          <cell r="AG357" t="str">
            <v>1,X</v>
          </cell>
          <cell r="AH357" t="str">
            <v>1,X</v>
          </cell>
          <cell r="AI357" t="str">
            <v>1,X</v>
          </cell>
          <cell r="AJ357" t="str">
            <v>1,X</v>
          </cell>
          <cell r="AM357">
            <v>27</v>
          </cell>
          <cell r="AN357">
            <v>27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2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1</v>
          </cell>
        </row>
        <row r="358">
          <cell r="C358">
            <v>10732</v>
          </cell>
          <cell r="D358" t="str">
            <v>Nguyễn Xuân Hợi</v>
          </cell>
          <cell r="E358" t="str">
            <v>NV Lái xe - VHTTB</v>
          </cell>
          <cell r="F358" t="str">
            <v>1,X</v>
          </cell>
          <cell r="G358" t="str">
            <v>1,X</v>
          </cell>
          <cell r="H358" t="str">
            <v>1,X</v>
          </cell>
          <cell r="J358" t="str">
            <v>1,X</v>
          </cell>
          <cell r="K358" t="str">
            <v>1,X</v>
          </cell>
          <cell r="L358" t="str">
            <v>1,X</v>
          </cell>
          <cell r="M358" t="str">
            <v>1,X</v>
          </cell>
          <cell r="N358" t="str">
            <v>1,X</v>
          </cell>
          <cell r="O358" t="str">
            <v>1,X</v>
          </cell>
          <cell r="Q358" t="str">
            <v>1,X</v>
          </cell>
          <cell r="R358" t="str">
            <v>1,X</v>
          </cell>
          <cell r="S358" t="str">
            <v>1,X</v>
          </cell>
          <cell r="T358" t="str">
            <v>1,X</v>
          </cell>
          <cell r="U358" t="str">
            <v>1,X</v>
          </cell>
          <cell r="V358" t="str">
            <v>1,X</v>
          </cell>
          <cell r="X358" t="str">
            <v>1,X</v>
          </cell>
          <cell r="Y358" t="str">
            <v>1,X</v>
          </cell>
          <cell r="Z358" t="str">
            <v>1,X</v>
          </cell>
          <cell r="AA358" t="str">
            <v>1,X</v>
          </cell>
          <cell r="AB358" t="str">
            <v>1,X</v>
          </cell>
          <cell r="AC358" t="str">
            <v>1,X</v>
          </cell>
          <cell r="AE358" t="str">
            <v>1,X</v>
          </cell>
          <cell r="AF358" t="str">
            <v>1,X</v>
          </cell>
          <cell r="AG358" t="str">
            <v>1,X</v>
          </cell>
          <cell r="AH358" t="str">
            <v>1,X</v>
          </cell>
          <cell r="AI358" t="str">
            <v>1,X</v>
          </cell>
          <cell r="AJ358" t="str">
            <v>1,X</v>
          </cell>
          <cell r="AM358">
            <v>27</v>
          </cell>
          <cell r="AN358">
            <v>27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2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1</v>
          </cell>
        </row>
        <row r="359">
          <cell r="C359">
            <v>10733</v>
          </cell>
          <cell r="D359" t="str">
            <v>Nguyễn Văn Sơn</v>
          </cell>
          <cell r="E359" t="str">
            <v>NV Lái xe - VHTTB</v>
          </cell>
          <cell r="F359" t="str">
            <v>1,X</v>
          </cell>
          <cell r="G359" t="str">
            <v>1,X</v>
          </cell>
          <cell r="H359" t="str">
            <v>1,X</v>
          </cell>
          <cell r="J359" t="str">
            <v>1,F</v>
          </cell>
          <cell r="K359" t="str">
            <v>1,F</v>
          </cell>
          <cell r="L359" t="str">
            <v>1,F</v>
          </cell>
          <cell r="M359" t="str">
            <v>1,F</v>
          </cell>
          <cell r="N359" t="str">
            <v>1,F</v>
          </cell>
          <cell r="O359" t="str">
            <v>1,F</v>
          </cell>
          <cell r="Q359" t="str">
            <v>1,F</v>
          </cell>
          <cell r="R359" t="str">
            <v>1,F</v>
          </cell>
          <cell r="S359" t="str">
            <v>1,X</v>
          </cell>
          <cell r="T359" t="str">
            <v>1,X</v>
          </cell>
          <cell r="U359" t="str">
            <v>1,X</v>
          </cell>
          <cell r="V359" t="str">
            <v>1,X</v>
          </cell>
          <cell r="X359" t="str">
            <v>1,X</v>
          </cell>
          <cell r="Y359" t="str">
            <v>1,X</v>
          </cell>
          <cell r="Z359" t="str">
            <v>1,X</v>
          </cell>
          <cell r="AA359" t="str">
            <v>1,X</v>
          </cell>
          <cell r="AB359" t="str">
            <v>1,X</v>
          </cell>
          <cell r="AC359" t="str">
            <v>1,X</v>
          </cell>
          <cell r="AE359" t="str">
            <v>1,X</v>
          </cell>
          <cell r="AF359" t="str">
            <v>1,X</v>
          </cell>
          <cell r="AG359" t="str">
            <v>1,X</v>
          </cell>
          <cell r="AH359" t="str">
            <v>1,X</v>
          </cell>
          <cell r="AI359" t="str">
            <v>1,X</v>
          </cell>
          <cell r="AJ359" t="str">
            <v>1,X</v>
          </cell>
          <cell r="AM359">
            <v>27</v>
          </cell>
          <cell r="AN359">
            <v>19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8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2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1</v>
          </cell>
        </row>
        <row r="360">
          <cell r="C360">
            <v>11132</v>
          </cell>
          <cell r="D360" t="str">
            <v>Nguyễn Hữu Chức</v>
          </cell>
          <cell r="E360" t="str">
            <v>NV Lái xe - VHTTB</v>
          </cell>
          <cell r="F360" t="str">
            <v>1,X</v>
          </cell>
          <cell r="G360" t="str">
            <v>1,X</v>
          </cell>
          <cell r="H360" t="str">
            <v>1,X</v>
          </cell>
          <cell r="J360" t="str">
            <v>1,X</v>
          </cell>
          <cell r="K360" t="str">
            <v>1,X</v>
          </cell>
          <cell r="L360" t="str">
            <v>1,X</v>
          </cell>
          <cell r="M360" t="str">
            <v>1,X</v>
          </cell>
          <cell r="N360" t="str">
            <v>1,X</v>
          </cell>
          <cell r="O360" t="str">
            <v>1,X</v>
          </cell>
          <cell r="Q360" t="str">
            <v>1,X</v>
          </cell>
          <cell r="R360" t="str">
            <v>1,X</v>
          </cell>
          <cell r="S360" t="str">
            <v>1,X</v>
          </cell>
          <cell r="T360" t="str">
            <v>1,X</v>
          </cell>
          <cell r="U360" t="str">
            <v>1,X</v>
          </cell>
          <cell r="V360" t="str">
            <v>1,X</v>
          </cell>
          <cell r="X360" t="str">
            <v>1,X</v>
          </cell>
          <cell r="Y360" t="str">
            <v>1,X</v>
          </cell>
          <cell r="Z360" t="str">
            <v>1,X</v>
          </cell>
          <cell r="AA360" t="str">
            <v>1,X</v>
          </cell>
          <cell r="AB360" t="str">
            <v>1,X</v>
          </cell>
          <cell r="AC360" t="str">
            <v>1,X</v>
          </cell>
          <cell r="AE360" t="str">
            <v>1,X</v>
          </cell>
          <cell r="AF360" t="str">
            <v>1,X</v>
          </cell>
          <cell r="AG360" t="str">
            <v>1,X</v>
          </cell>
          <cell r="AH360" t="str">
            <v>1,X</v>
          </cell>
          <cell r="AI360" t="str">
            <v>1,X</v>
          </cell>
          <cell r="AJ360" t="str">
            <v>1,X</v>
          </cell>
          <cell r="AM360">
            <v>27</v>
          </cell>
          <cell r="AN360">
            <v>27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2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0.76</v>
          </cell>
        </row>
        <row r="361">
          <cell r="C361">
            <v>11133</v>
          </cell>
          <cell r="D361" t="str">
            <v>Phù Định</v>
          </cell>
          <cell r="E361" t="str">
            <v>NV Lái xe - VHTTB</v>
          </cell>
          <cell r="F361" t="str">
            <v>1,X</v>
          </cell>
          <cell r="G361" t="str">
            <v>1,X</v>
          </cell>
          <cell r="H361" t="str">
            <v>1,X</v>
          </cell>
          <cell r="J361" t="str">
            <v>1,X</v>
          </cell>
          <cell r="K361" t="str">
            <v>1,X</v>
          </cell>
          <cell r="L361" t="str">
            <v>1,X</v>
          </cell>
          <cell r="M361" t="str">
            <v>1,X</v>
          </cell>
          <cell r="N361" t="str">
            <v>1,X</v>
          </cell>
          <cell r="O361" t="str">
            <v>1,X</v>
          </cell>
          <cell r="Q361" t="str">
            <v>1,X</v>
          </cell>
          <cell r="R361" t="str">
            <v>1,X</v>
          </cell>
          <cell r="S361" t="str">
            <v>1,X</v>
          </cell>
          <cell r="T361" t="str">
            <v>1,X</v>
          </cell>
          <cell r="U361" t="str">
            <v>1,X</v>
          </cell>
          <cell r="V361" t="str">
            <v>1,X</v>
          </cell>
          <cell r="X361" t="str">
            <v>1,X</v>
          </cell>
          <cell r="Y361" t="str">
            <v>1,X</v>
          </cell>
          <cell r="Z361" t="str">
            <v>1,X</v>
          </cell>
          <cell r="AA361" t="str">
            <v>1,X</v>
          </cell>
          <cell r="AB361" t="str">
            <v>1,X</v>
          </cell>
          <cell r="AC361" t="str">
            <v>1,X</v>
          </cell>
          <cell r="AE361" t="str">
            <v>1,X</v>
          </cell>
          <cell r="AF361" t="str">
            <v>1,X</v>
          </cell>
          <cell r="AG361" t="str">
            <v>1,X</v>
          </cell>
          <cell r="AH361" t="str">
            <v>1,X</v>
          </cell>
          <cell r="AI361" t="str">
            <v>1,X</v>
          </cell>
          <cell r="AJ361" t="str">
            <v>1,X</v>
          </cell>
          <cell r="AM361">
            <v>27</v>
          </cell>
          <cell r="AN361">
            <v>27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2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0.97</v>
          </cell>
        </row>
        <row r="362">
          <cell r="C362">
            <v>11134</v>
          </cell>
          <cell r="D362" t="str">
            <v>Hồ Ngọc Hà</v>
          </cell>
          <cell r="E362" t="str">
            <v>NV Lái xe - VHTTB</v>
          </cell>
          <cell r="F362" t="str">
            <v>1,X</v>
          </cell>
          <cell r="G362" t="str">
            <v>1,X</v>
          </cell>
          <cell r="H362" t="str">
            <v>1,X</v>
          </cell>
          <cell r="J362" t="str">
            <v>1,X</v>
          </cell>
          <cell r="K362" t="str">
            <v>1,X</v>
          </cell>
          <cell r="L362" t="str">
            <v>1,X</v>
          </cell>
          <cell r="M362" t="str">
            <v>1,X</v>
          </cell>
          <cell r="N362" t="str">
            <v>1,X</v>
          </cell>
          <cell r="O362" t="str">
            <v>1,X</v>
          </cell>
          <cell r="Q362" t="str">
            <v>1,X</v>
          </cell>
          <cell r="R362" t="str">
            <v>1,X</v>
          </cell>
          <cell r="S362" t="str">
            <v>1,X</v>
          </cell>
          <cell r="T362" t="str">
            <v>1,X</v>
          </cell>
          <cell r="U362" t="str">
            <v>1,X</v>
          </cell>
          <cell r="V362" t="str">
            <v>1,X</v>
          </cell>
          <cell r="X362" t="str">
            <v>1,X</v>
          </cell>
          <cell r="Y362" t="str">
            <v>1,X</v>
          </cell>
          <cell r="Z362" t="str">
            <v>1,X</v>
          </cell>
          <cell r="AA362" t="str">
            <v>1,X</v>
          </cell>
          <cell r="AB362" t="str">
            <v>1,X</v>
          </cell>
          <cell r="AC362" t="str">
            <v>1,X</v>
          </cell>
          <cell r="AE362" t="str">
            <v>1,X</v>
          </cell>
          <cell r="AF362" t="str">
            <v>1,X</v>
          </cell>
          <cell r="AG362" t="str">
            <v>1,X</v>
          </cell>
          <cell r="AH362" t="str">
            <v>1,X</v>
          </cell>
          <cell r="AI362" t="str">
            <v>1,X</v>
          </cell>
          <cell r="AJ362" t="str">
            <v>1,X</v>
          </cell>
          <cell r="AM362">
            <v>27</v>
          </cell>
          <cell r="AN362">
            <v>27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2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1</v>
          </cell>
        </row>
        <row r="363">
          <cell r="C363">
            <v>11135</v>
          </cell>
          <cell r="D363" t="str">
            <v>Nguyễn Đắc Thanh</v>
          </cell>
          <cell r="E363" t="str">
            <v>NV Lái xe - VHTTB</v>
          </cell>
          <cell r="F363" t="str">
            <v>1,X</v>
          </cell>
          <cell r="G363" t="str">
            <v>1,X</v>
          </cell>
          <cell r="H363" t="str">
            <v>1,X</v>
          </cell>
          <cell r="J363" t="str">
            <v>1,X</v>
          </cell>
          <cell r="K363" t="str">
            <v>1,X</v>
          </cell>
          <cell r="L363" t="str">
            <v>1,X</v>
          </cell>
          <cell r="M363" t="str">
            <v>1,X</v>
          </cell>
          <cell r="N363" t="str">
            <v>1,X</v>
          </cell>
          <cell r="O363" t="str">
            <v>1,X</v>
          </cell>
          <cell r="Q363" t="str">
            <v>1,F</v>
          </cell>
          <cell r="R363" t="str">
            <v>1,F</v>
          </cell>
          <cell r="S363" t="str">
            <v>1,F</v>
          </cell>
          <cell r="T363" t="str">
            <v>1,F</v>
          </cell>
          <cell r="U363" t="str">
            <v>1,F</v>
          </cell>
          <cell r="V363" t="str">
            <v>1,F</v>
          </cell>
          <cell r="X363" t="str">
            <v>1,X</v>
          </cell>
          <cell r="Y363" t="str">
            <v>1,X</v>
          </cell>
          <cell r="Z363" t="str">
            <v>1,X</v>
          </cell>
          <cell r="AA363" t="str">
            <v>1,X</v>
          </cell>
          <cell r="AB363" t="str">
            <v>1,X</v>
          </cell>
          <cell r="AC363" t="str">
            <v>1,X</v>
          </cell>
          <cell r="AE363" t="str">
            <v>1,X</v>
          </cell>
          <cell r="AF363" t="str">
            <v>1,X</v>
          </cell>
          <cell r="AG363" t="str">
            <v>1,X</v>
          </cell>
          <cell r="AH363" t="str">
            <v>1,X</v>
          </cell>
          <cell r="AI363" t="str">
            <v>1,X</v>
          </cell>
          <cell r="AJ363" t="str">
            <v>1,X</v>
          </cell>
          <cell r="AM363">
            <v>27</v>
          </cell>
          <cell r="AN363">
            <v>21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6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2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0.85</v>
          </cell>
        </row>
        <row r="364">
          <cell r="C364">
            <v>11136</v>
          </cell>
          <cell r="D364" t="str">
            <v>Nguyễn Huy Dũng</v>
          </cell>
          <cell r="E364" t="str">
            <v>NV Lái xe - VHTTB</v>
          </cell>
          <cell r="F364" t="str">
            <v>1,X</v>
          </cell>
          <cell r="G364" t="str">
            <v>1,X</v>
          </cell>
          <cell r="H364" t="str">
            <v>1,X</v>
          </cell>
          <cell r="J364" t="str">
            <v>1,X</v>
          </cell>
          <cell r="K364" t="str">
            <v>1,X</v>
          </cell>
          <cell r="L364" t="str">
            <v>1,X</v>
          </cell>
          <cell r="M364" t="str">
            <v>1,X</v>
          </cell>
          <cell r="N364" t="str">
            <v>1,X</v>
          </cell>
          <cell r="O364" t="str">
            <v>1,X</v>
          </cell>
          <cell r="Q364" t="str">
            <v>1,X</v>
          </cell>
          <cell r="R364" t="str">
            <v>1,X</v>
          </cell>
          <cell r="S364" t="str">
            <v>1,X</v>
          </cell>
          <cell r="T364" t="str">
            <v>1,X</v>
          </cell>
          <cell r="U364" t="str">
            <v>1,X</v>
          </cell>
          <cell r="V364" t="str">
            <v>1,X</v>
          </cell>
          <cell r="X364" t="str">
            <v>1,X</v>
          </cell>
          <cell r="Y364" t="str">
            <v>1,X</v>
          </cell>
          <cell r="Z364" t="str">
            <v>1,X</v>
          </cell>
          <cell r="AA364" t="str">
            <v>1,X</v>
          </cell>
          <cell r="AB364" t="str">
            <v>1,X</v>
          </cell>
          <cell r="AC364" t="str">
            <v>1,X</v>
          </cell>
          <cell r="AE364" t="str">
            <v>1,X</v>
          </cell>
          <cell r="AF364" t="str">
            <v>1,X</v>
          </cell>
          <cell r="AG364" t="str">
            <v>1,X</v>
          </cell>
          <cell r="AH364" t="str">
            <v>1,X</v>
          </cell>
          <cell r="AI364" t="str">
            <v>1,X</v>
          </cell>
          <cell r="AJ364" t="str">
            <v>1,X</v>
          </cell>
          <cell r="AM364">
            <v>27</v>
          </cell>
          <cell r="AN364">
            <v>27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1</v>
          </cell>
        </row>
        <row r="365">
          <cell r="C365">
            <v>11137</v>
          </cell>
          <cell r="D365" t="str">
            <v>Nguyễn Văn Phong</v>
          </cell>
          <cell r="E365" t="str">
            <v>NV Lái xe - VHTTB</v>
          </cell>
          <cell r="F365" t="str">
            <v>1,X</v>
          </cell>
          <cell r="G365" t="str">
            <v>1,X</v>
          </cell>
          <cell r="H365" t="str">
            <v>1,X</v>
          </cell>
          <cell r="J365" t="str">
            <v>1,X</v>
          </cell>
          <cell r="K365" t="str">
            <v>1,X</v>
          </cell>
          <cell r="L365" t="str">
            <v>1,X</v>
          </cell>
          <cell r="M365" t="str">
            <v>1,X</v>
          </cell>
          <cell r="N365" t="str">
            <v>1,X</v>
          </cell>
          <cell r="O365" t="str">
            <v>1,X</v>
          </cell>
          <cell r="Q365" t="str">
            <v>1,X</v>
          </cell>
          <cell r="R365" t="str">
            <v>1,X</v>
          </cell>
          <cell r="S365" t="str">
            <v>1,X</v>
          </cell>
          <cell r="T365" t="str">
            <v>1,X</v>
          </cell>
          <cell r="U365" t="str">
            <v>1,X</v>
          </cell>
          <cell r="V365" t="str">
            <v>1,X</v>
          </cell>
          <cell r="X365" t="str">
            <v>1,X</v>
          </cell>
          <cell r="Y365" t="str">
            <v>1,X</v>
          </cell>
          <cell r="Z365" t="str">
            <v>1,X</v>
          </cell>
          <cell r="AA365" t="str">
            <v>1,X</v>
          </cell>
          <cell r="AB365" t="str">
            <v>1,X</v>
          </cell>
          <cell r="AC365" t="str">
            <v>1,X</v>
          </cell>
          <cell r="AE365" t="str">
            <v>1,X</v>
          </cell>
          <cell r="AF365" t="str">
            <v>1,X</v>
          </cell>
          <cell r="AG365" t="str">
            <v>1,X</v>
          </cell>
          <cell r="AH365" t="str">
            <v>1,X</v>
          </cell>
          <cell r="AI365" t="str">
            <v>1,X</v>
          </cell>
          <cell r="AJ365" t="str">
            <v>1,X</v>
          </cell>
          <cell r="AM365">
            <v>27</v>
          </cell>
          <cell r="AN365">
            <v>27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2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0.98</v>
          </cell>
        </row>
        <row r="366">
          <cell r="C366">
            <v>11138</v>
          </cell>
          <cell r="D366" t="str">
            <v>Phạm Việt Tùng</v>
          </cell>
          <cell r="E366" t="str">
            <v>NV Lái xe - VHTTB</v>
          </cell>
          <cell r="F366" t="str">
            <v>1,X</v>
          </cell>
          <cell r="G366" t="str">
            <v>1,X</v>
          </cell>
          <cell r="H366" t="str">
            <v>1,X</v>
          </cell>
          <cell r="J366" t="str">
            <v>1,X</v>
          </cell>
          <cell r="K366" t="str">
            <v>1,X</v>
          </cell>
          <cell r="L366" t="str">
            <v>1,X</v>
          </cell>
          <cell r="M366" t="str">
            <v>1,X</v>
          </cell>
          <cell r="N366" t="str">
            <v>1,X</v>
          </cell>
          <cell r="O366" t="str">
            <v>1,X</v>
          </cell>
          <cell r="Q366" t="str">
            <v>1,X</v>
          </cell>
          <cell r="R366" t="str">
            <v>1,X</v>
          </cell>
          <cell r="S366" t="str">
            <v>1,X</v>
          </cell>
          <cell r="T366" t="str">
            <v>1,X</v>
          </cell>
          <cell r="U366" t="str">
            <v>1,X</v>
          </cell>
          <cell r="V366" t="str">
            <v>1,X</v>
          </cell>
          <cell r="X366" t="str">
            <v>1,X</v>
          </cell>
          <cell r="Y366" t="str">
            <v>1,X</v>
          </cell>
          <cell r="Z366" t="str">
            <v>1,X</v>
          </cell>
          <cell r="AA366" t="str">
            <v>1,X</v>
          </cell>
          <cell r="AB366" t="str">
            <v>1,X</v>
          </cell>
          <cell r="AC366" t="str">
            <v>1,X</v>
          </cell>
          <cell r="AE366" t="str">
            <v>1,X</v>
          </cell>
          <cell r="AF366" t="str">
            <v>1,X</v>
          </cell>
          <cell r="AG366" t="str">
            <v>1,X</v>
          </cell>
          <cell r="AH366" t="str">
            <v>1,X</v>
          </cell>
          <cell r="AI366" t="str">
            <v>1,X</v>
          </cell>
          <cell r="AJ366" t="str">
            <v>1,X</v>
          </cell>
          <cell r="AM366">
            <v>27</v>
          </cell>
          <cell r="AN366">
            <v>27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2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1.05</v>
          </cell>
        </row>
        <row r="367">
          <cell r="C367">
            <v>11139</v>
          </cell>
          <cell r="D367" t="str">
            <v>Phùng Viết Dũng</v>
          </cell>
          <cell r="E367" t="str">
            <v>NV Lái xe - VHTTB</v>
          </cell>
          <cell r="F367" t="str">
            <v>1,X</v>
          </cell>
          <cell r="G367" t="str">
            <v>1,X</v>
          </cell>
          <cell r="H367" t="str">
            <v>1,X</v>
          </cell>
          <cell r="J367" t="str">
            <v>1,X</v>
          </cell>
          <cell r="K367" t="str">
            <v>1,X</v>
          </cell>
          <cell r="L367" t="str">
            <v>1,X</v>
          </cell>
          <cell r="M367" t="str">
            <v>1,X</v>
          </cell>
          <cell r="N367" t="str">
            <v>1,X</v>
          </cell>
          <cell r="O367" t="str">
            <v>1,X</v>
          </cell>
          <cell r="Q367" t="str">
            <v>1,X</v>
          </cell>
          <cell r="R367" t="str">
            <v>1,X</v>
          </cell>
          <cell r="S367" t="str">
            <v>1,X</v>
          </cell>
          <cell r="T367" t="str">
            <v>1,X</v>
          </cell>
          <cell r="U367" t="str">
            <v>1,X</v>
          </cell>
          <cell r="V367" t="str">
            <v>1,X</v>
          </cell>
          <cell r="X367" t="str">
            <v>1,X</v>
          </cell>
          <cell r="Y367" t="str">
            <v>1,X</v>
          </cell>
          <cell r="Z367" t="str">
            <v>1,X</v>
          </cell>
          <cell r="AA367" t="str">
            <v>1,X</v>
          </cell>
          <cell r="AB367" t="str">
            <v>1,X</v>
          </cell>
          <cell r="AC367" t="str">
            <v>1,X</v>
          </cell>
          <cell r="AE367" t="str">
            <v>1,X</v>
          </cell>
          <cell r="AF367" t="str">
            <v>1,X</v>
          </cell>
          <cell r="AG367" t="str">
            <v>1,X</v>
          </cell>
          <cell r="AH367" t="str">
            <v>1,X</v>
          </cell>
          <cell r="AI367" t="str">
            <v>1,X</v>
          </cell>
          <cell r="AJ367" t="str">
            <v>1,X</v>
          </cell>
          <cell r="AM367">
            <v>27</v>
          </cell>
          <cell r="AN367">
            <v>27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2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0.93</v>
          </cell>
        </row>
        <row r="368">
          <cell r="C368">
            <v>11142</v>
          </cell>
          <cell r="D368" t="str">
            <v>Trần Văn Chính</v>
          </cell>
          <cell r="E368" t="str">
            <v>NV Lái xe - VHTTB</v>
          </cell>
          <cell r="F368" t="str">
            <v>1,X</v>
          </cell>
          <cell r="G368" t="str">
            <v>1,X</v>
          </cell>
          <cell r="H368" t="str">
            <v>1,X</v>
          </cell>
          <cell r="J368" t="str">
            <v>1,X</v>
          </cell>
          <cell r="K368" t="str">
            <v>1,X</v>
          </cell>
          <cell r="L368" t="str">
            <v>1,X</v>
          </cell>
          <cell r="M368" t="str">
            <v>1,X</v>
          </cell>
          <cell r="N368" t="str">
            <v>1,X</v>
          </cell>
          <cell r="O368" t="str">
            <v>1,X</v>
          </cell>
          <cell r="Q368" t="str">
            <v>1,X</v>
          </cell>
          <cell r="R368" t="str">
            <v>1,X</v>
          </cell>
          <cell r="S368" t="str">
            <v>1,X</v>
          </cell>
          <cell r="T368" t="str">
            <v>1,X</v>
          </cell>
          <cell r="U368" t="str">
            <v>1,X</v>
          </cell>
          <cell r="V368" t="str">
            <v>1,X</v>
          </cell>
          <cell r="X368" t="str">
            <v>1,X</v>
          </cell>
          <cell r="Y368" t="str">
            <v>1,X</v>
          </cell>
          <cell r="Z368" t="str">
            <v>1,X</v>
          </cell>
          <cell r="AA368" t="str">
            <v>1,X</v>
          </cell>
          <cell r="AB368" t="str">
            <v>1,X</v>
          </cell>
          <cell r="AC368" t="str">
            <v>1,X</v>
          </cell>
          <cell r="AE368" t="str">
            <v>1,X</v>
          </cell>
          <cell r="AF368" t="str">
            <v>1,X</v>
          </cell>
          <cell r="AG368" t="str">
            <v>1,X</v>
          </cell>
          <cell r="AH368" t="str">
            <v>1,X</v>
          </cell>
          <cell r="AI368" t="str">
            <v>1,X</v>
          </cell>
          <cell r="AJ368" t="str">
            <v>1,X</v>
          </cell>
          <cell r="AM368">
            <v>27</v>
          </cell>
          <cell r="AN368">
            <v>27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1</v>
          </cell>
        </row>
        <row r="369">
          <cell r="C369">
            <v>11143</v>
          </cell>
          <cell r="D369" t="str">
            <v>Phù Xuân Tiền</v>
          </cell>
          <cell r="E369" t="str">
            <v>NV Lái xe - VHTTB</v>
          </cell>
          <cell r="F369" t="str">
            <v>1,X</v>
          </cell>
          <cell r="G369" t="str">
            <v>1,X</v>
          </cell>
          <cell r="H369" t="str">
            <v>1,X</v>
          </cell>
          <cell r="J369" t="str">
            <v>1,X</v>
          </cell>
          <cell r="K369" t="str">
            <v>1,X</v>
          </cell>
          <cell r="L369" t="str">
            <v>1,X</v>
          </cell>
          <cell r="M369" t="str">
            <v>1,X</v>
          </cell>
          <cell r="N369" t="str">
            <v>1,X</v>
          </cell>
          <cell r="O369" t="str">
            <v>1,X</v>
          </cell>
          <cell r="Q369" t="str">
            <v>1,X</v>
          </cell>
          <cell r="R369" t="str">
            <v>1,X</v>
          </cell>
          <cell r="S369" t="str">
            <v>1,X</v>
          </cell>
          <cell r="T369" t="str">
            <v>1,X</v>
          </cell>
          <cell r="U369" t="str">
            <v>1,X</v>
          </cell>
          <cell r="V369" t="str">
            <v>1,X</v>
          </cell>
          <cell r="X369" t="str">
            <v>1,X</v>
          </cell>
          <cell r="Y369" t="str">
            <v>1,X</v>
          </cell>
          <cell r="Z369" t="str">
            <v>1,X</v>
          </cell>
          <cell r="AA369" t="str">
            <v>1,X</v>
          </cell>
          <cell r="AB369" t="str">
            <v>1,X</v>
          </cell>
          <cell r="AC369" t="str">
            <v>1,X</v>
          </cell>
          <cell r="AE369" t="str">
            <v>1,X</v>
          </cell>
          <cell r="AF369" t="str">
            <v>1,X</v>
          </cell>
          <cell r="AG369" t="str">
            <v>1,X</v>
          </cell>
          <cell r="AH369" t="str">
            <v>1,X</v>
          </cell>
          <cell r="AI369" t="str">
            <v>1,X</v>
          </cell>
          <cell r="AJ369" t="str">
            <v>1,X</v>
          </cell>
          <cell r="AM369">
            <v>27</v>
          </cell>
          <cell r="AN369">
            <v>27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1</v>
          </cell>
        </row>
        <row r="370">
          <cell r="C370">
            <v>11144</v>
          </cell>
          <cell r="D370" t="str">
            <v>Đinh Văn Bền</v>
          </cell>
          <cell r="E370" t="str">
            <v>NV Lái xe - VHTTB</v>
          </cell>
          <cell r="F370" t="str">
            <v>1,Fdb</v>
          </cell>
          <cell r="G370" t="str">
            <v>1,Fdb</v>
          </cell>
          <cell r="H370" t="str">
            <v>1,Fdb</v>
          </cell>
          <cell r="J370" t="str">
            <v>1,F</v>
          </cell>
          <cell r="K370" t="str">
            <v>1,F</v>
          </cell>
          <cell r="L370" t="str">
            <v>1,F</v>
          </cell>
          <cell r="M370" t="str">
            <v>1,F</v>
          </cell>
          <cell r="N370" t="str">
            <v>1,F</v>
          </cell>
          <cell r="O370" t="str">
            <v>1,F</v>
          </cell>
          <cell r="Q370" t="str">
            <v>1,F</v>
          </cell>
          <cell r="R370" t="str">
            <v>1,X</v>
          </cell>
          <cell r="S370" t="str">
            <v>1,X</v>
          </cell>
          <cell r="T370" t="str">
            <v>1,X</v>
          </cell>
          <cell r="U370" t="str">
            <v>1,X</v>
          </cell>
          <cell r="V370" t="str">
            <v>1,X</v>
          </cell>
          <cell r="X370" t="str">
            <v>1,X</v>
          </cell>
          <cell r="Y370" t="str">
            <v>1,X</v>
          </cell>
          <cell r="Z370" t="str">
            <v>1,X</v>
          </cell>
          <cell r="AA370" t="str">
            <v>1,X</v>
          </cell>
          <cell r="AB370" t="str">
            <v>1,X</v>
          </cell>
          <cell r="AC370" t="str">
            <v>1,X</v>
          </cell>
          <cell r="AE370" t="str">
            <v>1,X</v>
          </cell>
          <cell r="AF370" t="str">
            <v>1,X</v>
          </cell>
          <cell r="AG370" t="str">
            <v>1,X</v>
          </cell>
          <cell r="AH370" t="str">
            <v>1,X</v>
          </cell>
          <cell r="AI370" t="str">
            <v>1,X</v>
          </cell>
          <cell r="AJ370" t="str">
            <v>1,X</v>
          </cell>
          <cell r="AM370">
            <v>27</v>
          </cell>
          <cell r="AN370">
            <v>17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7</v>
          </cell>
          <cell r="AY370">
            <v>0</v>
          </cell>
          <cell r="AZ370">
            <v>0</v>
          </cell>
          <cell r="BA370">
            <v>3</v>
          </cell>
          <cell r="BB370">
            <v>0</v>
          </cell>
          <cell r="BC370">
            <v>0</v>
          </cell>
          <cell r="BD370">
            <v>0</v>
          </cell>
          <cell r="BE370">
            <v>1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1</v>
          </cell>
        </row>
        <row r="371">
          <cell r="C371">
            <v>11145</v>
          </cell>
          <cell r="D371" t="str">
            <v>Nguyễn Tiến Ngọc</v>
          </cell>
          <cell r="E371" t="str">
            <v>NV Lái xe - VHTTB</v>
          </cell>
          <cell r="F371" t="str">
            <v>1,X</v>
          </cell>
          <cell r="G371" t="str">
            <v>1,X</v>
          </cell>
          <cell r="H371" t="str">
            <v>1,X</v>
          </cell>
          <cell r="J371" t="str">
            <v>1,X</v>
          </cell>
          <cell r="K371" t="str">
            <v>1,X</v>
          </cell>
          <cell r="L371" t="str">
            <v>1,X</v>
          </cell>
          <cell r="M371" t="str">
            <v>1,X</v>
          </cell>
          <cell r="N371" t="str">
            <v>1,X</v>
          </cell>
          <cell r="O371" t="str">
            <v>1,X</v>
          </cell>
          <cell r="Q371" t="str">
            <v>1,X</v>
          </cell>
          <cell r="R371" t="str">
            <v>1,X</v>
          </cell>
          <cell r="S371" t="str">
            <v>1,X</v>
          </cell>
          <cell r="T371" t="str">
            <v>1,X</v>
          </cell>
          <cell r="U371" t="str">
            <v>1,X</v>
          </cell>
          <cell r="V371" t="str">
            <v>1,X</v>
          </cell>
          <cell r="X371" t="str">
            <v>1,X</v>
          </cell>
          <cell r="Y371" t="str">
            <v>1,X</v>
          </cell>
          <cell r="Z371" t="str">
            <v>1,X</v>
          </cell>
          <cell r="AA371" t="str">
            <v>1,X</v>
          </cell>
          <cell r="AB371" t="str">
            <v>1,X</v>
          </cell>
          <cell r="AC371" t="str">
            <v>1,X</v>
          </cell>
          <cell r="AE371" t="str">
            <v>1,X</v>
          </cell>
          <cell r="AF371" t="str">
            <v>1,X</v>
          </cell>
          <cell r="AG371" t="str">
            <v>1,X</v>
          </cell>
          <cell r="AH371" t="str">
            <v>1,X</v>
          </cell>
          <cell r="AI371" t="str">
            <v>1,X</v>
          </cell>
          <cell r="AJ371" t="str">
            <v>1,X</v>
          </cell>
          <cell r="AM371">
            <v>27</v>
          </cell>
          <cell r="AN371">
            <v>27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1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0.91</v>
          </cell>
        </row>
        <row r="372">
          <cell r="C372">
            <v>13406</v>
          </cell>
          <cell r="D372" t="str">
            <v>Hoàng Đình Mạnh</v>
          </cell>
          <cell r="E372" t="str">
            <v>NV Lái xe - VHTTB</v>
          </cell>
          <cell r="F372" t="str">
            <v>1,X</v>
          </cell>
          <cell r="G372" t="str">
            <v>1,X</v>
          </cell>
          <cell r="H372" t="str">
            <v>1,X</v>
          </cell>
          <cell r="J372" t="str">
            <v>1,X</v>
          </cell>
          <cell r="K372" t="str">
            <v>1,X</v>
          </cell>
          <cell r="L372" t="str">
            <v>1,X</v>
          </cell>
          <cell r="M372" t="str">
            <v>1,X</v>
          </cell>
          <cell r="N372" t="str">
            <v>1,X</v>
          </cell>
          <cell r="O372" t="str">
            <v>1,X</v>
          </cell>
          <cell r="Q372" t="str">
            <v>1,X</v>
          </cell>
          <cell r="R372" t="str">
            <v>1,X</v>
          </cell>
          <cell r="S372" t="str">
            <v>1,X</v>
          </cell>
          <cell r="T372" t="str">
            <v>1,X</v>
          </cell>
          <cell r="U372" t="str">
            <v>1,X</v>
          </cell>
          <cell r="V372" t="str">
            <v>1,X</v>
          </cell>
          <cell r="X372" t="str">
            <v>1,X</v>
          </cell>
          <cell r="Y372" t="str">
            <v>1,X</v>
          </cell>
          <cell r="Z372" t="str">
            <v>1,X</v>
          </cell>
          <cell r="AA372" t="str">
            <v>1,X</v>
          </cell>
          <cell r="AB372" t="str">
            <v>1,X</v>
          </cell>
          <cell r="AC372" t="str">
            <v>1,X</v>
          </cell>
          <cell r="AE372" t="str">
            <v>1,X</v>
          </cell>
          <cell r="AF372" t="str">
            <v>1,X</v>
          </cell>
          <cell r="AG372" t="str">
            <v>1,X</v>
          </cell>
          <cell r="AH372" t="str">
            <v>1,X</v>
          </cell>
          <cell r="AI372" t="str">
            <v>1,X</v>
          </cell>
          <cell r="AJ372" t="str">
            <v>1,X</v>
          </cell>
          <cell r="AM372">
            <v>27</v>
          </cell>
          <cell r="AN372">
            <v>27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2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1</v>
          </cell>
        </row>
        <row r="373">
          <cell r="C373">
            <v>13407</v>
          </cell>
          <cell r="D373" t="str">
            <v>Vương Văn Tiến</v>
          </cell>
          <cell r="E373" t="str">
            <v>NV Lái xe - VHTTB</v>
          </cell>
          <cell r="F373" t="str">
            <v>1,X</v>
          </cell>
          <cell r="G373" t="str">
            <v>1,X</v>
          </cell>
          <cell r="H373" t="str">
            <v>1,X</v>
          </cell>
          <cell r="J373" t="str">
            <v>1,X</v>
          </cell>
          <cell r="K373" t="str">
            <v>1,X</v>
          </cell>
          <cell r="L373" t="str">
            <v>1,X</v>
          </cell>
          <cell r="M373" t="str">
            <v>1,X</v>
          </cell>
          <cell r="N373" t="str">
            <v>1,X</v>
          </cell>
          <cell r="O373" t="str">
            <v>1,X</v>
          </cell>
          <cell r="Q373" t="str">
            <v>1,X</v>
          </cell>
          <cell r="R373" t="str">
            <v>1,X</v>
          </cell>
          <cell r="S373" t="str">
            <v>1,X</v>
          </cell>
          <cell r="T373" t="str">
            <v>1,X</v>
          </cell>
          <cell r="U373" t="str">
            <v>1,X</v>
          </cell>
          <cell r="V373" t="str">
            <v>1,X</v>
          </cell>
          <cell r="X373" t="str">
            <v>1,X</v>
          </cell>
          <cell r="Y373" t="str">
            <v>1,X</v>
          </cell>
          <cell r="Z373" t="str">
            <v>1,X</v>
          </cell>
          <cell r="AA373" t="str">
            <v>1,X</v>
          </cell>
          <cell r="AB373" t="str">
            <v>1,X</v>
          </cell>
          <cell r="AC373" t="str">
            <v>1,X</v>
          </cell>
          <cell r="AE373" t="str">
            <v>1,X</v>
          </cell>
          <cell r="AF373" t="str">
            <v>1,X</v>
          </cell>
          <cell r="AG373" t="str">
            <v>1,X</v>
          </cell>
          <cell r="AH373" t="str">
            <v>1,X</v>
          </cell>
          <cell r="AI373" t="str">
            <v>1,X</v>
          </cell>
          <cell r="AJ373" t="str">
            <v>1,X</v>
          </cell>
          <cell r="AM373">
            <v>27</v>
          </cell>
          <cell r="AN373">
            <v>27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1</v>
          </cell>
        </row>
        <row r="374">
          <cell r="C374">
            <v>13408</v>
          </cell>
          <cell r="D374" t="str">
            <v>Nguyễn Phương Thắng</v>
          </cell>
          <cell r="E374" t="str">
            <v>NV Lái xe - VHTTB</v>
          </cell>
          <cell r="F374" t="str">
            <v>1,Fdb</v>
          </cell>
          <cell r="G374" t="str">
            <v>1,Fdb</v>
          </cell>
          <cell r="H374" t="str">
            <v>1,Fdb</v>
          </cell>
          <cell r="J374" t="str">
            <v>1,F</v>
          </cell>
          <cell r="K374" t="str">
            <v>1,F</v>
          </cell>
          <cell r="L374" t="str">
            <v>1,F</v>
          </cell>
          <cell r="M374" t="str">
            <v>1,F</v>
          </cell>
          <cell r="N374" t="str">
            <v>1,F</v>
          </cell>
          <cell r="O374" t="str">
            <v>1,F</v>
          </cell>
          <cell r="Q374" t="str">
            <v>1,X</v>
          </cell>
          <cell r="R374" t="str">
            <v>1,X</v>
          </cell>
          <cell r="S374" t="str">
            <v>1,X</v>
          </cell>
          <cell r="T374" t="str">
            <v>1,X</v>
          </cell>
          <cell r="U374" t="str">
            <v>1,X</v>
          </cell>
          <cell r="V374" t="str">
            <v>1,X</v>
          </cell>
          <cell r="X374" t="str">
            <v>1,X</v>
          </cell>
          <cell r="Y374" t="str">
            <v>1,X</v>
          </cell>
          <cell r="Z374" t="str">
            <v>1,X</v>
          </cell>
          <cell r="AA374" t="str">
            <v>1,X</v>
          </cell>
          <cell r="AB374" t="str">
            <v>1,X</v>
          </cell>
          <cell r="AC374" t="str">
            <v>1,X</v>
          </cell>
          <cell r="AE374" t="str">
            <v>1,X</v>
          </cell>
          <cell r="AF374" t="str">
            <v>1,X</v>
          </cell>
          <cell r="AG374" t="str">
            <v>1,X</v>
          </cell>
          <cell r="AH374" t="str">
            <v>1,X</v>
          </cell>
          <cell r="AI374" t="str">
            <v>1,X</v>
          </cell>
          <cell r="AJ374" t="str">
            <v>1,X</v>
          </cell>
          <cell r="AM374">
            <v>27</v>
          </cell>
          <cell r="AN374">
            <v>18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6</v>
          </cell>
          <cell r="AY374">
            <v>0</v>
          </cell>
          <cell r="AZ374">
            <v>0</v>
          </cell>
          <cell r="BA374">
            <v>3</v>
          </cell>
          <cell r="BB374">
            <v>0</v>
          </cell>
          <cell r="BC374">
            <v>0</v>
          </cell>
          <cell r="BD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1</v>
          </cell>
        </row>
        <row r="375">
          <cell r="C375">
            <v>13409</v>
          </cell>
          <cell r="D375" t="str">
            <v>Lê Tuấn Anh</v>
          </cell>
          <cell r="E375" t="str">
            <v>NV Lái xe - VHTTB</v>
          </cell>
          <cell r="F375" t="str">
            <v>1,X</v>
          </cell>
          <cell r="G375" t="str">
            <v>1,X</v>
          </cell>
          <cell r="H375" t="str">
            <v>1,X</v>
          </cell>
          <cell r="J375" t="str">
            <v>1,X</v>
          </cell>
          <cell r="K375" t="str">
            <v>1,X</v>
          </cell>
          <cell r="L375" t="str">
            <v>1,X</v>
          </cell>
          <cell r="M375" t="str">
            <v>1,X</v>
          </cell>
          <cell r="N375" t="str">
            <v>1,X</v>
          </cell>
          <cell r="O375" t="str">
            <v>1,X</v>
          </cell>
          <cell r="Q375" t="str">
            <v>1,X</v>
          </cell>
          <cell r="R375" t="str">
            <v>1,X</v>
          </cell>
          <cell r="S375" t="str">
            <v>1,X</v>
          </cell>
          <cell r="T375" t="str">
            <v>1,X</v>
          </cell>
          <cell r="U375" t="str">
            <v>1,X</v>
          </cell>
          <cell r="V375" t="str">
            <v>1,X</v>
          </cell>
          <cell r="X375" t="str">
            <v>1,X</v>
          </cell>
          <cell r="Y375" t="str">
            <v>1,X</v>
          </cell>
          <cell r="Z375" t="str">
            <v>1,X</v>
          </cell>
          <cell r="AA375" t="str">
            <v>1,X</v>
          </cell>
          <cell r="AB375" t="str">
            <v>1,X</v>
          </cell>
          <cell r="AC375" t="str">
            <v>1,X</v>
          </cell>
          <cell r="AE375" t="str">
            <v>1,X</v>
          </cell>
          <cell r="AF375" t="str">
            <v>1,X</v>
          </cell>
          <cell r="AG375" t="str">
            <v>1,X</v>
          </cell>
          <cell r="AH375" t="str">
            <v>1,X</v>
          </cell>
          <cell r="AI375" t="str">
            <v>1,X</v>
          </cell>
          <cell r="AJ375" t="str">
            <v>1,X</v>
          </cell>
          <cell r="AM375">
            <v>27</v>
          </cell>
          <cell r="AN375">
            <v>27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2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1</v>
          </cell>
        </row>
        <row r="376">
          <cell r="C376">
            <v>13410</v>
          </cell>
          <cell r="D376" t="str">
            <v>Đoàn Văn Phương</v>
          </cell>
          <cell r="E376" t="str">
            <v>NV Lái xe - VHTTB</v>
          </cell>
          <cell r="F376" t="str">
            <v>1,X</v>
          </cell>
          <cell r="G376" t="str">
            <v>1,X</v>
          </cell>
          <cell r="H376" t="str">
            <v>1,X</v>
          </cell>
          <cell r="J376" t="str">
            <v>1,X</v>
          </cell>
          <cell r="K376" t="str">
            <v>1,X</v>
          </cell>
          <cell r="L376" t="str">
            <v>1,X</v>
          </cell>
          <cell r="M376" t="str">
            <v>1,X</v>
          </cell>
          <cell r="N376" t="str">
            <v>1,X</v>
          </cell>
          <cell r="O376" t="str">
            <v>1,X</v>
          </cell>
          <cell r="Q376" t="str">
            <v>1,X</v>
          </cell>
          <cell r="R376" t="str">
            <v>1,X</v>
          </cell>
          <cell r="S376" t="str">
            <v>1,X</v>
          </cell>
          <cell r="T376" t="str">
            <v>1,X</v>
          </cell>
          <cell r="U376" t="str">
            <v>1,X</v>
          </cell>
          <cell r="V376" t="str">
            <v>1,X</v>
          </cell>
          <cell r="X376" t="str">
            <v>1,X</v>
          </cell>
          <cell r="Y376" t="str">
            <v>1,X</v>
          </cell>
          <cell r="Z376" t="str">
            <v>1,X</v>
          </cell>
          <cell r="AA376" t="str">
            <v>1,X</v>
          </cell>
          <cell r="AB376" t="str">
            <v>1,X</v>
          </cell>
          <cell r="AC376" t="str">
            <v>1,X</v>
          </cell>
          <cell r="AE376" t="str">
            <v>1,X</v>
          </cell>
          <cell r="AF376" t="str">
            <v>1,X</v>
          </cell>
          <cell r="AG376" t="str">
            <v>1,X</v>
          </cell>
          <cell r="AH376" t="str">
            <v>1,X</v>
          </cell>
          <cell r="AI376" t="str">
            <v>1,X</v>
          </cell>
          <cell r="AJ376" t="str">
            <v>1,X</v>
          </cell>
          <cell r="AM376">
            <v>27</v>
          </cell>
          <cell r="AN376">
            <v>27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2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1.05</v>
          </cell>
        </row>
        <row r="377">
          <cell r="C377">
            <v>13411</v>
          </cell>
          <cell r="D377" t="str">
            <v>Nguyễn Văn Hà</v>
          </cell>
          <cell r="E377" t="str">
            <v>NV Lái xe - VHTTB</v>
          </cell>
          <cell r="F377" t="str">
            <v>1,X</v>
          </cell>
          <cell r="G377" t="str">
            <v>1,X</v>
          </cell>
          <cell r="H377" t="str">
            <v>1,X</v>
          </cell>
          <cell r="J377" t="str">
            <v>1,X</v>
          </cell>
          <cell r="K377" t="str">
            <v>1,X</v>
          </cell>
          <cell r="L377" t="str">
            <v>1,X</v>
          </cell>
          <cell r="M377" t="str">
            <v>1,X</v>
          </cell>
          <cell r="N377" t="str">
            <v>1,X</v>
          </cell>
          <cell r="O377" t="str">
            <v>1,X</v>
          </cell>
          <cell r="Q377" t="str">
            <v>1,X</v>
          </cell>
          <cell r="R377" t="str">
            <v>1,X</v>
          </cell>
          <cell r="S377" t="str">
            <v>1,X</v>
          </cell>
          <cell r="T377" t="str">
            <v>1,X</v>
          </cell>
          <cell r="U377" t="str">
            <v>1,X</v>
          </cell>
          <cell r="V377" t="str">
            <v>1,X</v>
          </cell>
          <cell r="X377" t="str">
            <v>1,X</v>
          </cell>
          <cell r="Y377" t="str">
            <v>1,X</v>
          </cell>
          <cell r="Z377" t="str">
            <v>1,X</v>
          </cell>
          <cell r="AA377" t="str">
            <v>1,X</v>
          </cell>
          <cell r="AB377" t="str">
            <v>1,X</v>
          </cell>
          <cell r="AC377" t="str">
            <v>1,X</v>
          </cell>
          <cell r="AE377" t="str">
            <v>1,X</v>
          </cell>
          <cell r="AF377" t="str">
            <v>1,X</v>
          </cell>
          <cell r="AG377" t="str">
            <v>1,X</v>
          </cell>
          <cell r="AH377" t="str">
            <v>1,X</v>
          </cell>
          <cell r="AI377" t="str">
            <v>1,X</v>
          </cell>
          <cell r="AJ377" t="str">
            <v>1,X</v>
          </cell>
          <cell r="AM377">
            <v>27</v>
          </cell>
          <cell r="AN377">
            <v>27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1</v>
          </cell>
        </row>
        <row r="378">
          <cell r="C378">
            <v>13412</v>
          </cell>
          <cell r="D378" t="str">
            <v>Nguyễn Mạnh Hiếu</v>
          </cell>
          <cell r="E378" t="str">
            <v>NV Lái xe - VHTTB</v>
          </cell>
          <cell r="F378" t="str">
            <v>1,X</v>
          </cell>
          <cell r="G378" t="str">
            <v>1,X</v>
          </cell>
          <cell r="H378" t="str">
            <v>1,X</v>
          </cell>
          <cell r="J378" t="str">
            <v>1,X</v>
          </cell>
          <cell r="K378" t="str">
            <v>1,X</v>
          </cell>
          <cell r="L378" t="str">
            <v>1,X</v>
          </cell>
          <cell r="M378" t="str">
            <v>1,X</v>
          </cell>
          <cell r="N378" t="str">
            <v>1,X</v>
          </cell>
          <cell r="O378" t="str">
            <v>1,X</v>
          </cell>
          <cell r="Q378" t="str">
            <v>1,X</v>
          </cell>
          <cell r="R378" t="str">
            <v>1,X</v>
          </cell>
          <cell r="S378" t="str">
            <v>1,X</v>
          </cell>
          <cell r="T378" t="str">
            <v>1,X</v>
          </cell>
          <cell r="U378" t="str">
            <v>1,X</v>
          </cell>
          <cell r="V378" t="str">
            <v>1,X</v>
          </cell>
          <cell r="X378" t="str">
            <v>1,X</v>
          </cell>
          <cell r="Y378" t="str">
            <v>1,X</v>
          </cell>
          <cell r="Z378" t="str">
            <v>1,X</v>
          </cell>
          <cell r="AA378" t="str">
            <v>1,X</v>
          </cell>
          <cell r="AB378" t="str">
            <v>1,X</v>
          </cell>
          <cell r="AC378" t="str">
            <v>1,X</v>
          </cell>
          <cell r="AE378" t="str">
            <v>1,X</v>
          </cell>
          <cell r="AF378" t="str">
            <v>1,X</v>
          </cell>
          <cell r="AG378" t="str">
            <v>1,X</v>
          </cell>
          <cell r="AH378" t="str">
            <v>1,X</v>
          </cell>
          <cell r="AI378" t="str">
            <v>1,X</v>
          </cell>
          <cell r="AJ378" t="str">
            <v>1,X</v>
          </cell>
          <cell r="AM378">
            <v>27</v>
          </cell>
          <cell r="AN378">
            <v>27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2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1</v>
          </cell>
        </row>
        <row r="379">
          <cell r="C379">
            <v>13413</v>
          </cell>
          <cell r="D379" t="str">
            <v>Vũ Việt Hùng</v>
          </cell>
          <cell r="E379" t="str">
            <v>NV Lái xe - VHTTB</v>
          </cell>
          <cell r="F379" t="str">
            <v>1,X</v>
          </cell>
          <cell r="G379" t="str">
            <v>1,X</v>
          </cell>
          <cell r="H379" t="str">
            <v>1,X</v>
          </cell>
          <cell r="J379" t="str">
            <v>1,X</v>
          </cell>
          <cell r="K379" t="str">
            <v>1,X</v>
          </cell>
          <cell r="L379" t="str">
            <v>1,X</v>
          </cell>
          <cell r="M379" t="str">
            <v>1,X</v>
          </cell>
          <cell r="N379" t="str">
            <v>1,X</v>
          </cell>
          <cell r="O379" t="str">
            <v>1,X</v>
          </cell>
          <cell r="Q379" t="str">
            <v>1,X</v>
          </cell>
          <cell r="R379" t="str">
            <v>1,X</v>
          </cell>
          <cell r="S379" t="str">
            <v>1,X</v>
          </cell>
          <cell r="T379" t="str">
            <v>1,X</v>
          </cell>
          <cell r="U379" t="str">
            <v>1,X</v>
          </cell>
          <cell r="V379" t="str">
            <v>1,X</v>
          </cell>
          <cell r="X379" t="str">
            <v>1,X</v>
          </cell>
          <cell r="Y379" t="str">
            <v>1,X</v>
          </cell>
          <cell r="Z379" t="str">
            <v>1,X</v>
          </cell>
          <cell r="AA379" t="str">
            <v>1,X</v>
          </cell>
          <cell r="AB379" t="str">
            <v>1,X</v>
          </cell>
          <cell r="AC379" t="str">
            <v>1,X</v>
          </cell>
          <cell r="AE379" t="str">
            <v>1,X</v>
          </cell>
          <cell r="AF379" t="str">
            <v>1,X</v>
          </cell>
          <cell r="AG379" t="str">
            <v>1,X</v>
          </cell>
          <cell r="AH379" t="str">
            <v>1,X</v>
          </cell>
          <cell r="AI379" t="str">
            <v>1,X</v>
          </cell>
          <cell r="AJ379" t="str">
            <v>1,X</v>
          </cell>
          <cell r="AM379">
            <v>27</v>
          </cell>
          <cell r="AN379">
            <v>27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2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0.98</v>
          </cell>
        </row>
        <row r="380">
          <cell r="C380">
            <v>13414</v>
          </cell>
          <cell r="D380" t="str">
            <v>Lê Hữu Hóa</v>
          </cell>
          <cell r="E380" t="str">
            <v>NV Lái xe - VHTTB</v>
          </cell>
          <cell r="F380" t="str">
            <v>1,X</v>
          </cell>
          <cell r="G380" t="str">
            <v>1,X</v>
          </cell>
          <cell r="H380" t="str">
            <v>1,X</v>
          </cell>
          <cell r="J380" t="str">
            <v>1,X</v>
          </cell>
          <cell r="K380" t="str">
            <v>1,X</v>
          </cell>
          <cell r="L380" t="str">
            <v>1,X</v>
          </cell>
          <cell r="M380" t="str">
            <v>1,X</v>
          </cell>
          <cell r="N380" t="str">
            <v>1,X</v>
          </cell>
          <cell r="O380" t="str">
            <v>1,X</v>
          </cell>
          <cell r="Q380" t="str">
            <v>1,X</v>
          </cell>
          <cell r="R380" t="str">
            <v>1,X</v>
          </cell>
          <cell r="S380" t="str">
            <v>1,X</v>
          </cell>
          <cell r="T380" t="str">
            <v>1,X</v>
          </cell>
          <cell r="U380" t="str">
            <v>1,X</v>
          </cell>
          <cell r="V380" t="str">
            <v>1,X</v>
          </cell>
          <cell r="X380" t="str">
            <v>1,X</v>
          </cell>
          <cell r="Y380" t="str">
            <v>1,X</v>
          </cell>
          <cell r="Z380" t="str">
            <v>1,X</v>
          </cell>
          <cell r="AA380" t="str">
            <v>1,X</v>
          </cell>
          <cell r="AB380" t="str">
            <v>1,X</v>
          </cell>
          <cell r="AC380" t="str">
            <v>1,X</v>
          </cell>
          <cell r="AE380" t="str">
            <v>1,X</v>
          </cell>
          <cell r="AF380" t="str">
            <v>1,X</v>
          </cell>
          <cell r="AG380" t="str">
            <v>1,X</v>
          </cell>
          <cell r="AH380" t="str">
            <v>1,X</v>
          </cell>
          <cell r="AI380" t="str">
            <v>1,X</v>
          </cell>
          <cell r="AJ380" t="str">
            <v>1,X</v>
          </cell>
          <cell r="AM380">
            <v>27</v>
          </cell>
          <cell r="AN380">
            <v>27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1</v>
          </cell>
        </row>
        <row r="381">
          <cell r="C381">
            <v>13415</v>
          </cell>
          <cell r="D381" t="str">
            <v>Đinh Văn Duyên</v>
          </cell>
          <cell r="E381" t="str">
            <v>NV Lái xe - VHTTB</v>
          </cell>
          <cell r="F381" t="str">
            <v>1,X</v>
          </cell>
          <cell r="G381" t="str">
            <v>1,X</v>
          </cell>
          <cell r="H381" t="str">
            <v>1,X</v>
          </cell>
          <cell r="J381" t="str">
            <v>1,X</v>
          </cell>
          <cell r="K381" t="str">
            <v>1,X</v>
          </cell>
          <cell r="L381" t="str">
            <v>1,X</v>
          </cell>
          <cell r="M381" t="str">
            <v>1,X</v>
          </cell>
          <cell r="N381" t="str">
            <v>1,X</v>
          </cell>
          <cell r="O381" t="str">
            <v>1,X</v>
          </cell>
          <cell r="Q381" t="str">
            <v>1,X</v>
          </cell>
          <cell r="R381" t="str">
            <v>1,X</v>
          </cell>
          <cell r="S381" t="str">
            <v>1,X</v>
          </cell>
          <cell r="T381" t="str">
            <v>1,X</v>
          </cell>
          <cell r="U381" t="str">
            <v>1,X</v>
          </cell>
          <cell r="V381" t="str">
            <v>1,X</v>
          </cell>
          <cell r="X381" t="str">
            <v>1,X</v>
          </cell>
          <cell r="Y381" t="str">
            <v>1,X</v>
          </cell>
          <cell r="Z381" t="str">
            <v>1,X</v>
          </cell>
          <cell r="AA381" t="str">
            <v>1,X</v>
          </cell>
          <cell r="AB381" t="str">
            <v>1,X</v>
          </cell>
          <cell r="AC381" t="str">
            <v>1,X</v>
          </cell>
          <cell r="AE381" t="str">
            <v>1,X</v>
          </cell>
          <cell r="AF381" t="str">
            <v>1,X</v>
          </cell>
          <cell r="AG381" t="str">
            <v>1,X</v>
          </cell>
          <cell r="AH381" t="str">
            <v>1,X</v>
          </cell>
          <cell r="AI381" t="str">
            <v>1,X</v>
          </cell>
          <cell r="AJ381" t="str">
            <v>1,X</v>
          </cell>
          <cell r="AM381">
            <v>27</v>
          </cell>
          <cell r="AN381">
            <v>27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2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1</v>
          </cell>
        </row>
        <row r="382">
          <cell r="C382">
            <v>13530</v>
          </cell>
          <cell r="D382" t="str">
            <v>Lương Văn Dư</v>
          </cell>
          <cell r="E382" t="str">
            <v>NV Lái xe - VHTTB</v>
          </cell>
          <cell r="F382" t="str">
            <v>1,X</v>
          </cell>
          <cell r="G382" t="str">
            <v>1,X</v>
          </cell>
          <cell r="H382" t="str">
            <v>1,X</v>
          </cell>
          <cell r="J382" t="str">
            <v>1,X</v>
          </cell>
          <cell r="K382" t="str">
            <v>1,X</v>
          </cell>
          <cell r="L382" t="str">
            <v>1,X</v>
          </cell>
          <cell r="M382" t="str">
            <v>1,X</v>
          </cell>
          <cell r="N382" t="str">
            <v>1,X</v>
          </cell>
          <cell r="O382" t="str">
            <v>1,X</v>
          </cell>
          <cell r="Q382" t="str">
            <v>1,X</v>
          </cell>
          <cell r="R382" t="str">
            <v>1,X</v>
          </cell>
          <cell r="S382" t="str">
            <v>1,X</v>
          </cell>
          <cell r="T382" t="str">
            <v>1,X</v>
          </cell>
          <cell r="U382" t="str">
            <v>1,X</v>
          </cell>
          <cell r="V382" t="str">
            <v>1,X</v>
          </cell>
          <cell r="X382" t="str">
            <v>1,X</v>
          </cell>
          <cell r="Y382" t="str">
            <v>1,X</v>
          </cell>
          <cell r="Z382" t="str">
            <v>1,X</v>
          </cell>
          <cell r="AA382" t="str">
            <v>1,X</v>
          </cell>
          <cell r="AB382" t="str">
            <v>1,X</v>
          </cell>
          <cell r="AC382" t="str">
            <v>1,X</v>
          </cell>
          <cell r="AE382" t="str">
            <v>1,X</v>
          </cell>
          <cell r="AF382" t="str">
            <v>1,X</v>
          </cell>
          <cell r="AG382" t="str">
            <v>1,X</v>
          </cell>
          <cell r="AH382" t="str">
            <v>1,X</v>
          </cell>
          <cell r="AI382" t="str">
            <v>1,X</v>
          </cell>
          <cell r="AJ382" t="str">
            <v>1,X</v>
          </cell>
          <cell r="AM382">
            <v>27</v>
          </cell>
          <cell r="AN382">
            <v>27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2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1</v>
          </cell>
        </row>
        <row r="383">
          <cell r="C383">
            <v>13529</v>
          </cell>
          <cell r="D383" t="str">
            <v>Cao Thế Vĩnh</v>
          </cell>
          <cell r="E383" t="str">
            <v>NV Lái xe - VHTTB</v>
          </cell>
          <cell r="F383" t="str">
            <v>1,X</v>
          </cell>
          <cell r="G383" t="str">
            <v>1,X</v>
          </cell>
          <cell r="H383" t="str">
            <v>1,X</v>
          </cell>
          <cell r="J383" t="str">
            <v>1,X</v>
          </cell>
          <cell r="K383" t="str">
            <v>1,X</v>
          </cell>
          <cell r="L383" t="str">
            <v>1,X</v>
          </cell>
          <cell r="M383" t="str">
            <v>1,X</v>
          </cell>
          <cell r="N383" t="str">
            <v>1,X</v>
          </cell>
          <cell r="O383" t="str">
            <v>1,X</v>
          </cell>
          <cell r="Q383" t="str">
            <v>1,X</v>
          </cell>
          <cell r="R383" t="str">
            <v>1,X</v>
          </cell>
          <cell r="S383" t="str">
            <v>1,X</v>
          </cell>
          <cell r="T383" t="str">
            <v>1,X</v>
          </cell>
          <cell r="U383" t="str">
            <v>1,X</v>
          </cell>
          <cell r="V383" t="str">
            <v>1,X</v>
          </cell>
          <cell r="X383" t="str">
            <v>1,X</v>
          </cell>
          <cell r="Y383" t="str">
            <v>1,X</v>
          </cell>
          <cell r="Z383" t="str">
            <v>1,X</v>
          </cell>
          <cell r="AA383" t="str">
            <v>1,X</v>
          </cell>
          <cell r="AB383" t="str">
            <v>1,X</v>
          </cell>
          <cell r="AC383" t="str">
            <v>1,X</v>
          </cell>
          <cell r="AE383" t="str">
            <v>1,X</v>
          </cell>
          <cell r="AF383" t="str">
            <v>1,X</v>
          </cell>
          <cell r="AG383" t="str">
            <v>1,X</v>
          </cell>
          <cell r="AH383" t="str">
            <v>1,X</v>
          </cell>
          <cell r="AI383" t="str">
            <v>1,X</v>
          </cell>
          <cell r="AJ383" t="str">
            <v>1,X</v>
          </cell>
          <cell r="AM383">
            <v>27</v>
          </cell>
          <cell r="AN383">
            <v>27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2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1</v>
          </cell>
        </row>
        <row r="384">
          <cell r="C384">
            <v>10648</v>
          </cell>
          <cell r="D384" t="str">
            <v>Phạm Minh Thành</v>
          </cell>
          <cell r="E384" t="str">
            <v>NV Lái xe - VHTTB</v>
          </cell>
          <cell r="F384" t="str">
            <v>1,X</v>
          </cell>
          <cell r="G384" t="str">
            <v>1,X</v>
          </cell>
          <cell r="H384" t="str">
            <v>1,X</v>
          </cell>
          <cell r="J384" t="str">
            <v>1,X</v>
          </cell>
          <cell r="K384" t="str">
            <v>1,X</v>
          </cell>
          <cell r="L384" t="str">
            <v>1,X</v>
          </cell>
          <cell r="M384" t="str">
            <v>1,X</v>
          </cell>
          <cell r="N384" t="str">
            <v>1,X</v>
          </cell>
          <cell r="O384" t="str">
            <v>1,X</v>
          </cell>
          <cell r="Q384" t="str">
            <v>1,X</v>
          </cell>
          <cell r="R384" t="str">
            <v>1,X</v>
          </cell>
          <cell r="S384" t="str">
            <v>1,X</v>
          </cell>
          <cell r="T384" t="str">
            <v>1,X</v>
          </cell>
          <cell r="U384" t="str">
            <v>1,X</v>
          </cell>
          <cell r="V384" t="str">
            <v>1,X</v>
          </cell>
          <cell r="X384" t="str">
            <v>1,X</v>
          </cell>
          <cell r="Y384" t="str">
            <v>1,X</v>
          </cell>
          <cell r="Z384" t="str">
            <v>1,X</v>
          </cell>
          <cell r="AA384" t="str">
            <v>1,X</v>
          </cell>
          <cell r="AB384" t="str">
            <v>1,X</v>
          </cell>
          <cell r="AC384" t="str">
            <v>1,X</v>
          </cell>
          <cell r="AE384" t="str">
            <v>1,X</v>
          </cell>
          <cell r="AF384" t="str">
            <v>1,X</v>
          </cell>
          <cell r="AG384" t="str">
            <v>1,X</v>
          </cell>
          <cell r="AH384" t="str">
            <v>1,X</v>
          </cell>
          <cell r="AI384" t="str">
            <v>1,X</v>
          </cell>
          <cell r="AJ384" t="str">
            <v>1,X</v>
          </cell>
          <cell r="AM384">
            <v>27</v>
          </cell>
          <cell r="AN384">
            <v>27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2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1</v>
          </cell>
        </row>
        <row r="385">
          <cell r="C385">
            <v>10649</v>
          </cell>
          <cell r="D385" t="str">
            <v>Vũ Minh Tú</v>
          </cell>
          <cell r="E385" t="str">
            <v>NV Lái xe - VHTTB</v>
          </cell>
          <cell r="F385" t="str">
            <v>1,X</v>
          </cell>
          <cell r="G385" t="str">
            <v>1,X</v>
          </cell>
          <cell r="H385" t="str">
            <v>1,X</v>
          </cell>
          <cell r="J385" t="str">
            <v>1,X</v>
          </cell>
          <cell r="K385" t="str">
            <v>1,X</v>
          </cell>
          <cell r="L385" t="str">
            <v>1,X</v>
          </cell>
          <cell r="M385" t="str">
            <v>1,X</v>
          </cell>
          <cell r="N385" t="str">
            <v>1,X</v>
          </cell>
          <cell r="O385" t="str">
            <v>1,X</v>
          </cell>
          <cell r="Q385" t="str">
            <v>1,X</v>
          </cell>
          <cell r="R385" t="str">
            <v>1,X</v>
          </cell>
          <cell r="S385" t="str">
            <v>1,X</v>
          </cell>
          <cell r="T385" t="str">
            <v>1,X</v>
          </cell>
          <cell r="U385" t="str">
            <v>1,X</v>
          </cell>
          <cell r="V385" t="str">
            <v>1,X</v>
          </cell>
          <cell r="X385" t="str">
            <v>1,X</v>
          </cell>
          <cell r="Y385" t="str">
            <v>1,X</v>
          </cell>
          <cell r="Z385" t="str">
            <v>1,X</v>
          </cell>
          <cell r="AA385" t="str">
            <v>1,X</v>
          </cell>
          <cell r="AB385" t="str">
            <v>1,X</v>
          </cell>
          <cell r="AC385" t="str">
            <v>1,X</v>
          </cell>
          <cell r="AE385" t="str">
            <v>1,X</v>
          </cell>
          <cell r="AF385" t="str">
            <v>1,X</v>
          </cell>
          <cell r="AG385" t="str">
            <v>1,X</v>
          </cell>
          <cell r="AH385" t="str">
            <v>1,X</v>
          </cell>
          <cell r="AI385" t="str">
            <v>1,X</v>
          </cell>
          <cell r="AJ385" t="str">
            <v>1,X</v>
          </cell>
          <cell r="AM385">
            <v>27</v>
          </cell>
          <cell r="AN385">
            <v>27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2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1.05</v>
          </cell>
        </row>
        <row r="386">
          <cell r="C386">
            <v>10651</v>
          </cell>
          <cell r="D386" t="str">
            <v>Đỗ Văn Chính</v>
          </cell>
          <cell r="E386" t="str">
            <v>NV Lái xe - VHTTB</v>
          </cell>
          <cell r="F386" t="str">
            <v>1,X</v>
          </cell>
          <cell r="G386" t="str">
            <v>1,X</v>
          </cell>
          <cell r="H386" t="str">
            <v>1,X</v>
          </cell>
          <cell r="J386" t="str">
            <v>1,X</v>
          </cell>
          <cell r="K386" t="str">
            <v>1,X</v>
          </cell>
          <cell r="L386" t="str">
            <v>1,X</v>
          </cell>
          <cell r="M386" t="str">
            <v>1,X</v>
          </cell>
          <cell r="N386" t="str">
            <v>1,X</v>
          </cell>
          <cell r="O386" t="str">
            <v>1,X</v>
          </cell>
          <cell r="Q386" t="str">
            <v>1,X</v>
          </cell>
          <cell r="R386" t="str">
            <v>1,X</v>
          </cell>
          <cell r="S386" t="str">
            <v>1,X</v>
          </cell>
          <cell r="T386" t="str">
            <v>1,X</v>
          </cell>
          <cell r="U386" t="str">
            <v>1,X</v>
          </cell>
          <cell r="V386" t="str">
            <v>1,X</v>
          </cell>
          <cell r="X386" t="str">
            <v>1,X</v>
          </cell>
          <cell r="Y386" t="str">
            <v>1,X</v>
          </cell>
          <cell r="Z386" t="str">
            <v>1,X</v>
          </cell>
          <cell r="AA386" t="str">
            <v>1,X</v>
          </cell>
          <cell r="AB386" t="str">
            <v>1,X</v>
          </cell>
          <cell r="AC386" t="str">
            <v>1,X</v>
          </cell>
          <cell r="AE386" t="str">
            <v>1,X</v>
          </cell>
          <cell r="AF386" t="str">
            <v>1,X</v>
          </cell>
          <cell r="AG386" t="str">
            <v>1,X</v>
          </cell>
          <cell r="AH386" t="str">
            <v>1,X</v>
          </cell>
          <cell r="AI386" t="str">
            <v>1,X</v>
          </cell>
          <cell r="AJ386" t="str">
            <v>1,X</v>
          </cell>
          <cell r="AM386">
            <v>27</v>
          </cell>
          <cell r="AN386">
            <v>27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2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0.96</v>
          </cell>
        </row>
        <row r="387">
          <cell r="C387">
            <v>10656</v>
          </cell>
          <cell r="D387" t="str">
            <v>Bùi Việt Bắc</v>
          </cell>
          <cell r="E387" t="str">
            <v>NV Lái xe - VHTTB</v>
          </cell>
          <cell r="F387" t="str">
            <v>1,X</v>
          </cell>
          <cell r="G387" t="str">
            <v>1,X</v>
          </cell>
          <cell r="H387" t="str">
            <v>1,X</v>
          </cell>
          <cell r="J387" t="str">
            <v>1,X</v>
          </cell>
          <cell r="K387" t="str">
            <v>1,X</v>
          </cell>
          <cell r="L387" t="str">
            <v>1,X</v>
          </cell>
          <cell r="M387" t="str">
            <v>1,X</v>
          </cell>
          <cell r="N387" t="str">
            <v>1,X</v>
          </cell>
          <cell r="O387" t="str">
            <v>1,X</v>
          </cell>
          <cell r="Q387" t="str">
            <v>1,X</v>
          </cell>
          <cell r="R387" t="str">
            <v>1,X</v>
          </cell>
          <cell r="S387" t="str">
            <v>1,X</v>
          </cell>
          <cell r="T387" t="str">
            <v>1,X</v>
          </cell>
          <cell r="U387" t="str">
            <v>1,X</v>
          </cell>
          <cell r="V387" t="str">
            <v>1,X</v>
          </cell>
          <cell r="X387" t="str">
            <v>1,X</v>
          </cell>
          <cell r="Y387" t="str">
            <v>1,X</v>
          </cell>
          <cell r="Z387" t="str">
            <v>1,X</v>
          </cell>
          <cell r="AA387" t="str">
            <v>1,X</v>
          </cell>
          <cell r="AB387" t="str">
            <v>1,X</v>
          </cell>
          <cell r="AC387" t="str">
            <v>1,X</v>
          </cell>
          <cell r="AE387" t="str">
            <v>1,X</v>
          </cell>
          <cell r="AF387" t="str">
            <v>1,X</v>
          </cell>
          <cell r="AG387" t="str">
            <v>1,X</v>
          </cell>
          <cell r="AH387" t="str">
            <v>1,X</v>
          </cell>
          <cell r="AI387" t="str">
            <v>1,X</v>
          </cell>
          <cell r="AJ387" t="str">
            <v>1,X</v>
          </cell>
          <cell r="AM387">
            <v>27</v>
          </cell>
          <cell r="AN387">
            <v>27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2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0.9</v>
          </cell>
        </row>
        <row r="388">
          <cell r="C388">
            <v>10658</v>
          </cell>
          <cell r="D388" t="str">
            <v>Nguyễn Phương Tuấn</v>
          </cell>
          <cell r="E388" t="str">
            <v>NV Lái xe - VHTTB</v>
          </cell>
          <cell r="F388" t="str">
            <v>1,X</v>
          </cell>
          <cell r="G388" t="str">
            <v>1,X</v>
          </cell>
          <cell r="H388" t="str">
            <v>1,X</v>
          </cell>
          <cell r="J388" t="str">
            <v>1,X</v>
          </cell>
          <cell r="K388" t="str">
            <v>1,X</v>
          </cell>
          <cell r="L388" t="str">
            <v>1,X</v>
          </cell>
          <cell r="M388" t="str">
            <v>1,X</v>
          </cell>
          <cell r="N388" t="str">
            <v>1,X</v>
          </cell>
          <cell r="O388" t="str">
            <v>1,X</v>
          </cell>
          <cell r="Q388" t="str">
            <v>1,X</v>
          </cell>
          <cell r="R388" t="str">
            <v>1,X</v>
          </cell>
          <cell r="S388" t="str">
            <v>1,X</v>
          </cell>
          <cell r="T388" t="str">
            <v>1,X</v>
          </cell>
          <cell r="U388" t="str">
            <v>1,X</v>
          </cell>
          <cell r="V388" t="str">
            <v>1,X</v>
          </cell>
          <cell r="X388" t="str">
            <v>1,X</v>
          </cell>
          <cell r="Y388" t="str">
            <v>1,X</v>
          </cell>
          <cell r="Z388" t="str">
            <v>1,X</v>
          </cell>
          <cell r="AA388" t="str">
            <v>1,X</v>
          </cell>
          <cell r="AB388" t="str">
            <v>1,X</v>
          </cell>
          <cell r="AC388" t="str">
            <v>1,X</v>
          </cell>
          <cell r="AE388" t="str">
            <v>1,X</v>
          </cell>
          <cell r="AF388" t="str">
            <v>1,X</v>
          </cell>
          <cell r="AG388" t="str">
            <v>1,X</v>
          </cell>
          <cell r="AH388" t="str">
            <v>1,X</v>
          </cell>
          <cell r="AI388" t="str">
            <v>1,X</v>
          </cell>
          <cell r="AJ388" t="str">
            <v>1,X</v>
          </cell>
          <cell r="AM388">
            <v>27</v>
          </cell>
          <cell r="AN388">
            <v>27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2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1</v>
          </cell>
        </row>
        <row r="389">
          <cell r="C389">
            <v>10665</v>
          </cell>
          <cell r="D389" t="str">
            <v>Trần Hồng Sơn</v>
          </cell>
          <cell r="E389" t="str">
            <v>NV Lái xe - VHTTB</v>
          </cell>
          <cell r="F389" t="str">
            <v>1,X</v>
          </cell>
          <cell r="G389" t="str">
            <v>1,X</v>
          </cell>
          <cell r="H389" t="str">
            <v>1,X</v>
          </cell>
          <cell r="J389" t="str">
            <v>1,X</v>
          </cell>
          <cell r="K389" t="str">
            <v>1,X</v>
          </cell>
          <cell r="L389" t="str">
            <v>1,X</v>
          </cell>
          <cell r="M389" t="str">
            <v>1,X</v>
          </cell>
          <cell r="N389" t="str">
            <v>1,X</v>
          </cell>
          <cell r="O389" t="str">
            <v>1,X</v>
          </cell>
          <cell r="Q389" t="str">
            <v>1,X</v>
          </cell>
          <cell r="R389" t="str">
            <v>1,X</v>
          </cell>
          <cell r="S389" t="str">
            <v>1,X</v>
          </cell>
          <cell r="T389" t="str">
            <v>1,X</v>
          </cell>
          <cell r="U389" t="str">
            <v>1,X</v>
          </cell>
          <cell r="V389" t="str">
            <v>1,X</v>
          </cell>
          <cell r="X389" t="str">
            <v>1,X</v>
          </cell>
          <cell r="Y389" t="str">
            <v>1,X</v>
          </cell>
          <cell r="Z389" t="str">
            <v>1,X</v>
          </cell>
          <cell r="AA389" t="str">
            <v>1,X</v>
          </cell>
          <cell r="AB389" t="str">
            <v>1,X</v>
          </cell>
          <cell r="AC389" t="str">
            <v>1,X</v>
          </cell>
          <cell r="AE389" t="str">
            <v>1,X</v>
          </cell>
          <cell r="AF389" t="str">
            <v>1,X</v>
          </cell>
          <cell r="AG389" t="str">
            <v>1,X</v>
          </cell>
          <cell r="AH389" t="str">
            <v>1,X</v>
          </cell>
          <cell r="AI389" t="str">
            <v>1,X</v>
          </cell>
          <cell r="AJ389" t="str">
            <v>1,X</v>
          </cell>
          <cell r="AM389">
            <v>27</v>
          </cell>
          <cell r="AN389">
            <v>27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2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1</v>
          </cell>
        </row>
        <row r="390">
          <cell r="C390">
            <v>10671</v>
          </cell>
          <cell r="D390" t="str">
            <v>Lê Đức Duy</v>
          </cell>
          <cell r="E390" t="str">
            <v>NV Lái xe - VHTTB</v>
          </cell>
          <cell r="F390" t="str">
            <v>1,X</v>
          </cell>
          <cell r="G390" t="str">
            <v>1,X</v>
          </cell>
          <cell r="H390" t="str">
            <v>1,X</v>
          </cell>
          <cell r="J390" t="str">
            <v>1,X</v>
          </cell>
          <cell r="K390" t="str">
            <v>1,X</v>
          </cell>
          <cell r="L390" t="str">
            <v>1,X</v>
          </cell>
          <cell r="M390" t="str">
            <v>1,X</v>
          </cell>
          <cell r="N390" t="str">
            <v>1,X</v>
          </cell>
          <cell r="O390" t="str">
            <v>1,X</v>
          </cell>
          <cell r="Q390" t="str">
            <v>1,X</v>
          </cell>
          <cell r="R390" t="str">
            <v>1,X</v>
          </cell>
          <cell r="S390" t="str">
            <v>1,X</v>
          </cell>
          <cell r="T390" t="str">
            <v>1,X</v>
          </cell>
          <cell r="U390" t="str">
            <v>1,X</v>
          </cell>
          <cell r="V390" t="str">
            <v>1,X</v>
          </cell>
          <cell r="X390" t="str">
            <v>1,X</v>
          </cell>
          <cell r="Y390" t="str">
            <v>1,X</v>
          </cell>
          <cell r="Z390" t="str">
            <v>1,X</v>
          </cell>
          <cell r="AA390" t="str">
            <v>1,X</v>
          </cell>
          <cell r="AB390" t="str">
            <v>1,X</v>
          </cell>
          <cell r="AC390" t="str">
            <v>1,X</v>
          </cell>
          <cell r="AE390" t="str">
            <v>1,X</v>
          </cell>
          <cell r="AF390" t="str">
            <v>1,X</v>
          </cell>
          <cell r="AG390" t="str">
            <v>1,X</v>
          </cell>
          <cell r="AH390" t="str">
            <v>1,X</v>
          </cell>
          <cell r="AI390" t="str">
            <v>1,X</v>
          </cell>
          <cell r="AJ390" t="str">
            <v>1,X</v>
          </cell>
          <cell r="AM390">
            <v>27</v>
          </cell>
          <cell r="AN390">
            <v>27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2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0.96</v>
          </cell>
        </row>
        <row r="391">
          <cell r="C391">
            <v>10673</v>
          </cell>
          <cell r="D391" t="str">
            <v>Đặng Xuân Sơn</v>
          </cell>
          <cell r="E391" t="str">
            <v>NV Lái xe - VHTTB</v>
          </cell>
          <cell r="F391" t="str">
            <v>1,X</v>
          </cell>
          <cell r="G391" t="str">
            <v>1,X</v>
          </cell>
          <cell r="H391" t="str">
            <v>1,X</v>
          </cell>
          <cell r="J391" t="str">
            <v>1,X</v>
          </cell>
          <cell r="K391" t="str">
            <v>1,X</v>
          </cell>
          <cell r="L391" t="str">
            <v>1,X</v>
          </cell>
          <cell r="M391" t="str">
            <v>1,X</v>
          </cell>
          <cell r="N391" t="str">
            <v>1,X</v>
          </cell>
          <cell r="O391" t="str">
            <v>1,X</v>
          </cell>
          <cell r="Q391" t="str">
            <v>1,X</v>
          </cell>
          <cell r="R391" t="str">
            <v>1,X</v>
          </cell>
          <cell r="S391" t="str">
            <v>1,X</v>
          </cell>
          <cell r="T391" t="str">
            <v>1,X</v>
          </cell>
          <cell r="U391" t="str">
            <v>1,X</v>
          </cell>
          <cell r="V391" t="str">
            <v>1,X</v>
          </cell>
          <cell r="X391" t="str">
            <v>1,X</v>
          </cell>
          <cell r="Y391" t="str">
            <v>1,X</v>
          </cell>
          <cell r="Z391" t="str">
            <v>1,X</v>
          </cell>
          <cell r="AA391" t="str">
            <v>1,X</v>
          </cell>
          <cell r="AB391" t="str">
            <v>1,X</v>
          </cell>
          <cell r="AC391" t="str">
            <v>1,X</v>
          </cell>
          <cell r="AE391" t="str">
            <v>1,X</v>
          </cell>
          <cell r="AF391" t="str">
            <v>1,X</v>
          </cell>
          <cell r="AG391" t="str">
            <v>1,X</v>
          </cell>
          <cell r="AH391" t="str">
            <v>1,X</v>
          </cell>
          <cell r="AI391" t="str">
            <v>1,X</v>
          </cell>
          <cell r="AJ391" t="str">
            <v>1,X</v>
          </cell>
          <cell r="AM391">
            <v>27</v>
          </cell>
          <cell r="AN391">
            <v>27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2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1</v>
          </cell>
        </row>
        <row r="392">
          <cell r="C392">
            <v>11091</v>
          </cell>
          <cell r="D392" t="str">
            <v>Nguyễn Như Cương</v>
          </cell>
          <cell r="E392" t="str">
            <v>NV Lái xe - VHTTB</v>
          </cell>
          <cell r="F392" t="str">
            <v>1,X</v>
          </cell>
          <cell r="G392" t="str">
            <v>1,X</v>
          </cell>
          <cell r="H392" t="str">
            <v>1,X</v>
          </cell>
          <cell r="J392" t="str">
            <v>1,X</v>
          </cell>
          <cell r="K392" t="str">
            <v>1,X</v>
          </cell>
          <cell r="L392" t="str">
            <v>1,X</v>
          </cell>
          <cell r="M392" t="str">
            <v>1,X</v>
          </cell>
          <cell r="N392" t="str">
            <v>1,X</v>
          </cell>
          <cell r="O392" t="str">
            <v>1,X</v>
          </cell>
          <cell r="Q392" t="str">
            <v>1,X</v>
          </cell>
          <cell r="R392" t="str">
            <v>1,X</v>
          </cell>
          <cell r="S392" t="str">
            <v>1,X</v>
          </cell>
          <cell r="T392" t="str">
            <v>1,X</v>
          </cell>
          <cell r="U392" t="str">
            <v>1,X</v>
          </cell>
          <cell r="V392" t="str">
            <v>1,X</v>
          </cell>
          <cell r="X392" t="str">
            <v>1,X</v>
          </cell>
          <cell r="Y392" t="str">
            <v>1,X</v>
          </cell>
          <cell r="Z392" t="str">
            <v>1,X</v>
          </cell>
          <cell r="AA392" t="str">
            <v>1,X</v>
          </cell>
          <cell r="AB392" t="str">
            <v>1,X</v>
          </cell>
          <cell r="AC392" t="str">
            <v>1,X</v>
          </cell>
          <cell r="AE392" t="str">
            <v>1,X</v>
          </cell>
          <cell r="AF392" t="str">
            <v>1,X</v>
          </cell>
          <cell r="AG392" t="str">
            <v>1,X</v>
          </cell>
          <cell r="AH392" t="str">
            <v>1,X</v>
          </cell>
          <cell r="AI392" t="str">
            <v>1,X</v>
          </cell>
          <cell r="AJ392" t="str">
            <v>1,X</v>
          </cell>
          <cell r="AM392">
            <v>27</v>
          </cell>
          <cell r="AN392">
            <v>27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2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0.9</v>
          </cell>
        </row>
        <row r="393">
          <cell r="C393">
            <v>11093</v>
          </cell>
          <cell r="D393" t="str">
            <v>Đỗ Chí Thanh</v>
          </cell>
          <cell r="E393" t="str">
            <v>NV Lái xe - VHTTB</v>
          </cell>
          <cell r="F393" t="str">
            <v>1,X</v>
          </cell>
          <cell r="G393" t="str">
            <v>1,X</v>
          </cell>
          <cell r="H393" t="str">
            <v>1,X</v>
          </cell>
          <cell r="J393" t="str">
            <v>1,X</v>
          </cell>
          <cell r="K393" t="str">
            <v>1,X</v>
          </cell>
          <cell r="L393" t="str">
            <v>1,X</v>
          </cell>
          <cell r="M393" t="str">
            <v>1,X</v>
          </cell>
          <cell r="N393" t="str">
            <v>1,X</v>
          </cell>
          <cell r="O393" t="str">
            <v>1,X</v>
          </cell>
          <cell r="Q393" t="str">
            <v>1,X</v>
          </cell>
          <cell r="R393" t="str">
            <v>1,X</v>
          </cell>
          <cell r="S393" t="str">
            <v>1,X</v>
          </cell>
          <cell r="T393" t="str">
            <v>1,X</v>
          </cell>
          <cell r="U393" t="str">
            <v>1,X</v>
          </cell>
          <cell r="V393" t="str">
            <v>1,X</v>
          </cell>
          <cell r="X393" t="str">
            <v>1,X</v>
          </cell>
          <cell r="Y393" t="str">
            <v>1,X</v>
          </cell>
          <cell r="Z393" t="str">
            <v>1,X</v>
          </cell>
          <cell r="AA393" t="str">
            <v>1,X</v>
          </cell>
          <cell r="AB393" t="str">
            <v>1,X</v>
          </cell>
          <cell r="AC393" t="str">
            <v>1,X</v>
          </cell>
          <cell r="AE393" t="str">
            <v>1,X</v>
          </cell>
          <cell r="AF393" t="str">
            <v>1,X</v>
          </cell>
          <cell r="AG393" t="str">
            <v>1,X</v>
          </cell>
          <cell r="AH393" t="str">
            <v>1,X</v>
          </cell>
          <cell r="AI393" t="str">
            <v>1,X</v>
          </cell>
          <cell r="AJ393" t="str">
            <v>1,X</v>
          </cell>
          <cell r="AM393">
            <v>27</v>
          </cell>
          <cell r="AN393">
            <v>27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2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1.05</v>
          </cell>
        </row>
        <row r="394">
          <cell r="C394">
            <v>12572</v>
          </cell>
          <cell r="D394" t="str">
            <v>Trần Quốc Việt</v>
          </cell>
          <cell r="E394" t="str">
            <v>NV Lái xe - VHTTB</v>
          </cell>
          <cell r="F394" t="str">
            <v>1,Om</v>
          </cell>
          <cell r="G394" t="str">
            <v>1,X</v>
          </cell>
          <cell r="H394" t="str">
            <v>1,X</v>
          </cell>
          <cell r="J394" t="str">
            <v>1,X</v>
          </cell>
          <cell r="K394" t="str">
            <v>1,X</v>
          </cell>
          <cell r="L394" t="str">
            <v>1,X</v>
          </cell>
          <cell r="M394" t="str">
            <v>1,X</v>
          </cell>
          <cell r="N394" t="str">
            <v>1,X</v>
          </cell>
          <cell r="O394" t="str">
            <v>1,X</v>
          </cell>
          <cell r="Q394" t="str">
            <v>1,X</v>
          </cell>
          <cell r="R394" t="str">
            <v>1,X</v>
          </cell>
          <cell r="S394" t="str">
            <v>1,X</v>
          </cell>
          <cell r="T394" t="str">
            <v>1,X</v>
          </cell>
          <cell r="U394" t="str">
            <v>1,X</v>
          </cell>
          <cell r="V394" t="str">
            <v>1,X</v>
          </cell>
          <cell r="X394" t="str">
            <v>1,X</v>
          </cell>
          <cell r="Y394" t="str">
            <v>1,X</v>
          </cell>
          <cell r="Z394" t="str">
            <v>1,X</v>
          </cell>
          <cell r="AA394" t="str">
            <v>1,X</v>
          </cell>
          <cell r="AB394" t="str">
            <v>1,X</v>
          </cell>
          <cell r="AC394" t="str">
            <v>1,X</v>
          </cell>
          <cell r="AE394" t="str">
            <v>1,X</v>
          </cell>
          <cell r="AF394" t="str">
            <v>1,X</v>
          </cell>
          <cell r="AG394" t="str">
            <v>1,X</v>
          </cell>
          <cell r="AH394" t="str">
            <v>1,X</v>
          </cell>
          <cell r="AI394" t="str">
            <v>1,X</v>
          </cell>
          <cell r="AJ394" t="str">
            <v>1,X</v>
          </cell>
          <cell r="AM394">
            <v>27</v>
          </cell>
          <cell r="AN394">
            <v>26</v>
          </cell>
          <cell r="AO394">
            <v>0</v>
          </cell>
          <cell r="AP394">
            <v>1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2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1</v>
          </cell>
        </row>
        <row r="395">
          <cell r="C395">
            <v>12573</v>
          </cell>
          <cell r="D395" t="str">
            <v>Trần Thế Khánh</v>
          </cell>
          <cell r="E395" t="str">
            <v>NV Lái xe - VHTTB</v>
          </cell>
          <cell r="F395" t="str">
            <v>1,X</v>
          </cell>
          <cell r="G395" t="str">
            <v>1,X</v>
          </cell>
          <cell r="H395" t="str">
            <v>1,X</v>
          </cell>
          <cell r="J395" t="str">
            <v>1,X</v>
          </cell>
          <cell r="K395" t="str">
            <v>1,X</v>
          </cell>
          <cell r="L395" t="str">
            <v>1,X</v>
          </cell>
          <cell r="M395" t="str">
            <v>1,X</v>
          </cell>
          <cell r="N395" t="str">
            <v>1,X</v>
          </cell>
          <cell r="O395" t="str">
            <v>1,X</v>
          </cell>
          <cell r="Q395" t="str">
            <v>1,X</v>
          </cell>
          <cell r="R395" t="str">
            <v>1,X</v>
          </cell>
          <cell r="S395" t="str">
            <v>1,X</v>
          </cell>
          <cell r="T395" t="str">
            <v>1,X</v>
          </cell>
          <cell r="U395" t="str">
            <v>1,X</v>
          </cell>
          <cell r="V395" t="str">
            <v>1,X</v>
          </cell>
          <cell r="X395" t="str">
            <v>1,X</v>
          </cell>
          <cell r="Y395" t="str">
            <v>1,X</v>
          </cell>
          <cell r="Z395" t="str">
            <v>1,X</v>
          </cell>
          <cell r="AA395" t="str">
            <v>1,X</v>
          </cell>
          <cell r="AB395" t="str">
            <v>1,X</v>
          </cell>
          <cell r="AC395" t="str">
            <v>1,X</v>
          </cell>
          <cell r="AE395" t="str">
            <v>1,X</v>
          </cell>
          <cell r="AF395" t="str">
            <v>1,X</v>
          </cell>
          <cell r="AG395" t="str">
            <v>1,X</v>
          </cell>
          <cell r="AH395" t="str">
            <v>1,X</v>
          </cell>
          <cell r="AI395" t="str">
            <v>1,X</v>
          </cell>
          <cell r="AJ395" t="str">
            <v>1,X</v>
          </cell>
          <cell r="AM395">
            <v>27</v>
          </cell>
          <cell r="AN395">
            <v>27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2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1</v>
          </cell>
        </row>
        <row r="396">
          <cell r="C396">
            <v>12575</v>
          </cell>
          <cell r="D396" t="str">
            <v>Nguyễn Văn Thắng</v>
          </cell>
          <cell r="E396" t="str">
            <v>NV Lái xe - VHTTB</v>
          </cell>
          <cell r="F396" t="str">
            <v>1,X</v>
          </cell>
          <cell r="G396" t="str">
            <v>1,X</v>
          </cell>
          <cell r="H396" t="str">
            <v>1,X</v>
          </cell>
          <cell r="J396" t="str">
            <v>1,X</v>
          </cell>
          <cell r="K396" t="str">
            <v>1,X</v>
          </cell>
          <cell r="L396" t="str">
            <v>1,X</v>
          </cell>
          <cell r="M396" t="str">
            <v>1,X</v>
          </cell>
          <cell r="N396" t="str">
            <v>1,X</v>
          </cell>
          <cell r="O396" t="str">
            <v>1,X</v>
          </cell>
          <cell r="Q396" t="str">
            <v>1,X</v>
          </cell>
          <cell r="R396" t="str">
            <v>1,X</v>
          </cell>
          <cell r="S396" t="str">
            <v>1,X</v>
          </cell>
          <cell r="T396" t="str">
            <v>1,X</v>
          </cell>
          <cell r="U396" t="str">
            <v>1,X</v>
          </cell>
          <cell r="V396" t="str">
            <v>1,X</v>
          </cell>
          <cell r="X396" t="str">
            <v>1,X</v>
          </cell>
          <cell r="Y396" t="str">
            <v>1,X</v>
          </cell>
          <cell r="Z396" t="str">
            <v>1,X</v>
          </cell>
          <cell r="AA396" t="str">
            <v>1,X</v>
          </cell>
          <cell r="AB396" t="str">
            <v>1,X</v>
          </cell>
          <cell r="AC396" t="str">
            <v>1,X</v>
          </cell>
          <cell r="AE396" t="str">
            <v>1,X</v>
          </cell>
          <cell r="AF396" t="str">
            <v>1,X</v>
          </cell>
          <cell r="AG396" t="str">
            <v>1,X</v>
          </cell>
          <cell r="AH396" t="str">
            <v>1,X</v>
          </cell>
          <cell r="AI396" t="str">
            <v>1,X</v>
          </cell>
          <cell r="AJ396" t="str">
            <v>1,X</v>
          </cell>
          <cell r="AM396">
            <v>27</v>
          </cell>
          <cell r="AN396">
            <v>27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1</v>
          </cell>
        </row>
        <row r="397">
          <cell r="C397">
            <v>12577</v>
          </cell>
          <cell r="D397" t="str">
            <v>Lê Ngọc Hùng</v>
          </cell>
          <cell r="E397" t="str">
            <v>NV Lái xe - VHTTB</v>
          </cell>
          <cell r="F397" t="str">
            <v>1,X</v>
          </cell>
          <cell r="G397" t="str">
            <v>1,X</v>
          </cell>
          <cell r="H397" t="str">
            <v>1,X</v>
          </cell>
          <cell r="J397" t="str">
            <v>1,X</v>
          </cell>
          <cell r="K397" t="str">
            <v>1,X</v>
          </cell>
          <cell r="L397" t="str">
            <v>1,X</v>
          </cell>
          <cell r="M397" t="str">
            <v>1,X</v>
          </cell>
          <cell r="N397" t="str">
            <v>1,X</v>
          </cell>
          <cell r="O397" t="str">
            <v>1,X</v>
          </cell>
          <cell r="Q397" t="str">
            <v>1,X</v>
          </cell>
          <cell r="R397" t="str">
            <v>1,X</v>
          </cell>
          <cell r="S397" t="str">
            <v>1,X</v>
          </cell>
          <cell r="T397" t="str">
            <v>1,X</v>
          </cell>
          <cell r="U397" t="str">
            <v>1,X</v>
          </cell>
          <cell r="V397" t="str">
            <v>1,X</v>
          </cell>
          <cell r="X397" t="str">
            <v>1,X</v>
          </cell>
          <cell r="Y397" t="str">
            <v>1,X</v>
          </cell>
          <cell r="Z397" t="str">
            <v>1,X</v>
          </cell>
          <cell r="AA397" t="str">
            <v>1,X</v>
          </cell>
          <cell r="AB397" t="str">
            <v>1,X</v>
          </cell>
          <cell r="AC397" t="str">
            <v>1,X</v>
          </cell>
          <cell r="AE397" t="str">
            <v>1,X</v>
          </cell>
          <cell r="AF397" t="str">
            <v>1,X</v>
          </cell>
          <cell r="AG397" t="str">
            <v>1,X</v>
          </cell>
          <cell r="AH397" t="str">
            <v>1,X</v>
          </cell>
          <cell r="AI397" t="str">
            <v>1,X</v>
          </cell>
          <cell r="AJ397" t="str">
            <v>1,X</v>
          </cell>
          <cell r="AM397">
            <v>27</v>
          </cell>
          <cell r="AN397">
            <v>27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2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1</v>
          </cell>
        </row>
        <row r="398">
          <cell r="C398">
            <v>12579</v>
          </cell>
          <cell r="D398" t="str">
            <v>Nguyễn Ngọc Công</v>
          </cell>
          <cell r="E398" t="str">
            <v>NV Lái xe - VHTTB</v>
          </cell>
          <cell r="F398" t="str">
            <v>1,X</v>
          </cell>
          <cell r="G398" t="str">
            <v>1,X</v>
          </cell>
          <cell r="H398" t="str">
            <v>1,X</v>
          </cell>
          <cell r="J398" t="str">
            <v>1,X</v>
          </cell>
          <cell r="K398" t="str">
            <v>1,X</v>
          </cell>
          <cell r="L398" t="str">
            <v>1,X</v>
          </cell>
          <cell r="M398" t="str">
            <v>1,X</v>
          </cell>
          <cell r="N398" t="str">
            <v>1,X</v>
          </cell>
          <cell r="O398" t="str">
            <v>1,X</v>
          </cell>
          <cell r="Q398" t="str">
            <v>1,X</v>
          </cell>
          <cell r="R398" t="str">
            <v>1,X</v>
          </cell>
          <cell r="S398" t="str">
            <v>1,X</v>
          </cell>
          <cell r="T398" t="str">
            <v>1,X</v>
          </cell>
          <cell r="U398" t="str">
            <v>1,X</v>
          </cell>
          <cell r="V398" t="str">
            <v>1,X</v>
          </cell>
          <cell r="X398" t="str">
            <v>1,X</v>
          </cell>
          <cell r="Y398" t="str">
            <v>1,X</v>
          </cell>
          <cell r="Z398" t="str">
            <v>1,X</v>
          </cell>
          <cell r="AA398" t="str">
            <v>1,X</v>
          </cell>
          <cell r="AB398" t="str">
            <v>1,X</v>
          </cell>
          <cell r="AC398" t="str">
            <v>1,X</v>
          </cell>
          <cell r="AE398" t="str">
            <v>1,X</v>
          </cell>
          <cell r="AF398" t="str">
            <v>1,X</v>
          </cell>
          <cell r="AG398" t="str">
            <v>1,X</v>
          </cell>
          <cell r="AH398" t="str">
            <v>1,X</v>
          </cell>
          <cell r="AI398" t="str">
            <v>1,X</v>
          </cell>
          <cell r="AJ398" t="str">
            <v>1,X</v>
          </cell>
          <cell r="AM398">
            <v>27</v>
          </cell>
          <cell r="AN398">
            <v>27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2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1.05</v>
          </cell>
        </row>
        <row r="399">
          <cell r="C399">
            <v>13750</v>
          </cell>
          <cell r="D399" t="str">
            <v>Lê Anh Hùng</v>
          </cell>
          <cell r="E399" t="str">
            <v>NV Lái xe - VHTTB</v>
          </cell>
          <cell r="F399" t="str">
            <v>1,X</v>
          </cell>
          <cell r="G399" t="str">
            <v>1,X</v>
          </cell>
          <cell r="H399" t="str">
            <v>1,X</v>
          </cell>
          <cell r="J399" t="str">
            <v>1,X</v>
          </cell>
          <cell r="K399" t="str">
            <v>1,X</v>
          </cell>
          <cell r="L399" t="str">
            <v>1,X</v>
          </cell>
          <cell r="M399" t="str">
            <v>1,X</v>
          </cell>
          <cell r="N399" t="str">
            <v>1,X</v>
          </cell>
          <cell r="O399" t="str">
            <v>1,X</v>
          </cell>
          <cell r="Q399" t="str">
            <v>1,X</v>
          </cell>
          <cell r="R399" t="str">
            <v>1,X</v>
          </cell>
          <cell r="S399" t="str">
            <v>1,X</v>
          </cell>
          <cell r="T399" t="str">
            <v>1,X</v>
          </cell>
          <cell r="U399" t="str">
            <v>1,X</v>
          </cell>
          <cell r="V399" t="str">
            <v>1,X</v>
          </cell>
          <cell r="X399" t="str">
            <v>1,X</v>
          </cell>
          <cell r="Y399" t="str">
            <v>1,X</v>
          </cell>
          <cell r="Z399" t="str">
            <v>1,X</v>
          </cell>
          <cell r="AA399" t="str">
            <v>1,X</v>
          </cell>
          <cell r="AB399" t="str">
            <v>1,X</v>
          </cell>
          <cell r="AC399" t="str">
            <v>1,X</v>
          </cell>
          <cell r="AE399" t="str">
            <v>1,X</v>
          </cell>
          <cell r="AF399" t="str">
            <v>1,X</v>
          </cell>
          <cell r="AG399" t="str">
            <v>1,X</v>
          </cell>
          <cell r="AH399" t="str">
            <v>1,X</v>
          </cell>
          <cell r="AI399" t="str">
            <v>1,X</v>
          </cell>
          <cell r="AJ399" t="str">
            <v>1,X</v>
          </cell>
          <cell r="AM399">
            <v>27</v>
          </cell>
          <cell r="AN399">
            <v>27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2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1</v>
          </cell>
        </row>
        <row r="400">
          <cell r="C400">
            <v>13751</v>
          </cell>
          <cell r="D400" t="str">
            <v>Nguyễn Mạnh Hùng</v>
          </cell>
          <cell r="E400" t="str">
            <v>NV Lái xe - VHTTB</v>
          </cell>
          <cell r="F400" t="str">
            <v>1,X</v>
          </cell>
          <cell r="G400" t="str">
            <v>1,X</v>
          </cell>
          <cell r="H400" t="str">
            <v>1,X</v>
          </cell>
          <cell r="J400" t="str">
            <v>1,X</v>
          </cell>
          <cell r="K400" t="str">
            <v>1,X</v>
          </cell>
          <cell r="L400" t="str">
            <v>1,X</v>
          </cell>
          <cell r="M400" t="str">
            <v>1,X</v>
          </cell>
          <cell r="N400" t="str">
            <v>1,X</v>
          </cell>
          <cell r="O400" t="str">
            <v>1,X</v>
          </cell>
          <cell r="Q400" t="str">
            <v>1,X</v>
          </cell>
          <cell r="R400" t="str">
            <v>1,X</v>
          </cell>
          <cell r="S400" t="str">
            <v>1,X</v>
          </cell>
          <cell r="T400" t="str">
            <v>1,X</v>
          </cell>
          <cell r="U400" t="str">
            <v>1,X</v>
          </cell>
          <cell r="V400" t="str">
            <v>1,X</v>
          </cell>
          <cell r="X400" t="str">
            <v>1,X</v>
          </cell>
          <cell r="Y400" t="str">
            <v>1,X</v>
          </cell>
          <cell r="Z400" t="str">
            <v>1,X</v>
          </cell>
          <cell r="AA400" t="str">
            <v>1,X</v>
          </cell>
          <cell r="AB400" t="str">
            <v>1,X</v>
          </cell>
          <cell r="AC400" t="str">
            <v>1,X</v>
          </cell>
          <cell r="AE400" t="str">
            <v>1,X</v>
          </cell>
          <cell r="AF400" t="str">
            <v>1,X</v>
          </cell>
          <cell r="AG400" t="str">
            <v>1,X</v>
          </cell>
          <cell r="AH400" t="str">
            <v>1,X</v>
          </cell>
          <cell r="AI400" t="str">
            <v>1,X</v>
          </cell>
          <cell r="AJ400" t="str">
            <v>1,X</v>
          </cell>
          <cell r="AM400">
            <v>27</v>
          </cell>
          <cell r="AN400">
            <v>27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2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1</v>
          </cell>
        </row>
        <row r="401">
          <cell r="C401">
            <v>10758</v>
          </cell>
          <cell r="D401" t="str">
            <v>Trương Thị Minh Phượng</v>
          </cell>
          <cell r="E401" t="str">
            <v>Đội phó</v>
          </cell>
          <cell r="F401" t="str">
            <v>1,X</v>
          </cell>
          <cell r="G401" t="str">
            <v>1,X</v>
          </cell>
          <cell r="H401" t="str">
            <v>1,X</v>
          </cell>
          <cell r="J401" t="str">
            <v>1,X</v>
          </cell>
          <cell r="K401" t="str">
            <v>1,X</v>
          </cell>
          <cell r="L401" t="str">
            <v>1,X</v>
          </cell>
          <cell r="M401" t="str">
            <v>1,X</v>
          </cell>
          <cell r="N401" t="str">
            <v>1,X</v>
          </cell>
          <cell r="O401" t="str">
            <v>1,X</v>
          </cell>
          <cell r="Q401" t="str">
            <v>1,X</v>
          </cell>
          <cell r="R401" t="str">
            <v>1,X</v>
          </cell>
          <cell r="S401" t="str">
            <v>1,X</v>
          </cell>
          <cell r="T401" t="str">
            <v>1,X</v>
          </cell>
          <cell r="U401" t="str">
            <v>1,X</v>
          </cell>
          <cell r="V401" t="str">
            <v>1,X</v>
          </cell>
          <cell r="X401" t="str">
            <v>1,X</v>
          </cell>
          <cell r="Y401" t="str">
            <v>1,X</v>
          </cell>
          <cell r="Z401" t="str">
            <v>1,X</v>
          </cell>
          <cell r="AA401" t="str">
            <v>1,X</v>
          </cell>
          <cell r="AB401" t="str">
            <v>1,X</v>
          </cell>
          <cell r="AC401" t="str">
            <v>1,X</v>
          </cell>
          <cell r="AE401" t="str">
            <v>1,X</v>
          </cell>
          <cell r="AF401" t="str">
            <v>1,X</v>
          </cell>
          <cell r="AG401" t="str">
            <v>1,X</v>
          </cell>
          <cell r="AH401" t="str">
            <v>1,X</v>
          </cell>
          <cell r="AI401" t="str">
            <v>1,X</v>
          </cell>
          <cell r="AJ401" t="str">
            <v>1,X</v>
          </cell>
          <cell r="AM401">
            <v>27</v>
          </cell>
          <cell r="AN401">
            <v>27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1</v>
          </cell>
        </row>
        <row r="402">
          <cell r="C402">
            <v>10644</v>
          </cell>
          <cell r="D402" t="str">
            <v>Nguyễn Văn Bình</v>
          </cell>
          <cell r="E402" t="str">
            <v>KTV mặt đất</v>
          </cell>
          <cell r="F402" t="str">
            <v>1,X</v>
          </cell>
          <cell r="G402" t="str">
            <v>1,X</v>
          </cell>
          <cell r="H402" t="str">
            <v>1,X</v>
          </cell>
          <cell r="J402" t="str">
            <v>1,X</v>
          </cell>
          <cell r="K402" t="str">
            <v>1,X</v>
          </cell>
          <cell r="L402" t="str">
            <v>1,X</v>
          </cell>
          <cell r="M402" t="str">
            <v>1,X</v>
          </cell>
          <cell r="N402" t="str">
            <v>1,X</v>
          </cell>
          <cell r="O402" t="str">
            <v>1,X</v>
          </cell>
          <cell r="Q402" t="str">
            <v>1,X</v>
          </cell>
          <cell r="R402" t="str">
            <v>1,X</v>
          </cell>
          <cell r="S402" t="str">
            <v>1,X</v>
          </cell>
          <cell r="T402" t="str">
            <v>1,X</v>
          </cell>
          <cell r="U402" t="str">
            <v>1,X</v>
          </cell>
          <cell r="V402" t="str">
            <v>1,X</v>
          </cell>
          <cell r="X402" t="str">
            <v>1,X</v>
          </cell>
          <cell r="Y402" t="str">
            <v>1,X</v>
          </cell>
          <cell r="Z402" t="str">
            <v>1,X</v>
          </cell>
          <cell r="AA402" t="str">
            <v>1,X</v>
          </cell>
          <cell r="AB402" t="str">
            <v>1,X</v>
          </cell>
          <cell r="AC402" t="str">
            <v>1,X</v>
          </cell>
          <cell r="AE402" t="str">
            <v>1,X</v>
          </cell>
          <cell r="AF402" t="str">
            <v>1,X</v>
          </cell>
          <cell r="AG402" t="str">
            <v>1,X</v>
          </cell>
          <cell r="AH402" t="str">
            <v>1,X</v>
          </cell>
          <cell r="AI402" t="str">
            <v>1,X</v>
          </cell>
          <cell r="AJ402" t="str">
            <v>1,X</v>
          </cell>
          <cell r="AM402">
            <v>27</v>
          </cell>
          <cell r="AN402">
            <v>27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2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1</v>
          </cell>
        </row>
        <row r="403">
          <cell r="C403">
            <v>10645</v>
          </cell>
          <cell r="D403" t="str">
            <v>Thân Hoài Nam</v>
          </cell>
          <cell r="E403" t="str">
            <v>KTV mặt đất</v>
          </cell>
          <cell r="F403" t="str">
            <v>1,X</v>
          </cell>
          <cell r="G403" t="str">
            <v>1,X</v>
          </cell>
          <cell r="H403" t="str">
            <v>1,X</v>
          </cell>
          <cell r="J403" t="str">
            <v>1,X</v>
          </cell>
          <cell r="K403" t="str">
            <v>1,X</v>
          </cell>
          <cell r="L403" t="str">
            <v>1,X</v>
          </cell>
          <cell r="M403" t="str">
            <v>1,X</v>
          </cell>
          <cell r="N403" t="str">
            <v>1,X</v>
          </cell>
          <cell r="O403" t="str">
            <v>1,X</v>
          </cell>
          <cell r="Q403" t="str">
            <v>1,X</v>
          </cell>
          <cell r="R403" t="str">
            <v>1,X</v>
          </cell>
          <cell r="S403" t="str">
            <v>1,X</v>
          </cell>
          <cell r="T403" t="str">
            <v>1,X</v>
          </cell>
          <cell r="U403" t="str">
            <v>1,X</v>
          </cell>
          <cell r="V403" t="str">
            <v>1,X</v>
          </cell>
          <cell r="X403" t="str">
            <v>1,X</v>
          </cell>
          <cell r="Y403" t="str">
            <v>1,X</v>
          </cell>
          <cell r="Z403" t="str">
            <v>1,X</v>
          </cell>
          <cell r="AA403" t="str">
            <v>1,X</v>
          </cell>
          <cell r="AB403" t="str">
            <v>1,X</v>
          </cell>
          <cell r="AC403" t="str">
            <v>1,X</v>
          </cell>
          <cell r="AE403" t="str">
            <v>1,X</v>
          </cell>
          <cell r="AF403" t="str">
            <v>1,X</v>
          </cell>
          <cell r="AG403" t="str">
            <v>1,X</v>
          </cell>
          <cell r="AH403" t="str">
            <v>1,X</v>
          </cell>
          <cell r="AI403" t="str">
            <v>1,X</v>
          </cell>
          <cell r="AJ403" t="str">
            <v>1,X</v>
          </cell>
          <cell r="AM403">
            <v>27</v>
          </cell>
          <cell r="AN403">
            <v>27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1</v>
          </cell>
        </row>
        <row r="404">
          <cell r="C404">
            <v>13531</v>
          </cell>
          <cell r="D404" t="str">
            <v>Võ Thị Vân</v>
          </cell>
          <cell r="E404" t="str">
            <v>Nv vệ sinh</v>
          </cell>
          <cell r="F404" t="str">
            <v>1,X</v>
          </cell>
          <cell r="G404" t="str">
            <v>1,X</v>
          </cell>
          <cell r="H404" t="str">
            <v>1,X</v>
          </cell>
          <cell r="J404" t="str">
            <v>1,X</v>
          </cell>
          <cell r="K404" t="str">
            <v>1,X</v>
          </cell>
          <cell r="L404" t="str">
            <v>1,X</v>
          </cell>
          <cell r="M404" t="str">
            <v>1,X</v>
          </cell>
          <cell r="N404" t="str">
            <v>1,X</v>
          </cell>
          <cell r="O404" t="str">
            <v>1,X</v>
          </cell>
          <cell r="Q404" t="str">
            <v>1,X</v>
          </cell>
          <cell r="R404" t="str">
            <v>1,X</v>
          </cell>
          <cell r="S404" t="str">
            <v>1,X</v>
          </cell>
          <cell r="T404" t="str">
            <v>1,X</v>
          </cell>
          <cell r="U404" t="str">
            <v>1,X</v>
          </cell>
          <cell r="V404" t="str">
            <v>1,X</v>
          </cell>
          <cell r="X404" t="str">
            <v>1,X</v>
          </cell>
          <cell r="Y404" t="str">
            <v>1,X</v>
          </cell>
          <cell r="Z404" t="str">
            <v>1,X</v>
          </cell>
          <cell r="AA404" t="str">
            <v>1,X</v>
          </cell>
          <cell r="AB404" t="str">
            <v>1,X</v>
          </cell>
          <cell r="AC404" t="str">
            <v>1,X</v>
          </cell>
          <cell r="AE404" t="str">
            <v>1,X</v>
          </cell>
          <cell r="AF404" t="str">
            <v>1,X</v>
          </cell>
          <cell r="AG404" t="str">
            <v>1,X</v>
          </cell>
          <cell r="AH404" t="str">
            <v>1,X</v>
          </cell>
          <cell r="AI404" t="str">
            <v>1,X</v>
          </cell>
          <cell r="AJ404" t="str">
            <v>1,X</v>
          </cell>
          <cell r="AM404">
            <v>27</v>
          </cell>
          <cell r="AN404">
            <v>27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1</v>
          </cell>
        </row>
        <row r="405">
          <cell r="C405">
            <v>12508</v>
          </cell>
          <cell r="D405" t="str">
            <v>Nguyễn Hồng Nhung</v>
          </cell>
          <cell r="E405" t="str">
            <v>Nv vệ sinh</v>
          </cell>
          <cell r="F405" t="str">
            <v>1,X</v>
          </cell>
          <cell r="G405" t="str">
            <v>1,X</v>
          </cell>
          <cell r="H405" t="str">
            <v>1,X</v>
          </cell>
          <cell r="J405" t="str">
            <v>1,X</v>
          </cell>
          <cell r="K405" t="str">
            <v>1,X</v>
          </cell>
          <cell r="L405" t="str">
            <v>1,X</v>
          </cell>
          <cell r="M405" t="str">
            <v>1,X</v>
          </cell>
          <cell r="N405" t="str">
            <v>1,X</v>
          </cell>
          <cell r="O405" t="str">
            <v>1,X</v>
          </cell>
          <cell r="Q405" t="str">
            <v>1,X</v>
          </cell>
          <cell r="R405" t="str">
            <v>1,X</v>
          </cell>
          <cell r="S405" t="str">
            <v>1,X</v>
          </cell>
          <cell r="T405" t="str">
            <v>1,X</v>
          </cell>
          <cell r="U405" t="str">
            <v>1,X</v>
          </cell>
          <cell r="V405" t="str">
            <v>1,X</v>
          </cell>
          <cell r="X405" t="str">
            <v>1,X</v>
          </cell>
          <cell r="Y405" t="str">
            <v>1,X</v>
          </cell>
          <cell r="Z405" t="str">
            <v>1,X</v>
          </cell>
          <cell r="AA405" t="str">
            <v>1,X</v>
          </cell>
          <cell r="AB405" t="str">
            <v>1,X</v>
          </cell>
          <cell r="AC405" t="str">
            <v>1,X</v>
          </cell>
          <cell r="AE405" t="str">
            <v>1,X</v>
          </cell>
          <cell r="AF405" t="str">
            <v>1,X</v>
          </cell>
          <cell r="AG405" t="str">
            <v>1,X</v>
          </cell>
          <cell r="AH405" t="str">
            <v>1,X</v>
          </cell>
          <cell r="AI405" t="str">
            <v>1,X</v>
          </cell>
          <cell r="AJ405" t="str">
            <v>1,X</v>
          </cell>
          <cell r="AM405">
            <v>27</v>
          </cell>
          <cell r="AN405">
            <v>27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2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1</v>
          </cell>
        </row>
        <row r="406">
          <cell r="C406">
            <v>12596</v>
          </cell>
          <cell r="D406" t="str">
            <v>Phan Thị Hải Yến</v>
          </cell>
          <cell r="E406" t="str">
            <v>Nv vệ sinh</v>
          </cell>
          <cell r="F406" t="str">
            <v>1,X</v>
          </cell>
          <cell r="G406" t="str">
            <v>1,X</v>
          </cell>
          <cell r="H406" t="str">
            <v>1,X</v>
          </cell>
          <cell r="J406" t="str">
            <v>1,X</v>
          </cell>
          <cell r="K406" t="str">
            <v>1,X</v>
          </cell>
          <cell r="L406" t="str">
            <v>1,X</v>
          </cell>
          <cell r="M406" t="str">
            <v>1,X</v>
          </cell>
          <cell r="N406" t="str">
            <v>1,X</v>
          </cell>
          <cell r="O406" t="str">
            <v>1,X</v>
          </cell>
          <cell r="Q406" t="str">
            <v>1,X</v>
          </cell>
          <cell r="R406" t="str">
            <v>1,X</v>
          </cell>
          <cell r="S406" t="str">
            <v>1,X</v>
          </cell>
          <cell r="T406" t="str">
            <v>1,X</v>
          </cell>
          <cell r="U406" t="str">
            <v>1,X</v>
          </cell>
          <cell r="V406" t="str">
            <v>1,X</v>
          </cell>
          <cell r="X406" t="str">
            <v>1,X</v>
          </cell>
          <cell r="Y406" t="str">
            <v>1,X</v>
          </cell>
          <cell r="Z406" t="str">
            <v>1,X</v>
          </cell>
          <cell r="AA406" t="str">
            <v>1,X</v>
          </cell>
          <cell r="AB406" t="str">
            <v>1,X</v>
          </cell>
          <cell r="AC406" t="str">
            <v>1,X</v>
          </cell>
          <cell r="AE406" t="str">
            <v>1,X</v>
          </cell>
          <cell r="AF406" t="str">
            <v>1,X</v>
          </cell>
          <cell r="AG406" t="str">
            <v>1,X</v>
          </cell>
          <cell r="AH406" t="str">
            <v>1,X</v>
          </cell>
          <cell r="AI406" t="str">
            <v>1,X</v>
          </cell>
          <cell r="AJ406" t="str">
            <v>1,X</v>
          </cell>
          <cell r="AM406">
            <v>27</v>
          </cell>
          <cell r="AN406">
            <v>27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1</v>
          </cell>
        </row>
        <row r="407">
          <cell r="C407">
            <v>12597</v>
          </cell>
          <cell r="D407" t="str">
            <v>Doãn Thị Thanh Hà</v>
          </cell>
          <cell r="E407" t="str">
            <v>Nv vệ sinh</v>
          </cell>
          <cell r="F407" t="str">
            <v>1,X</v>
          </cell>
          <cell r="G407" t="str">
            <v>1,X</v>
          </cell>
          <cell r="H407" t="str">
            <v>1,X</v>
          </cell>
          <cell r="J407" t="str">
            <v>1,X</v>
          </cell>
          <cell r="K407" t="str">
            <v>1,X</v>
          </cell>
          <cell r="L407" t="str">
            <v>1,X</v>
          </cell>
          <cell r="M407" t="str">
            <v>1,X</v>
          </cell>
          <cell r="N407" t="str">
            <v>1,X</v>
          </cell>
          <cell r="O407" t="str">
            <v>1,X</v>
          </cell>
          <cell r="Q407" t="str">
            <v>1,X</v>
          </cell>
          <cell r="R407" t="str">
            <v>1,X</v>
          </cell>
          <cell r="S407" t="str">
            <v>1,X</v>
          </cell>
          <cell r="T407" t="str">
            <v>1,X</v>
          </cell>
          <cell r="U407" t="str">
            <v>1,X</v>
          </cell>
          <cell r="V407" t="str">
            <v>1,X</v>
          </cell>
          <cell r="X407" t="str">
            <v>1,X</v>
          </cell>
          <cell r="Y407" t="str">
            <v>1,X</v>
          </cell>
          <cell r="Z407" t="str">
            <v>1,X</v>
          </cell>
          <cell r="AA407" t="str">
            <v>1,X</v>
          </cell>
          <cell r="AB407" t="str">
            <v>1,X</v>
          </cell>
          <cell r="AC407" t="str">
            <v>1,X</v>
          </cell>
          <cell r="AE407" t="str">
            <v>1,X</v>
          </cell>
          <cell r="AF407" t="str">
            <v>1,X</v>
          </cell>
          <cell r="AG407" t="str">
            <v>1,X</v>
          </cell>
          <cell r="AH407" t="str">
            <v>1,X</v>
          </cell>
          <cell r="AI407" t="str">
            <v>1,X</v>
          </cell>
          <cell r="AJ407" t="str">
            <v>1,X</v>
          </cell>
          <cell r="AM407">
            <v>27</v>
          </cell>
          <cell r="AN407">
            <v>27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1</v>
          </cell>
        </row>
        <row r="408">
          <cell r="C408">
            <v>13098</v>
          </cell>
          <cell r="D408" t="str">
            <v>Đặng Thị Thúy Hằng</v>
          </cell>
          <cell r="E408" t="str">
            <v>Nv vệ sinh</v>
          </cell>
          <cell r="F408" t="str">
            <v>1,X</v>
          </cell>
          <cell r="G408" t="str">
            <v>1,X</v>
          </cell>
          <cell r="H408" t="str">
            <v>1,X</v>
          </cell>
          <cell r="J408" t="str">
            <v>1,X</v>
          </cell>
          <cell r="K408" t="str">
            <v>1,X</v>
          </cell>
          <cell r="L408" t="str">
            <v>1,X</v>
          </cell>
          <cell r="M408" t="str">
            <v>1,X</v>
          </cell>
          <cell r="N408" t="str">
            <v>1,X</v>
          </cell>
          <cell r="O408" t="str">
            <v>1,X</v>
          </cell>
          <cell r="Q408" t="str">
            <v>1,X</v>
          </cell>
          <cell r="R408" t="str">
            <v>1,X</v>
          </cell>
          <cell r="S408" t="str">
            <v>1,X</v>
          </cell>
          <cell r="T408" t="str">
            <v>1,X</v>
          </cell>
          <cell r="U408" t="str">
            <v>1,X</v>
          </cell>
          <cell r="V408" t="str">
            <v>1,X</v>
          </cell>
          <cell r="X408" t="str">
            <v>1,X</v>
          </cell>
          <cell r="Y408" t="str">
            <v>1,X</v>
          </cell>
          <cell r="Z408" t="str">
            <v>1,X</v>
          </cell>
          <cell r="AA408" t="str">
            <v>1,X</v>
          </cell>
          <cell r="AB408" t="str">
            <v>1,X</v>
          </cell>
          <cell r="AC408" t="str">
            <v>1,X</v>
          </cell>
          <cell r="AE408" t="str">
            <v>1,X</v>
          </cell>
          <cell r="AF408" t="str">
            <v>1,X</v>
          </cell>
          <cell r="AG408" t="str">
            <v>1,X</v>
          </cell>
          <cell r="AH408" t="str">
            <v>1,X</v>
          </cell>
          <cell r="AI408" t="str">
            <v>1,X</v>
          </cell>
          <cell r="AJ408" t="str">
            <v>1,X</v>
          </cell>
          <cell r="AM408">
            <v>27</v>
          </cell>
          <cell r="AN408">
            <v>27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1</v>
          </cell>
        </row>
        <row r="409">
          <cell r="C409">
            <v>13100</v>
          </cell>
          <cell r="D409" t="str">
            <v>Nguyễn Thị Mến</v>
          </cell>
          <cell r="E409" t="str">
            <v>Nv vệ sinh</v>
          </cell>
          <cell r="F409" t="str">
            <v>1,X</v>
          </cell>
          <cell r="G409" t="str">
            <v>1,X</v>
          </cell>
          <cell r="H409" t="str">
            <v>1,X</v>
          </cell>
          <cell r="J409" t="str">
            <v>1,X</v>
          </cell>
          <cell r="K409" t="str">
            <v>1,X</v>
          </cell>
          <cell r="L409" t="str">
            <v>1,X</v>
          </cell>
          <cell r="M409" t="str">
            <v>1,X</v>
          </cell>
          <cell r="N409" t="str">
            <v>1,X</v>
          </cell>
          <cell r="O409" t="str">
            <v>1,X</v>
          </cell>
          <cell r="Q409" t="str">
            <v>1,X</v>
          </cell>
          <cell r="R409" t="str">
            <v>1,X</v>
          </cell>
          <cell r="S409" t="str">
            <v>1,X</v>
          </cell>
          <cell r="T409" t="str">
            <v>1,X</v>
          </cell>
          <cell r="U409" t="str">
            <v>1,X</v>
          </cell>
          <cell r="V409" t="str">
            <v>1,X</v>
          </cell>
          <cell r="X409" t="str">
            <v>1,X</v>
          </cell>
          <cell r="Y409" t="str">
            <v>1,X</v>
          </cell>
          <cell r="Z409" t="str">
            <v>1,X</v>
          </cell>
          <cell r="AA409" t="str">
            <v>1,X</v>
          </cell>
          <cell r="AB409" t="str">
            <v>1,X</v>
          </cell>
          <cell r="AC409" t="str">
            <v>1,X</v>
          </cell>
          <cell r="AE409" t="str">
            <v>1,X</v>
          </cell>
          <cell r="AF409" t="str">
            <v>1,X</v>
          </cell>
          <cell r="AG409" t="str">
            <v>1,X</v>
          </cell>
          <cell r="AH409" t="str">
            <v>1,X</v>
          </cell>
          <cell r="AI409" t="str">
            <v>1,X</v>
          </cell>
          <cell r="AJ409" t="str">
            <v>1,X</v>
          </cell>
          <cell r="AM409">
            <v>27</v>
          </cell>
          <cell r="AN409">
            <v>27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1</v>
          </cell>
        </row>
        <row r="410">
          <cell r="C410">
            <v>10754</v>
          </cell>
          <cell r="D410" t="str">
            <v>Đào Hồng Phúc</v>
          </cell>
          <cell r="E410" t="str">
            <v>Nv VS MB</v>
          </cell>
          <cell r="F410" t="str">
            <v>1,X</v>
          </cell>
          <cell r="G410" t="str">
            <v>1,X</v>
          </cell>
          <cell r="H410" t="str">
            <v>1,X</v>
          </cell>
          <cell r="J410" t="str">
            <v>1,X</v>
          </cell>
          <cell r="K410" t="str">
            <v>1,X</v>
          </cell>
          <cell r="L410" t="str">
            <v>1,X</v>
          </cell>
          <cell r="M410" t="str">
            <v>1,X</v>
          </cell>
          <cell r="N410" t="str">
            <v>1,X</v>
          </cell>
          <cell r="O410" t="str">
            <v>1,X</v>
          </cell>
          <cell r="Q410" t="str">
            <v>1,X</v>
          </cell>
          <cell r="R410" t="str">
            <v>1,X</v>
          </cell>
          <cell r="S410" t="str">
            <v>1,X</v>
          </cell>
          <cell r="T410" t="str">
            <v>1,X</v>
          </cell>
          <cell r="U410" t="str">
            <v>1,X</v>
          </cell>
          <cell r="V410" t="str">
            <v>1,X</v>
          </cell>
          <cell r="X410" t="str">
            <v>1,X</v>
          </cell>
          <cell r="Y410" t="str">
            <v>1,X</v>
          </cell>
          <cell r="Z410" t="str">
            <v>1,X</v>
          </cell>
          <cell r="AA410" t="str">
            <v>1,X</v>
          </cell>
          <cell r="AB410" t="str">
            <v>1,X</v>
          </cell>
          <cell r="AC410" t="str">
            <v>1,X</v>
          </cell>
          <cell r="AE410" t="str">
            <v>1,X</v>
          </cell>
          <cell r="AF410" t="str">
            <v>1,X</v>
          </cell>
          <cell r="AG410" t="str">
            <v>1,X</v>
          </cell>
          <cell r="AH410" t="str">
            <v>1,X</v>
          </cell>
          <cell r="AI410" t="str">
            <v>1,X</v>
          </cell>
          <cell r="AJ410" t="str">
            <v>1,X</v>
          </cell>
          <cell r="AM410">
            <v>27</v>
          </cell>
          <cell r="AN410">
            <v>27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2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1</v>
          </cell>
        </row>
        <row r="411">
          <cell r="C411">
            <v>10755</v>
          </cell>
          <cell r="D411" t="str">
            <v>Quàng Thị Hạnh</v>
          </cell>
          <cell r="E411" t="str">
            <v>Nv VS MB</v>
          </cell>
          <cell r="F411" t="str">
            <v>1,X</v>
          </cell>
          <cell r="G411" t="str">
            <v>1,X</v>
          </cell>
          <cell r="H411" t="str">
            <v>1,X</v>
          </cell>
          <cell r="J411" t="str">
            <v>1,X</v>
          </cell>
          <cell r="K411" t="str">
            <v>1,X</v>
          </cell>
          <cell r="L411" t="str">
            <v>1,X</v>
          </cell>
          <cell r="M411" t="str">
            <v>1,X</v>
          </cell>
          <cell r="N411" t="str">
            <v>1,X</v>
          </cell>
          <cell r="O411" t="str">
            <v>1,X</v>
          </cell>
          <cell r="Q411" t="str">
            <v>1,X</v>
          </cell>
          <cell r="R411" t="str">
            <v>1,X</v>
          </cell>
          <cell r="S411" t="str">
            <v>1,X</v>
          </cell>
          <cell r="T411" t="str">
            <v>1,X</v>
          </cell>
          <cell r="U411" t="str">
            <v>1,X</v>
          </cell>
          <cell r="V411" t="str">
            <v>1,X</v>
          </cell>
          <cell r="X411" t="str">
            <v>1,X</v>
          </cell>
          <cell r="Y411" t="str">
            <v>1,X</v>
          </cell>
          <cell r="Z411" t="str">
            <v>1,X</v>
          </cell>
          <cell r="AA411" t="str">
            <v>1,X</v>
          </cell>
          <cell r="AB411" t="str">
            <v>1,X</v>
          </cell>
          <cell r="AC411" t="str">
            <v>1,X</v>
          </cell>
          <cell r="AE411" t="str">
            <v>1,X</v>
          </cell>
          <cell r="AF411" t="str">
            <v>1,X</v>
          </cell>
          <cell r="AG411" t="str">
            <v>1,X</v>
          </cell>
          <cell r="AH411" t="str">
            <v>1,X</v>
          </cell>
          <cell r="AI411" t="str">
            <v>1,X</v>
          </cell>
          <cell r="AJ411" t="str">
            <v>1,X</v>
          </cell>
          <cell r="AM411">
            <v>27</v>
          </cell>
          <cell r="AN411">
            <v>27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1</v>
          </cell>
        </row>
        <row r="412">
          <cell r="C412">
            <v>10756</v>
          </cell>
          <cell r="D412" t="str">
            <v>Nguyễn Bình Minh</v>
          </cell>
          <cell r="E412" t="str">
            <v>Nv VS MB</v>
          </cell>
          <cell r="F412" t="str">
            <v>1,X</v>
          </cell>
          <cell r="G412" t="str">
            <v>1,X</v>
          </cell>
          <cell r="H412" t="str">
            <v>1,X</v>
          </cell>
          <cell r="J412" t="str">
            <v>1,X</v>
          </cell>
          <cell r="K412" t="str">
            <v>1,X</v>
          </cell>
          <cell r="L412" t="str">
            <v>1,X</v>
          </cell>
          <cell r="M412" t="str">
            <v>1,X</v>
          </cell>
          <cell r="N412" t="str">
            <v>1,X</v>
          </cell>
          <cell r="O412" t="str">
            <v>1,X</v>
          </cell>
          <cell r="Q412" t="str">
            <v>1,X</v>
          </cell>
          <cell r="R412" t="str">
            <v>1,X</v>
          </cell>
          <cell r="S412" t="str">
            <v>1,X</v>
          </cell>
          <cell r="T412" t="str">
            <v>1,X</v>
          </cell>
          <cell r="U412" t="str">
            <v>1,X</v>
          </cell>
          <cell r="V412" t="str">
            <v>1,X</v>
          </cell>
          <cell r="X412" t="str">
            <v>1,X</v>
          </cell>
          <cell r="Y412" t="str">
            <v>1,X</v>
          </cell>
          <cell r="Z412" t="str">
            <v>1,X</v>
          </cell>
          <cell r="AA412" t="str">
            <v>1,X</v>
          </cell>
          <cell r="AB412" t="str">
            <v>1,X</v>
          </cell>
          <cell r="AC412" t="str">
            <v>1,X</v>
          </cell>
          <cell r="AE412" t="str">
            <v>1,X</v>
          </cell>
          <cell r="AF412" t="str">
            <v>1,X</v>
          </cell>
          <cell r="AG412" t="str">
            <v>1,X</v>
          </cell>
          <cell r="AH412" t="str">
            <v>1,X</v>
          </cell>
          <cell r="AI412" t="str">
            <v>1,X</v>
          </cell>
          <cell r="AJ412" t="str">
            <v>1,X</v>
          </cell>
          <cell r="AM412">
            <v>27</v>
          </cell>
          <cell r="AN412">
            <v>27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1</v>
          </cell>
        </row>
        <row r="413">
          <cell r="C413">
            <v>10757</v>
          </cell>
          <cell r="D413" t="str">
            <v>Nguyễn Văn Quý</v>
          </cell>
          <cell r="E413" t="str">
            <v>NV Lái xe - VHTTB</v>
          </cell>
          <cell r="F413" t="str">
            <v>1,X</v>
          </cell>
          <cell r="G413" t="str">
            <v>1,X</v>
          </cell>
          <cell r="H413" t="str">
            <v>1,X</v>
          </cell>
          <cell r="J413" t="str">
            <v>1,X</v>
          </cell>
          <cell r="K413" t="str">
            <v>1,X</v>
          </cell>
          <cell r="L413" t="str">
            <v>1,X</v>
          </cell>
          <cell r="M413" t="str">
            <v>1,X</v>
          </cell>
          <cell r="N413" t="str">
            <v>1,X</v>
          </cell>
          <cell r="O413" t="str">
            <v>1,X</v>
          </cell>
          <cell r="Q413" t="str">
            <v>1,X</v>
          </cell>
          <cell r="R413" t="str">
            <v>1,X</v>
          </cell>
          <cell r="S413" t="str">
            <v>1,X</v>
          </cell>
          <cell r="T413" t="str">
            <v>1,X</v>
          </cell>
          <cell r="U413" t="str">
            <v>1,X</v>
          </cell>
          <cell r="V413" t="str">
            <v>1,X</v>
          </cell>
          <cell r="X413" t="str">
            <v>1,X</v>
          </cell>
          <cell r="Y413" t="str">
            <v>1,X</v>
          </cell>
          <cell r="Z413" t="str">
            <v>1,X</v>
          </cell>
          <cell r="AA413" t="str">
            <v>1,X</v>
          </cell>
          <cell r="AB413" t="str">
            <v>1,X</v>
          </cell>
          <cell r="AC413" t="str">
            <v>1,X</v>
          </cell>
          <cell r="AE413" t="str">
            <v>1,X</v>
          </cell>
          <cell r="AF413" t="str">
            <v>1,X</v>
          </cell>
          <cell r="AG413" t="str">
            <v>1,X</v>
          </cell>
          <cell r="AH413" t="str">
            <v>1,X</v>
          </cell>
          <cell r="AI413" t="str">
            <v>1,X</v>
          </cell>
          <cell r="AJ413" t="str">
            <v>1,X</v>
          </cell>
          <cell r="AM413">
            <v>27</v>
          </cell>
          <cell r="AN413">
            <v>27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2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0.93</v>
          </cell>
        </row>
        <row r="414">
          <cell r="C414">
            <v>10759</v>
          </cell>
          <cell r="D414" t="str">
            <v>Nguyễn Anh Đức</v>
          </cell>
          <cell r="E414" t="str">
            <v>Nv VS MB</v>
          </cell>
          <cell r="F414" t="str">
            <v>1,X</v>
          </cell>
          <cell r="G414" t="str">
            <v>1,X</v>
          </cell>
          <cell r="H414" t="str">
            <v>1,X</v>
          </cell>
          <cell r="J414" t="str">
            <v>1,X</v>
          </cell>
          <cell r="K414" t="str">
            <v>1,X</v>
          </cell>
          <cell r="L414" t="str">
            <v>1,X</v>
          </cell>
          <cell r="M414" t="str">
            <v>1,X</v>
          </cell>
          <cell r="N414" t="str">
            <v>1,X</v>
          </cell>
          <cell r="O414" t="str">
            <v>1,X</v>
          </cell>
          <cell r="Q414" t="str">
            <v>1,X</v>
          </cell>
          <cell r="R414" t="str">
            <v>1,X</v>
          </cell>
          <cell r="S414" t="str">
            <v>1,X</v>
          </cell>
          <cell r="T414" t="str">
            <v>1,X</v>
          </cell>
          <cell r="U414" t="str">
            <v>1,X</v>
          </cell>
          <cell r="V414" t="str">
            <v>1,X</v>
          </cell>
          <cell r="X414" t="str">
            <v>1,X</v>
          </cell>
          <cell r="Y414" t="str">
            <v>1,X</v>
          </cell>
          <cell r="Z414" t="str">
            <v>1,X</v>
          </cell>
          <cell r="AA414" t="str">
            <v>1,X</v>
          </cell>
          <cell r="AB414" t="str">
            <v>1,X</v>
          </cell>
          <cell r="AC414" t="str">
            <v>1,X</v>
          </cell>
          <cell r="AE414" t="str">
            <v>1,X</v>
          </cell>
          <cell r="AF414" t="str">
            <v>1,X</v>
          </cell>
          <cell r="AG414" t="str">
            <v>1,X</v>
          </cell>
          <cell r="AH414" t="str">
            <v>1,X</v>
          </cell>
          <cell r="AI414" t="str">
            <v>1,X</v>
          </cell>
          <cell r="AJ414" t="str">
            <v>1,X</v>
          </cell>
          <cell r="AM414">
            <v>27</v>
          </cell>
          <cell r="AN414">
            <v>27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2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1</v>
          </cell>
        </row>
        <row r="415">
          <cell r="C415">
            <v>10760</v>
          </cell>
          <cell r="D415" t="str">
            <v>Trần Thị Ngọc Lan</v>
          </cell>
          <cell r="E415" t="str">
            <v>Nv VS MB</v>
          </cell>
          <cell r="F415" t="str">
            <v>1,X</v>
          </cell>
          <cell r="G415" t="str">
            <v>1,X</v>
          </cell>
          <cell r="H415" t="str">
            <v>1,X</v>
          </cell>
          <cell r="J415" t="str">
            <v>1,X</v>
          </cell>
          <cell r="K415" t="str">
            <v>1,X</v>
          </cell>
          <cell r="L415" t="str">
            <v>1,X</v>
          </cell>
          <cell r="M415" t="str">
            <v>1,X</v>
          </cell>
          <cell r="N415" t="str">
            <v>1,X</v>
          </cell>
          <cell r="O415" t="str">
            <v>1,X</v>
          </cell>
          <cell r="Q415" t="str">
            <v>1,X</v>
          </cell>
          <cell r="R415" t="str">
            <v>1,X</v>
          </cell>
          <cell r="S415" t="str">
            <v>1,X</v>
          </cell>
          <cell r="T415" t="str">
            <v>1,X</v>
          </cell>
          <cell r="U415" t="str">
            <v>1,X</v>
          </cell>
          <cell r="V415" t="str">
            <v>1,X</v>
          </cell>
          <cell r="X415" t="str">
            <v>1,X</v>
          </cell>
          <cell r="Y415" t="str">
            <v>1,X</v>
          </cell>
          <cell r="Z415" t="str">
            <v>1,X</v>
          </cell>
          <cell r="AA415" t="str">
            <v>1,X</v>
          </cell>
          <cell r="AB415" t="str">
            <v>1,X</v>
          </cell>
          <cell r="AC415" t="str">
            <v>1,X</v>
          </cell>
          <cell r="AE415" t="str">
            <v>1,X</v>
          </cell>
          <cell r="AF415" t="str">
            <v>1,X</v>
          </cell>
          <cell r="AG415" t="str">
            <v>1,X</v>
          </cell>
          <cell r="AH415" t="str">
            <v>1,X</v>
          </cell>
          <cell r="AI415" t="str">
            <v>1,X</v>
          </cell>
          <cell r="AJ415" t="str">
            <v>1,X</v>
          </cell>
          <cell r="AM415">
            <v>27</v>
          </cell>
          <cell r="AN415">
            <v>27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1</v>
          </cell>
        </row>
        <row r="416">
          <cell r="C416">
            <v>10761</v>
          </cell>
          <cell r="D416" t="str">
            <v>Nguyễn Thị Anh Thơ</v>
          </cell>
          <cell r="E416" t="str">
            <v>Nv VS MB</v>
          </cell>
          <cell r="F416" t="str">
            <v>1,X</v>
          </cell>
          <cell r="G416" t="str">
            <v>1,X</v>
          </cell>
          <cell r="H416" t="str">
            <v>1,X</v>
          </cell>
          <cell r="J416" t="str">
            <v>1,X</v>
          </cell>
          <cell r="K416" t="str">
            <v>1,X</v>
          </cell>
          <cell r="L416" t="str">
            <v>1,X</v>
          </cell>
          <cell r="M416" t="str">
            <v>1,X</v>
          </cell>
          <cell r="N416" t="str">
            <v>1,X</v>
          </cell>
          <cell r="O416" t="str">
            <v>1,X</v>
          </cell>
          <cell r="Q416" t="str">
            <v>1,X</v>
          </cell>
          <cell r="R416" t="str">
            <v>1,X</v>
          </cell>
          <cell r="S416" t="str">
            <v>1,X</v>
          </cell>
          <cell r="T416" t="str">
            <v>1,X</v>
          </cell>
          <cell r="U416" t="str">
            <v>1,X</v>
          </cell>
          <cell r="V416" t="str">
            <v>1,X</v>
          </cell>
          <cell r="X416" t="str">
            <v>1,X</v>
          </cell>
          <cell r="Y416" t="str">
            <v>1,X</v>
          </cell>
          <cell r="Z416" t="str">
            <v>1,X</v>
          </cell>
          <cell r="AA416" t="str">
            <v>1,X</v>
          </cell>
          <cell r="AB416" t="str">
            <v>1,X</v>
          </cell>
          <cell r="AC416" t="str">
            <v>1,X</v>
          </cell>
          <cell r="AE416" t="str">
            <v>1,X</v>
          </cell>
          <cell r="AF416" t="str">
            <v>1,X</v>
          </cell>
          <cell r="AG416" t="str">
            <v>1,X</v>
          </cell>
          <cell r="AH416" t="str">
            <v>1,X</v>
          </cell>
          <cell r="AI416" t="str">
            <v>1,X</v>
          </cell>
          <cell r="AJ416" t="str">
            <v>1,X</v>
          </cell>
          <cell r="AM416">
            <v>27</v>
          </cell>
          <cell r="AN416">
            <v>27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1</v>
          </cell>
        </row>
        <row r="417">
          <cell r="C417">
            <v>10762</v>
          </cell>
          <cell r="D417" t="str">
            <v>Nguyễn Thị Kim Thu</v>
          </cell>
          <cell r="E417" t="str">
            <v>Nv VS MB</v>
          </cell>
          <cell r="F417" t="str">
            <v>1,X</v>
          </cell>
          <cell r="G417" t="str">
            <v>1,X</v>
          </cell>
          <cell r="H417" t="str">
            <v>1,X</v>
          </cell>
          <cell r="J417" t="str">
            <v>1,X</v>
          </cell>
          <cell r="K417" t="str">
            <v>1,X</v>
          </cell>
          <cell r="L417" t="str">
            <v>1,X</v>
          </cell>
          <cell r="M417" t="str">
            <v>1,X</v>
          </cell>
          <cell r="N417" t="str">
            <v>1,X</v>
          </cell>
          <cell r="O417" t="str">
            <v>1,X</v>
          </cell>
          <cell r="Q417" t="str">
            <v>1,X</v>
          </cell>
          <cell r="R417" t="str">
            <v>1,X</v>
          </cell>
          <cell r="S417" t="str">
            <v>1,X</v>
          </cell>
          <cell r="T417" t="str">
            <v>1,X</v>
          </cell>
          <cell r="U417" t="str">
            <v>1,X</v>
          </cell>
          <cell r="V417" t="str">
            <v>1,X</v>
          </cell>
          <cell r="X417" t="str">
            <v>1,X</v>
          </cell>
          <cell r="Y417" t="str">
            <v>1,X</v>
          </cell>
          <cell r="Z417" t="str">
            <v>1,X</v>
          </cell>
          <cell r="AA417" t="str">
            <v>1,X</v>
          </cell>
          <cell r="AB417" t="str">
            <v>1,X</v>
          </cell>
          <cell r="AC417" t="str">
            <v>1,X</v>
          </cell>
          <cell r="AE417" t="str">
            <v>1,X</v>
          </cell>
          <cell r="AF417" t="str">
            <v>1,X</v>
          </cell>
          <cell r="AG417" t="str">
            <v>1,X</v>
          </cell>
          <cell r="AH417" t="str">
            <v>1,X</v>
          </cell>
          <cell r="AI417" t="str">
            <v>1,X</v>
          </cell>
          <cell r="AJ417" t="str">
            <v>1,X</v>
          </cell>
          <cell r="AM417">
            <v>27</v>
          </cell>
          <cell r="AN417">
            <v>27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1</v>
          </cell>
        </row>
        <row r="418">
          <cell r="C418">
            <v>10763</v>
          </cell>
          <cell r="D418" t="str">
            <v>Nguyễn Thị Ngà</v>
          </cell>
          <cell r="E418" t="str">
            <v>Nv VS MB</v>
          </cell>
          <cell r="F418" t="str">
            <v>1,X</v>
          </cell>
          <cell r="G418" t="str">
            <v>1,X</v>
          </cell>
          <cell r="H418" t="str">
            <v>1,X</v>
          </cell>
          <cell r="J418" t="str">
            <v>1,X</v>
          </cell>
          <cell r="K418" t="str">
            <v>1,X</v>
          </cell>
          <cell r="L418" t="str">
            <v>1,X</v>
          </cell>
          <cell r="M418" t="str">
            <v>1,X</v>
          </cell>
          <cell r="N418" t="str">
            <v>1,X</v>
          </cell>
          <cell r="O418" t="str">
            <v>1,X</v>
          </cell>
          <cell r="Q418" t="str">
            <v>1,X</v>
          </cell>
          <cell r="R418" t="str">
            <v>1,X</v>
          </cell>
          <cell r="S418" t="str">
            <v>1,X</v>
          </cell>
          <cell r="T418" t="str">
            <v>1,X</v>
          </cell>
          <cell r="U418" t="str">
            <v>1,X</v>
          </cell>
          <cell r="V418" t="str">
            <v>1,X</v>
          </cell>
          <cell r="X418" t="str">
            <v>1,X</v>
          </cell>
          <cell r="Y418" t="str">
            <v>1,X</v>
          </cell>
          <cell r="Z418" t="str">
            <v>1,X</v>
          </cell>
          <cell r="AA418" t="str">
            <v>1,X</v>
          </cell>
          <cell r="AB418" t="str">
            <v>1,X</v>
          </cell>
          <cell r="AC418" t="str">
            <v>1,X</v>
          </cell>
          <cell r="AE418" t="str">
            <v>1,X</v>
          </cell>
          <cell r="AF418" t="str">
            <v>1,X</v>
          </cell>
          <cell r="AG418" t="str">
            <v>1,X</v>
          </cell>
          <cell r="AH418" t="str">
            <v>1,X</v>
          </cell>
          <cell r="AI418" t="str">
            <v>1,X</v>
          </cell>
          <cell r="AJ418" t="str">
            <v>1,X</v>
          </cell>
          <cell r="AM418">
            <v>27</v>
          </cell>
          <cell r="AN418">
            <v>27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1</v>
          </cell>
        </row>
        <row r="419">
          <cell r="C419">
            <v>10764</v>
          </cell>
          <cell r="D419" t="str">
            <v>Nguyễn Thị Kim Anh</v>
          </cell>
          <cell r="E419" t="str">
            <v>Nv VS MB</v>
          </cell>
          <cell r="F419" t="str">
            <v>1,X</v>
          </cell>
          <cell r="G419" t="str">
            <v>1,X</v>
          </cell>
          <cell r="H419" t="str">
            <v>1,X</v>
          </cell>
          <cell r="J419" t="str">
            <v>1,X</v>
          </cell>
          <cell r="K419" t="str">
            <v>1,X</v>
          </cell>
          <cell r="L419" t="str">
            <v>1,X</v>
          </cell>
          <cell r="M419" t="str">
            <v>1,X</v>
          </cell>
          <cell r="N419" t="str">
            <v>1,X</v>
          </cell>
          <cell r="O419" t="str">
            <v>1,X</v>
          </cell>
          <cell r="Q419" t="str">
            <v>1,X</v>
          </cell>
          <cell r="R419" t="str">
            <v>1,X</v>
          </cell>
          <cell r="S419" t="str">
            <v>1,X</v>
          </cell>
          <cell r="T419" t="str">
            <v>1,X</v>
          </cell>
          <cell r="U419" t="str">
            <v>1,X</v>
          </cell>
          <cell r="V419" t="str">
            <v>1,X</v>
          </cell>
          <cell r="X419" t="str">
            <v>1,X</v>
          </cell>
          <cell r="Y419" t="str">
            <v>1,X</v>
          </cell>
          <cell r="Z419" t="str">
            <v>1,X</v>
          </cell>
          <cell r="AA419" t="str">
            <v>1,X</v>
          </cell>
          <cell r="AB419" t="str">
            <v>1,X</v>
          </cell>
          <cell r="AC419" t="str">
            <v>1,X</v>
          </cell>
          <cell r="AE419" t="str">
            <v>1,X</v>
          </cell>
          <cell r="AF419" t="str">
            <v>1,X</v>
          </cell>
          <cell r="AG419" t="str">
            <v>1,X</v>
          </cell>
          <cell r="AH419" t="str">
            <v>1,X</v>
          </cell>
          <cell r="AI419" t="str">
            <v>1,X</v>
          </cell>
          <cell r="AJ419" t="str">
            <v>1,X</v>
          </cell>
          <cell r="AM419">
            <v>27</v>
          </cell>
          <cell r="AN419">
            <v>27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1</v>
          </cell>
        </row>
        <row r="420">
          <cell r="C420">
            <v>10766</v>
          </cell>
          <cell r="D420" t="str">
            <v>Nguyễn Thị Mai</v>
          </cell>
          <cell r="E420" t="str">
            <v>Nv VS MB</v>
          </cell>
          <cell r="F420" t="str">
            <v>1,X</v>
          </cell>
          <cell r="G420" t="str">
            <v>1,X</v>
          </cell>
          <cell r="H420" t="str">
            <v>1,X</v>
          </cell>
          <cell r="J420" t="str">
            <v>1,X</v>
          </cell>
          <cell r="K420" t="str">
            <v>1,X</v>
          </cell>
          <cell r="L420" t="str">
            <v>1,X</v>
          </cell>
          <cell r="M420" t="str">
            <v>1,X</v>
          </cell>
          <cell r="N420" t="str">
            <v>1,X</v>
          </cell>
          <cell r="O420" t="str">
            <v>1,X</v>
          </cell>
          <cell r="Q420" t="str">
            <v>1,X</v>
          </cell>
          <cell r="R420" t="str">
            <v>1,X</v>
          </cell>
          <cell r="S420" t="str">
            <v>1,X</v>
          </cell>
          <cell r="T420" t="str">
            <v>1,X</v>
          </cell>
          <cell r="U420" t="str">
            <v>1,X</v>
          </cell>
          <cell r="V420" t="str">
            <v>1,X</v>
          </cell>
          <cell r="X420" t="str">
            <v>1,X</v>
          </cell>
          <cell r="Y420" t="str">
            <v>1,X</v>
          </cell>
          <cell r="Z420" t="str">
            <v>1,X</v>
          </cell>
          <cell r="AA420" t="str">
            <v>1,X</v>
          </cell>
          <cell r="AB420" t="str">
            <v>1,X</v>
          </cell>
          <cell r="AC420" t="str">
            <v>1,X</v>
          </cell>
          <cell r="AE420" t="str">
            <v>1,X</v>
          </cell>
          <cell r="AF420" t="str">
            <v>1,X</v>
          </cell>
          <cell r="AG420" t="str">
            <v>1,X</v>
          </cell>
          <cell r="AH420" t="str">
            <v>1,X</v>
          </cell>
          <cell r="AI420" t="str">
            <v>1,X</v>
          </cell>
          <cell r="AJ420" t="str">
            <v>1,X</v>
          </cell>
          <cell r="AM420">
            <v>27</v>
          </cell>
          <cell r="AN420">
            <v>27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1</v>
          </cell>
        </row>
        <row r="421">
          <cell r="C421">
            <v>10767</v>
          </cell>
          <cell r="D421" t="str">
            <v>Nguyễn Thị Huệ</v>
          </cell>
          <cell r="E421" t="str">
            <v>Nv VS MB</v>
          </cell>
          <cell r="F421" t="str">
            <v>1,TS</v>
          </cell>
          <cell r="G421" t="str">
            <v>1,TS</v>
          </cell>
          <cell r="H421" t="str">
            <v>1,TS</v>
          </cell>
          <cell r="J421" t="str">
            <v>1,TS</v>
          </cell>
          <cell r="K421" t="str">
            <v>1,TS</v>
          </cell>
          <cell r="L421" t="str">
            <v>1,TS</v>
          </cell>
          <cell r="M421" t="str">
            <v>1,TS</v>
          </cell>
          <cell r="N421" t="str">
            <v>1,TS</v>
          </cell>
          <cell r="O421" t="str">
            <v>1,TS</v>
          </cell>
          <cell r="Q421" t="str">
            <v>1,TS</v>
          </cell>
          <cell r="R421" t="str">
            <v>1,TS</v>
          </cell>
          <cell r="S421" t="str">
            <v>1,TS</v>
          </cell>
          <cell r="T421" t="str">
            <v>1,TS</v>
          </cell>
          <cell r="U421" t="str">
            <v>1,TS</v>
          </cell>
          <cell r="V421" t="str">
            <v>1,TS</v>
          </cell>
          <cell r="X421" t="str">
            <v>1,TS</v>
          </cell>
          <cell r="Y421" t="str">
            <v>1,TS</v>
          </cell>
          <cell r="Z421" t="str">
            <v>1,TS</v>
          </cell>
          <cell r="AA421" t="str">
            <v>1,TS</v>
          </cell>
          <cell r="AB421" t="str">
            <v>1,TS</v>
          </cell>
          <cell r="AC421" t="str">
            <v>1,TS</v>
          </cell>
          <cell r="AE421" t="str">
            <v>1,TS</v>
          </cell>
          <cell r="AF421" t="str">
            <v>1,TS</v>
          </cell>
          <cell r="AG421" t="str">
            <v>1,TS</v>
          </cell>
          <cell r="AH421" t="str">
            <v>1,TS</v>
          </cell>
          <cell r="AI421" t="str">
            <v>1,TS</v>
          </cell>
          <cell r="AJ421" t="str">
            <v>1,TS</v>
          </cell>
          <cell r="AM421">
            <v>27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27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1</v>
          </cell>
        </row>
        <row r="422">
          <cell r="C422">
            <v>10768</v>
          </cell>
          <cell r="D422" t="str">
            <v>Trần Duyên Hải</v>
          </cell>
          <cell r="E422" t="str">
            <v>Nv VS MB</v>
          </cell>
          <cell r="F422" t="str">
            <v>1,X</v>
          </cell>
          <cell r="G422" t="str">
            <v>1,X</v>
          </cell>
          <cell r="H422" t="str">
            <v>1,X</v>
          </cell>
          <cell r="J422" t="str">
            <v>1,X</v>
          </cell>
          <cell r="K422" t="str">
            <v>1,X</v>
          </cell>
          <cell r="L422" t="str">
            <v>1,X</v>
          </cell>
          <cell r="M422" t="str">
            <v>1,X</v>
          </cell>
          <cell r="N422" t="str">
            <v>1,X</v>
          </cell>
          <cell r="O422" t="str">
            <v>1,X</v>
          </cell>
          <cell r="Q422" t="str">
            <v>1,X</v>
          </cell>
          <cell r="R422" t="str">
            <v>1,X</v>
          </cell>
          <cell r="S422" t="str">
            <v>1,X</v>
          </cell>
          <cell r="T422" t="str">
            <v>1,X</v>
          </cell>
          <cell r="U422" t="str">
            <v>1,X</v>
          </cell>
          <cell r="V422" t="str">
            <v>1,X</v>
          </cell>
          <cell r="X422" t="str">
            <v>1,X</v>
          </cell>
          <cell r="Y422" t="str">
            <v>1,X</v>
          </cell>
          <cell r="Z422" t="str">
            <v>1,X</v>
          </cell>
          <cell r="AA422" t="str">
            <v>1,X</v>
          </cell>
          <cell r="AB422" t="str">
            <v>1,X</v>
          </cell>
          <cell r="AC422" t="str">
            <v>1,X</v>
          </cell>
          <cell r="AE422" t="str">
            <v>1,X</v>
          </cell>
          <cell r="AF422" t="str">
            <v>1,X</v>
          </cell>
          <cell r="AG422" t="str">
            <v>1,X</v>
          </cell>
          <cell r="AH422" t="str">
            <v>1,X</v>
          </cell>
          <cell r="AI422" t="str">
            <v>1,X</v>
          </cell>
          <cell r="AJ422" t="str">
            <v>1,X</v>
          </cell>
          <cell r="AM422">
            <v>27</v>
          </cell>
          <cell r="AN422">
            <v>27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1</v>
          </cell>
        </row>
        <row r="423">
          <cell r="C423">
            <v>10769</v>
          </cell>
          <cell r="D423" t="str">
            <v>Nguyễn Thị Hải Yến</v>
          </cell>
          <cell r="E423" t="str">
            <v>Nv VS MB</v>
          </cell>
          <cell r="F423" t="str">
            <v>1,X</v>
          </cell>
          <cell r="G423" t="str">
            <v>1,X</v>
          </cell>
          <cell r="H423" t="str">
            <v>1,X</v>
          </cell>
          <cell r="J423" t="str">
            <v>1,X</v>
          </cell>
          <cell r="K423" t="str">
            <v>1,X</v>
          </cell>
          <cell r="L423" t="str">
            <v>1,X</v>
          </cell>
          <cell r="M423" t="str">
            <v>1,X</v>
          </cell>
          <cell r="N423" t="str">
            <v>1,X</v>
          </cell>
          <cell r="O423" t="str">
            <v>1,X</v>
          </cell>
          <cell r="Q423" t="str">
            <v>1,X</v>
          </cell>
          <cell r="R423" t="str">
            <v>1,X</v>
          </cell>
          <cell r="S423" t="str">
            <v>1,X</v>
          </cell>
          <cell r="T423" t="str">
            <v>1,X</v>
          </cell>
          <cell r="U423" t="str">
            <v>1,X</v>
          </cell>
          <cell r="V423" t="str">
            <v>1,X</v>
          </cell>
          <cell r="X423" t="str">
            <v>1,X</v>
          </cell>
          <cell r="Y423" t="str">
            <v>1,X</v>
          </cell>
          <cell r="Z423" t="str">
            <v>1,X</v>
          </cell>
          <cell r="AA423" t="str">
            <v>1,X</v>
          </cell>
          <cell r="AB423" t="str">
            <v>1,X</v>
          </cell>
          <cell r="AC423" t="str">
            <v>1,X</v>
          </cell>
          <cell r="AE423" t="str">
            <v>1,X</v>
          </cell>
          <cell r="AF423" t="str">
            <v>1,X</v>
          </cell>
          <cell r="AG423" t="str">
            <v>1,X</v>
          </cell>
          <cell r="AH423" t="str">
            <v>1,X</v>
          </cell>
          <cell r="AI423" t="str">
            <v>1,X</v>
          </cell>
          <cell r="AJ423" t="str">
            <v>1,X</v>
          </cell>
          <cell r="AM423">
            <v>27</v>
          </cell>
          <cell r="AN423">
            <v>27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1</v>
          </cell>
        </row>
        <row r="424">
          <cell r="C424">
            <v>10770</v>
          </cell>
          <cell r="D424" t="str">
            <v>Trần Trọng Anh Chí</v>
          </cell>
          <cell r="E424" t="str">
            <v>Nv VS MB</v>
          </cell>
          <cell r="F424" t="str">
            <v>1,X</v>
          </cell>
          <cell r="G424" t="str">
            <v>1,X</v>
          </cell>
          <cell r="H424" t="str">
            <v>1,X</v>
          </cell>
          <cell r="J424" t="str">
            <v>1,X</v>
          </cell>
          <cell r="K424" t="str">
            <v>1,X</v>
          </cell>
          <cell r="L424" t="str">
            <v>1,X</v>
          </cell>
          <cell r="M424" t="str">
            <v>1,X</v>
          </cell>
          <cell r="N424" t="str">
            <v>1,X</v>
          </cell>
          <cell r="O424" t="str">
            <v>1,X</v>
          </cell>
          <cell r="Q424" t="str">
            <v>1,X</v>
          </cell>
          <cell r="R424" t="str">
            <v>1,X</v>
          </cell>
          <cell r="S424" t="str">
            <v>1,X</v>
          </cell>
          <cell r="T424" t="str">
            <v>1,X</v>
          </cell>
          <cell r="U424" t="str">
            <v>1,X</v>
          </cell>
          <cell r="V424" t="str">
            <v>1,X</v>
          </cell>
          <cell r="X424" t="str">
            <v>1,X</v>
          </cell>
          <cell r="Y424" t="str">
            <v>1,X</v>
          </cell>
          <cell r="Z424" t="str">
            <v>1,X</v>
          </cell>
          <cell r="AA424" t="str">
            <v>1,X</v>
          </cell>
          <cell r="AB424" t="str">
            <v>1,X</v>
          </cell>
          <cell r="AC424" t="str">
            <v>1,X</v>
          </cell>
          <cell r="AE424" t="str">
            <v>1,X</v>
          </cell>
          <cell r="AF424" t="str">
            <v>1,X</v>
          </cell>
          <cell r="AG424" t="str">
            <v>1,X</v>
          </cell>
          <cell r="AH424" t="str">
            <v>1,X</v>
          </cell>
          <cell r="AI424" t="str">
            <v>1,X</v>
          </cell>
          <cell r="AJ424" t="str">
            <v>1,X</v>
          </cell>
          <cell r="AM424">
            <v>27</v>
          </cell>
          <cell r="AN424">
            <v>27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2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1</v>
          </cell>
        </row>
        <row r="425">
          <cell r="C425">
            <v>10771</v>
          </cell>
          <cell r="D425" t="str">
            <v>Trần Thị Thu Thuỷ</v>
          </cell>
          <cell r="E425" t="str">
            <v>Nv VS MB</v>
          </cell>
          <cell r="F425" t="str">
            <v>1,X</v>
          </cell>
          <cell r="G425" t="str">
            <v>1,X</v>
          </cell>
          <cell r="H425" t="str">
            <v>1,X</v>
          </cell>
          <cell r="J425" t="str">
            <v>1,X</v>
          </cell>
          <cell r="K425" t="str">
            <v>1,X</v>
          </cell>
          <cell r="L425" t="str">
            <v>1,X</v>
          </cell>
          <cell r="M425" t="str">
            <v>1,X</v>
          </cell>
          <cell r="N425" t="str">
            <v>1,X</v>
          </cell>
          <cell r="O425" t="str">
            <v>1,X</v>
          </cell>
          <cell r="Q425" t="str">
            <v>1,X</v>
          </cell>
          <cell r="R425" t="str">
            <v>1,X</v>
          </cell>
          <cell r="S425" t="str">
            <v>1,X</v>
          </cell>
          <cell r="T425" t="str">
            <v>1,X</v>
          </cell>
          <cell r="U425" t="str">
            <v>1,X</v>
          </cell>
          <cell r="V425" t="str">
            <v>1,X</v>
          </cell>
          <cell r="X425" t="str">
            <v>1,X</v>
          </cell>
          <cell r="Y425" t="str">
            <v>1,X</v>
          </cell>
          <cell r="Z425" t="str">
            <v>1,X</v>
          </cell>
          <cell r="AA425" t="str">
            <v>1,X</v>
          </cell>
          <cell r="AB425" t="str">
            <v>1,X</v>
          </cell>
          <cell r="AC425" t="str">
            <v>1,X</v>
          </cell>
          <cell r="AE425" t="str">
            <v>1,X</v>
          </cell>
          <cell r="AF425" t="str">
            <v>1,X</v>
          </cell>
          <cell r="AG425" t="str">
            <v>1,X</v>
          </cell>
          <cell r="AH425" t="str">
            <v>1,X</v>
          </cell>
          <cell r="AI425" t="str">
            <v>1,X</v>
          </cell>
          <cell r="AJ425" t="str">
            <v>1,X</v>
          </cell>
          <cell r="AM425">
            <v>27</v>
          </cell>
          <cell r="AN425">
            <v>27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1</v>
          </cell>
        </row>
        <row r="426">
          <cell r="C426">
            <v>10772</v>
          </cell>
          <cell r="D426" t="str">
            <v>Đậu Thị Hồng Nguyệt</v>
          </cell>
          <cell r="E426" t="str">
            <v>Nv VS MB</v>
          </cell>
          <cell r="F426" t="str">
            <v>1,X</v>
          </cell>
          <cell r="G426" t="str">
            <v>1,X</v>
          </cell>
          <cell r="H426" t="str">
            <v>1,X</v>
          </cell>
          <cell r="J426" t="str">
            <v>1,X</v>
          </cell>
          <cell r="K426" t="str">
            <v>1,X</v>
          </cell>
          <cell r="L426" t="str">
            <v>1,X</v>
          </cell>
          <cell r="M426" t="str">
            <v>1,X</v>
          </cell>
          <cell r="N426" t="str">
            <v>1,X</v>
          </cell>
          <cell r="O426" t="str">
            <v>1,X</v>
          </cell>
          <cell r="Q426" t="str">
            <v>1,X</v>
          </cell>
          <cell r="R426" t="str">
            <v>1,X</v>
          </cell>
          <cell r="S426" t="str">
            <v>1,X</v>
          </cell>
          <cell r="T426" t="str">
            <v>1,X</v>
          </cell>
          <cell r="U426" t="str">
            <v>1,X</v>
          </cell>
          <cell r="V426" t="str">
            <v>1,X</v>
          </cell>
          <cell r="X426" t="str">
            <v>1,X</v>
          </cell>
          <cell r="Y426" t="str">
            <v>1,X</v>
          </cell>
          <cell r="Z426" t="str">
            <v>1,X</v>
          </cell>
          <cell r="AA426" t="str">
            <v>1,X</v>
          </cell>
          <cell r="AB426" t="str">
            <v>1,X</v>
          </cell>
          <cell r="AC426" t="str">
            <v>1,X</v>
          </cell>
          <cell r="AE426" t="str">
            <v>1,X</v>
          </cell>
          <cell r="AF426" t="str">
            <v>1,X</v>
          </cell>
          <cell r="AG426" t="str">
            <v>1,X</v>
          </cell>
          <cell r="AH426" t="str">
            <v>1,X</v>
          </cell>
          <cell r="AI426" t="str">
            <v>1,X</v>
          </cell>
          <cell r="AJ426" t="str">
            <v>1,X</v>
          </cell>
          <cell r="AM426">
            <v>27</v>
          </cell>
          <cell r="AN426">
            <v>27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1</v>
          </cell>
        </row>
        <row r="427">
          <cell r="C427">
            <v>10773</v>
          </cell>
          <cell r="D427" t="str">
            <v>Nguyễn Thị Mến</v>
          </cell>
          <cell r="E427" t="str">
            <v>Nv VS MB</v>
          </cell>
          <cell r="F427" t="str">
            <v>1,X</v>
          </cell>
          <cell r="G427" t="str">
            <v>1,X</v>
          </cell>
          <cell r="H427" t="str">
            <v>1,X</v>
          </cell>
          <cell r="J427" t="str">
            <v>1,X</v>
          </cell>
          <cell r="K427" t="str">
            <v>1,X</v>
          </cell>
          <cell r="L427" t="str">
            <v>1,X</v>
          </cell>
          <cell r="M427" t="str">
            <v>1,X</v>
          </cell>
          <cell r="N427" t="str">
            <v>1,X</v>
          </cell>
          <cell r="O427" t="str">
            <v>1,X</v>
          </cell>
          <cell r="Q427" t="str">
            <v>1,X</v>
          </cell>
          <cell r="R427" t="str">
            <v>1,X</v>
          </cell>
          <cell r="S427" t="str">
            <v>1,X</v>
          </cell>
          <cell r="T427" t="str">
            <v>1,X</v>
          </cell>
          <cell r="U427" t="str">
            <v>1,X</v>
          </cell>
          <cell r="V427" t="str">
            <v>1,X</v>
          </cell>
          <cell r="X427" t="str">
            <v>1,X</v>
          </cell>
          <cell r="Y427" t="str">
            <v>1,X</v>
          </cell>
          <cell r="Z427" t="str">
            <v>1,X</v>
          </cell>
          <cell r="AA427" t="str">
            <v>1,X</v>
          </cell>
          <cell r="AB427" t="str">
            <v>1,X</v>
          </cell>
          <cell r="AC427" t="str">
            <v>1,X</v>
          </cell>
          <cell r="AE427" t="str">
            <v>1,X</v>
          </cell>
          <cell r="AF427" t="str">
            <v>1,X</v>
          </cell>
          <cell r="AG427" t="str">
            <v>1,X</v>
          </cell>
          <cell r="AH427" t="str">
            <v>1,X</v>
          </cell>
          <cell r="AI427" t="str">
            <v>1,X</v>
          </cell>
          <cell r="AJ427" t="str">
            <v>1,X</v>
          </cell>
          <cell r="AM427">
            <v>27</v>
          </cell>
          <cell r="AN427">
            <v>27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1</v>
          </cell>
        </row>
        <row r="428">
          <cell r="C428">
            <v>10775</v>
          </cell>
          <cell r="D428" t="str">
            <v>Đặng Thị Thu Hường</v>
          </cell>
          <cell r="E428" t="str">
            <v>Nv VS MB</v>
          </cell>
          <cell r="F428" t="str">
            <v>1,X</v>
          </cell>
          <cell r="G428" t="str">
            <v>1,X</v>
          </cell>
          <cell r="H428" t="str">
            <v>1,X</v>
          </cell>
          <cell r="J428" t="str">
            <v>1,X</v>
          </cell>
          <cell r="K428" t="str">
            <v>1,X</v>
          </cell>
          <cell r="L428" t="str">
            <v>1,X</v>
          </cell>
          <cell r="M428" t="str">
            <v>1,X</v>
          </cell>
          <cell r="N428" t="str">
            <v>1,X</v>
          </cell>
          <cell r="O428" t="str">
            <v>1,X</v>
          </cell>
          <cell r="Q428" t="str">
            <v>1,X</v>
          </cell>
          <cell r="R428" t="str">
            <v>1,X</v>
          </cell>
          <cell r="S428" t="str">
            <v>1,X</v>
          </cell>
          <cell r="T428" t="str">
            <v>1,X</v>
          </cell>
          <cell r="U428" t="str">
            <v>1,X</v>
          </cell>
          <cell r="V428" t="str">
            <v>1,X</v>
          </cell>
          <cell r="X428" t="str">
            <v>1,X</v>
          </cell>
          <cell r="Y428" t="str">
            <v>1,X</v>
          </cell>
          <cell r="Z428" t="str">
            <v>1,X</v>
          </cell>
          <cell r="AA428" t="str">
            <v>1,X</v>
          </cell>
          <cell r="AB428" t="str">
            <v>1,X</v>
          </cell>
          <cell r="AC428" t="str">
            <v>1,X</v>
          </cell>
          <cell r="AE428" t="str">
            <v>1,X</v>
          </cell>
          <cell r="AF428" t="str">
            <v>1,X</v>
          </cell>
          <cell r="AG428" t="str">
            <v>1,X</v>
          </cell>
          <cell r="AH428" t="str">
            <v>1,X</v>
          </cell>
          <cell r="AI428" t="str">
            <v>1,X</v>
          </cell>
          <cell r="AJ428" t="str">
            <v>1,X</v>
          </cell>
          <cell r="AM428">
            <v>27</v>
          </cell>
          <cell r="AN428">
            <v>27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1</v>
          </cell>
        </row>
        <row r="429">
          <cell r="C429">
            <v>10776</v>
          </cell>
          <cell r="D429" t="str">
            <v>Nguyễn Thị Thu</v>
          </cell>
          <cell r="E429" t="str">
            <v>Nv VS MB</v>
          </cell>
          <cell r="F429" t="str">
            <v>1,X</v>
          </cell>
          <cell r="G429" t="str">
            <v>1,X</v>
          </cell>
          <cell r="H429" t="str">
            <v>1,X</v>
          </cell>
          <cell r="J429" t="str">
            <v>1,X</v>
          </cell>
          <cell r="K429" t="str">
            <v>1,X</v>
          </cell>
          <cell r="L429" t="str">
            <v>1,X</v>
          </cell>
          <cell r="M429" t="str">
            <v>1,X</v>
          </cell>
          <cell r="N429" t="str">
            <v>1,X</v>
          </cell>
          <cell r="O429" t="str">
            <v>1,X</v>
          </cell>
          <cell r="Q429" t="str">
            <v>1,X</v>
          </cell>
          <cell r="R429" t="str">
            <v>1,X</v>
          </cell>
          <cell r="S429" t="str">
            <v>1,X</v>
          </cell>
          <cell r="T429" t="str">
            <v>1,X</v>
          </cell>
          <cell r="U429" t="str">
            <v>1,X</v>
          </cell>
          <cell r="V429" t="str">
            <v>1,X</v>
          </cell>
          <cell r="X429" t="str">
            <v>1,X</v>
          </cell>
          <cell r="Y429" t="str">
            <v>1,X</v>
          </cell>
          <cell r="Z429" t="str">
            <v>1,X</v>
          </cell>
          <cell r="AA429" t="str">
            <v>1,X</v>
          </cell>
          <cell r="AB429" t="str">
            <v>1,X</v>
          </cell>
          <cell r="AC429" t="str">
            <v>1,X</v>
          </cell>
          <cell r="AE429" t="str">
            <v>1,X</v>
          </cell>
          <cell r="AF429" t="str">
            <v>1,X</v>
          </cell>
          <cell r="AG429" t="str">
            <v>1,X</v>
          </cell>
          <cell r="AH429" t="str">
            <v>1,X</v>
          </cell>
          <cell r="AI429" t="str">
            <v>1,X</v>
          </cell>
          <cell r="AJ429" t="str">
            <v>1,X</v>
          </cell>
          <cell r="AM429">
            <v>27</v>
          </cell>
          <cell r="AN429">
            <v>27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1</v>
          </cell>
        </row>
        <row r="430">
          <cell r="C430">
            <v>10777</v>
          </cell>
          <cell r="D430" t="str">
            <v>Nguyễn Thị Lý</v>
          </cell>
          <cell r="E430" t="str">
            <v>Nv VS MB</v>
          </cell>
          <cell r="F430" t="str">
            <v>1,X</v>
          </cell>
          <cell r="G430" t="str">
            <v>1,X</v>
          </cell>
          <cell r="H430" t="str">
            <v>1,X</v>
          </cell>
          <cell r="J430" t="str">
            <v>1,X</v>
          </cell>
          <cell r="K430" t="str">
            <v>1,X</v>
          </cell>
          <cell r="L430" t="str">
            <v>1,X</v>
          </cell>
          <cell r="M430" t="str">
            <v>1,X</v>
          </cell>
          <cell r="N430" t="str">
            <v>1,X</v>
          </cell>
          <cell r="O430" t="str">
            <v>1,X</v>
          </cell>
          <cell r="Q430" t="str">
            <v>1,X</v>
          </cell>
          <cell r="R430" t="str">
            <v>1,X</v>
          </cell>
          <cell r="S430" t="str">
            <v>1,X</v>
          </cell>
          <cell r="T430" t="str">
            <v>1,X</v>
          </cell>
          <cell r="U430" t="str">
            <v>1,X</v>
          </cell>
          <cell r="V430" t="str">
            <v>1,X</v>
          </cell>
          <cell r="X430" t="str">
            <v>1,X</v>
          </cell>
          <cell r="Y430" t="str">
            <v>1,X</v>
          </cell>
          <cell r="Z430" t="str">
            <v>1,X</v>
          </cell>
          <cell r="AA430" t="str">
            <v>1,X</v>
          </cell>
          <cell r="AB430" t="str">
            <v>1,X</v>
          </cell>
          <cell r="AC430" t="str">
            <v>1,X</v>
          </cell>
          <cell r="AE430" t="str">
            <v>1,X</v>
          </cell>
          <cell r="AF430" t="str">
            <v>1,X</v>
          </cell>
          <cell r="AG430" t="str">
            <v>1,X</v>
          </cell>
          <cell r="AH430" t="str">
            <v>1,X</v>
          </cell>
          <cell r="AI430" t="str">
            <v>1,X</v>
          </cell>
          <cell r="AJ430" t="str">
            <v>1,X</v>
          </cell>
          <cell r="AM430">
            <v>27</v>
          </cell>
          <cell r="AN430">
            <v>27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2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1</v>
          </cell>
        </row>
        <row r="431">
          <cell r="C431">
            <v>10780</v>
          </cell>
          <cell r="D431" t="str">
            <v>Hoàng Hải Yến</v>
          </cell>
          <cell r="E431" t="str">
            <v>Nv VS MB</v>
          </cell>
          <cell r="F431" t="str">
            <v>1,X</v>
          </cell>
          <cell r="G431" t="str">
            <v>1,X</v>
          </cell>
          <cell r="H431" t="str">
            <v>1,X</v>
          </cell>
          <cell r="J431" t="str">
            <v>1,X</v>
          </cell>
          <cell r="K431" t="str">
            <v>1,X</v>
          </cell>
          <cell r="L431" t="str">
            <v>1,X</v>
          </cell>
          <cell r="M431" t="str">
            <v>1,X</v>
          </cell>
          <cell r="N431" t="str">
            <v>1,X</v>
          </cell>
          <cell r="O431" t="str">
            <v>1,X</v>
          </cell>
          <cell r="Q431" t="str">
            <v>1,X</v>
          </cell>
          <cell r="R431" t="str">
            <v>1,X</v>
          </cell>
          <cell r="S431" t="str">
            <v>1,X</v>
          </cell>
          <cell r="T431" t="str">
            <v>1,X</v>
          </cell>
          <cell r="U431" t="str">
            <v>1,X</v>
          </cell>
          <cell r="V431" t="str">
            <v>1,X</v>
          </cell>
          <cell r="X431" t="str">
            <v>1,X</v>
          </cell>
          <cell r="Y431" t="str">
            <v>1,X</v>
          </cell>
          <cell r="Z431" t="str">
            <v>1,X</v>
          </cell>
          <cell r="AA431" t="str">
            <v>1,X</v>
          </cell>
          <cell r="AB431" t="str">
            <v>1,X</v>
          </cell>
          <cell r="AC431" t="str">
            <v>1,X</v>
          </cell>
          <cell r="AE431" t="str">
            <v>1,X</v>
          </cell>
          <cell r="AF431" t="str">
            <v>1,X</v>
          </cell>
          <cell r="AG431" t="str">
            <v>1,X</v>
          </cell>
          <cell r="AH431" t="str">
            <v>1,X</v>
          </cell>
          <cell r="AI431" t="str">
            <v>1,X</v>
          </cell>
          <cell r="AJ431" t="str">
            <v>1,X</v>
          </cell>
          <cell r="AM431">
            <v>27</v>
          </cell>
          <cell r="AN431">
            <v>27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2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1</v>
          </cell>
        </row>
        <row r="432">
          <cell r="C432">
            <v>10781</v>
          </cell>
          <cell r="D432" t="str">
            <v>Lê Phương Huyền</v>
          </cell>
          <cell r="E432" t="str">
            <v>Nv VS MB</v>
          </cell>
          <cell r="F432" t="str">
            <v>1,X</v>
          </cell>
          <cell r="G432" t="str">
            <v>1,X</v>
          </cell>
          <cell r="H432" t="str">
            <v>1,X</v>
          </cell>
          <cell r="J432" t="str">
            <v>1,X</v>
          </cell>
          <cell r="K432" t="str">
            <v>1,X</v>
          </cell>
          <cell r="L432" t="str">
            <v>1,X</v>
          </cell>
          <cell r="M432" t="str">
            <v>1,X</v>
          </cell>
          <cell r="N432" t="str">
            <v>1,X</v>
          </cell>
          <cell r="O432" t="str">
            <v>1,X</v>
          </cell>
          <cell r="Q432" t="str">
            <v>1,X</v>
          </cell>
          <cell r="R432" t="str">
            <v>1,X</v>
          </cell>
          <cell r="S432" t="str">
            <v>1,X</v>
          </cell>
          <cell r="T432" t="str">
            <v>1,X</v>
          </cell>
          <cell r="U432" t="str">
            <v>1,X</v>
          </cell>
          <cell r="V432" t="str">
            <v>1,X</v>
          </cell>
          <cell r="X432" t="str">
            <v>1,X</v>
          </cell>
          <cell r="Y432" t="str">
            <v>1,X</v>
          </cell>
          <cell r="Z432" t="str">
            <v>1,X</v>
          </cell>
          <cell r="AA432" t="str">
            <v>1,X</v>
          </cell>
          <cell r="AB432" t="str">
            <v>1,X</v>
          </cell>
          <cell r="AC432" t="str">
            <v>1,X</v>
          </cell>
          <cell r="AE432" t="str">
            <v>1,X</v>
          </cell>
          <cell r="AF432" t="str">
            <v>1,X</v>
          </cell>
          <cell r="AG432" t="str">
            <v>1,X</v>
          </cell>
          <cell r="AH432" t="str">
            <v>1,X</v>
          </cell>
          <cell r="AI432" t="str">
            <v>1,X</v>
          </cell>
          <cell r="AJ432" t="str">
            <v>1,X</v>
          </cell>
          <cell r="AM432">
            <v>27</v>
          </cell>
          <cell r="AN432">
            <v>27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1</v>
          </cell>
        </row>
        <row r="433">
          <cell r="C433">
            <v>10782</v>
          </cell>
          <cell r="D433" t="str">
            <v>Phạm Thị Lan Phương</v>
          </cell>
          <cell r="E433" t="str">
            <v>Nv VS MB</v>
          </cell>
          <cell r="F433" t="str">
            <v>1,X</v>
          </cell>
          <cell r="G433" t="str">
            <v>1,X</v>
          </cell>
          <cell r="H433" t="str">
            <v>1,X</v>
          </cell>
          <cell r="J433" t="str">
            <v>1,X</v>
          </cell>
          <cell r="K433" t="str">
            <v>1,X</v>
          </cell>
          <cell r="L433" t="str">
            <v>1,X</v>
          </cell>
          <cell r="M433" t="str">
            <v>1,X</v>
          </cell>
          <cell r="N433" t="str">
            <v>1,X</v>
          </cell>
          <cell r="O433" t="str">
            <v>1,X</v>
          </cell>
          <cell r="Q433" t="str">
            <v>1,X</v>
          </cell>
          <cell r="R433" t="str">
            <v>1,X</v>
          </cell>
          <cell r="S433" t="str">
            <v>1,X</v>
          </cell>
          <cell r="T433" t="str">
            <v>1,X</v>
          </cell>
          <cell r="U433" t="str">
            <v>1,X</v>
          </cell>
          <cell r="V433" t="str">
            <v>1,X</v>
          </cell>
          <cell r="X433" t="str">
            <v>1,X</v>
          </cell>
          <cell r="Y433" t="str">
            <v>1,X</v>
          </cell>
          <cell r="Z433" t="str">
            <v>1,X</v>
          </cell>
          <cell r="AA433" t="str">
            <v>1,X</v>
          </cell>
          <cell r="AB433" t="str">
            <v>1,X</v>
          </cell>
          <cell r="AC433" t="str">
            <v>1,X</v>
          </cell>
          <cell r="AE433" t="str">
            <v>1,X</v>
          </cell>
          <cell r="AF433" t="str">
            <v>1,X</v>
          </cell>
          <cell r="AG433" t="str">
            <v>1,X</v>
          </cell>
          <cell r="AH433" t="str">
            <v>1,X</v>
          </cell>
          <cell r="AI433" t="str">
            <v>1,X</v>
          </cell>
          <cell r="AJ433" t="str">
            <v>1,X</v>
          </cell>
          <cell r="AM433">
            <v>27</v>
          </cell>
          <cell r="AN433">
            <v>27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1</v>
          </cell>
        </row>
        <row r="434">
          <cell r="C434">
            <v>10783</v>
          </cell>
          <cell r="D434" t="str">
            <v>Phạm Thị Thúy Ngà</v>
          </cell>
          <cell r="E434" t="str">
            <v>Nv VS MB</v>
          </cell>
          <cell r="F434" t="str">
            <v>1,X</v>
          </cell>
          <cell r="G434" t="str">
            <v>1,X</v>
          </cell>
          <cell r="H434" t="str">
            <v>1,X</v>
          </cell>
          <cell r="J434" t="str">
            <v>1,X</v>
          </cell>
          <cell r="K434" t="str">
            <v>1,X</v>
          </cell>
          <cell r="L434" t="str">
            <v>1,X</v>
          </cell>
          <cell r="M434" t="str">
            <v>1,X</v>
          </cell>
          <cell r="N434" t="str">
            <v>1,X</v>
          </cell>
          <cell r="O434" t="str">
            <v>1,X</v>
          </cell>
          <cell r="Q434" t="str">
            <v>1,X</v>
          </cell>
          <cell r="R434" t="str">
            <v>1,X</v>
          </cell>
          <cell r="S434" t="str">
            <v>1,X</v>
          </cell>
          <cell r="T434" t="str">
            <v>1,X</v>
          </cell>
          <cell r="U434" t="str">
            <v>1,X</v>
          </cell>
          <cell r="V434" t="str">
            <v>1,X</v>
          </cell>
          <cell r="X434" t="str">
            <v>1,X</v>
          </cell>
          <cell r="Y434" t="str">
            <v>1,X</v>
          </cell>
          <cell r="Z434" t="str">
            <v>1,X</v>
          </cell>
          <cell r="AA434" t="str">
            <v>1,X</v>
          </cell>
          <cell r="AB434" t="str">
            <v>1,X</v>
          </cell>
          <cell r="AC434" t="str">
            <v>1,X</v>
          </cell>
          <cell r="AE434" t="str">
            <v>1,X</v>
          </cell>
          <cell r="AF434" t="str">
            <v>1,X</v>
          </cell>
          <cell r="AG434" t="str">
            <v>1,X</v>
          </cell>
          <cell r="AH434" t="str">
            <v>1,X</v>
          </cell>
          <cell r="AI434" t="str">
            <v>1,X</v>
          </cell>
          <cell r="AJ434" t="str">
            <v>1,X</v>
          </cell>
          <cell r="AM434">
            <v>27</v>
          </cell>
          <cell r="AN434">
            <v>27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1.05</v>
          </cell>
        </row>
        <row r="435">
          <cell r="C435">
            <v>11769</v>
          </cell>
          <cell r="D435" t="str">
            <v>Ngô Thị Hường</v>
          </cell>
          <cell r="E435" t="str">
            <v>Nv VS MB</v>
          </cell>
          <cell r="F435" t="str">
            <v>1,X</v>
          </cell>
          <cell r="G435" t="str">
            <v>1,X</v>
          </cell>
          <cell r="H435" t="str">
            <v>1,X</v>
          </cell>
          <cell r="J435" t="str">
            <v>1,X</v>
          </cell>
          <cell r="K435" t="str">
            <v>1,X</v>
          </cell>
          <cell r="L435" t="str">
            <v>1,F</v>
          </cell>
          <cell r="M435" t="str">
            <v>1,F</v>
          </cell>
          <cell r="N435" t="str">
            <v>1,F</v>
          </cell>
          <cell r="O435" t="str">
            <v>1,F</v>
          </cell>
          <cell r="Q435" t="str">
            <v>1,F</v>
          </cell>
          <cell r="R435" t="str">
            <v>1,F</v>
          </cell>
          <cell r="S435" t="str">
            <v>1,TS</v>
          </cell>
          <cell r="T435" t="str">
            <v>1,TS</v>
          </cell>
          <cell r="U435" t="str">
            <v>1,TS</v>
          </cell>
          <cell r="V435" t="str">
            <v>1,TS</v>
          </cell>
          <cell r="X435" t="str">
            <v>1,TS</v>
          </cell>
          <cell r="Y435" t="str">
            <v>1,TS</v>
          </cell>
          <cell r="Z435" t="str">
            <v>1,TS</v>
          </cell>
          <cell r="AA435" t="str">
            <v>1,TS</v>
          </cell>
          <cell r="AB435" t="str">
            <v>1,TS</v>
          </cell>
          <cell r="AC435" t="str">
            <v>1,TS</v>
          </cell>
          <cell r="AE435" t="str">
            <v>1,TS</v>
          </cell>
          <cell r="AF435" t="str">
            <v>1,TS</v>
          </cell>
          <cell r="AG435" t="str">
            <v>1,TS</v>
          </cell>
          <cell r="AH435" t="str">
            <v>1,TS</v>
          </cell>
          <cell r="AI435" t="str">
            <v>1,TS</v>
          </cell>
          <cell r="AJ435" t="str">
            <v>1,TS</v>
          </cell>
          <cell r="AM435">
            <v>27</v>
          </cell>
          <cell r="AN435">
            <v>5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16</v>
          </cell>
          <cell r="AU435">
            <v>0</v>
          </cell>
          <cell r="AV435">
            <v>0</v>
          </cell>
          <cell r="AW435">
            <v>0</v>
          </cell>
          <cell r="AX435">
            <v>6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1</v>
          </cell>
        </row>
        <row r="436">
          <cell r="C436">
            <v>201502</v>
          </cell>
          <cell r="D436" t="str">
            <v>Nguyễn Thị Khánh</v>
          </cell>
          <cell r="E436" t="str">
            <v>Nhân viên VSMB</v>
          </cell>
          <cell r="F436" t="str">
            <v>1,X</v>
          </cell>
          <cell r="G436" t="str">
            <v>1,X</v>
          </cell>
          <cell r="H436" t="str">
            <v>1,X</v>
          </cell>
          <cell r="J436" t="str">
            <v>1,X</v>
          </cell>
          <cell r="K436" t="str">
            <v>1,X</v>
          </cell>
          <cell r="L436" t="str">
            <v>1,X</v>
          </cell>
          <cell r="M436" t="str">
            <v>1,X</v>
          </cell>
          <cell r="N436" t="str">
            <v>1,X</v>
          </cell>
          <cell r="O436" t="str">
            <v>1,X</v>
          </cell>
          <cell r="Q436" t="str">
            <v>1,X</v>
          </cell>
          <cell r="R436" t="str">
            <v>1,X</v>
          </cell>
          <cell r="S436" t="str">
            <v>1,X</v>
          </cell>
          <cell r="T436" t="str">
            <v>1,X</v>
          </cell>
          <cell r="U436" t="str">
            <v>1,X</v>
          </cell>
          <cell r="V436" t="str">
            <v>1,X</v>
          </cell>
          <cell r="X436" t="str">
            <v>1,X</v>
          </cell>
          <cell r="Y436" t="str">
            <v>1,X</v>
          </cell>
          <cell r="Z436" t="str">
            <v>1,X</v>
          </cell>
          <cell r="AA436" t="str">
            <v>1,X</v>
          </cell>
          <cell r="AB436" t="str">
            <v>1,X</v>
          </cell>
          <cell r="AC436" t="str">
            <v>1,X</v>
          </cell>
          <cell r="AE436" t="str">
            <v>1,X</v>
          </cell>
          <cell r="AF436" t="str">
            <v>1,X</v>
          </cell>
          <cell r="AG436" t="str">
            <v>1,X</v>
          </cell>
          <cell r="AH436" t="str">
            <v>1,X</v>
          </cell>
          <cell r="AI436" t="str">
            <v>1,X</v>
          </cell>
          <cell r="AJ436" t="str">
            <v>1,X</v>
          </cell>
          <cell r="AM436">
            <v>27</v>
          </cell>
          <cell r="AN436">
            <v>27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1</v>
          </cell>
        </row>
        <row r="437">
          <cell r="C437">
            <v>13728</v>
          </cell>
          <cell r="D437" t="str">
            <v>Nguyễn Thị Thanh</v>
          </cell>
          <cell r="E437" t="str">
            <v>Nv vệ sinh</v>
          </cell>
          <cell r="F437" t="str">
            <v>1,X</v>
          </cell>
          <cell r="G437" t="str">
            <v>1,X</v>
          </cell>
          <cell r="H437" t="str">
            <v>1,X</v>
          </cell>
          <cell r="J437" t="str">
            <v>1,X</v>
          </cell>
          <cell r="K437" t="str">
            <v>1,X</v>
          </cell>
          <cell r="L437" t="str">
            <v>1,X</v>
          </cell>
          <cell r="M437" t="str">
            <v>1,X</v>
          </cell>
          <cell r="N437" t="str">
            <v>1,X</v>
          </cell>
          <cell r="O437" t="str">
            <v>1,X</v>
          </cell>
          <cell r="Q437" t="str">
            <v>1,X</v>
          </cell>
          <cell r="R437" t="str">
            <v>1,X</v>
          </cell>
          <cell r="S437" t="str">
            <v>1,X</v>
          </cell>
          <cell r="T437" t="str">
            <v>1,X</v>
          </cell>
          <cell r="U437" t="str">
            <v>1,X</v>
          </cell>
          <cell r="V437" t="str">
            <v>1,X</v>
          </cell>
          <cell r="X437" t="str">
            <v>1,X</v>
          </cell>
          <cell r="Y437" t="str">
            <v>1,X</v>
          </cell>
          <cell r="Z437" t="str">
            <v>1,X</v>
          </cell>
          <cell r="AA437" t="str">
            <v>1,X</v>
          </cell>
          <cell r="AB437" t="str">
            <v>1,X</v>
          </cell>
          <cell r="AC437" t="str">
            <v>1,X</v>
          </cell>
          <cell r="AE437" t="str">
            <v>1,X</v>
          </cell>
          <cell r="AF437" t="str">
            <v>1,X</v>
          </cell>
          <cell r="AG437" t="str">
            <v>1,X</v>
          </cell>
          <cell r="AH437" t="str">
            <v>1,X</v>
          </cell>
          <cell r="AI437" t="str">
            <v>1,X</v>
          </cell>
          <cell r="AJ437" t="str">
            <v>1,X</v>
          </cell>
          <cell r="AM437">
            <v>27</v>
          </cell>
          <cell r="AN437">
            <v>27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1.05</v>
          </cell>
        </row>
        <row r="438">
          <cell r="C438">
            <v>13745</v>
          </cell>
          <cell r="D438" t="str">
            <v>Nguyễn Thị Hoài Hương</v>
          </cell>
          <cell r="E438" t="str">
            <v>Nv vệ sinh</v>
          </cell>
          <cell r="F438" t="str">
            <v>1,X</v>
          </cell>
          <cell r="G438" t="str">
            <v>1,X</v>
          </cell>
          <cell r="H438" t="str">
            <v>1,X</v>
          </cell>
          <cell r="J438" t="str">
            <v>1,X</v>
          </cell>
          <cell r="K438" t="str">
            <v>1,X</v>
          </cell>
          <cell r="L438" t="str">
            <v>1,X</v>
          </cell>
          <cell r="M438" t="str">
            <v>1,X</v>
          </cell>
          <cell r="N438" t="str">
            <v>1,X</v>
          </cell>
          <cell r="O438" t="str">
            <v>1,X</v>
          </cell>
          <cell r="Q438" t="str">
            <v>1,X</v>
          </cell>
          <cell r="R438" t="str">
            <v>1,X</v>
          </cell>
          <cell r="S438" t="str">
            <v>1,X</v>
          </cell>
          <cell r="T438" t="str">
            <v>1,X</v>
          </cell>
          <cell r="U438" t="str">
            <v>1,X</v>
          </cell>
          <cell r="V438" t="str">
            <v>1,X</v>
          </cell>
          <cell r="X438" t="str">
            <v>1,X</v>
          </cell>
          <cell r="Y438" t="str">
            <v>1,X</v>
          </cell>
          <cell r="Z438" t="str">
            <v>1,X</v>
          </cell>
          <cell r="AA438" t="str">
            <v>1,X</v>
          </cell>
          <cell r="AB438" t="str">
            <v>1,X</v>
          </cell>
          <cell r="AC438" t="str">
            <v>1,X</v>
          </cell>
          <cell r="AE438" t="str">
            <v>1,X</v>
          </cell>
          <cell r="AF438" t="str">
            <v>1,X</v>
          </cell>
          <cell r="AG438" t="str">
            <v>1,X</v>
          </cell>
          <cell r="AH438" t="str">
            <v>1,X</v>
          </cell>
          <cell r="AI438" t="str">
            <v>1,X</v>
          </cell>
          <cell r="AJ438" t="str">
            <v>1,X</v>
          </cell>
          <cell r="AM438">
            <v>27</v>
          </cell>
          <cell r="AN438">
            <v>27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1</v>
          </cell>
        </row>
        <row r="439">
          <cell r="C439">
            <v>13746</v>
          </cell>
          <cell r="D439" t="str">
            <v>Nguyễn Minh Tuấn</v>
          </cell>
          <cell r="E439" t="str">
            <v>Nv vệ sinh</v>
          </cell>
          <cell r="F439" t="str">
            <v>1,X</v>
          </cell>
          <cell r="G439" t="str">
            <v>1,X</v>
          </cell>
          <cell r="H439" t="str">
            <v>1,X</v>
          </cell>
          <cell r="J439" t="str">
            <v>1,X</v>
          </cell>
          <cell r="K439" t="str">
            <v>1,X</v>
          </cell>
          <cell r="L439" t="str">
            <v>1,X</v>
          </cell>
          <cell r="M439" t="str">
            <v>1,X</v>
          </cell>
          <cell r="N439" t="str">
            <v>1,X</v>
          </cell>
          <cell r="O439" t="str">
            <v>1,X</v>
          </cell>
          <cell r="Q439" t="str">
            <v>1,X</v>
          </cell>
          <cell r="R439" t="str">
            <v>1,X</v>
          </cell>
          <cell r="S439" t="str">
            <v>1,X</v>
          </cell>
          <cell r="T439" t="str">
            <v>1,X</v>
          </cell>
          <cell r="U439" t="str">
            <v>1,X</v>
          </cell>
          <cell r="V439" t="str">
            <v>1,X</v>
          </cell>
          <cell r="X439" t="str">
            <v>1,X</v>
          </cell>
          <cell r="Y439" t="str">
            <v>1,X</v>
          </cell>
          <cell r="Z439" t="str">
            <v>1,X</v>
          </cell>
          <cell r="AA439" t="str">
            <v>1,X</v>
          </cell>
          <cell r="AB439" t="str">
            <v>1,X</v>
          </cell>
          <cell r="AC439" t="str">
            <v>1,X</v>
          </cell>
          <cell r="AE439" t="str">
            <v>1,X</v>
          </cell>
          <cell r="AF439" t="str">
            <v>1,X</v>
          </cell>
          <cell r="AG439" t="str">
            <v>1,X</v>
          </cell>
          <cell r="AH439" t="str">
            <v>1,X</v>
          </cell>
          <cell r="AI439" t="str">
            <v>1,X</v>
          </cell>
          <cell r="AJ439" t="str">
            <v>1,X</v>
          </cell>
          <cell r="AM439">
            <v>27</v>
          </cell>
          <cell r="AN439">
            <v>27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2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1.05</v>
          </cell>
        </row>
        <row r="440">
          <cell r="C440">
            <v>13747</v>
          </cell>
          <cell r="D440" t="str">
            <v>Nguyễn Thị Liên</v>
          </cell>
          <cell r="E440" t="str">
            <v>Nv vệ sinh</v>
          </cell>
          <cell r="F440" t="str">
            <v>1,X</v>
          </cell>
          <cell r="G440" t="str">
            <v>1,X</v>
          </cell>
          <cell r="H440" t="str">
            <v>1,X</v>
          </cell>
          <cell r="J440" t="str">
            <v>1,X</v>
          </cell>
          <cell r="K440" t="str">
            <v>1,X</v>
          </cell>
          <cell r="L440" t="str">
            <v>1,X</v>
          </cell>
          <cell r="M440" t="str">
            <v>1,X</v>
          </cell>
          <cell r="N440" t="str">
            <v>1,X</v>
          </cell>
          <cell r="O440" t="str">
            <v>1,X</v>
          </cell>
          <cell r="Q440" t="str">
            <v>1,X</v>
          </cell>
          <cell r="R440" t="str">
            <v>1,X</v>
          </cell>
          <cell r="S440" t="str">
            <v>1,X</v>
          </cell>
          <cell r="T440" t="str">
            <v>1,X</v>
          </cell>
          <cell r="U440" t="str">
            <v>1,X</v>
          </cell>
          <cell r="V440" t="str">
            <v>1,X</v>
          </cell>
          <cell r="X440" t="str">
            <v>1,X</v>
          </cell>
          <cell r="Y440" t="str">
            <v>1,X</v>
          </cell>
          <cell r="Z440" t="str">
            <v>1,X</v>
          </cell>
          <cell r="AA440" t="str">
            <v>1,X</v>
          </cell>
          <cell r="AB440" t="str">
            <v>1,X</v>
          </cell>
          <cell r="AC440" t="str">
            <v>1,X</v>
          </cell>
          <cell r="AE440" t="str">
            <v>1,X</v>
          </cell>
          <cell r="AF440" t="str">
            <v>1,X</v>
          </cell>
          <cell r="AG440" t="str">
            <v>1,X</v>
          </cell>
          <cell r="AH440" t="str">
            <v>1,X</v>
          </cell>
          <cell r="AI440" t="str">
            <v>1,X</v>
          </cell>
          <cell r="AJ440" t="str">
            <v>1,X</v>
          </cell>
          <cell r="AM440">
            <v>27</v>
          </cell>
          <cell r="AN440">
            <v>27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1</v>
          </cell>
        </row>
        <row r="441">
          <cell r="C441">
            <v>13748</v>
          </cell>
          <cell r="D441" t="str">
            <v>Thiều Thị Thu Lan</v>
          </cell>
          <cell r="E441" t="str">
            <v>Nv vệ sinh</v>
          </cell>
          <cell r="F441" t="str">
            <v>1,X</v>
          </cell>
          <cell r="G441" t="str">
            <v>1,X</v>
          </cell>
          <cell r="H441" t="str">
            <v>1,X</v>
          </cell>
          <cell r="J441" t="str">
            <v>1,X</v>
          </cell>
          <cell r="K441" t="str">
            <v>1,X</v>
          </cell>
          <cell r="L441" t="str">
            <v>1,X</v>
          </cell>
          <cell r="M441" t="str">
            <v>1,X</v>
          </cell>
          <cell r="N441" t="str">
            <v>1,X</v>
          </cell>
          <cell r="O441" t="str">
            <v>1,X</v>
          </cell>
          <cell r="Q441" t="str">
            <v>1,X</v>
          </cell>
          <cell r="R441" t="str">
            <v>1,X</v>
          </cell>
          <cell r="S441" t="str">
            <v>1,X</v>
          </cell>
          <cell r="T441" t="str">
            <v>1,X</v>
          </cell>
          <cell r="U441" t="str">
            <v>1,X</v>
          </cell>
          <cell r="V441" t="str">
            <v>1,X</v>
          </cell>
          <cell r="X441" t="str">
            <v>1,X</v>
          </cell>
          <cell r="Y441" t="str">
            <v>1,X</v>
          </cell>
          <cell r="Z441" t="str">
            <v>1,X</v>
          </cell>
          <cell r="AA441" t="str">
            <v>1,X</v>
          </cell>
          <cell r="AB441" t="str">
            <v>1,X</v>
          </cell>
          <cell r="AC441" t="str">
            <v>1,X</v>
          </cell>
          <cell r="AE441" t="str">
            <v>1,X</v>
          </cell>
          <cell r="AF441" t="str">
            <v>1,X</v>
          </cell>
          <cell r="AG441" t="str">
            <v>1,X</v>
          </cell>
          <cell r="AH441" t="str">
            <v>1,X</v>
          </cell>
          <cell r="AI441" t="str">
            <v>1,X</v>
          </cell>
          <cell r="AJ441" t="str">
            <v>1,X</v>
          </cell>
          <cell r="AM441">
            <v>27</v>
          </cell>
          <cell r="AN441">
            <v>27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1</v>
          </cell>
        </row>
        <row r="442">
          <cell r="C442">
            <v>13749</v>
          </cell>
          <cell r="D442" t="str">
            <v>Chu Phương Thảo</v>
          </cell>
          <cell r="E442" t="str">
            <v>Nv vệ sinh</v>
          </cell>
          <cell r="F442" t="str">
            <v>1,X</v>
          </cell>
          <cell r="G442" t="str">
            <v>1,X</v>
          </cell>
          <cell r="H442" t="str">
            <v>1,X</v>
          </cell>
          <cell r="J442" t="str">
            <v>1,X</v>
          </cell>
          <cell r="K442" t="str">
            <v>1,X</v>
          </cell>
          <cell r="L442" t="str">
            <v>1,X</v>
          </cell>
          <cell r="M442" t="str">
            <v>1,X</v>
          </cell>
          <cell r="N442" t="str">
            <v>1,X</v>
          </cell>
          <cell r="O442" t="str">
            <v>1,X</v>
          </cell>
          <cell r="Q442" t="str">
            <v>1,X</v>
          </cell>
          <cell r="R442" t="str">
            <v>1,X</v>
          </cell>
          <cell r="S442" t="str">
            <v>1,X</v>
          </cell>
          <cell r="T442" t="str">
            <v>1,X</v>
          </cell>
          <cell r="U442" t="str">
            <v>1,X</v>
          </cell>
          <cell r="V442" t="str">
            <v>1,X</v>
          </cell>
          <cell r="X442" t="str">
            <v>1,X</v>
          </cell>
          <cell r="Y442" t="str">
            <v>1,X</v>
          </cell>
          <cell r="Z442" t="str">
            <v>1,X</v>
          </cell>
          <cell r="AA442" t="str">
            <v>1,X</v>
          </cell>
          <cell r="AB442" t="str">
            <v>1,X</v>
          </cell>
          <cell r="AC442" t="str">
            <v>1,X</v>
          </cell>
          <cell r="AE442" t="str">
            <v>1,X</v>
          </cell>
          <cell r="AF442" t="str">
            <v>1,X</v>
          </cell>
          <cell r="AG442" t="str">
            <v>1,X</v>
          </cell>
          <cell r="AH442" t="str">
            <v>1,X</v>
          </cell>
          <cell r="AI442" t="str">
            <v>1,X</v>
          </cell>
          <cell r="AJ442" t="str">
            <v>1,X</v>
          </cell>
          <cell r="AM442">
            <v>27</v>
          </cell>
          <cell r="AN442">
            <v>27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1</v>
          </cell>
        </row>
        <row r="443">
          <cell r="C443">
            <v>10597</v>
          </cell>
          <cell r="D443" t="str">
            <v>Nguyễn Thị Thu Sang</v>
          </cell>
          <cell r="E443" t="str">
            <v>Nhân viên vệ sinh</v>
          </cell>
          <cell r="F443" t="str">
            <v>1,X</v>
          </cell>
          <cell r="G443" t="str">
            <v>1,X</v>
          </cell>
          <cell r="H443" t="str">
            <v>1,X</v>
          </cell>
          <cell r="J443" t="str">
            <v>1,X</v>
          </cell>
          <cell r="K443" t="str">
            <v>1,X</v>
          </cell>
          <cell r="L443" t="str">
            <v>1,X</v>
          </cell>
          <cell r="M443" t="str">
            <v>1,X</v>
          </cell>
          <cell r="N443" t="str">
            <v>1,X</v>
          </cell>
          <cell r="O443" t="str">
            <v>1,X</v>
          </cell>
          <cell r="Q443" t="str">
            <v>1,X</v>
          </cell>
          <cell r="R443" t="str">
            <v>1,X</v>
          </cell>
          <cell r="S443" t="str">
            <v>1,X</v>
          </cell>
          <cell r="T443" t="str">
            <v>1,X</v>
          </cell>
          <cell r="U443" t="str">
            <v>1,X</v>
          </cell>
          <cell r="V443" t="str">
            <v>1,X</v>
          </cell>
          <cell r="X443" t="str">
            <v>1,X</v>
          </cell>
          <cell r="Y443" t="str">
            <v>1,X</v>
          </cell>
          <cell r="Z443" t="str">
            <v>1,X</v>
          </cell>
          <cell r="AA443" t="str">
            <v>1,X</v>
          </cell>
          <cell r="AB443" t="str">
            <v>1,X</v>
          </cell>
          <cell r="AC443" t="str">
            <v>1,X</v>
          </cell>
          <cell r="AE443" t="str">
            <v>1,X</v>
          </cell>
          <cell r="AF443" t="str">
            <v>1,X</v>
          </cell>
          <cell r="AG443" t="str">
            <v>1,X</v>
          </cell>
          <cell r="AH443" t="str">
            <v>1,X</v>
          </cell>
          <cell r="AI443" t="str">
            <v>1,X</v>
          </cell>
          <cell r="AJ443" t="str">
            <v>1,X</v>
          </cell>
          <cell r="AM443">
            <v>27</v>
          </cell>
          <cell r="AN443">
            <v>27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2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1</v>
          </cell>
        </row>
        <row r="444">
          <cell r="C444">
            <v>11082</v>
          </cell>
          <cell r="D444" t="str">
            <v>Hoàng Trung Dũng</v>
          </cell>
          <cell r="E444" t="str">
            <v>CV Kỹ thuật</v>
          </cell>
          <cell r="F444" t="str">
            <v>1,X</v>
          </cell>
          <cell r="G444" t="str">
            <v>1,X</v>
          </cell>
          <cell r="H444" t="str">
            <v>1,X</v>
          </cell>
          <cell r="J444" t="str">
            <v>1,X</v>
          </cell>
          <cell r="K444" t="str">
            <v>1,X</v>
          </cell>
          <cell r="L444" t="str">
            <v>1,X</v>
          </cell>
          <cell r="M444" t="str">
            <v>1,X</v>
          </cell>
          <cell r="N444" t="str">
            <v>1,X</v>
          </cell>
          <cell r="O444" t="str">
            <v>1,X</v>
          </cell>
          <cell r="Q444" t="str">
            <v>1,X</v>
          </cell>
          <cell r="R444" t="str">
            <v>1,X</v>
          </cell>
          <cell r="S444" t="str">
            <v>1,X</v>
          </cell>
          <cell r="T444" t="str">
            <v>1,X</v>
          </cell>
          <cell r="U444" t="str">
            <v>1,X</v>
          </cell>
          <cell r="V444" t="str">
            <v>1,X</v>
          </cell>
          <cell r="X444" t="str">
            <v>1,X</v>
          </cell>
          <cell r="Y444" t="str">
            <v>1,X</v>
          </cell>
          <cell r="Z444" t="str">
            <v>1,X</v>
          </cell>
          <cell r="AA444" t="str">
            <v>1,X</v>
          </cell>
          <cell r="AB444" t="str">
            <v>1,X</v>
          </cell>
          <cell r="AC444" t="str">
            <v>1,X</v>
          </cell>
          <cell r="AE444" t="str">
            <v>1,X</v>
          </cell>
          <cell r="AF444" t="str">
            <v>1,X</v>
          </cell>
          <cell r="AG444" t="str">
            <v>1,X</v>
          </cell>
          <cell r="AH444" t="str">
            <v>1,X</v>
          </cell>
          <cell r="AI444" t="str">
            <v>1,X</v>
          </cell>
          <cell r="AJ444" t="str">
            <v>1,X</v>
          </cell>
          <cell r="AM444">
            <v>27</v>
          </cell>
          <cell r="AN444">
            <v>27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1</v>
          </cell>
        </row>
        <row r="445">
          <cell r="C445">
            <v>11083</v>
          </cell>
          <cell r="D445" t="str">
            <v>Bùi Văn Nam</v>
          </cell>
          <cell r="E445" t="str">
            <v>CV Kỹ thuật</v>
          </cell>
          <cell r="F445" t="str">
            <v>1,X</v>
          </cell>
          <cell r="G445" t="str">
            <v>1,X</v>
          </cell>
          <cell r="H445" t="str">
            <v>1,X</v>
          </cell>
          <cell r="J445" t="str">
            <v>1,X</v>
          </cell>
          <cell r="K445" t="str">
            <v>1,X</v>
          </cell>
          <cell r="L445" t="str">
            <v>1,X</v>
          </cell>
          <cell r="M445" t="str">
            <v>1,X</v>
          </cell>
          <cell r="N445" t="str">
            <v>1,X</v>
          </cell>
          <cell r="O445" t="str">
            <v>1,X</v>
          </cell>
          <cell r="Q445" t="str">
            <v>1,X</v>
          </cell>
          <cell r="R445" t="str">
            <v>1,X</v>
          </cell>
          <cell r="S445" t="str">
            <v>1,X</v>
          </cell>
          <cell r="T445" t="str">
            <v>1,X</v>
          </cell>
          <cell r="U445" t="str">
            <v>1,X</v>
          </cell>
          <cell r="V445" t="str">
            <v>1,X</v>
          </cell>
          <cell r="X445" t="str">
            <v>1,X</v>
          </cell>
          <cell r="Y445" t="str">
            <v>1,X</v>
          </cell>
          <cell r="Z445" t="str">
            <v>1,X</v>
          </cell>
          <cell r="AA445" t="str">
            <v>1,X</v>
          </cell>
          <cell r="AB445" t="str">
            <v>1,X</v>
          </cell>
          <cell r="AC445" t="str">
            <v>1,X</v>
          </cell>
          <cell r="AE445" t="str">
            <v>1,X</v>
          </cell>
          <cell r="AF445" t="str">
            <v>1,X</v>
          </cell>
          <cell r="AG445" t="str">
            <v>1,X</v>
          </cell>
          <cell r="AH445" t="str">
            <v>1,X</v>
          </cell>
          <cell r="AI445" t="str">
            <v>1,X</v>
          </cell>
          <cell r="AJ445" t="str">
            <v>1,X</v>
          </cell>
          <cell r="AM445">
            <v>27</v>
          </cell>
          <cell r="AN445">
            <v>27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1</v>
          </cell>
        </row>
        <row r="446">
          <cell r="C446">
            <v>10643</v>
          </cell>
          <cell r="D446" t="str">
            <v>Nguyễn Văn Thành</v>
          </cell>
          <cell r="E446" t="str">
            <v>KTV mặt đất</v>
          </cell>
          <cell r="F446" t="str">
            <v>1,X</v>
          </cell>
          <cell r="G446" t="str">
            <v>1,X</v>
          </cell>
          <cell r="H446" t="str">
            <v>1,X</v>
          </cell>
          <cell r="J446" t="str">
            <v>1,X</v>
          </cell>
          <cell r="K446" t="str">
            <v>1,X</v>
          </cell>
          <cell r="L446" t="str">
            <v>1,X</v>
          </cell>
          <cell r="M446" t="str">
            <v>1,X</v>
          </cell>
          <cell r="N446" t="str">
            <v>1,X</v>
          </cell>
          <cell r="O446" t="str">
            <v>1,X</v>
          </cell>
          <cell r="Q446" t="str">
            <v>1,X</v>
          </cell>
          <cell r="R446" t="str">
            <v>1,X</v>
          </cell>
          <cell r="S446" t="str">
            <v>1,X</v>
          </cell>
          <cell r="T446" t="str">
            <v>1,X</v>
          </cell>
          <cell r="U446" t="str">
            <v>1,X</v>
          </cell>
          <cell r="V446" t="str">
            <v>1,X</v>
          </cell>
          <cell r="X446" t="str">
            <v>1,X</v>
          </cell>
          <cell r="Y446" t="str">
            <v>1,X</v>
          </cell>
          <cell r="Z446" t="str">
            <v>1,X</v>
          </cell>
          <cell r="AA446" t="str">
            <v>1,X</v>
          </cell>
          <cell r="AB446" t="str">
            <v>1,X</v>
          </cell>
          <cell r="AC446" t="str">
            <v>1,X</v>
          </cell>
          <cell r="AE446" t="str">
            <v>1,X</v>
          </cell>
          <cell r="AF446" t="str">
            <v>1,X</v>
          </cell>
          <cell r="AG446" t="str">
            <v>1,X</v>
          </cell>
          <cell r="AH446" t="str">
            <v>1,X</v>
          </cell>
          <cell r="AI446" t="str">
            <v>1,X</v>
          </cell>
          <cell r="AJ446" t="str">
            <v>1,X</v>
          </cell>
          <cell r="AM446">
            <v>27</v>
          </cell>
          <cell r="AN446">
            <v>27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2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1</v>
          </cell>
        </row>
        <row r="447">
          <cell r="C447">
            <v>13049</v>
          </cell>
          <cell r="D447" t="str">
            <v>Nguyễn Đức Anh</v>
          </cell>
          <cell r="E447" t="str">
            <v>Nhân viên kỹ thuật</v>
          </cell>
          <cell r="F447" t="str">
            <v>1,X</v>
          </cell>
          <cell r="G447" t="str">
            <v>1,X</v>
          </cell>
          <cell r="H447" t="str">
            <v>1,X</v>
          </cell>
          <cell r="J447" t="str">
            <v>1,X</v>
          </cell>
          <cell r="K447" t="str">
            <v>1,X</v>
          </cell>
          <cell r="L447" t="str">
            <v>1,X</v>
          </cell>
          <cell r="M447" t="str">
            <v>1,X</v>
          </cell>
          <cell r="N447" t="str">
            <v>1,X</v>
          </cell>
          <cell r="O447" t="str">
            <v>1,X</v>
          </cell>
          <cell r="Q447" t="str">
            <v>1,X</v>
          </cell>
          <cell r="R447" t="str">
            <v>1,X</v>
          </cell>
          <cell r="S447" t="str">
            <v>1,X</v>
          </cell>
          <cell r="T447" t="str">
            <v>1,X</v>
          </cell>
          <cell r="U447" t="str">
            <v>1,X</v>
          </cell>
          <cell r="V447" t="str">
            <v>1,X</v>
          </cell>
          <cell r="X447" t="str">
            <v>1,X</v>
          </cell>
          <cell r="Y447" t="str">
            <v>1,X</v>
          </cell>
          <cell r="Z447" t="str">
            <v>1,X</v>
          </cell>
          <cell r="AA447" t="str">
            <v>1,X</v>
          </cell>
          <cell r="AB447" t="str">
            <v>1,X</v>
          </cell>
          <cell r="AC447" t="str">
            <v>1,X</v>
          </cell>
          <cell r="AE447" t="str">
            <v>1,X</v>
          </cell>
          <cell r="AF447" t="str">
            <v>1,X</v>
          </cell>
          <cell r="AG447" t="str">
            <v>1,X</v>
          </cell>
          <cell r="AH447" t="str">
            <v>1,X</v>
          </cell>
          <cell r="AI447" t="str">
            <v>1,X</v>
          </cell>
          <cell r="AJ447" t="str">
            <v>1,X</v>
          </cell>
          <cell r="AM447">
            <v>27</v>
          </cell>
          <cell r="AN447">
            <v>27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0.76</v>
          </cell>
        </row>
        <row r="448">
          <cell r="C448">
            <v>10595</v>
          </cell>
          <cell r="D448" t="str">
            <v>Lê Thị Mai</v>
          </cell>
          <cell r="E448" t="str">
            <v>Nhân viên kế toán</v>
          </cell>
          <cell r="F448" t="str">
            <v>1,x</v>
          </cell>
          <cell r="G448" t="str">
            <v>1,x</v>
          </cell>
          <cell r="J448" t="str">
            <v>1,x</v>
          </cell>
          <cell r="K448" t="str">
            <v>1,x</v>
          </cell>
          <cell r="L448" t="str">
            <v>1,x</v>
          </cell>
          <cell r="M448" t="str">
            <v>1,x</v>
          </cell>
          <cell r="N448" t="str">
            <v>1,x</v>
          </cell>
          <cell r="Q448" t="str">
            <v>1,x</v>
          </cell>
          <cell r="R448" t="str">
            <v>1,x</v>
          </cell>
          <cell r="S448" t="str">
            <v>1,x</v>
          </cell>
          <cell r="T448" t="str">
            <v>1,x</v>
          </cell>
          <cell r="U448" t="str">
            <v>1,x</v>
          </cell>
          <cell r="X448" t="str">
            <v>1,x</v>
          </cell>
          <cell r="Y448" t="str">
            <v>1,x</v>
          </cell>
          <cell r="Z448" t="str">
            <v>1,x</v>
          </cell>
          <cell r="AA448" t="str">
            <v>1,x</v>
          </cell>
          <cell r="AB448" t="str">
            <v>1,x</v>
          </cell>
          <cell r="AE448" t="str">
            <v>1,x</v>
          </cell>
          <cell r="AF448" t="str">
            <v>1,x</v>
          </cell>
          <cell r="AG448" t="str">
            <v>1,x</v>
          </cell>
          <cell r="AH448" t="str">
            <v>1,x</v>
          </cell>
          <cell r="AI448" t="str">
            <v>1,x</v>
          </cell>
          <cell r="AJ448" t="str">
            <v>1,x</v>
          </cell>
          <cell r="AM448">
            <v>23</v>
          </cell>
          <cell r="AN448">
            <v>23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1</v>
          </cell>
        </row>
        <row r="449">
          <cell r="C449">
            <v>10793</v>
          </cell>
          <cell r="D449" t="str">
            <v>Lê Thị Thúy</v>
          </cell>
          <cell r="E449" t="str">
            <v>Nhân viên kế toán</v>
          </cell>
          <cell r="F449" t="str">
            <v>1,x</v>
          </cell>
          <cell r="G449" t="str">
            <v>1,x</v>
          </cell>
          <cell r="J449" t="str">
            <v>1,x</v>
          </cell>
          <cell r="K449" t="str">
            <v>1,x</v>
          </cell>
          <cell r="L449" t="str">
            <v>1,x</v>
          </cell>
          <cell r="M449" t="str">
            <v>1,x</v>
          </cell>
          <cell r="N449" t="str">
            <v>1,x</v>
          </cell>
          <cell r="Q449" t="str">
            <v>1,x</v>
          </cell>
          <cell r="R449" t="str">
            <v>1,x</v>
          </cell>
          <cell r="S449" t="str">
            <v>1,x</v>
          </cell>
          <cell r="T449" t="str">
            <v>1,x</v>
          </cell>
          <cell r="U449" t="str">
            <v>1,x</v>
          </cell>
          <cell r="X449" t="str">
            <v>1,x</v>
          </cell>
          <cell r="Y449" t="str">
            <v>1,x</v>
          </cell>
          <cell r="Z449" t="str">
            <v>1,x</v>
          </cell>
          <cell r="AA449" t="str">
            <v>1,x</v>
          </cell>
          <cell r="AB449" t="str">
            <v>1,x</v>
          </cell>
          <cell r="AE449" t="str">
            <v>1,x</v>
          </cell>
          <cell r="AF449" t="str">
            <v>1,x</v>
          </cell>
          <cell r="AG449" t="str">
            <v>1,x</v>
          </cell>
          <cell r="AH449" t="str">
            <v>1,x</v>
          </cell>
          <cell r="AI449" t="str">
            <v>1,x</v>
          </cell>
          <cell r="AJ449" t="str">
            <v>1,x</v>
          </cell>
          <cell r="AM449">
            <v>23</v>
          </cell>
          <cell r="AN449">
            <v>23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1</v>
          </cell>
        </row>
        <row r="450">
          <cell r="C450">
            <v>12660</v>
          </cell>
          <cell r="D450" t="str">
            <v>Bùi Thị Thu</v>
          </cell>
          <cell r="E450" t="str">
            <v>Nhân viên kế toán</v>
          </cell>
          <cell r="F450" t="str">
            <v>1,x</v>
          </cell>
          <cell r="G450" t="str">
            <v>1,x</v>
          </cell>
          <cell r="J450" t="str">
            <v>1,x</v>
          </cell>
          <cell r="K450" t="str">
            <v>1,x</v>
          </cell>
          <cell r="L450" t="str">
            <v>1,x</v>
          </cell>
          <cell r="M450" t="str">
            <v>1,x</v>
          </cell>
          <cell r="N450" t="str">
            <v>1,x</v>
          </cell>
          <cell r="Q450" t="str">
            <v>1,x</v>
          </cell>
          <cell r="R450" t="str">
            <v>1,x</v>
          </cell>
          <cell r="S450" t="str">
            <v>1,x</v>
          </cell>
          <cell r="T450" t="str">
            <v>1,x</v>
          </cell>
          <cell r="U450" t="str">
            <v>1,x</v>
          </cell>
          <cell r="X450" t="str">
            <v>1,x</v>
          </cell>
          <cell r="Y450" t="str">
            <v>1,x</v>
          </cell>
          <cell r="Z450" t="str">
            <v>1,x</v>
          </cell>
          <cell r="AA450" t="str">
            <v>1,x</v>
          </cell>
          <cell r="AB450" t="str">
            <v>1,x</v>
          </cell>
          <cell r="AE450" t="str">
            <v>1,x</v>
          </cell>
          <cell r="AF450" t="str">
            <v>1,x</v>
          </cell>
          <cell r="AG450" t="str">
            <v>1,x</v>
          </cell>
          <cell r="AH450" t="str">
            <v>1,x</v>
          </cell>
          <cell r="AI450" t="str">
            <v>1,x</v>
          </cell>
          <cell r="AJ450" t="str">
            <v>1,x</v>
          </cell>
          <cell r="AM450">
            <v>23</v>
          </cell>
          <cell r="AN450">
            <v>23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1</v>
          </cell>
        </row>
        <row r="451">
          <cell r="C451">
            <v>10794</v>
          </cell>
          <cell r="D451" t="str">
            <v>Nguyễn Thị Kim Huệ</v>
          </cell>
          <cell r="E451" t="str">
            <v>NV Thủ Quỹ</v>
          </cell>
          <cell r="F451" t="str">
            <v>1,F</v>
          </cell>
          <cell r="G451" t="str">
            <v>1,F</v>
          </cell>
          <cell r="J451" t="str">
            <v>1,x</v>
          </cell>
          <cell r="K451" t="str">
            <v>1,x</v>
          </cell>
          <cell r="L451" t="str">
            <v>1,x</v>
          </cell>
          <cell r="M451" t="str">
            <v>1,x</v>
          </cell>
          <cell r="N451" t="str">
            <v>1,x</v>
          </cell>
          <cell r="Q451" t="str">
            <v>1,x</v>
          </cell>
          <cell r="R451" t="str">
            <v>1,x</v>
          </cell>
          <cell r="S451" t="str">
            <v>1,x</v>
          </cell>
          <cell r="T451" t="str">
            <v>1,x</v>
          </cell>
          <cell r="U451" t="str">
            <v>1,x</v>
          </cell>
          <cell r="X451" t="str">
            <v>1,x</v>
          </cell>
          <cell r="Y451" t="str">
            <v>1,x</v>
          </cell>
          <cell r="Z451" t="str">
            <v>1,x</v>
          </cell>
          <cell r="AA451" t="str">
            <v>1,x</v>
          </cell>
          <cell r="AB451" t="str">
            <v>1,x</v>
          </cell>
          <cell r="AE451" t="str">
            <v>1,x</v>
          </cell>
          <cell r="AF451" t="str">
            <v>1,x</v>
          </cell>
          <cell r="AG451" t="str">
            <v>1,x</v>
          </cell>
          <cell r="AH451" t="str">
            <v>1,x</v>
          </cell>
          <cell r="AI451" t="str">
            <v>1,x</v>
          </cell>
          <cell r="AJ451" t="str">
            <v>1,x</v>
          </cell>
          <cell r="AM451">
            <v>23</v>
          </cell>
          <cell r="AN451">
            <v>21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2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1</v>
          </cell>
        </row>
        <row r="452">
          <cell r="C452">
            <v>10788</v>
          </cell>
          <cell r="D452" t="str">
            <v>Phạm Thị Thu Hiền</v>
          </cell>
          <cell r="E452" t="str">
            <v>Chuyên viên TCKT</v>
          </cell>
          <cell r="F452" t="str">
            <v>1,x</v>
          </cell>
          <cell r="G452" t="str">
            <v>1,x</v>
          </cell>
          <cell r="J452" t="str">
            <v>1,x</v>
          </cell>
          <cell r="K452" t="str">
            <v>1,x</v>
          </cell>
          <cell r="L452" t="str">
            <v>1,x</v>
          </cell>
          <cell r="M452" t="str">
            <v>1,x</v>
          </cell>
          <cell r="N452" t="str">
            <v>1,x</v>
          </cell>
          <cell r="Q452" t="str">
            <v>1,x</v>
          </cell>
          <cell r="R452" t="str">
            <v>1,x</v>
          </cell>
          <cell r="S452" t="str">
            <v>1,x</v>
          </cell>
          <cell r="T452" t="str">
            <v>1,x</v>
          </cell>
          <cell r="U452" t="str">
            <v>1,x</v>
          </cell>
          <cell r="X452" t="str">
            <v>1,x</v>
          </cell>
          <cell r="Y452" t="str">
            <v>1,x</v>
          </cell>
          <cell r="Z452" t="str">
            <v>1,x</v>
          </cell>
          <cell r="AA452" t="str">
            <v>1,x</v>
          </cell>
          <cell r="AB452" t="str">
            <v>1,x</v>
          </cell>
          <cell r="AE452" t="str">
            <v>1,x</v>
          </cell>
          <cell r="AF452" t="str">
            <v>1,x</v>
          </cell>
          <cell r="AG452" t="str">
            <v>1,x</v>
          </cell>
          <cell r="AH452" t="str">
            <v>1,x</v>
          </cell>
          <cell r="AI452" t="str">
            <v>1,x</v>
          </cell>
          <cell r="AJ452" t="str">
            <v>1,x</v>
          </cell>
          <cell r="AM452">
            <v>23</v>
          </cell>
          <cell r="AN452">
            <v>23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1</v>
          </cell>
        </row>
        <row r="453">
          <cell r="C453">
            <v>10789</v>
          </cell>
          <cell r="D453" t="str">
            <v>Hoàng Thị Trang Nhung</v>
          </cell>
          <cell r="E453" t="str">
            <v>Chuyên viên TCKT</v>
          </cell>
          <cell r="F453" t="str">
            <v>1,x</v>
          </cell>
          <cell r="G453" t="str">
            <v>1,x</v>
          </cell>
          <cell r="J453" t="str">
            <v>1,x</v>
          </cell>
          <cell r="K453" t="str">
            <v>1,x</v>
          </cell>
          <cell r="L453" t="str">
            <v>1,x</v>
          </cell>
          <cell r="M453" t="str">
            <v>1,x</v>
          </cell>
          <cell r="N453" t="str">
            <v>1,x</v>
          </cell>
          <cell r="Q453" t="str">
            <v>1,x</v>
          </cell>
          <cell r="R453" t="str">
            <v>1,x</v>
          </cell>
          <cell r="S453" t="str">
            <v>1,x</v>
          </cell>
          <cell r="T453" t="str">
            <v>1,x</v>
          </cell>
          <cell r="U453" t="str">
            <v>1,x</v>
          </cell>
          <cell r="X453" t="str">
            <v>1,x</v>
          </cell>
          <cell r="Y453" t="str">
            <v>1,x</v>
          </cell>
          <cell r="Z453" t="str">
            <v>1,x</v>
          </cell>
          <cell r="AA453" t="str">
            <v>1,x</v>
          </cell>
          <cell r="AB453" t="str">
            <v>1,x</v>
          </cell>
          <cell r="AE453" t="str">
            <v>1,x</v>
          </cell>
          <cell r="AF453" t="str">
            <v>1,x</v>
          </cell>
          <cell r="AG453" t="str">
            <v>1,x</v>
          </cell>
          <cell r="AH453" t="str">
            <v>1,x</v>
          </cell>
          <cell r="AI453" t="str">
            <v>1,x</v>
          </cell>
          <cell r="AJ453" t="str">
            <v>1,x</v>
          </cell>
          <cell r="AM453">
            <v>23</v>
          </cell>
          <cell r="AN453">
            <v>23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1</v>
          </cell>
        </row>
        <row r="454">
          <cell r="C454">
            <v>10790</v>
          </cell>
          <cell r="D454" t="str">
            <v>Đào Thị Chín</v>
          </cell>
          <cell r="E454" t="str">
            <v>Chuyên viên TCKT</v>
          </cell>
          <cell r="F454" t="str">
            <v>1,x</v>
          </cell>
          <cell r="G454" t="str">
            <v>1,x</v>
          </cell>
          <cell r="J454" t="str">
            <v>1,x</v>
          </cell>
          <cell r="K454" t="str">
            <v>1,x</v>
          </cell>
          <cell r="L454" t="str">
            <v>1,x</v>
          </cell>
          <cell r="M454" t="str">
            <v>1,x</v>
          </cell>
          <cell r="N454" t="str">
            <v>1,x</v>
          </cell>
          <cell r="Q454" t="str">
            <v>1,x</v>
          </cell>
          <cell r="R454" t="str">
            <v>1,x</v>
          </cell>
          <cell r="S454" t="str">
            <v>1,x</v>
          </cell>
          <cell r="T454" t="str">
            <v>1,x</v>
          </cell>
          <cell r="U454" t="str">
            <v>1,x</v>
          </cell>
          <cell r="X454" t="str">
            <v>1,x</v>
          </cell>
          <cell r="Y454" t="str">
            <v>1,x</v>
          </cell>
          <cell r="Z454" t="str">
            <v>1,x</v>
          </cell>
          <cell r="AA454" t="str">
            <v>1,x</v>
          </cell>
          <cell r="AB454" t="str">
            <v>1,x</v>
          </cell>
          <cell r="AE454" t="str">
            <v>1,x</v>
          </cell>
          <cell r="AF454" t="str">
            <v>1,x</v>
          </cell>
          <cell r="AG454" t="str">
            <v>1,x</v>
          </cell>
          <cell r="AH454" t="str">
            <v>1,x</v>
          </cell>
          <cell r="AI454" t="str">
            <v>1,x</v>
          </cell>
          <cell r="AJ454" t="str">
            <v>1,x</v>
          </cell>
          <cell r="AM454">
            <v>23</v>
          </cell>
          <cell r="AN454">
            <v>23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1</v>
          </cell>
        </row>
        <row r="455">
          <cell r="C455">
            <v>10791</v>
          </cell>
          <cell r="D455" t="str">
            <v>Trần Thu Trang</v>
          </cell>
          <cell r="E455" t="str">
            <v>Chuyên viên TCKT</v>
          </cell>
          <cell r="F455" t="str">
            <v>1,x</v>
          </cell>
          <cell r="G455" t="str">
            <v>1,x</v>
          </cell>
          <cell r="J455" t="str">
            <v>1,x</v>
          </cell>
          <cell r="K455" t="str">
            <v>1,x</v>
          </cell>
          <cell r="L455" t="str">
            <v>1,x</v>
          </cell>
          <cell r="M455" t="str">
            <v>1,x</v>
          </cell>
          <cell r="N455" t="str">
            <v>1,x</v>
          </cell>
          <cell r="Q455" t="str">
            <v>1,x</v>
          </cell>
          <cell r="R455" t="str">
            <v>1,x</v>
          </cell>
          <cell r="S455" t="str">
            <v>1,x</v>
          </cell>
          <cell r="T455" t="str">
            <v>1,x</v>
          </cell>
          <cell r="U455" t="str">
            <v>1,x</v>
          </cell>
          <cell r="X455" t="str">
            <v>1,x</v>
          </cell>
          <cell r="Y455" t="str">
            <v>1,x</v>
          </cell>
          <cell r="Z455" t="str">
            <v>1,x</v>
          </cell>
          <cell r="AA455" t="str">
            <v>1,x</v>
          </cell>
          <cell r="AB455" t="str">
            <v>1,x</v>
          </cell>
          <cell r="AE455" t="str">
            <v>1,x</v>
          </cell>
          <cell r="AF455" t="str">
            <v>1,x</v>
          </cell>
          <cell r="AG455" t="str">
            <v>1,x</v>
          </cell>
          <cell r="AH455" t="str">
            <v>1,x</v>
          </cell>
          <cell r="AI455" t="str">
            <v>1,x</v>
          </cell>
          <cell r="AJ455" t="str">
            <v>1,x</v>
          </cell>
          <cell r="AM455">
            <v>23</v>
          </cell>
          <cell r="AN455">
            <v>23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1</v>
          </cell>
        </row>
        <row r="456">
          <cell r="C456">
            <v>11147</v>
          </cell>
          <cell r="D456" t="str">
            <v>Vũ Chí Kiên</v>
          </cell>
          <cell r="E456" t="str">
            <v>Phó Trưởng Phòng</v>
          </cell>
          <cell r="F456" t="str">
            <v>1,x</v>
          </cell>
          <cell r="G456" t="str">
            <v>1,x</v>
          </cell>
          <cell r="J456" t="str">
            <v>1,x</v>
          </cell>
          <cell r="K456" t="str">
            <v>1,x</v>
          </cell>
          <cell r="L456" t="str">
            <v>1,x</v>
          </cell>
          <cell r="M456" t="str">
            <v>1,x</v>
          </cell>
          <cell r="N456" t="str">
            <v>1,x</v>
          </cell>
          <cell r="Q456" t="str">
            <v>1,x</v>
          </cell>
          <cell r="R456" t="str">
            <v>1,x</v>
          </cell>
          <cell r="S456" t="str">
            <v>1,x</v>
          </cell>
          <cell r="T456" t="str">
            <v>1,x</v>
          </cell>
          <cell r="U456" t="str">
            <v>1,x</v>
          </cell>
          <cell r="X456" t="str">
            <v>1,x</v>
          </cell>
          <cell r="Y456" t="str">
            <v>1,x</v>
          </cell>
          <cell r="Z456" t="str">
            <v>1,x</v>
          </cell>
          <cell r="AA456" t="str">
            <v>1,x</v>
          </cell>
          <cell r="AB456" t="str">
            <v>1,x</v>
          </cell>
          <cell r="AE456" t="str">
            <v>1,x</v>
          </cell>
          <cell r="AF456" t="str">
            <v>1,x</v>
          </cell>
          <cell r="AG456" t="str">
            <v>1,x</v>
          </cell>
          <cell r="AH456" t="str">
            <v>1,x</v>
          </cell>
          <cell r="AI456" t="str">
            <v>1,x</v>
          </cell>
          <cell r="AJ456" t="str">
            <v>1,x</v>
          </cell>
          <cell r="AM456">
            <v>23</v>
          </cell>
          <cell r="AN456">
            <v>23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1</v>
          </cell>
        </row>
        <row r="457">
          <cell r="C457">
            <v>10563</v>
          </cell>
          <cell r="D457" t="str">
            <v>Lưu Xuân Cường</v>
          </cell>
          <cell r="E457" t="str">
            <v>Trưởng phòng</v>
          </cell>
          <cell r="F457" t="str">
            <v>1,x</v>
          </cell>
          <cell r="G457" t="str">
            <v>1,x</v>
          </cell>
          <cell r="J457" t="str">
            <v>1,x</v>
          </cell>
          <cell r="K457" t="str">
            <v>1,x</v>
          </cell>
          <cell r="L457" t="str">
            <v>1,x</v>
          </cell>
          <cell r="M457" t="str">
            <v>1,x</v>
          </cell>
          <cell r="N457" t="str">
            <v>1,x</v>
          </cell>
          <cell r="Q457" t="str">
            <v>1,x</v>
          </cell>
          <cell r="R457" t="str">
            <v>1,x</v>
          </cell>
          <cell r="S457" t="str">
            <v>1,x</v>
          </cell>
          <cell r="T457" t="str">
            <v>1,x</v>
          </cell>
          <cell r="U457" t="str">
            <v>1,x</v>
          </cell>
          <cell r="X457" t="str">
            <v>1,x</v>
          </cell>
          <cell r="Y457" t="str">
            <v>1,x</v>
          </cell>
          <cell r="Z457" t="str">
            <v>1,x</v>
          </cell>
          <cell r="AA457" t="str">
            <v>1,x</v>
          </cell>
          <cell r="AB457" t="str">
            <v>1,x</v>
          </cell>
          <cell r="AE457" t="str">
            <v>1,x</v>
          </cell>
          <cell r="AF457" t="str">
            <v>1,x</v>
          </cell>
          <cell r="AG457" t="str">
            <v>1,x</v>
          </cell>
          <cell r="AH457" t="str">
            <v>1,x</v>
          </cell>
          <cell r="AI457" t="str">
            <v>1,x</v>
          </cell>
          <cell r="AJ457" t="str">
            <v>1,x</v>
          </cell>
          <cell r="AM457">
            <v>23</v>
          </cell>
          <cell r="AN457">
            <v>23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1</v>
          </cell>
        </row>
        <row r="458">
          <cell r="C458">
            <v>10556</v>
          </cell>
          <cell r="D458" t="str">
            <v>Nguyễn Thị Thuỳ Linh</v>
          </cell>
          <cell r="E458" t="str">
            <v>Phó Trưởng Phòng</v>
          </cell>
          <cell r="F458" t="str">
            <v>1,x</v>
          </cell>
          <cell r="G458" t="str">
            <v>1,x</v>
          </cell>
          <cell r="J458" t="str">
            <v>1,x</v>
          </cell>
          <cell r="K458" t="str">
            <v>1,x</v>
          </cell>
          <cell r="L458" t="str">
            <v>1,x</v>
          </cell>
          <cell r="M458" t="str">
            <v>1,x</v>
          </cell>
          <cell r="N458" t="str">
            <v>1,x</v>
          </cell>
          <cell r="Q458" t="str">
            <v>1,x</v>
          </cell>
          <cell r="R458" t="str">
            <v>1,x</v>
          </cell>
          <cell r="S458" t="str">
            <v>1,x</v>
          </cell>
          <cell r="T458" t="str">
            <v>1,x</v>
          </cell>
          <cell r="U458" t="str">
            <v>1,x</v>
          </cell>
          <cell r="X458" t="str">
            <v>1,x</v>
          </cell>
          <cell r="Y458" t="str">
            <v>1,x</v>
          </cell>
          <cell r="Z458" t="str">
            <v>1,x</v>
          </cell>
          <cell r="AA458" t="str">
            <v>1,x</v>
          </cell>
          <cell r="AB458" t="str">
            <v>1,x</v>
          </cell>
          <cell r="AE458" t="str">
            <v>1,x</v>
          </cell>
          <cell r="AF458" t="str">
            <v>1,x</v>
          </cell>
          <cell r="AG458" t="str">
            <v>1,x</v>
          </cell>
          <cell r="AH458" t="str">
            <v>1,x</v>
          </cell>
          <cell r="AI458" t="str">
            <v>1,x</v>
          </cell>
          <cell r="AJ458" t="str">
            <v>1,x</v>
          </cell>
          <cell r="AM458">
            <v>23</v>
          </cell>
          <cell r="AN458">
            <v>23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1</v>
          </cell>
        </row>
        <row r="459">
          <cell r="C459">
            <v>10797</v>
          </cell>
          <cell r="D459" t="str">
            <v>Nguyễn Hữu Hạ</v>
          </cell>
          <cell r="E459" t="str">
            <v>CV Đảng Đoàn - Thi đua</v>
          </cell>
          <cell r="F459" t="str">
            <v>1,x</v>
          </cell>
          <cell r="G459" t="str">
            <v>1,x</v>
          </cell>
          <cell r="J459" t="str">
            <v>1,x</v>
          </cell>
          <cell r="K459" t="str">
            <v>1,x</v>
          </cell>
          <cell r="L459" t="str">
            <v>1,x</v>
          </cell>
          <cell r="M459" t="str">
            <v>1,x</v>
          </cell>
          <cell r="N459" t="str">
            <v>1,x</v>
          </cell>
          <cell r="Q459" t="str">
            <v>1,x</v>
          </cell>
          <cell r="R459" t="str">
            <v>1,x</v>
          </cell>
          <cell r="S459" t="str">
            <v>1,x</v>
          </cell>
          <cell r="T459" t="str">
            <v>1,x</v>
          </cell>
          <cell r="U459" t="str">
            <v>1,x</v>
          </cell>
          <cell r="X459" t="str">
            <v>1,x</v>
          </cell>
          <cell r="Y459" t="str">
            <v>1,x</v>
          </cell>
          <cell r="Z459" t="str">
            <v>1,x</v>
          </cell>
          <cell r="AA459" t="str">
            <v>1,x</v>
          </cell>
          <cell r="AB459" t="str">
            <v>1,x</v>
          </cell>
          <cell r="AE459" t="str">
            <v>1,x</v>
          </cell>
          <cell r="AF459" t="str">
            <v>1,x</v>
          </cell>
          <cell r="AG459" t="str">
            <v>1,x</v>
          </cell>
          <cell r="AH459" t="str">
            <v>1,x</v>
          </cell>
          <cell r="AI459" t="str">
            <v>1,x</v>
          </cell>
          <cell r="AJ459" t="str">
            <v>1,x</v>
          </cell>
          <cell r="AM459">
            <v>23</v>
          </cell>
          <cell r="AN459">
            <v>23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1</v>
          </cell>
        </row>
        <row r="460">
          <cell r="C460">
            <v>10803</v>
          </cell>
          <cell r="D460" t="str">
            <v>Hà Duyên Lâm</v>
          </cell>
          <cell r="E460" t="str">
            <v>Lái xe CT</v>
          </cell>
          <cell r="F460" t="str">
            <v>1,x</v>
          </cell>
          <cell r="G460" t="str">
            <v>1,x</v>
          </cell>
          <cell r="J460" t="str">
            <v>1,x</v>
          </cell>
          <cell r="K460" t="str">
            <v>1,x</v>
          </cell>
          <cell r="L460" t="str">
            <v>1,x</v>
          </cell>
          <cell r="M460" t="str">
            <v>1,x</v>
          </cell>
          <cell r="N460" t="str">
            <v>1,x</v>
          </cell>
          <cell r="Q460" t="str">
            <v>1,x</v>
          </cell>
          <cell r="R460" t="str">
            <v>1,x</v>
          </cell>
          <cell r="S460" t="str">
            <v>1,x</v>
          </cell>
          <cell r="T460" t="str">
            <v>1,x</v>
          </cell>
          <cell r="U460" t="str">
            <v>1,x</v>
          </cell>
          <cell r="X460" t="str">
            <v>1,x</v>
          </cell>
          <cell r="Y460" t="str">
            <v>1,x</v>
          </cell>
          <cell r="Z460" t="str">
            <v>1,x</v>
          </cell>
          <cell r="AA460" t="str">
            <v>1,x</v>
          </cell>
          <cell r="AB460" t="str">
            <v>1,x</v>
          </cell>
          <cell r="AE460" t="str">
            <v>1,x</v>
          </cell>
          <cell r="AF460" t="str">
            <v>1,x</v>
          </cell>
          <cell r="AG460" t="str">
            <v>1,x</v>
          </cell>
          <cell r="AH460" t="str">
            <v>1,x</v>
          </cell>
          <cell r="AI460" t="str">
            <v>1,x</v>
          </cell>
          <cell r="AJ460" t="str">
            <v>1,x</v>
          </cell>
          <cell r="AM460">
            <v>23</v>
          </cell>
          <cell r="AN460">
            <v>23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1</v>
          </cell>
        </row>
        <row r="461">
          <cell r="C461">
            <v>10800</v>
          </cell>
          <cell r="D461" t="str">
            <v>Hoàng Thùy Lan</v>
          </cell>
          <cell r="E461" t="str">
            <v>NV đào tạo huấn luyện</v>
          </cell>
          <cell r="F461" t="str">
            <v>1,x</v>
          </cell>
          <cell r="G461" t="str">
            <v>1,x</v>
          </cell>
          <cell r="J461" t="str">
            <v>1,x</v>
          </cell>
          <cell r="K461" t="str">
            <v>1,x</v>
          </cell>
          <cell r="L461" t="str">
            <v>1,x</v>
          </cell>
          <cell r="M461" t="str">
            <v>1,x</v>
          </cell>
          <cell r="N461" t="str">
            <v>1,x</v>
          </cell>
          <cell r="Q461" t="str">
            <v>1,x</v>
          </cell>
          <cell r="R461" t="str">
            <v>1,x</v>
          </cell>
          <cell r="S461" t="str">
            <v>1,x</v>
          </cell>
          <cell r="T461" t="str">
            <v>1,x</v>
          </cell>
          <cell r="U461" t="str">
            <v>1,x</v>
          </cell>
          <cell r="X461" t="str">
            <v>1,x</v>
          </cell>
          <cell r="Y461" t="str">
            <v>1,x</v>
          </cell>
          <cell r="Z461" t="str">
            <v>1,x</v>
          </cell>
          <cell r="AA461" t="str">
            <v>1,x</v>
          </cell>
          <cell r="AB461" t="str">
            <v>1,x</v>
          </cell>
          <cell r="AE461" t="str">
            <v>1,x</v>
          </cell>
          <cell r="AF461" t="str">
            <v>1,x</v>
          </cell>
          <cell r="AG461" t="str">
            <v>1,x</v>
          </cell>
          <cell r="AH461" t="str">
            <v>1,x</v>
          </cell>
          <cell r="AI461" t="str">
            <v>1,x</v>
          </cell>
          <cell r="AJ461" t="str">
            <v>1,x</v>
          </cell>
          <cell r="AM461">
            <v>23</v>
          </cell>
          <cell r="AN461">
            <v>23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1</v>
          </cell>
        </row>
        <row r="462">
          <cell r="C462">
            <v>10801</v>
          </cell>
          <cell r="D462" t="str">
            <v>Diệu Linh</v>
          </cell>
          <cell r="E462" t="str">
            <v>NV đào tạo huấn luyện</v>
          </cell>
          <cell r="F462" t="str">
            <v>1,x</v>
          </cell>
          <cell r="G462" t="str">
            <v>1,x</v>
          </cell>
          <cell r="J462" t="str">
            <v>1,x</v>
          </cell>
          <cell r="K462" t="str">
            <v>1,x</v>
          </cell>
          <cell r="L462" t="str">
            <v>1,x</v>
          </cell>
          <cell r="M462" t="str">
            <v>1,x</v>
          </cell>
          <cell r="N462" t="str">
            <v>1,x</v>
          </cell>
          <cell r="Q462" t="str">
            <v>1,x</v>
          </cell>
          <cell r="R462" t="str">
            <v>1,x</v>
          </cell>
          <cell r="S462" t="str">
            <v>1,x</v>
          </cell>
          <cell r="T462" t="str">
            <v>1,x</v>
          </cell>
          <cell r="U462" t="str">
            <v>1,x</v>
          </cell>
          <cell r="X462" t="str">
            <v>1,x</v>
          </cell>
          <cell r="Y462" t="str">
            <v>1,x</v>
          </cell>
          <cell r="Z462" t="str">
            <v>1,x</v>
          </cell>
          <cell r="AA462" t="str">
            <v>1,x</v>
          </cell>
          <cell r="AB462" t="str">
            <v>1,x</v>
          </cell>
          <cell r="AE462" t="str">
            <v>1,x</v>
          </cell>
          <cell r="AF462" t="str">
            <v>1,x</v>
          </cell>
          <cell r="AG462" t="str">
            <v>1,x</v>
          </cell>
          <cell r="AH462" t="str">
            <v>1,x</v>
          </cell>
          <cell r="AI462" t="str">
            <v>1,x</v>
          </cell>
          <cell r="AJ462" t="str">
            <v>1,x</v>
          </cell>
          <cell r="AM462">
            <v>23</v>
          </cell>
          <cell r="AN462">
            <v>23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1.05</v>
          </cell>
        </row>
        <row r="463">
          <cell r="C463">
            <v>10552</v>
          </cell>
          <cell r="D463" t="str">
            <v>Nguyễn Thúy Hà</v>
          </cell>
          <cell r="E463" t="str">
            <v>NV Tài liệu và HDCX</v>
          </cell>
          <cell r="F463" t="str">
            <v>1,x</v>
          </cell>
          <cell r="G463" t="str">
            <v>1,x</v>
          </cell>
          <cell r="J463" t="str">
            <v>1,x</v>
          </cell>
          <cell r="K463" t="str">
            <v>1,x</v>
          </cell>
          <cell r="L463" t="str">
            <v>1,x</v>
          </cell>
          <cell r="M463" t="str">
            <v>1,x</v>
          </cell>
          <cell r="N463" t="str">
            <v>1,x</v>
          </cell>
          <cell r="Q463" t="str">
            <v>1,x</v>
          </cell>
          <cell r="R463" t="str">
            <v>1,x</v>
          </cell>
          <cell r="S463" t="str">
            <v>1,x</v>
          </cell>
          <cell r="T463" t="str">
            <v>1,x</v>
          </cell>
          <cell r="U463" t="str">
            <v>1,x</v>
          </cell>
          <cell r="X463" t="str">
            <v>1,x</v>
          </cell>
          <cell r="Y463" t="str">
            <v>1,x</v>
          </cell>
          <cell r="Z463" t="str">
            <v>1,x</v>
          </cell>
          <cell r="AA463" t="str">
            <v>1,x</v>
          </cell>
          <cell r="AB463" t="str">
            <v>1,x</v>
          </cell>
          <cell r="AE463" t="str">
            <v>1,x</v>
          </cell>
          <cell r="AF463" t="str">
            <v>1,x</v>
          </cell>
          <cell r="AG463" t="str">
            <v>1,x</v>
          </cell>
          <cell r="AH463" t="str">
            <v>1,x</v>
          </cell>
          <cell r="AI463" t="str">
            <v>1,x</v>
          </cell>
          <cell r="AJ463" t="str">
            <v>1,x</v>
          </cell>
          <cell r="AM463">
            <v>27</v>
          </cell>
          <cell r="AN463">
            <v>23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1</v>
          </cell>
        </row>
        <row r="464">
          <cell r="C464">
            <v>10802</v>
          </cell>
          <cell r="D464" t="str">
            <v>Hà Phương Thảo</v>
          </cell>
          <cell r="E464" t="str">
            <v>NV hành chính</v>
          </cell>
          <cell r="F464" t="str">
            <v>1,x</v>
          </cell>
          <cell r="G464" t="str">
            <v>1,x</v>
          </cell>
          <cell r="J464" t="str">
            <v>1,x</v>
          </cell>
          <cell r="K464" t="str">
            <v>1,x</v>
          </cell>
          <cell r="L464" t="str">
            <v>1,x</v>
          </cell>
          <cell r="M464" t="str">
            <v>1,x</v>
          </cell>
          <cell r="N464" t="str">
            <v>1,x</v>
          </cell>
          <cell r="Q464" t="str">
            <v>1,x</v>
          </cell>
          <cell r="R464" t="str">
            <v>1,x</v>
          </cell>
          <cell r="S464" t="str">
            <v>1,x</v>
          </cell>
          <cell r="T464" t="str">
            <v>1,x</v>
          </cell>
          <cell r="U464" t="str">
            <v>1,x</v>
          </cell>
          <cell r="X464" t="str">
            <v>1,x</v>
          </cell>
          <cell r="Y464" t="str">
            <v>1,x</v>
          </cell>
          <cell r="Z464" t="str">
            <v>1,x</v>
          </cell>
          <cell r="AA464" t="str">
            <v>1,x</v>
          </cell>
          <cell r="AB464" t="str">
            <v>1,x</v>
          </cell>
          <cell r="AE464" t="str">
            <v>1,x</v>
          </cell>
          <cell r="AF464" t="str">
            <v>1,x</v>
          </cell>
          <cell r="AG464" t="str">
            <v>1,x</v>
          </cell>
          <cell r="AH464" t="str">
            <v>1,x</v>
          </cell>
          <cell r="AI464" t="str">
            <v>1,x</v>
          </cell>
          <cell r="AJ464" t="str">
            <v>1,x</v>
          </cell>
          <cell r="AM464">
            <v>23</v>
          </cell>
          <cell r="AN464">
            <v>23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1.05</v>
          </cell>
        </row>
        <row r="465">
          <cell r="C465">
            <v>10805</v>
          </cell>
          <cell r="D465" t="str">
            <v>Trịnh Thị Thu Hằng</v>
          </cell>
          <cell r="E465" t="str">
            <v>NV Hành chính - VT</v>
          </cell>
          <cell r="F465" t="str">
            <v>1,x</v>
          </cell>
          <cell r="G465" t="str">
            <v>1,x</v>
          </cell>
          <cell r="J465" t="str">
            <v>1,x</v>
          </cell>
          <cell r="K465" t="str">
            <v>1,x</v>
          </cell>
          <cell r="L465" t="str">
            <v>1,x</v>
          </cell>
          <cell r="M465" t="str">
            <v>1,x</v>
          </cell>
          <cell r="N465" t="str">
            <v>1,x</v>
          </cell>
          <cell r="Q465" t="str">
            <v>1,x</v>
          </cell>
          <cell r="R465" t="str">
            <v>1,x</v>
          </cell>
          <cell r="S465" t="str">
            <v>1,x</v>
          </cell>
          <cell r="T465" t="str">
            <v>1,x</v>
          </cell>
          <cell r="U465" t="str">
            <v>1,x</v>
          </cell>
          <cell r="X465" t="str">
            <v>1,x</v>
          </cell>
          <cell r="Y465" t="str">
            <v>1,x</v>
          </cell>
          <cell r="Z465" t="str">
            <v>1,x</v>
          </cell>
          <cell r="AA465" t="str">
            <v>1,x</v>
          </cell>
          <cell r="AB465" t="str">
            <v>1,x</v>
          </cell>
          <cell r="AE465" t="str">
            <v>1,x</v>
          </cell>
          <cell r="AF465" t="str">
            <v>1,x</v>
          </cell>
          <cell r="AG465" t="str">
            <v>1,x</v>
          </cell>
          <cell r="AH465" t="str">
            <v>1,x</v>
          </cell>
          <cell r="AI465" t="str">
            <v>1,x</v>
          </cell>
          <cell r="AJ465" t="str">
            <v>1,x</v>
          </cell>
          <cell r="AM465">
            <v>23</v>
          </cell>
          <cell r="AN465">
            <v>23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1</v>
          </cell>
        </row>
        <row r="466">
          <cell r="C466">
            <v>10566</v>
          </cell>
          <cell r="D466" t="str">
            <v>Nguyễn Thị Ngọc</v>
          </cell>
          <cell r="E466" t="str">
            <v>NV Kế hoạch - Quản lý chất lượng</v>
          </cell>
          <cell r="F466" t="str">
            <v>1,x</v>
          </cell>
          <cell r="G466" t="str">
            <v>1,x</v>
          </cell>
          <cell r="J466" t="str">
            <v>1,x</v>
          </cell>
          <cell r="K466" t="str">
            <v>1,x</v>
          </cell>
          <cell r="L466" t="str">
            <v>1,x</v>
          </cell>
          <cell r="M466" t="str">
            <v>1,x</v>
          </cell>
          <cell r="N466" t="str">
            <v>1,x</v>
          </cell>
          <cell r="Q466" t="str">
            <v>1,x</v>
          </cell>
          <cell r="R466" t="str">
            <v>1,x</v>
          </cell>
          <cell r="S466" t="str">
            <v>1,x</v>
          </cell>
          <cell r="T466" t="str">
            <v>1,x</v>
          </cell>
          <cell r="U466" t="str">
            <v>1,x</v>
          </cell>
          <cell r="X466" t="str">
            <v>1,x</v>
          </cell>
          <cell r="Y466" t="str">
            <v>1,x</v>
          </cell>
          <cell r="Z466" t="str">
            <v>1,x</v>
          </cell>
          <cell r="AA466" t="str">
            <v>1,x</v>
          </cell>
          <cell r="AB466" t="str">
            <v>1,x</v>
          </cell>
          <cell r="AE466" t="str">
            <v>1,x</v>
          </cell>
          <cell r="AF466" t="str">
            <v>1,x</v>
          </cell>
          <cell r="AG466" t="str">
            <v>1,x</v>
          </cell>
          <cell r="AH466" t="str">
            <v>1,x</v>
          </cell>
          <cell r="AI466" t="str">
            <v>1,x</v>
          </cell>
          <cell r="AJ466" t="str">
            <v>1,x</v>
          </cell>
          <cell r="AM466">
            <v>23</v>
          </cell>
          <cell r="AN466">
            <v>23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1</v>
          </cell>
        </row>
        <row r="467">
          <cell r="C467">
            <v>10804</v>
          </cell>
          <cell r="D467" t="str">
            <v>Vũ Thị Hoà</v>
          </cell>
          <cell r="E467" t="str">
            <v>NV Lao động tiền lương</v>
          </cell>
          <cell r="F467" t="str">
            <v>1,x</v>
          </cell>
          <cell r="G467" t="str">
            <v>1,x</v>
          </cell>
          <cell r="J467" t="str">
            <v>1,x</v>
          </cell>
          <cell r="K467" t="str">
            <v>1,x</v>
          </cell>
          <cell r="L467" t="str">
            <v>1,x</v>
          </cell>
          <cell r="M467" t="str">
            <v>1,x</v>
          </cell>
          <cell r="N467" t="str">
            <v>1,x</v>
          </cell>
          <cell r="Q467" t="str">
            <v>1,x</v>
          </cell>
          <cell r="R467" t="str">
            <v>1,x</v>
          </cell>
          <cell r="S467" t="str">
            <v>1,x</v>
          </cell>
          <cell r="T467" t="str">
            <v>1,x</v>
          </cell>
          <cell r="U467" t="str">
            <v>1,x</v>
          </cell>
          <cell r="X467" t="str">
            <v>1,x</v>
          </cell>
          <cell r="Y467" t="str">
            <v>1,x</v>
          </cell>
          <cell r="Z467" t="str">
            <v>1,x</v>
          </cell>
          <cell r="AA467" t="str">
            <v>1,x</v>
          </cell>
          <cell r="AB467" t="str">
            <v>1,x</v>
          </cell>
          <cell r="AE467" t="str">
            <v>1,x</v>
          </cell>
          <cell r="AF467" t="str">
            <v>1,x</v>
          </cell>
          <cell r="AG467" t="str">
            <v>1,x</v>
          </cell>
          <cell r="AH467" t="str">
            <v>1,x</v>
          </cell>
          <cell r="AI467" t="str">
            <v>1,x</v>
          </cell>
          <cell r="AJ467" t="str">
            <v>1,x</v>
          </cell>
          <cell r="AM467">
            <v>23</v>
          </cell>
          <cell r="AN467">
            <v>23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1</v>
          </cell>
        </row>
        <row r="468">
          <cell r="C468">
            <v>11117</v>
          </cell>
          <cell r="D468" t="str">
            <v>Nguyễn Hương Giang</v>
          </cell>
          <cell r="E468" t="str">
            <v>NV Kế hoạch - Quản lý chất lượng</v>
          </cell>
          <cell r="F468" t="str">
            <v>1,x</v>
          </cell>
          <cell r="G468" t="str">
            <v>1,x</v>
          </cell>
          <cell r="J468" t="str">
            <v>1,x</v>
          </cell>
          <cell r="K468" t="str">
            <v>1,x</v>
          </cell>
          <cell r="L468" t="str">
            <v>1,x</v>
          </cell>
          <cell r="M468" t="str">
            <v>1,x</v>
          </cell>
          <cell r="N468" t="str">
            <v>1,x</v>
          </cell>
          <cell r="Q468" t="str">
            <v>1,x</v>
          </cell>
          <cell r="R468" t="str">
            <v>1,x</v>
          </cell>
          <cell r="S468" t="str">
            <v>1,x</v>
          </cell>
          <cell r="T468" t="str">
            <v>1,x</v>
          </cell>
          <cell r="U468" t="str">
            <v>1,x</v>
          </cell>
          <cell r="X468" t="str">
            <v>1,x</v>
          </cell>
          <cell r="Y468" t="str">
            <v>1,x</v>
          </cell>
          <cell r="Z468" t="str">
            <v>1,x</v>
          </cell>
          <cell r="AA468" t="str">
            <v>1,x</v>
          </cell>
          <cell r="AB468" t="str">
            <v>1,x</v>
          </cell>
          <cell r="AE468" t="str">
            <v>1,x</v>
          </cell>
          <cell r="AF468" t="str">
            <v>1,x</v>
          </cell>
          <cell r="AG468" t="str">
            <v>1,x</v>
          </cell>
          <cell r="AH468" t="str">
            <v>1,x</v>
          </cell>
          <cell r="AI468" t="str">
            <v>1,x</v>
          </cell>
          <cell r="AJ468" t="str">
            <v>1,x</v>
          </cell>
          <cell r="AM468">
            <v>23</v>
          </cell>
          <cell r="AN468">
            <v>23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1</v>
          </cell>
        </row>
        <row r="469">
          <cell r="C469">
            <v>10735</v>
          </cell>
          <cell r="D469" t="str">
            <v>Nguyễn Thị Phương Lan</v>
          </cell>
          <cell r="E469" t="str">
            <v>NV Thống kê - Tổng hợp</v>
          </cell>
          <cell r="F469" t="str">
            <v>1,x</v>
          </cell>
          <cell r="G469" t="str">
            <v>1,x</v>
          </cell>
          <cell r="J469" t="str">
            <v>1,x</v>
          </cell>
          <cell r="K469" t="str">
            <v>1,x</v>
          </cell>
          <cell r="L469" t="str">
            <v>1,x</v>
          </cell>
          <cell r="M469" t="str">
            <v>1,x</v>
          </cell>
          <cell r="N469" t="str">
            <v>1,x</v>
          </cell>
          <cell r="Q469" t="str">
            <v>1,x</v>
          </cell>
          <cell r="R469" t="str">
            <v>1,x</v>
          </cell>
          <cell r="S469" t="str">
            <v>1,x</v>
          </cell>
          <cell r="T469" t="str">
            <v>1,x</v>
          </cell>
          <cell r="U469" t="str">
            <v>1,x</v>
          </cell>
          <cell r="X469" t="str">
            <v>1,x</v>
          </cell>
          <cell r="Y469" t="str">
            <v>1,x</v>
          </cell>
          <cell r="Z469" t="str">
            <v>1,x</v>
          </cell>
          <cell r="AA469" t="str">
            <v>1,x</v>
          </cell>
          <cell r="AB469" t="str">
            <v>1,x</v>
          </cell>
          <cell r="AE469" t="str">
            <v>1,x</v>
          </cell>
          <cell r="AF469" t="str">
            <v>1,x</v>
          </cell>
          <cell r="AG469" t="str">
            <v>1,x</v>
          </cell>
          <cell r="AH469" t="str">
            <v>1,x</v>
          </cell>
          <cell r="AI469" t="str">
            <v>1,x</v>
          </cell>
          <cell r="AJ469" t="str">
            <v>1,x</v>
          </cell>
          <cell r="AM469">
            <v>23</v>
          </cell>
          <cell r="AN469">
            <v>23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1</v>
          </cell>
        </row>
        <row r="470">
          <cell r="C470">
            <v>10562</v>
          </cell>
          <cell r="D470" t="str">
            <v>Phạm Thị Thịnh</v>
          </cell>
          <cell r="E470" t="str">
            <v>NV Hành chính - VT</v>
          </cell>
          <cell r="F470" t="str">
            <v>1,x</v>
          </cell>
          <cell r="G470" t="str">
            <v>1,x</v>
          </cell>
          <cell r="J470" t="str">
            <v>1,x</v>
          </cell>
          <cell r="K470" t="str">
            <v>1,x</v>
          </cell>
          <cell r="L470" t="str">
            <v>1,x</v>
          </cell>
          <cell r="M470" t="str">
            <v>1,x</v>
          </cell>
          <cell r="N470" t="str">
            <v>1,x</v>
          </cell>
          <cell r="Q470" t="str">
            <v>1,x</v>
          </cell>
          <cell r="R470" t="str">
            <v>1,x</v>
          </cell>
          <cell r="S470" t="str">
            <v>1,x</v>
          </cell>
          <cell r="T470" t="str">
            <v>1,x</v>
          </cell>
          <cell r="U470" t="str">
            <v>1,x</v>
          </cell>
          <cell r="X470" t="str">
            <v>1,x</v>
          </cell>
          <cell r="Y470" t="str">
            <v>1,x</v>
          </cell>
          <cell r="Z470" t="str">
            <v>1,x</v>
          </cell>
          <cell r="AA470" t="str">
            <v>1,x</v>
          </cell>
          <cell r="AB470" t="str">
            <v>1,x</v>
          </cell>
          <cell r="AE470" t="str">
            <v>1,x</v>
          </cell>
          <cell r="AF470" t="str">
            <v>1,x</v>
          </cell>
          <cell r="AG470" t="str">
            <v>1,x</v>
          </cell>
          <cell r="AH470" t="str">
            <v>1,x</v>
          </cell>
          <cell r="AI470" t="str">
            <v>1,x</v>
          </cell>
          <cell r="AJ470" t="str">
            <v>1,x</v>
          </cell>
          <cell r="AM470">
            <v>23</v>
          </cell>
          <cell r="AN470">
            <v>23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1</v>
          </cell>
        </row>
        <row r="471">
          <cell r="C471">
            <v>10799</v>
          </cell>
          <cell r="D471" t="str">
            <v>Phương Lan</v>
          </cell>
          <cell r="E471" t="str">
            <v>Chuyên viên lao động tiền lương</v>
          </cell>
          <cell r="F471" t="str">
            <v>1,x</v>
          </cell>
          <cell r="G471" t="str">
            <v>1,x</v>
          </cell>
          <cell r="J471" t="str">
            <v>1,x</v>
          </cell>
          <cell r="K471" t="str">
            <v>1,x</v>
          </cell>
          <cell r="L471" t="str">
            <v>1,x</v>
          </cell>
          <cell r="M471" t="str">
            <v>1,x</v>
          </cell>
          <cell r="N471" t="str">
            <v>1,x</v>
          </cell>
          <cell r="Q471" t="str">
            <v>1,x</v>
          </cell>
          <cell r="R471" t="str">
            <v>1,x</v>
          </cell>
          <cell r="S471" t="str">
            <v>1,x</v>
          </cell>
          <cell r="T471" t="str">
            <v>1,x</v>
          </cell>
          <cell r="U471" t="str">
            <v>1,x</v>
          </cell>
          <cell r="X471" t="str">
            <v>1,x</v>
          </cell>
          <cell r="Y471" t="str">
            <v>1,x</v>
          </cell>
          <cell r="Z471" t="str">
            <v>1,x</v>
          </cell>
          <cell r="AA471" t="str">
            <v>1,x</v>
          </cell>
          <cell r="AB471" t="str">
            <v>1,x</v>
          </cell>
          <cell r="AE471" t="str">
            <v>1,x</v>
          </cell>
          <cell r="AF471" t="str">
            <v>1,x</v>
          </cell>
          <cell r="AG471" t="str">
            <v>1,x</v>
          </cell>
          <cell r="AH471" t="str">
            <v>1,x</v>
          </cell>
          <cell r="AI471" t="str">
            <v>1,x</v>
          </cell>
          <cell r="AJ471" t="str">
            <v>1,x</v>
          </cell>
          <cell r="AM471">
            <v>23</v>
          </cell>
          <cell r="AN471">
            <v>23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1</v>
          </cell>
        </row>
        <row r="472">
          <cell r="C472">
            <v>1092015</v>
          </cell>
          <cell r="D472" t="str">
            <v>Đỗ Văn Long</v>
          </cell>
          <cell r="E472" t="str">
            <v>Nhân viên lái xe</v>
          </cell>
          <cell r="F472" t="str">
            <v>1,x</v>
          </cell>
          <cell r="G472" t="str">
            <v>1,x</v>
          </cell>
          <cell r="H472" t="str">
            <v>1,x</v>
          </cell>
          <cell r="J472" t="str">
            <v>1,x</v>
          </cell>
          <cell r="K472" t="str">
            <v>1,x</v>
          </cell>
          <cell r="L472" t="str">
            <v>1,x</v>
          </cell>
          <cell r="M472" t="str">
            <v>1,x</v>
          </cell>
          <cell r="N472" t="str">
            <v>1,x</v>
          </cell>
          <cell r="O472" t="str">
            <v>1,x</v>
          </cell>
          <cell r="Q472" t="str">
            <v>1,x</v>
          </cell>
          <cell r="R472" t="str">
            <v>1,x</v>
          </cell>
          <cell r="S472" t="str">
            <v>1,x</v>
          </cell>
          <cell r="T472" t="str">
            <v>1,x</v>
          </cell>
          <cell r="U472" t="str">
            <v>1,x</v>
          </cell>
          <cell r="V472" t="str">
            <v>1,x</v>
          </cell>
          <cell r="X472" t="str">
            <v>1,x</v>
          </cell>
          <cell r="Y472" t="str">
            <v>1,x</v>
          </cell>
          <cell r="Z472" t="str">
            <v>1,x</v>
          </cell>
          <cell r="AA472" t="str">
            <v>1,x</v>
          </cell>
          <cell r="AB472" t="str">
            <v>1,x</v>
          </cell>
          <cell r="AC472" t="str">
            <v>1,x</v>
          </cell>
          <cell r="AE472" t="str">
            <v>1,x</v>
          </cell>
          <cell r="AF472" t="str">
            <v>1,x</v>
          </cell>
          <cell r="AG472" t="str">
            <v>1,x</v>
          </cell>
          <cell r="AH472" t="str">
            <v>1,x</v>
          </cell>
          <cell r="AI472" t="str">
            <v>1,x</v>
          </cell>
          <cell r="AJ472" t="str">
            <v>1,x</v>
          </cell>
          <cell r="AM472">
            <v>27</v>
          </cell>
          <cell r="AN472">
            <v>27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1</v>
          </cell>
        </row>
        <row r="473">
          <cell r="C473">
            <v>2092015</v>
          </cell>
          <cell r="D473" t="str">
            <v>Vương Đình Quế</v>
          </cell>
          <cell r="E473" t="str">
            <v>Nhân viên lái xe</v>
          </cell>
          <cell r="F473" t="str">
            <v>1,x</v>
          </cell>
          <cell r="G473" t="str">
            <v>1,x</v>
          </cell>
          <cell r="H473" t="str">
            <v>1,x</v>
          </cell>
          <cell r="J473" t="str">
            <v>1,x</v>
          </cell>
          <cell r="K473" t="str">
            <v>1,x</v>
          </cell>
          <cell r="L473" t="str">
            <v>1,x</v>
          </cell>
          <cell r="M473" t="str">
            <v>1,x</v>
          </cell>
          <cell r="N473" t="str">
            <v>1,x</v>
          </cell>
          <cell r="O473" t="str">
            <v>1,x</v>
          </cell>
          <cell r="Q473" t="str">
            <v>1,x</v>
          </cell>
          <cell r="R473" t="str">
            <v>1,x</v>
          </cell>
          <cell r="S473" t="str">
            <v>1,x</v>
          </cell>
          <cell r="T473" t="str">
            <v>1,x</v>
          </cell>
          <cell r="U473" t="str">
            <v>1,x</v>
          </cell>
          <cell r="V473" t="str">
            <v>1,x</v>
          </cell>
          <cell r="X473" t="str">
            <v>1,x</v>
          </cell>
          <cell r="Y473" t="str">
            <v>1,x</v>
          </cell>
          <cell r="Z473" t="str">
            <v>1,x</v>
          </cell>
          <cell r="AA473" t="str">
            <v>1,x</v>
          </cell>
          <cell r="AB473" t="str">
            <v>1,x</v>
          </cell>
          <cell r="AC473" t="str">
            <v>1,x</v>
          </cell>
          <cell r="AE473" t="str">
            <v>1,x</v>
          </cell>
          <cell r="AF473" t="str">
            <v>1,x</v>
          </cell>
          <cell r="AG473" t="str">
            <v>1,x</v>
          </cell>
          <cell r="AH473" t="str">
            <v>1,x</v>
          </cell>
          <cell r="AI473" t="str">
            <v>1,x</v>
          </cell>
          <cell r="AJ473" t="str">
            <v>1,x</v>
          </cell>
          <cell r="AM473">
            <v>27</v>
          </cell>
          <cell r="AN473">
            <v>27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1</v>
          </cell>
        </row>
        <row r="474">
          <cell r="C474">
            <v>3092015</v>
          </cell>
          <cell r="D474" t="str">
            <v>Trần Văn Thái</v>
          </cell>
          <cell r="E474" t="str">
            <v>Nhân viên lái xe</v>
          </cell>
          <cell r="F474" t="str">
            <v>1,x</v>
          </cell>
          <cell r="G474" t="str">
            <v>1,x</v>
          </cell>
          <cell r="H474" t="str">
            <v>1,x</v>
          </cell>
          <cell r="J474" t="str">
            <v>1,x</v>
          </cell>
          <cell r="K474" t="str">
            <v>1,x</v>
          </cell>
          <cell r="L474" t="str">
            <v>1,x</v>
          </cell>
          <cell r="M474" t="str">
            <v>1,x</v>
          </cell>
          <cell r="N474" t="str">
            <v>1,x</v>
          </cell>
          <cell r="O474" t="str">
            <v>1,x</v>
          </cell>
          <cell r="Q474" t="str">
            <v>1,x</v>
          </cell>
          <cell r="R474" t="str">
            <v>1,x</v>
          </cell>
          <cell r="S474" t="str">
            <v>1,x</v>
          </cell>
          <cell r="T474" t="str">
            <v>1,x</v>
          </cell>
          <cell r="U474" t="str">
            <v>1,x</v>
          </cell>
          <cell r="V474" t="str">
            <v>1,x</v>
          </cell>
          <cell r="X474" t="str">
            <v>1,x</v>
          </cell>
          <cell r="Y474" t="str">
            <v>1,x</v>
          </cell>
          <cell r="Z474" t="str">
            <v>1,x</v>
          </cell>
          <cell r="AA474" t="str">
            <v>1,x</v>
          </cell>
          <cell r="AB474" t="str">
            <v>1,x</v>
          </cell>
          <cell r="AC474" t="str">
            <v>1,x</v>
          </cell>
          <cell r="AE474" t="str">
            <v>1,x</v>
          </cell>
          <cell r="AF474" t="str">
            <v>1,x</v>
          </cell>
          <cell r="AG474" t="str">
            <v>1,x</v>
          </cell>
          <cell r="AH474" t="str">
            <v>1,x</v>
          </cell>
          <cell r="AI474" t="str">
            <v>1,x</v>
          </cell>
          <cell r="AJ474" t="str">
            <v>1,x</v>
          </cell>
          <cell r="AM474">
            <v>27</v>
          </cell>
          <cell r="AN474">
            <v>27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1</v>
          </cell>
        </row>
        <row r="475">
          <cell r="C475">
            <v>4092015</v>
          </cell>
          <cell r="D475" t="str">
            <v>Nguyễn Duy BÍnh</v>
          </cell>
          <cell r="E475" t="str">
            <v>Nhân viên lái xe</v>
          </cell>
          <cell r="F475" t="str">
            <v>1,x</v>
          </cell>
          <cell r="G475" t="str">
            <v>1,x</v>
          </cell>
          <cell r="H475" t="str">
            <v>1,x</v>
          </cell>
          <cell r="J475" t="str">
            <v>1,x</v>
          </cell>
          <cell r="K475" t="str">
            <v>1,x</v>
          </cell>
          <cell r="L475" t="str">
            <v>1,x</v>
          </cell>
          <cell r="M475" t="str">
            <v>1,x</v>
          </cell>
          <cell r="N475" t="str">
            <v>1,x</v>
          </cell>
          <cell r="O475" t="str">
            <v>1,x</v>
          </cell>
          <cell r="Q475" t="str">
            <v>1,x</v>
          </cell>
          <cell r="R475" t="str">
            <v>1,x</v>
          </cell>
          <cell r="S475" t="str">
            <v>1,x</v>
          </cell>
          <cell r="T475" t="str">
            <v>1,x</v>
          </cell>
          <cell r="U475" t="str">
            <v>1,x</v>
          </cell>
          <cell r="V475" t="str">
            <v>1,x</v>
          </cell>
          <cell r="X475" t="str">
            <v>1,x</v>
          </cell>
          <cell r="Y475" t="str">
            <v>1,x</v>
          </cell>
          <cell r="Z475" t="str">
            <v>1,x</v>
          </cell>
          <cell r="AA475" t="str">
            <v>1,x</v>
          </cell>
          <cell r="AB475" t="str">
            <v>1,x</v>
          </cell>
          <cell r="AC475" t="str">
            <v>1,x</v>
          </cell>
          <cell r="AE475" t="str">
            <v>1,x</v>
          </cell>
          <cell r="AF475" t="str">
            <v>1,x</v>
          </cell>
          <cell r="AG475" t="str">
            <v>1,x</v>
          </cell>
          <cell r="AH475" t="str">
            <v>1,x</v>
          </cell>
          <cell r="AI475" t="str">
            <v>1,x</v>
          </cell>
          <cell r="AJ475" t="str">
            <v>1,x</v>
          </cell>
          <cell r="AM475">
            <v>27</v>
          </cell>
          <cell r="AN475">
            <v>27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1</v>
          </cell>
        </row>
        <row r="476">
          <cell r="C476">
            <v>72102015</v>
          </cell>
          <cell r="D476" t="str">
            <v>Lưu Anh Văn</v>
          </cell>
          <cell r="E476" t="str">
            <v>Nhân viên lái xe</v>
          </cell>
          <cell r="Q476" t="str">
            <v>1,x</v>
          </cell>
          <cell r="R476" t="str">
            <v>1,x</v>
          </cell>
          <cell r="S476" t="str">
            <v>1,x</v>
          </cell>
          <cell r="T476" t="str">
            <v>1,x</v>
          </cell>
          <cell r="U476" t="str">
            <v>1,x</v>
          </cell>
          <cell r="V476" t="str">
            <v>1,x</v>
          </cell>
          <cell r="X476" t="str">
            <v>1,x</v>
          </cell>
          <cell r="Y476" t="str">
            <v>1,x</v>
          </cell>
          <cell r="Z476" t="str">
            <v>1,x</v>
          </cell>
          <cell r="AA476" t="str">
            <v>1,x</v>
          </cell>
          <cell r="AB476" t="str">
            <v>1,x</v>
          </cell>
          <cell r="AC476" t="str">
            <v>1,x</v>
          </cell>
          <cell r="AE476" t="str">
            <v>1,x</v>
          </cell>
          <cell r="AF476" t="str">
            <v>1,x</v>
          </cell>
          <cell r="AG476" t="str">
            <v>1,x</v>
          </cell>
          <cell r="AH476" t="str">
            <v>1,x</v>
          </cell>
          <cell r="AI476" t="str">
            <v>1,x</v>
          </cell>
          <cell r="AJ476" t="str">
            <v>1,x</v>
          </cell>
          <cell r="AM476">
            <v>27</v>
          </cell>
          <cell r="AN476">
            <v>18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1</v>
          </cell>
        </row>
        <row r="477">
          <cell r="C477">
            <v>7102015</v>
          </cell>
          <cell r="D477" t="str">
            <v>Lưu Trung Đức</v>
          </cell>
          <cell r="E477" t="str">
            <v>Nhân viên tài liệu &amp; HDCX</v>
          </cell>
          <cell r="R477" t="str">
            <v>1,x</v>
          </cell>
          <cell r="S477" t="str">
            <v>1,x</v>
          </cell>
          <cell r="T477" t="str">
            <v>1,x</v>
          </cell>
          <cell r="U477" t="str">
            <v>1,x</v>
          </cell>
          <cell r="Y477" t="str">
            <v>1,x</v>
          </cell>
          <cell r="Z477" t="str">
            <v>1,x</v>
          </cell>
          <cell r="AA477" t="str">
            <v>1,x</v>
          </cell>
          <cell r="AB477" t="str">
            <v>1,x</v>
          </cell>
          <cell r="AC477" t="str">
            <v>1,x</v>
          </cell>
          <cell r="AG477" t="str">
            <v>1,x</v>
          </cell>
          <cell r="AH477" t="str">
            <v>1,x</v>
          </cell>
          <cell r="AI477" t="str">
            <v>1,x</v>
          </cell>
          <cell r="AM477">
            <v>27</v>
          </cell>
          <cell r="AN477">
            <v>12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1</v>
          </cell>
        </row>
        <row r="478">
          <cell r="C478">
            <v>8102015</v>
          </cell>
          <cell r="D478" t="str">
            <v>Lê Ngọc Dũng</v>
          </cell>
          <cell r="E478" t="str">
            <v>Nhân viên tài liệu &amp; HDCX</v>
          </cell>
          <cell r="R478" t="str">
            <v>1,x</v>
          </cell>
          <cell r="S478" t="str">
            <v>1,x</v>
          </cell>
          <cell r="T478" t="str">
            <v>1,x</v>
          </cell>
          <cell r="U478" t="str">
            <v>1,x</v>
          </cell>
          <cell r="V478" t="str">
            <v>1,x</v>
          </cell>
          <cell r="X478" t="str">
            <v>1,x</v>
          </cell>
          <cell r="Y478" t="str">
            <v>1,x</v>
          </cell>
          <cell r="Z478" t="str">
            <v>1,x</v>
          </cell>
          <cell r="AA478" t="str">
            <v>1,x</v>
          </cell>
          <cell r="AB478" t="str">
            <v>1,x</v>
          </cell>
          <cell r="AC478" t="str">
            <v>1,x</v>
          </cell>
          <cell r="AG478" t="str">
            <v>1,x</v>
          </cell>
          <cell r="AH478" t="str">
            <v>1,x</v>
          </cell>
          <cell r="AI478" t="str">
            <v>1,x</v>
          </cell>
          <cell r="AM478">
            <v>27</v>
          </cell>
          <cell r="AN478">
            <v>14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1</v>
          </cell>
        </row>
        <row r="479">
          <cell r="C479">
            <v>10102015</v>
          </cell>
          <cell r="D479" t="str">
            <v>Vũ Quang Duy</v>
          </cell>
          <cell r="E479" t="str">
            <v>Nhân viên tài liệu &amp; HDCX</v>
          </cell>
          <cell r="R479" t="str">
            <v>1,x</v>
          </cell>
          <cell r="S479" t="str">
            <v>1,x</v>
          </cell>
          <cell r="T479" t="str">
            <v>1,x</v>
          </cell>
          <cell r="U479" t="str">
            <v>1,x</v>
          </cell>
          <cell r="V479" t="str">
            <v>1,x</v>
          </cell>
          <cell r="X479" t="str">
            <v>1,x</v>
          </cell>
          <cell r="Y479" t="str">
            <v>1,x</v>
          </cell>
          <cell r="Z479" t="str">
            <v>1,x</v>
          </cell>
          <cell r="AA479" t="str">
            <v>1,x</v>
          </cell>
          <cell r="AB479" t="str">
            <v>1,x</v>
          </cell>
          <cell r="AC479" t="str">
            <v>1,x</v>
          </cell>
          <cell r="AG479" t="str">
            <v>1,x</v>
          </cell>
          <cell r="AH479" t="str">
            <v>1,x</v>
          </cell>
          <cell r="AI479" t="str">
            <v>1,x</v>
          </cell>
          <cell r="AM479">
            <v>27</v>
          </cell>
          <cell r="AN479">
            <v>14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1</v>
          </cell>
        </row>
        <row r="480">
          <cell r="C480">
            <v>21102015</v>
          </cell>
          <cell r="D480" t="str">
            <v>Nguyễn Mạnh Kiên</v>
          </cell>
          <cell r="E480" t="str">
            <v>Nhân viên tài liệu &amp; HDCX</v>
          </cell>
          <cell r="R480" t="str">
            <v>1,x</v>
          </cell>
          <cell r="S480" t="str">
            <v>1,x</v>
          </cell>
          <cell r="T480" t="str">
            <v>1,x</v>
          </cell>
          <cell r="U480" t="str">
            <v>1,x</v>
          </cell>
          <cell r="V480" t="str">
            <v>1,x</v>
          </cell>
          <cell r="X480" t="str">
            <v>1,x</v>
          </cell>
          <cell r="Y480" t="str">
            <v>1,x</v>
          </cell>
          <cell r="Z480" t="str">
            <v>1,x</v>
          </cell>
          <cell r="AA480" t="str">
            <v>1,x</v>
          </cell>
          <cell r="AB480" t="str">
            <v>1,x</v>
          </cell>
          <cell r="AC480" t="str">
            <v>1,x</v>
          </cell>
          <cell r="AG480" t="str">
            <v>1,x</v>
          </cell>
          <cell r="AH480" t="str">
            <v>1,x</v>
          </cell>
          <cell r="AI480" t="str">
            <v>1,x</v>
          </cell>
          <cell r="AM480">
            <v>27</v>
          </cell>
          <cell r="AN480">
            <v>14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1</v>
          </cell>
        </row>
        <row r="481">
          <cell r="C481">
            <v>26102015</v>
          </cell>
          <cell r="D481" t="str">
            <v>Lê Minh Ngọc</v>
          </cell>
          <cell r="E481" t="str">
            <v>Nhân viên tài liệu &amp; HDCX</v>
          </cell>
          <cell r="R481" t="str">
            <v>1,x</v>
          </cell>
          <cell r="S481" t="str">
            <v>1,x</v>
          </cell>
          <cell r="T481" t="str">
            <v>1,x</v>
          </cell>
          <cell r="U481" t="str">
            <v>1,x</v>
          </cell>
          <cell r="V481" t="str">
            <v>1,x</v>
          </cell>
          <cell r="X481" t="str">
            <v>1,x</v>
          </cell>
          <cell r="Y481" t="str">
            <v>1,x</v>
          </cell>
          <cell r="Z481" t="str">
            <v>1,x</v>
          </cell>
          <cell r="AA481" t="str">
            <v>1,x</v>
          </cell>
          <cell r="AB481" t="str">
            <v>1,x</v>
          </cell>
          <cell r="AC481" t="str">
            <v>1,x</v>
          </cell>
          <cell r="AG481" t="str">
            <v>1,x</v>
          </cell>
          <cell r="AH481" t="str">
            <v>1,x</v>
          </cell>
          <cell r="AI481" t="str">
            <v>1,x</v>
          </cell>
          <cell r="AM481">
            <v>27</v>
          </cell>
          <cell r="AN481">
            <v>14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1</v>
          </cell>
        </row>
        <row r="482">
          <cell r="C482">
            <v>28102015</v>
          </cell>
          <cell r="D482" t="str">
            <v>Nguyễn Văn Nguyên</v>
          </cell>
          <cell r="E482" t="str">
            <v>Nhân viên tài liệu &amp; HDCX</v>
          </cell>
          <cell r="R482" t="str">
            <v>1,x</v>
          </cell>
          <cell r="S482" t="str">
            <v>1,x</v>
          </cell>
          <cell r="T482" t="str">
            <v>1,x</v>
          </cell>
          <cell r="U482" t="str">
            <v>1,x</v>
          </cell>
          <cell r="V482" t="str">
            <v>1,x</v>
          </cell>
          <cell r="X482" t="str">
            <v>1,x</v>
          </cell>
          <cell r="Y482" t="str">
            <v>1,x</v>
          </cell>
          <cell r="Z482" t="str">
            <v>1,x</v>
          </cell>
          <cell r="AA482" t="str">
            <v>1,x</v>
          </cell>
          <cell r="AB482" t="str">
            <v>1,x</v>
          </cell>
          <cell r="AC482" t="str">
            <v>1,x</v>
          </cell>
          <cell r="AG482" t="str">
            <v>1,x</v>
          </cell>
          <cell r="AH482" t="str">
            <v>1,x</v>
          </cell>
          <cell r="AI482" t="str">
            <v>1,x</v>
          </cell>
          <cell r="AM482">
            <v>27</v>
          </cell>
          <cell r="AN482">
            <v>14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1</v>
          </cell>
        </row>
        <row r="483">
          <cell r="C483">
            <v>31102015</v>
          </cell>
          <cell r="D483" t="str">
            <v>Phạm Văn Quang</v>
          </cell>
          <cell r="E483" t="str">
            <v>Nhân viên tài liệu &amp; HDCX</v>
          </cell>
          <cell r="R483" t="str">
            <v>1,x</v>
          </cell>
          <cell r="S483" t="str">
            <v>1,x</v>
          </cell>
          <cell r="T483" t="str">
            <v>1,x</v>
          </cell>
          <cell r="U483" t="str">
            <v>1,x</v>
          </cell>
          <cell r="V483" t="str">
            <v>1,x</v>
          </cell>
          <cell r="X483" t="str">
            <v>1,x</v>
          </cell>
          <cell r="Y483" t="str">
            <v>1,x</v>
          </cell>
          <cell r="Z483" t="str">
            <v>1,x</v>
          </cell>
          <cell r="AA483" t="str">
            <v>1,x</v>
          </cell>
          <cell r="AB483" t="str">
            <v>1,x</v>
          </cell>
          <cell r="AC483" t="str">
            <v>1,x</v>
          </cell>
          <cell r="AG483" t="str">
            <v>1,x</v>
          </cell>
          <cell r="AH483" t="str">
            <v>1,x</v>
          </cell>
          <cell r="AI483" t="str">
            <v>1,x</v>
          </cell>
          <cell r="AM483">
            <v>27</v>
          </cell>
          <cell r="AN483">
            <v>14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1</v>
          </cell>
        </row>
        <row r="484">
          <cell r="C484">
            <v>32102015</v>
          </cell>
          <cell r="D484" t="str">
            <v>Phạm Hải Sơn</v>
          </cell>
          <cell r="E484" t="str">
            <v>Nhân viên tài liệu &amp; HDCX</v>
          </cell>
          <cell r="R484" t="str">
            <v>1,x</v>
          </cell>
          <cell r="S484" t="str">
            <v>1,x</v>
          </cell>
          <cell r="T484" t="str">
            <v>1,x</v>
          </cell>
          <cell r="U484" t="str">
            <v>1,x</v>
          </cell>
          <cell r="V484" t="str">
            <v>1,x</v>
          </cell>
          <cell r="X484" t="str">
            <v>1,x</v>
          </cell>
          <cell r="Y484" t="str">
            <v>1,x</v>
          </cell>
          <cell r="Z484" t="str">
            <v>1,x</v>
          </cell>
          <cell r="AA484" t="str">
            <v>1,x</v>
          </cell>
          <cell r="AB484" t="str">
            <v>1,x</v>
          </cell>
          <cell r="AC484" t="str">
            <v>1,x</v>
          </cell>
          <cell r="AG484" t="str">
            <v>1,x</v>
          </cell>
          <cell r="AH484" t="str">
            <v>1,x</v>
          </cell>
          <cell r="AI484" t="str">
            <v>1,x</v>
          </cell>
          <cell r="AM484">
            <v>27</v>
          </cell>
          <cell r="AN484">
            <v>14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1</v>
          </cell>
        </row>
        <row r="485">
          <cell r="C485">
            <v>43102015</v>
          </cell>
          <cell r="D485" t="str">
            <v>Nguyễn Quang Vịnh</v>
          </cell>
          <cell r="E485" t="str">
            <v>Nhân viên tài liệu &amp; HDCX</v>
          </cell>
          <cell r="R485" t="str">
            <v>1,x</v>
          </cell>
          <cell r="S485" t="str">
            <v>1,x</v>
          </cell>
          <cell r="T485" t="str">
            <v>1,x</v>
          </cell>
          <cell r="U485" t="str">
            <v>1,x</v>
          </cell>
          <cell r="V485" t="str">
            <v>1,x</v>
          </cell>
          <cell r="X485" t="str">
            <v>1,x</v>
          </cell>
          <cell r="Y485" t="str">
            <v>1,x</v>
          </cell>
          <cell r="Z485" t="str">
            <v>1,x</v>
          </cell>
          <cell r="AA485" t="str">
            <v>1,x</v>
          </cell>
          <cell r="AB485" t="str">
            <v>1,x</v>
          </cell>
          <cell r="AC485" t="str">
            <v>1,x</v>
          </cell>
          <cell r="AG485" t="str">
            <v>1,x</v>
          </cell>
          <cell r="AH485" t="str">
            <v>1,x</v>
          </cell>
          <cell r="AI485" t="str">
            <v>1,x</v>
          </cell>
          <cell r="AM485">
            <v>27</v>
          </cell>
          <cell r="AN485">
            <v>14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1</v>
          </cell>
        </row>
        <row r="486">
          <cell r="C486">
            <v>9102015</v>
          </cell>
          <cell r="D486" t="str">
            <v>Trần Thị Dương</v>
          </cell>
          <cell r="E486" t="str">
            <v>Nhân viên phục vụ hành khách</v>
          </cell>
          <cell r="R486" t="str">
            <v>1,x</v>
          </cell>
          <cell r="S486" t="str">
            <v>1,x</v>
          </cell>
          <cell r="T486" t="str">
            <v>1,x</v>
          </cell>
          <cell r="U486" t="str">
            <v>1,x</v>
          </cell>
          <cell r="V486" t="str">
            <v>1,x</v>
          </cell>
          <cell r="X486" t="str">
            <v>1,x</v>
          </cell>
          <cell r="Y486" t="str">
            <v>1,x</v>
          </cell>
          <cell r="Z486" t="str">
            <v>1,x</v>
          </cell>
          <cell r="AA486" t="str">
            <v>1,x</v>
          </cell>
          <cell r="AC486" t="str">
            <v>1,x</v>
          </cell>
          <cell r="AG486" t="str">
            <v>1,x</v>
          </cell>
          <cell r="AH486" t="str">
            <v>1,x</v>
          </cell>
          <cell r="AI486" t="str">
            <v>1,x</v>
          </cell>
          <cell r="AM486">
            <v>27</v>
          </cell>
          <cell r="AN486">
            <v>13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1</v>
          </cell>
        </row>
        <row r="487">
          <cell r="C487">
            <v>1102015</v>
          </cell>
          <cell r="D487" t="str">
            <v>Hoàng Tạ Tuấn Anh</v>
          </cell>
          <cell r="E487" t="str">
            <v>Nhân viên phục vụ hành khách</v>
          </cell>
          <cell r="R487" t="str">
            <v>1,x</v>
          </cell>
          <cell r="S487" t="str">
            <v>1,x</v>
          </cell>
          <cell r="T487" t="str">
            <v>1,x</v>
          </cell>
          <cell r="U487" t="str">
            <v>1,x</v>
          </cell>
          <cell r="V487" t="str">
            <v>1,x</v>
          </cell>
          <cell r="X487" t="str">
            <v>1,x</v>
          </cell>
          <cell r="Y487" t="str">
            <v>1,x</v>
          </cell>
          <cell r="Z487" t="str">
            <v>1,x</v>
          </cell>
          <cell r="AA487" t="str">
            <v>1,x</v>
          </cell>
          <cell r="AC487" t="str">
            <v>1,x</v>
          </cell>
          <cell r="AG487" t="str">
            <v>1,x</v>
          </cell>
          <cell r="AH487" t="str">
            <v>1,x</v>
          </cell>
          <cell r="AI487" t="str">
            <v>1,x</v>
          </cell>
          <cell r="AM487">
            <v>27</v>
          </cell>
          <cell r="AN487">
            <v>13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1</v>
          </cell>
        </row>
        <row r="488">
          <cell r="C488">
            <v>2102015</v>
          </cell>
          <cell r="D488" t="str">
            <v>Nguyễn Tuấn Anh</v>
          </cell>
          <cell r="E488" t="str">
            <v>Nhân viên phục vụ hành khách</v>
          </cell>
          <cell r="R488" t="str">
            <v>1,x</v>
          </cell>
          <cell r="S488" t="str">
            <v>1,x</v>
          </cell>
          <cell r="T488" t="str">
            <v>1,x</v>
          </cell>
          <cell r="U488" t="str">
            <v>1,x</v>
          </cell>
          <cell r="V488" t="str">
            <v>1,x</v>
          </cell>
          <cell r="X488" t="str">
            <v>1,x</v>
          </cell>
          <cell r="Y488" t="str">
            <v>1,x</v>
          </cell>
          <cell r="Z488" t="str">
            <v>1,x</v>
          </cell>
          <cell r="AA488" t="str">
            <v>1,x</v>
          </cell>
          <cell r="AC488" t="str">
            <v>1,x</v>
          </cell>
          <cell r="AG488" t="str">
            <v>1,x</v>
          </cell>
          <cell r="AH488" t="str">
            <v>1,x</v>
          </cell>
          <cell r="AI488" t="str">
            <v>1,x</v>
          </cell>
          <cell r="AM488">
            <v>27</v>
          </cell>
          <cell r="AN488">
            <v>13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1</v>
          </cell>
        </row>
        <row r="489">
          <cell r="C489">
            <v>3102015</v>
          </cell>
          <cell r="D489" t="str">
            <v>Hoàng Ngọc Anh</v>
          </cell>
          <cell r="E489" t="str">
            <v>Nhân viên phục vụ hành khách</v>
          </cell>
          <cell r="R489" t="str">
            <v>1,x</v>
          </cell>
          <cell r="S489" t="str">
            <v>1,x</v>
          </cell>
          <cell r="T489" t="str">
            <v>1,x</v>
          </cell>
          <cell r="U489" t="str">
            <v>1,x</v>
          </cell>
          <cell r="V489" t="str">
            <v>1,x</v>
          </cell>
          <cell r="X489" t="str">
            <v>1,x</v>
          </cell>
          <cell r="Y489" t="str">
            <v>1,x</v>
          </cell>
          <cell r="Z489" t="str">
            <v>1,x</v>
          </cell>
          <cell r="AA489" t="str">
            <v>1,x</v>
          </cell>
          <cell r="AC489" t="str">
            <v>1,x</v>
          </cell>
          <cell r="AG489" t="str">
            <v>1,x</v>
          </cell>
          <cell r="AH489" t="str">
            <v>1,x</v>
          </cell>
          <cell r="AI489" t="str">
            <v>1,x</v>
          </cell>
          <cell r="AM489">
            <v>27</v>
          </cell>
          <cell r="AN489">
            <v>13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1</v>
          </cell>
        </row>
        <row r="490">
          <cell r="C490">
            <v>4102015</v>
          </cell>
          <cell r="D490" t="str">
            <v>Lê Tuấn Anh</v>
          </cell>
          <cell r="E490" t="str">
            <v>Nhân viên phục vụ hành khách</v>
          </cell>
          <cell r="R490" t="str">
            <v>1,x</v>
          </cell>
          <cell r="S490" t="str">
            <v>1,x</v>
          </cell>
          <cell r="T490" t="str">
            <v>1,x</v>
          </cell>
          <cell r="U490" t="str">
            <v>1,x</v>
          </cell>
          <cell r="V490" t="str">
            <v>1,x</v>
          </cell>
          <cell r="X490" t="str">
            <v>1,x</v>
          </cell>
          <cell r="Y490" t="str">
            <v>1,x</v>
          </cell>
          <cell r="Z490" t="str">
            <v>1,x</v>
          </cell>
          <cell r="AA490" t="str">
            <v>1,x</v>
          </cell>
          <cell r="AC490" t="str">
            <v>1,x</v>
          </cell>
          <cell r="AG490" t="str">
            <v>1,x</v>
          </cell>
          <cell r="AH490" t="str">
            <v>1,x</v>
          </cell>
          <cell r="AI490" t="str">
            <v>1,x</v>
          </cell>
          <cell r="AM490">
            <v>27</v>
          </cell>
          <cell r="AN490">
            <v>13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1</v>
          </cell>
        </row>
        <row r="491">
          <cell r="C491">
            <v>5102015</v>
          </cell>
          <cell r="D491" t="str">
            <v>Nguyễn Tú Anh</v>
          </cell>
          <cell r="E491" t="str">
            <v>Nhân viên phục vụ hành khách</v>
          </cell>
          <cell r="R491" t="str">
            <v>1,x</v>
          </cell>
          <cell r="S491" t="str">
            <v>1,x</v>
          </cell>
          <cell r="T491" t="str">
            <v>1,x</v>
          </cell>
          <cell r="U491" t="str">
            <v>1,x</v>
          </cell>
          <cell r="V491" t="str">
            <v>1,x</v>
          </cell>
          <cell r="X491" t="str">
            <v>1,x</v>
          </cell>
          <cell r="Y491" t="str">
            <v>1,x</v>
          </cell>
          <cell r="Z491" t="str">
            <v>1,x</v>
          </cell>
          <cell r="AA491" t="str">
            <v>1,x</v>
          </cell>
          <cell r="AC491" t="str">
            <v>1,x</v>
          </cell>
          <cell r="AG491" t="str">
            <v>1,x</v>
          </cell>
          <cell r="AH491" t="str">
            <v>1,x</v>
          </cell>
          <cell r="AI491" t="str">
            <v>1,x</v>
          </cell>
          <cell r="AM491">
            <v>27</v>
          </cell>
          <cell r="AN491">
            <v>13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1</v>
          </cell>
        </row>
        <row r="492">
          <cell r="C492">
            <v>6102015</v>
          </cell>
          <cell r="D492" t="str">
            <v>Vũ Thị Mai Dinh</v>
          </cell>
          <cell r="E492" t="str">
            <v>Nhân viên phục vụ hành khách</v>
          </cell>
          <cell r="R492" t="str">
            <v>1,x</v>
          </cell>
          <cell r="S492" t="str">
            <v>1,x</v>
          </cell>
          <cell r="T492" t="str">
            <v>1,x</v>
          </cell>
          <cell r="U492" t="str">
            <v>1,x</v>
          </cell>
          <cell r="V492" t="str">
            <v>1,x</v>
          </cell>
          <cell r="X492" t="str">
            <v>1,x</v>
          </cell>
          <cell r="Y492" t="str">
            <v>1,x</v>
          </cell>
          <cell r="Z492" t="str">
            <v>1,x</v>
          </cell>
          <cell r="AA492" t="str">
            <v>1,x</v>
          </cell>
          <cell r="AC492" t="str">
            <v>1,x</v>
          </cell>
          <cell r="AG492" t="str">
            <v>1,x</v>
          </cell>
          <cell r="AH492" t="str">
            <v>1,x</v>
          </cell>
          <cell r="AI492" t="str">
            <v>1,x</v>
          </cell>
          <cell r="AM492">
            <v>27</v>
          </cell>
          <cell r="AN492">
            <v>13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1</v>
          </cell>
        </row>
        <row r="493">
          <cell r="C493">
            <v>9102015</v>
          </cell>
          <cell r="D493" t="str">
            <v>Trần Thị Dương</v>
          </cell>
          <cell r="E493" t="str">
            <v>Nhân viên phục vụ hành khách</v>
          </cell>
          <cell r="R493" t="str">
            <v>1,x</v>
          </cell>
          <cell r="S493" t="str">
            <v>1,x</v>
          </cell>
          <cell r="T493" t="str">
            <v>1,x</v>
          </cell>
          <cell r="U493" t="str">
            <v>1,x</v>
          </cell>
          <cell r="V493" t="str">
            <v>1,x</v>
          </cell>
          <cell r="X493" t="str">
            <v>1,x</v>
          </cell>
          <cell r="Y493" t="str">
            <v>1,x</v>
          </cell>
          <cell r="Z493" t="str">
            <v>1,x</v>
          </cell>
          <cell r="AA493" t="str">
            <v>1,x</v>
          </cell>
          <cell r="AC493" t="str">
            <v>1,x</v>
          </cell>
          <cell r="AG493" t="str">
            <v>1,x</v>
          </cell>
          <cell r="AH493" t="str">
            <v>1,x</v>
          </cell>
          <cell r="AI493" t="str">
            <v>1,x</v>
          </cell>
          <cell r="AM493">
            <v>27</v>
          </cell>
          <cell r="AN493">
            <v>13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1</v>
          </cell>
        </row>
        <row r="494">
          <cell r="C494">
            <v>11102015</v>
          </cell>
          <cell r="D494" t="str">
            <v>Lê Trúc Hà</v>
          </cell>
          <cell r="E494" t="str">
            <v>Nhân viên phục vụ hành khách</v>
          </cell>
          <cell r="R494" t="str">
            <v>1,x</v>
          </cell>
          <cell r="S494" t="str">
            <v>1,x</v>
          </cell>
          <cell r="T494" t="str">
            <v>1,x</v>
          </cell>
          <cell r="U494" t="str">
            <v>1,x</v>
          </cell>
          <cell r="V494" t="str">
            <v>1,x</v>
          </cell>
          <cell r="X494" t="str">
            <v>1,x</v>
          </cell>
          <cell r="Y494" t="str">
            <v>1,x</v>
          </cell>
          <cell r="Z494" t="str">
            <v>1,x</v>
          </cell>
          <cell r="AA494" t="str">
            <v>1,x</v>
          </cell>
          <cell r="AC494" t="str">
            <v>1,x</v>
          </cell>
          <cell r="AG494" t="str">
            <v>1,x</v>
          </cell>
          <cell r="AH494" t="str">
            <v>1,x</v>
          </cell>
          <cell r="AI494" t="str">
            <v>1,x</v>
          </cell>
          <cell r="AM494">
            <v>27</v>
          </cell>
          <cell r="AN494">
            <v>13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1</v>
          </cell>
        </row>
        <row r="495">
          <cell r="C495">
            <v>12102015</v>
          </cell>
          <cell r="D495" t="str">
            <v>Nguyễn Thị Hải</v>
          </cell>
          <cell r="E495" t="str">
            <v>Nhân viên phục vụ hành khách</v>
          </cell>
          <cell r="R495" t="str">
            <v>1,x</v>
          </cell>
          <cell r="S495" t="str">
            <v>1,x</v>
          </cell>
          <cell r="T495" t="str">
            <v>1,x</v>
          </cell>
          <cell r="U495" t="str">
            <v>1,x</v>
          </cell>
          <cell r="V495" t="str">
            <v>1,x</v>
          </cell>
          <cell r="X495" t="str">
            <v>1,x</v>
          </cell>
          <cell r="Y495" t="str">
            <v>1,x</v>
          </cell>
          <cell r="Z495" t="str">
            <v>1,x</v>
          </cell>
          <cell r="AA495" t="str">
            <v>1,x</v>
          </cell>
          <cell r="AC495" t="str">
            <v>1,x</v>
          </cell>
          <cell r="AG495" t="str">
            <v>1,x</v>
          </cell>
          <cell r="AH495" t="str">
            <v>1,x</v>
          </cell>
          <cell r="AI495" t="str">
            <v>1,x</v>
          </cell>
          <cell r="AM495">
            <v>27</v>
          </cell>
          <cell r="AN495">
            <v>13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1</v>
          </cell>
        </row>
        <row r="496">
          <cell r="C496">
            <v>13102015</v>
          </cell>
          <cell r="D496" t="str">
            <v>Lê Thanh Hải</v>
          </cell>
          <cell r="E496" t="str">
            <v>Nhân viên phục vụ hành khách</v>
          </cell>
          <cell r="R496" t="str">
            <v>1,x</v>
          </cell>
          <cell r="S496" t="str">
            <v>1,x</v>
          </cell>
          <cell r="T496" t="str">
            <v>1,x</v>
          </cell>
          <cell r="U496" t="str">
            <v>1,x</v>
          </cell>
          <cell r="V496" t="str">
            <v>1,x</v>
          </cell>
          <cell r="X496" t="str">
            <v>1,x</v>
          </cell>
          <cell r="Y496" t="str">
            <v>1,x</v>
          </cell>
          <cell r="Z496" t="str">
            <v>1,x</v>
          </cell>
          <cell r="AA496" t="str">
            <v>1,x</v>
          </cell>
          <cell r="AC496" t="str">
            <v>1,x</v>
          </cell>
          <cell r="AG496" t="str">
            <v>1,x</v>
          </cell>
          <cell r="AH496" t="str">
            <v>1,x</v>
          </cell>
          <cell r="AI496" t="str">
            <v>1,x</v>
          </cell>
          <cell r="AM496">
            <v>27</v>
          </cell>
          <cell r="AN496">
            <v>13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1</v>
          </cell>
        </row>
        <row r="497">
          <cell r="C497">
            <v>14102015</v>
          </cell>
          <cell r="D497" t="str">
            <v>Nguyễn Duy Hoàn</v>
          </cell>
          <cell r="E497" t="str">
            <v>Nhân viên phục vụ hành khách</v>
          </cell>
          <cell r="R497" t="str">
            <v>1,x</v>
          </cell>
          <cell r="S497" t="str">
            <v>1,x</v>
          </cell>
          <cell r="T497" t="str">
            <v>1,x</v>
          </cell>
          <cell r="U497" t="str">
            <v>1,x</v>
          </cell>
          <cell r="X497" t="str">
            <v>1,x</v>
          </cell>
          <cell r="Y497" t="str">
            <v>1,x</v>
          </cell>
          <cell r="Z497" t="str">
            <v>1,x</v>
          </cell>
          <cell r="AA497" t="str">
            <v>1,x</v>
          </cell>
          <cell r="AC497" t="str">
            <v>1,x</v>
          </cell>
          <cell r="AG497" t="str">
            <v>1,x</v>
          </cell>
          <cell r="AH497" t="str">
            <v>1,x</v>
          </cell>
          <cell r="AI497" t="str">
            <v>1,x</v>
          </cell>
          <cell r="AM497">
            <v>27</v>
          </cell>
          <cell r="AN497">
            <v>12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1</v>
          </cell>
        </row>
        <row r="498">
          <cell r="C498">
            <v>15102015</v>
          </cell>
          <cell r="D498" t="str">
            <v>Lê Thị Hồng</v>
          </cell>
          <cell r="E498" t="str">
            <v>Nhân viên phục vụ hành khách</v>
          </cell>
          <cell r="R498" t="str">
            <v>1,x</v>
          </cell>
          <cell r="S498" t="str">
            <v>1,x</v>
          </cell>
          <cell r="T498" t="str">
            <v>1,x</v>
          </cell>
          <cell r="U498" t="str">
            <v>1,x</v>
          </cell>
          <cell r="V498" t="str">
            <v>1,x</v>
          </cell>
          <cell r="X498" t="str">
            <v>1,x</v>
          </cell>
          <cell r="Y498" t="str">
            <v>1,x</v>
          </cell>
          <cell r="Z498" t="str">
            <v>1,x</v>
          </cell>
          <cell r="AA498" t="str">
            <v>1,x</v>
          </cell>
          <cell r="AC498" t="str">
            <v>1,x</v>
          </cell>
          <cell r="AG498" t="str">
            <v>1,x</v>
          </cell>
          <cell r="AH498" t="str">
            <v>1,x</v>
          </cell>
          <cell r="AI498" t="str">
            <v>1,x</v>
          </cell>
          <cell r="AM498">
            <v>27</v>
          </cell>
          <cell r="AN498">
            <v>13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1</v>
          </cell>
        </row>
        <row r="499">
          <cell r="C499">
            <v>16102015</v>
          </cell>
          <cell r="D499" t="str">
            <v>Nguyễn Duy Hùng</v>
          </cell>
          <cell r="E499" t="str">
            <v>Nhân viên phục vụ hành khách</v>
          </cell>
          <cell r="R499" t="str">
            <v>1,x</v>
          </cell>
          <cell r="S499" t="str">
            <v>1,x</v>
          </cell>
          <cell r="T499" t="str">
            <v>1,x</v>
          </cell>
          <cell r="U499" t="str">
            <v>1,x</v>
          </cell>
          <cell r="V499" t="str">
            <v>1,x</v>
          </cell>
          <cell r="X499" t="str">
            <v>1,x</v>
          </cell>
          <cell r="Y499" t="str">
            <v>1,x</v>
          </cell>
          <cell r="Z499" t="str">
            <v>1,x</v>
          </cell>
          <cell r="AA499" t="str">
            <v>1,x</v>
          </cell>
          <cell r="AC499" t="str">
            <v>1,x</v>
          </cell>
          <cell r="AG499" t="str">
            <v>1,x</v>
          </cell>
          <cell r="AH499" t="str">
            <v>1,x</v>
          </cell>
          <cell r="AI499" t="str">
            <v>1,x</v>
          </cell>
          <cell r="AM499">
            <v>27</v>
          </cell>
          <cell r="AN499">
            <v>13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1</v>
          </cell>
        </row>
        <row r="500">
          <cell r="C500">
            <v>17102015</v>
          </cell>
          <cell r="D500" t="str">
            <v>Lê Duy Hưng</v>
          </cell>
          <cell r="E500" t="str">
            <v>Nhân viên phục vụ hành khách</v>
          </cell>
          <cell r="R500" t="str">
            <v>1,x</v>
          </cell>
          <cell r="S500" t="str">
            <v>1,x</v>
          </cell>
          <cell r="T500" t="str">
            <v>1,x</v>
          </cell>
          <cell r="U500" t="str">
            <v>1,x</v>
          </cell>
          <cell r="V500" t="str">
            <v>1,x</v>
          </cell>
          <cell r="X500" t="str">
            <v>1,x</v>
          </cell>
          <cell r="Y500" t="str">
            <v>1,x</v>
          </cell>
          <cell r="Z500" t="str">
            <v>1,x</v>
          </cell>
          <cell r="AA500" t="str">
            <v>1,x</v>
          </cell>
          <cell r="AC500" t="str">
            <v>1,x</v>
          </cell>
          <cell r="AG500" t="str">
            <v>1,x</v>
          </cell>
          <cell r="AH500" t="str">
            <v>1,x</v>
          </cell>
          <cell r="AI500" t="str">
            <v>1,x</v>
          </cell>
          <cell r="AM500">
            <v>27</v>
          </cell>
          <cell r="AN500">
            <v>13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1</v>
          </cell>
        </row>
        <row r="501">
          <cell r="C501">
            <v>18102015</v>
          </cell>
          <cell r="D501" t="str">
            <v>Nguyễn Thị Hường</v>
          </cell>
          <cell r="E501" t="str">
            <v>Nhân viên phục vụ hành khách</v>
          </cell>
          <cell r="R501" t="str">
            <v>1,x</v>
          </cell>
          <cell r="S501" t="str">
            <v>1,x</v>
          </cell>
          <cell r="T501" t="str">
            <v>1,x</v>
          </cell>
          <cell r="U501" t="str">
            <v>1,x</v>
          </cell>
          <cell r="V501" t="str">
            <v>1,x</v>
          </cell>
          <cell r="X501" t="str">
            <v>1,x</v>
          </cell>
          <cell r="Y501" t="str">
            <v>1,x</v>
          </cell>
          <cell r="Z501" t="str">
            <v>1,x</v>
          </cell>
          <cell r="AA501" t="str">
            <v>1,x</v>
          </cell>
          <cell r="AC501" t="str">
            <v>1,x</v>
          </cell>
          <cell r="AG501" t="str">
            <v>1,x</v>
          </cell>
          <cell r="AH501" t="str">
            <v>1,x</v>
          </cell>
          <cell r="AI501" t="str">
            <v>1,x</v>
          </cell>
          <cell r="AM501">
            <v>27</v>
          </cell>
          <cell r="AN501">
            <v>13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1</v>
          </cell>
        </row>
        <row r="502">
          <cell r="C502">
            <v>19102015</v>
          </cell>
          <cell r="D502" t="str">
            <v>Đinh Khánh Huyền</v>
          </cell>
          <cell r="E502" t="str">
            <v>Nhân viên phục vụ hành khách</v>
          </cell>
          <cell r="R502" t="str">
            <v>1,x</v>
          </cell>
          <cell r="S502" t="str">
            <v>1,x</v>
          </cell>
          <cell r="T502" t="str">
            <v>1,x</v>
          </cell>
          <cell r="U502" t="str">
            <v>1,x</v>
          </cell>
          <cell r="V502" t="str">
            <v>1,x</v>
          </cell>
          <cell r="X502" t="str">
            <v>1,x</v>
          </cell>
          <cell r="Y502" t="str">
            <v>1,x</v>
          </cell>
          <cell r="Z502" t="str">
            <v>1,x</v>
          </cell>
          <cell r="AA502" t="str">
            <v>1,x</v>
          </cell>
          <cell r="AC502" t="str">
            <v>1,x</v>
          </cell>
          <cell r="AG502" t="str">
            <v>1,x</v>
          </cell>
          <cell r="AH502" t="str">
            <v>1,x</v>
          </cell>
          <cell r="AI502" t="str">
            <v>1,x</v>
          </cell>
          <cell r="AM502">
            <v>27</v>
          </cell>
          <cell r="AN502">
            <v>13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1</v>
          </cell>
        </row>
        <row r="503">
          <cell r="C503">
            <v>20102015</v>
          </cell>
          <cell r="D503" t="str">
            <v>Đỗ Thị Huyền</v>
          </cell>
          <cell r="E503" t="str">
            <v>Nhân viên phục vụ hành khách</v>
          </cell>
          <cell r="R503" t="str">
            <v>1,x</v>
          </cell>
          <cell r="S503" t="str">
            <v>1,x</v>
          </cell>
          <cell r="T503" t="str">
            <v>1,x</v>
          </cell>
          <cell r="U503" t="str">
            <v>1,x</v>
          </cell>
          <cell r="V503" t="str">
            <v>1,x</v>
          </cell>
          <cell r="X503" t="str">
            <v>1,x</v>
          </cell>
          <cell r="Y503" t="str">
            <v>1,x</v>
          </cell>
          <cell r="Z503" t="str">
            <v>1,x</v>
          </cell>
          <cell r="AA503" t="str">
            <v>1,x</v>
          </cell>
          <cell r="AC503" t="str">
            <v>1,x</v>
          </cell>
          <cell r="AG503" t="str">
            <v>1,x</v>
          </cell>
          <cell r="AH503" t="str">
            <v>1,x</v>
          </cell>
          <cell r="AI503" t="str">
            <v>1,x</v>
          </cell>
          <cell r="AM503">
            <v>27</v>
          </cell>
          <cell r="AN503">
            <v>13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1</v>
          </cell>
        </row>
        <row r="504">
          <cell r="C504">
            <v>22102015</v>
          </cell>
          <cell r="D504" t="str">
            <v>Trương Hùng Mạnh</v>
          </cell>
          <cell r="E504" t="str">
            <v>Nhân viên phục vụ hành khách</v>
          </cell>
          <cell r="R504" t="str">
            <v>1,x</v>
          </cell>
          <cell r="S504" t="str">
            <v>1,x</v>
          </cell>
          <cell r="T504" t="str">
            <v>1,x</v>
          </cell>
          <cell r="U504" t="str">
            <v>1,x</v>
          </cell>
          <cell r="V504" t="str">
            <v>1,x</v>
          </cell>
          <cell r="X504" t="str">
            <v>1,x</v>
          </cell>
          <cell r="Y504" t="str">
            <v>1,x</v>
          </cell>
          <cell r="Z504" t="str">
            <v>1,x</v>
          </cell>
          <cell r="AA504" t="str">
            <v>1,x</v>
          </cell>
          <cell r="AC504" t="str">
            <v>1,x</v>
          </cell>
          <cell r="AG504" t="str">
            <v>1,x</v>
          </cell>
          <cell r="AH504" t="str">
            <v>1,x</v>
          </cell>
          <cell r="AI504" t="str">
            <v>1,x</v>
          </cell>
          <cell r="AM504">
            <v>27</v>
          </cell>
          <cell r="AN504">
            <v>13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1</v>
          </cell>
        </row>
        <row r="505">
          <cell r="C505">
            <v>23102015</v>
          </cell>
          <cell r="D505" t="str">
            <v>Nguyễn Anh Minh</v>
          </cell>
          <cell r="E505" t="str">
            <v>Nhân viên phục vụ hành khách</v>
          </cell>
          <cell r="S505" t="str">
            <v>1,x</v>
          </cell>
          <cell r="T505" t="str">
            <v>1,x</v>
          </cell>
          <cell r="U505" t="str">
            <v>1,x</v>
          </cell>
          <cell r="V505" t="str">
            <v>1,x</v>
          </cell>
          <cell r="X505" t="str">
            <v>1,x</v>
          </cell>
          <cell r="Y505" t="str">
            <v>1,x</v>
          </cell>
          <cell r="Z505" t="str">
            <v>1,x</v>
          </cell>
          <cell r="AA505" t="str">
            <v>1,x</v>
          </cell>
          <cell r="AC505" t="str">
            <v>1,x</v>
          </cell>
          <cell r="AG505" t="str">
            <v>1,x</v>
          </cell>
          <cell r="AH505" t="str">
            <v>1,x</v>
          </cell>
          <cell r="AI505" t="str">
            <v>1,x</v>
          </cell>
          <cell r="AM505">
            <v>27</v>
          </cell>
          <cell r="AN505">
            <v>12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1</v>
          </cell>
        </row>
        <row r="506">
          <cell r="C506">
            <v>24102015</v>
          </cell>
          <cell r="D506" t="str">
            <v>Nguyễn Văn Nam</v>
          </cell>
          <cell r="E506" t="str">
            <v>Nhân viên phục vụ hành khách</v>
          </cell>
          <cell r="R506" t="str">
            <v>1,x</v>
          </cell>
          <cell r="S506" t="str">
            <v>1,x</v>
          </cell>
          <cell r="T506" t="str">
            <v>1,x</v>
          </cell>
          <cell r="U506" t="str">
            <v>1,x</v>
          </cell>
          <cell r="V506" t="str">
            <v>1,x</v>
          </cell>
          <cell r="X506" t="str">
            <v>1,x</v>
          </cell>
          <cell r="Y506" t="str">
            <v>1,x</v>
          </cell>
          <cell r="Z506" t="str">
            <v>1,x</v>
          </cell>
          <cell r="AA506" t="str">
            <v>1,x</v>
          </cell>
          <cell r="AC506" t="str">
            <v>1,x</v>
          </cell>
          <cell r="AG506" t="str">
            <v>1,x</v>
          </cell>
          <cell r="AH506" t="str">
            <v>1,x</v>
          </cell>
          <cell r="AI506" t="str">
            <v>1,x</v>
          </cell>
          <cell r="AM506">
            <v>27</v>
          </cell>
          <cell r="AN506">
            <v>13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1</v>
          </cell>
        </row>
        <row r="507">
          <cell r="C507">
            <v>25102015</v>
          </cell>
          <cell r="D507" t="str">
            <v>Ngô Thị Hồng Nga</v>
          </cell>
          <cell r="E507" t="str">
            <v>Nhân viên phục vụ hành khách</v>
          </cell>
          <cell r="R507" t="str">
            <v>1,x</v>
          </cell>
          <cell r="S507" t="str">
            <v>1,x</v>
          </cell>
          <cell r="T507" t="str">
            <v>1,x</v>
          </cell>
          <cell r="U507" t="str">
            <v>1,x</v>
          </cell>
          <cell r="V507" t="str">
            <v>1,x</v>
          </cell>
          <cell r="X507" t="str">
            <v>1,x</v>
          </cell>
          <cell r="Y507" t="str">
            <v>1,x</v>
          </cell>
          <cell r="Z507" t="str">
            <v>1,x</v>
          </cell>
          <cell r="AA507" t="str">
            <v>1,x</v>
          </cell>
          <cell r="AC507" t="str">
            <v>1,x</v>
          </cell>
          <cell r="AG507" t="str">
            <v>1,x</v>
          </cell>
          <cell r="AH507" t="str">
            <v>1,x</v>
          </cell>
          <cell r="AI507" t="str">
            <v>1,x</v>
          </cell>
          <cell r="AM507">
            <v>27</v>
          </cell>
          <cell r="AN507">
            <v>13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1</v>
          </cell>
        </row>
        <row r="508">
          <cell r="C508">
            <v>27102015</v>
          </cell>
          <cell r="D508" t="str">
            <v>Trần Thanh Ngọc</v>
          </cell>
          <cell r="E508" t="str">
            <v>Nhân viên phục vụ hành khách</v>
          </cell>
          <cell r="R508" t="str">
            <v>1,x</v>
          </cell>
          <cell r="S508" t="str">
            <v>1,x</v>
          </cell>
          <cell r="T508" t="str">
            <v>1,x</v>
          </cell>
          <cell r="U508" t="str">
            <v>1,x</v>
          </cell>
          <cell r="V508" t="str">
            <v>1,x</v>
          </cell>
          <cell r="X508" t="str">
            <v>1,x</v>
          </cell>
          <cell r="Y508" t="str">
            <v>1,x</v>
          </cell>
          <cell r="Z508" t="str">
            <v>1,x</v>
          </cell>
          <cell r="AA508" t="str">
            <v>1,x</v>
          </cell>
          <cell r="AC508" t="str">
            <v>1,x</v>
          </cell>
          <cell r="AG508" t="str">
            <v>1,x</v>
          </cell>
          <cell r="AH508" t="str">
            <v>1,x</v>
          </cell>
          <cell r="AI508" t="str">
            <v>1,x</v>
          </cell>
          <cell r="AM508">
            <v>27</v>
          </cell>
          <cell r="AN508">
            <v>13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1</v>
          </cell>
        </row>
        <row r="509">
          <cell r="C509">
            <v>29102015</v>
          </cell>
          <cell r="D509" t="str">
            <v>Lê Thị Thu Phương</v>
          </cell>
          <cell r="E509" t="str">
            <v>Nhân viên phục vụ hành khách</v>
          </cell>
          <cell r="R509" t="str">
            <v>1,x</v>
          </cell>
          <cell r="S509" t="str">
            <v>1,x</v>
          </cell>
          <cell r="T509" t="str">
            <v>1,x</v>
          </cell>
          <cell r="U509" t="str">
            <v>1,x</v>
          </cell>
          <cell r="V509" t="str">
            <v>1,x</v>
          </cell>
          <cell r="X509" t="str">
            <v>1,x</v>
          </cell>
          <cell r="Y509" t="str">
            <v>1,x</v>
          </cell>
          <cell r="Z509" t="str">
            <v>1,x</v>
          </cell>
          <cell r="AA509" t="str">
            <v>1,x</v>
          </cell>
          <cell r="AC509" t="str">
            <v>1,x</v>
          </cell>
          <cell r="AG509" t="str">
            <v>1,x</v>
          </cell>
          <cell r="AH509" t="str">
            <v>1,x</v>
          </cell>
          <cell r="AI509" t="str">
            <v>1,x</v>
          </cell>
          <cell r="AM509">
            <v>27</v>
          </cell>
          <cell r="AN509">
            <v>13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1</v>
          </cell>
        </row>
        <row r="510">
          <cell r="C510">
            <v>30102015</v>
          </cell>
          <cell r="D510" t="str">
            <v>Nguyễn Thị Minh Phương</v>
          </cell>
          <cell r="E510" t="str">
            <v>Nhân viên phục vụ hành khách</v>
          </cell>
          <cell r="R510" t="str">
            <v>1,x</v>
          </cell>
          <cell r="S510" t="str">
            <v>1,x</v>
          </cell>
          <cell r="T510" t="str">
            <v>1,x</v>
          </cell>
          <cell r="U510" t="str">
            <v>1,x</v>
          </cell>
          <cell r="V510" t="str">
            <v>1,x</v>
          </cell>
          <cell r="X510" t="str">
            <v>1,x</v>
          </cell>
          <cell r="Y510" t="str">
            <v>1,x</v>
          </cell>
          <cell r="Z510" t="str">
            <v>1,x</v>
          </cell>
          <cell r="AA510" t="str">
            <v>1,x</v>
          </cell>
          <cell r="AC510" t="str">
            <v>1,x</v>
          </cell>
          <cell r="AG510" t="str">
            <v>1,x</v>
          </cell>
          <cell r="AH510" t="str">
            <v>1,x</v>
          </cell>
          <cell r="AI510" t="str">
            <v>1,x</v>
          </cell>
          <cell r="AM510">
            <v>27</v>
          </cell>
          <cell r="AN510">
            <v>13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1</v>
          </cell>
        </row>
        <row r="511">
          <cell r="C511">
            <v>33102015</v>
          </cell>
          <cell r="D511" t="str">
            <v>Tạ Quang Sơn</v>
          </cell>
          <cell r="E511" t="str">
            <v>Nhân viên phục vụ hành khách</v>
          </cell>
          <cell r="R511" t="str">
            <v>1,x</v>
          </cell>
          <cell r="S511" t="str">
            <v>1,x</v>
          </cell>
          <cell r="T511" t="str">
            <v>1,x</v>
          </cell>
          <cell r="U511" t="str">
            <v>1,x</v>
          </cell>
          <cell r="V511" t="str">
            <v>1,x</v>
          </cell>
          <cell r="X511" t="str">
            <v>1,x</v>
          </cell>
          <cell r="Y511" t="str">
            <v>1,x</v>
          </cell>
          <cell r="Z511" t="str">
            <v>1,x</v>
          </cell>
          <cell r="AA511" t="str">
            <v>1,x</v>
          </cell>
          <cell r="AC511" t="str">
            <v>1,x</v>
          </cell>
          <cell r="AG511" t="str">
            <v>1,x</v>
          </cell>
          <cell r="AH511" t="str">
            <v>1,x</v>
          </cell>
          <cell r="AI511" t="str">
            <v>1,x</v>
          </cell>
          <cell r="AM511">
            <v>27</v>
          </cell>
          <cell r="AN511">
            <v>13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1</v>
          </cell>
        </row>
        <row r="512">
          <cell r="C512">
            <v>34102015</v>
          </cell>
          <cell r="D512" t="str">
            <v>Hoàng Phương Thảo</v>
          </cell>
          <cell r="E512" t="str">
            <v>Nhân viên phục vụ hành khách</v>
          </cell>
          <cell r="R512" t="str">
            <v>1,x</v>
          </cell>
          <cell r="S512" t="str">
            <v>1,x</v>
          </cell>
          <cell r="T512" t="str">
            <v>1,x</v>
          </cell>
          <cell r="U512" t="str">
            <v>1,x</v>
          </cell>
          <cell r="V512" t="str">
            <v>1,x</v>
          </cell>
          <cell r="X512" t="str">
            <v>1,x</v>
          </cell>
          <cell r="Y512" t="str">
            <v>1,x</v>
          </cell>
          <cell r="Z512" t="str">
            <v>1,x</v>
          </cell>
          <cell r="AA512" t="str">
            <v>1,x</v>
          </cell>
          <cell r="AC512" t="str">
            <v>1,x</v>
          </cell>
          <cell r="AG512" t="str">
            <v>1,x</v>
          </cell>
          <cell r="AH512" t="str">
            <v>1,x</v>
          </cell>
          <cell r="AI512" t="str">
            <v>1,x</v>
          </cell>
          <cell r="AM512">
            <v>27</v>
          </cell>
          <cell r="AN512">
            <v>13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1</v>
          </cell>
        </row>
        <row r="513">
          <cell r="C513">
            <v>35102015</v>
          </cell>
          <cell r="D513" t="str">
            <v>Nguyễn Diệu Thương</v>
          </cell>
          <cell r="E513" t="str">
            <v>Nhân viên phục vụ hành khách</v>
          </cell>
          <cell r="R513" t="str">
            <v>1,x</v>
          </cell>
          <cell r="S513" t="str">
            <v>1,x</v>
          </cell>
          <cell r="T513" t="str">
            <v>1,x</v>
          </cell>
          <cell r="U513" t="str">
            <v>1,x</v>
          </cell>
          <cell r="V513" t="str">
            <v>1,x</v>
          </cell>
          <cell r="X513" t="str">
            <v>1,x</v>
          </cell>
          <cell r="Y513" t="str">
            <v>1,x</v>
          </cell>
          <cell r="Z513" t="str">
            <v>1,x</v>
          </cell>
          <cell r="AA513" t="str">
            <v>1,x</v>
          </cell>
          <cell r="AC513" t="str">
            <v>1,x</v>
          </cell>
          <cell r="AG513" t="str">
            <v>1,x</v>
          </cell>
          <cell r="AH513" t="str">
            <v>1,x</v>
          </cell>
          <cell r="AI513" t="str">
            <v>1,x</v>
          </cell>
          <cell r="AM513">
            <v>27</v>
          </cell>
          <cell r="AN513">
            <v>13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1</v>
          </cell>
        </row>
        <row r="514">
          <cell r="C514">
            <v>36102015</v>
          </cell>
          <cell r="D514" t="str">
            <v>Trần Thị Thu Thủy</v>
          </cell>
          <cell r="E514" t="str">
            <v>Nhân viên phục vụ hành khách</v>
          </cell>
          <cell r="R514" t="str">
            <v>1,x</v>
          </cell>
          <cell r="S514" t="str">
            <v>1,x</v>
          </cell>
          <cell r="T514" t="str">
            <v>1,x</v>
          </cell>
          <cell r="U514" t="str">
            <v>1,x</v>
          </cell>
          <cell r="V514" t="str">
            <v>1,x</v>
          </cell>
          <cell r="X514" t="str">
            <v>1,x</v>
          </cell>
          <cell r="Y514" t="str">
            <v>1,x</v>
          </cell>
          <cell r="Z514" t="str">
            <v>1,x</v>
          </cell>
          <cell r="AA514" t="str">
            <v>1,x</v>
          </cell>
          <cell r="AC514" t="str">
            <v>1,x</v>
          </cell>
          <cell r="AG514" t="str">
            <v>1,x</v>
          </cell>
          <cell r="AH514" t="str">
            <v>1,x</v>
          </cell>
          <cell r="AI514" t="str">
            <v>1,x</v>
          </cell>
          <cell r="AM514">
            <v>27</v>
          </cell>
          <cell r="AN514">
            <v>13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1</v>
          </cell>
        </row>
        <row r="515">
          <cell r="C515">
            <v>37102015</v>
          </cell>
          <cell r="D515" t="str">
            <v>Dương Đức Toàn</v>
          </cell>
          <cell r="E515" t="str">
            <v>Nhân viên phục vụ hành khách</v>
          </cell>
          <cell r="R515" t="str">
            <v>1,x</v>
          </cell>
          <cell r="S515" t="str">
            <v>1,x</v>
          </cell>
          <cell r="T515" t="str">
            <v>1,x</v>
          </cell>
          <cell r="U515" t="str">
            <v>1,x</v>
          </cell>
          <cell r="V515" t="str">
            <v>1,x</v>
          </cell>
          <cell r="X515" t="str">
            <v>1,x</v>
          </cell>
          <cell r="Y515" t="str">
            <v>1,x</v>
          </cell>
          <cell r="Z515" t="str">
            <v>1,x</v>
          </cell>
          <cell r="AA515" t="str">
            <v>1,x</v>
          </cell>
          <cell r="AC515" t="str">
            <v>1,x</v>
          </cell>
          <cell r="AG515" t="str">
            <v>1,x</v>
          </cell>
          <cell r="AH515" t="str">
            <v>1,x</v>
          </cell>
          <cell r="AI515" t="str">
            <v>1,x</v>
          </cell>
          <cell r="AM515">
            <v>27</v>
          </cell>
          <cell r="AN515">
            <v>13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1</v>
          </cell>
        </row>
        <row r="516">
          <cell r="C516">
            <v>38102015</v>
          </cell>
          <cell r="D516" t="str">
            <v>Phạm Văn Toản</v>
          </cell>
          <cell r="E516" t="str">
            <v>Nhân viên phục vụ hành khách</v>
          </cell>
          <cell r="R516" t="str">
            <v>1,x</v>
          </cell>
          <cell r="S516" t="str">
            <v>1,x</v>
          </cell>
          <cell r="T516" t="str">
            <v>1,x</v>
          </cell>
          <cell r="U516" t="str">
            <v>1,x</v>
          </cell>
          <cell r="V516" t="str">
            <v>1,x</v>
          </cell>
          <cell r="X516" t="str">
            <v>1,x</v>
          </cell>
          <cell r="Y516" t="str">
            <v>1,x</v>
          </cell>
          <cell r="Z516" t="str">
            <v>1,x</v>
          </cell>
          <cell r="AA516" t="str">
            <v>1,x</v>
          </cell>
          <cell r="AC516" t="str">
            <v>1,x</v>
          </cell>
          <cell r="AG516" t="str">
            <v>1,x</v>
          </cell>
          <cell r="AH516" t="str">
            <v>1,x</v>
          </cell>
          <cell r="AI516" t="str">
            <v>1,x</v>
          </cell>
          <cell r="AM516">
            <v>27</v>
          </cell>
          <cell r="AN516">
            <v>13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1</v>
          </cell>
        </row>
        <row r="517">
          <cell r="C517">
            <v>39102015</v>
          </cell>
          <cell r="D517" t="str">
            <v>Trương Thị Thùy Trinh</v>
          </cell>
          <cell r="E517" t="str">
            <v>Nhân viên phục vụ hành khách</v>
          </cell>
          <cell r="R517" t="str">
            <v>1,x</v>
          </cell>
          <cell r="S517" t="str">
            <v>1,x</v>
          </cell>
          <cell r="T517" t="str">
            <v>1,x</v>
          </cell>
          <cell r="U517" t="str">
            <v>1,x</v>
          </cell>
          <cell r="V517" t="str">
            <v>1,x</v>
          </cell>
          <cell r="X517" t="str">
            <v>1,x</v>
          </cell>
          <cell r="Y517" t="str">
            <v>1,x</v>
          </cell>
          <cell r="Z517" t="str">
            <v>1,x</v>
          </cell>
          <cell r="AA517" t="str">
            <v>1,x</v>
          </cell>
          <cell r="AC517" t="str">
            <v>1,x</v>
          </cell>
          <cell r="AG517" t="str">
            <v>1,x</v>
          </cell>
          <cell r="AH517" t="str">
            <v>1,x</v>
          </cell>
          <cell r="AI517" t="str">
            <v>1,x</v>
          </cell>
          <cell r="AM517">
            <v>27</v>
          </cell>
          <cell r="AN517">
            <v>13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1</v>
          </cell>
        </row>
        <row r="518">
          <cell r="C518">
            <v>40102015</v>
          </cell>
          <cell r="D518" t="str">
            <v>Đào Anh Tuấn</v>
          </cell>
          <cell r="E518" t="str">
            <v>Nhân viên phục vụ hành khách</v>
          </cell>
          <cell r="R518" t="str">
            <v>1,x</v>
          </cell>
          <cell r="S518" t="str">
            <v>1,x</v>
          </cell>
          <cell r="T518" t="str">
            <v>1,x</v>
          </cell>
          <cell r="U518" t="str">
            <v>1,x</v>
          </cell>
          <cell r="V518" t="str">
            <v>1,x</v>
          </cell>
          <cell r="X518" t="str">
            <v>1,x</v>
          </cell>
          <cell r="Y518" t="str">
            <v>1,x</v>
          </cell>
          <cell r="Z518" t="str">
            <v>1,x</v>
          </cell>
          <cell r="AA518" t="str">
            <v>1,x</v>
          </cell>
          <cell r="AC518" t="str">
            <v>1,x</v>
          </cell>
          <cell r="AG518" t="str">
            <v>1,x</v>
          </cell>
          <cell r="AH518" t="str">
            <v>1,x</v>
          </cell>
          <cell r="AI518" t="str">
            <v>1,x</v>
          </cell>
          <cell r="AM518">
            <v>27</v>
          </cell>
          <cell r="AN518">
            <v>13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1</v>
          </cell>
        </row>
        <row r="519">
          <cell r="C519">
            <v>41102015</v>
          </cell>
          <cell r="D519" t="str">
            <v>Nguyễn Thị Cẩm Uyên</v>
          </cell>
          <cell r="E519" t="str">
            <v>Nhân viên phục vụ hành khách</v>
          </cell>
          <cell r="R519" t="str">
            <v>1,x</v>
          </cell>
          <cell r="S519" t="str">
            <v>1,x</v>
          </cell>
          <cell r="T519" t="str">
            <v>1,x</v>
          </cell>
          <cell r="U519" t="str">
            <v>1,x</v>
          </cell>
          <cell r="V519" t="str">
            <v>1,x</v>
          </cell>
          <cell r="X519" t="str">
            <v>1,x</v>
          </cell>
          <cell r="Y519" t="str">
            <v>1,x</v>
          </cell>
          <cell r="Z519" t="str">
            <v>1,x</v>
          </cell>
          <cell r="AA519" t="str">
            <v>1,x</v>
          </cell>
          <cell r="AC519" t="str">
            <v>1,x</v>
          </cell>
          <cell r="AG519" t="str">
            <v>1,x</v>
          </cell>
          <cell r="AH519" t="str">
            <v>1,x</v>
          </cell>
          <cell r="AI519" t="str">
            <v>1,x</v>
          </cell>
          <cell r="AM519">
            <v>27</v>
          </cell>
          <cell r="AN519">
            <v>13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1</v>
          </cell>
        </row>
        <row r="520">
          <cell r="C520">
            <v>42102015</v>
          </cell>
          <cell r="D520" t="str">
            <v>Nguyễn Thúy Vi</v>
          </cell>
          <cell r="E520" t="str">
            <v>Nhân viên phục vụ hành khách</v>
          </cell>
          <cell r="R520" t="str">
            <v>1,x</v>
          </cell>
          <cell r="S520" t="str">
            <v>1,x</v>
          </cell>
          <cell r="T520" t="str">
            <v>1,x</v>
          </cell>
          <cell r="U520" t="str">
            <v>1,x</v>
          </cell>
          <cell r="V520" t="str">
            <v>1,x</v>
          </cell>
          <cell r="X520" t="str">
            <v>1,x</v>
          </cell>
          <cell r="Y520" t="str">
            <v>1,x</v>
          </cell>
          <cell r="Z520" t="str">
            <v>1,x</v>
          </cell>
          <cell r="AA520" t="str">
            <v>1,x</v>
          </cell>
          <cell r="AC520" t="str">
            <v>1,x</v>
          </cell>
          <cell r="AG520" t="str">
            <v>1,x</v>
          </cell>
          <cell r="AH520" t="str">
            <v>1,x</v>
          </cell>
          <cell r="AI520" t="str">
            <v>1,x</v>
          </cell>
          <cell r="AM520">
            <v>27</v>
          </cell>
          <cell r="AN520">
            <v>13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1</v>
          </cell>
        </row>
        <row r="521">
          <cell r="C521">
            <v>44102015</v>
          </cell>
          <cell r="D521" t="str">
            <v>Lê Thị Hải Yến</v>
          </cell>
          <cell r="E521" t="str">
            <v>Nhân viên phục vụ hành khách</v>
          </cell>
          <cell r="R521" t="str">
            <v>1,x</v>
          </cell>
          <cell r="S521" t="str">
            <v>1,x</v>
          </cell>
          <cell r="T521" t="str">
            <v>1,x</v>
          </cell>
          <cell r="U521" t="str">
            <v>1,x</v>
          </cell>
          <cell r="V521" t="str">
            <v>1,x</v>
          </cell>
          <cell r="X521" t="str">
            <v>1,x</v>
          </cell>
          <cell r="Y521" t="str">
            <v>1,x</v>
          </cell>
          <cell r="Z521" t="str">
            <v>1,x</v>
          </cell>
          <cell r="AA521" t="str">
            <v>1,x</v>
          </cell>
          <cell r="AC521" t="str">
            <v>1,x</v>
          </cell>
          <cell r="AG521" t="str">
            <v>1,x</v>
          </cell>
          <cell r="AH521" t="str">
            <v>1,x</v>
          </cell>
          <cell r="AI521" t="str">
            <v>1,x</v>
          </cell>
          <cell r="AM521">
            <v>27</v>
          </cell>
          <cell r="AN521">
            <v>13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1</v>
          </cell>
        </row>
        <row r="522">
          <cell r="C522">
            <v>45102015</v>
          </cell>
          <cell r="D522" t="str">
            <v>Nguyễn Hoàng Anh</v>
          </cell>
          <cell r="E522" t="str">
            <v>Nhân viên bốc xếp</v>
          </cell>
          <cell r="R522" t="str">
            <v>1,x</v>
          </cell>
          <cell r="S522" t="str">
            <v>1,x</v>
          </cell>
          <cell r="T522" t="str">
            <v>1,x</v>
          </cell>
          <cell r="U522" t="str">
            <v>1,x</v>
          </cell>
          <cell r="V522" t="str">
            <v>1,x</v>
          </cell>
          <cell r="X522" t="str">
            <v>1,x</v>
          </cell>
          <cell r="Y522" t="str">
            <v>1,x</v>
          </cell>
          <cell r="AC522" t="str">
            <v>1,x</v>
          </cell>
          <cell r="AE522" t="str">
            <v>1,x</v>
          </cell>
          <cell r="AF522" t="str">
            <v>1,x</v>
          </cell>
          <cell r="AG522" t="str">
            <v>1,x</v>
          </cell>
          <cell r="AH522" t="str">
            <v>1,x</v>
          </cell>
          <cell r="AI522" t="str">
            <v>1,x</v>
          </cell>
          <cell r="AM522">
            <v>27</v>
          </cell>
          <cell r="AN522">
            <v>13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1</v>
          </cell>
        </row>
        <row r="523">
          <cell r="C523">
            <v>46102015</v>
          </cell>
          <cell r="D523" t="str">
            <v>Nguyễn Anh Hiếu</v>
          </cell>
          <cell r="E523" t="str">
            <v>Nhân viên bốc xếp</v>
          </cell>
          <cell r="R523" t="str">
            <v>1,x</v>
          </cell>
          <cell r="S523" t="str">
            <v>1,x</v>
          </cell>
          <cell r="T523" t="str">
            <v>1,x</v>
          </cell>
          <cell r="U523" t="str">
            <v>1,x</v>
          </cell>
          <cell r="V523" t="str">
            <v>1,x</v>
          </cell>
          <cell r="X523" t="str">
            <v>1,x</v>
          </cell>
          <cell r="Y523" t="str">
            <v>1,x</v>
          </cell>
          <cell r="AC523" t="str">
            <v>1,x</v>
          </cell>
          <cell r="AE523" t="str">
            <v>1,x</v>
          </cell>
          <cell r="AF523" t="str">
            <v>1,x</v>
          </cell>
          <cell r="AG523" t="str">
            <v>1,x</v>
          </cell>
          <cell r="AH523" t="str">
            <v>1,x</v>
          </cell>
          <cell r="AI523" t="str">
            <v>1,x</v>
          </cell>
          <cell r="AM523">
            <v>27</v>
          </cell>
          <cell r="AN523">
            <v>13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1</v>
          </cell>
        </row>
        <row r="524">
          <cell r="C524">
            <v>47102015</v>
          </cell>
          <cell r="D524" t="str">
            <v>Nguyễn Văn Hồng</v>
          </cell>
          <cell r="E524" t="str">
            <v>Nhân viên bốc xếp</v>
          </cell>
          <cell r="R524" t="str">
            <v>1,x</v>
          </cell>
          <cell r="S524" t="str">
            <v>1,x</v>
          </cell>
          <cell r="T524" t="str">
            <v>1,x</v>
          </cell>
          <cell r="U524" t="str">
            <v>1,x</v>
          </cell>
          <cell r="V524" t="str">
            <v>1,x</v>
          </cell>
          <cell r="X524" t="str">
            <v>1,x</v>
          </cell>
          <cell r="Y524" t="str">
            <v>1,x</v>
          </cell>
          <cell r="AC524" t="str">
            <v>1,x</v>
          </cell>
          <cell r="AE524" t="str">
            <v>1,x</v>
          </cell>
          <cell r="AF524" t="str">
            <v>1,x</v>
          </cell>
          <cell r="AG524" t="str">
            <v>1,x</v>
          </cell>
          <cell r="AH524" t="str">
            <v>1,x</v>
          </cell>
          <cell r="AI524" t="str">
            <v>1,x</v>
          </cell>
          <cell r="AM524">
            <v>27</v>
          </cell>
          <cell r="AN524">
            <v>13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1</v>
          </cell>
        </row>
        <row r="525">
          <cell r="C525">
            <v>48102015</v>
          </cell>
          <cell r="D525" t="str">
            <v>Đinh Văn Hùng</v>
          </cell>
          <cell r="E525" t="str">
            <v>Nhân viên bốc xếp</v>
          </cell>
          <cell r="R525" t="str">
            <v>1,x</v>
          </cell>
          <cell r="S525" t="str">
            <v>1,x</v>
          </cell>
          <cell r="T525" t="str">
            <v>1,x</v>
          </cell>
          <cell r="U525" t="str">
            <v>1,x</v>
          </cell>
          <cell r="V525" t="str">
            <v>1,x</v>
          </cell>
          <cell r="X525" t="str">
            <v>1,x</v>
          </cell>
          <cell r="Y525" t="str">
            <v>1,x</v>
          </cell>
          <cell r="AC525" t="str">
            <v>1,x</v>
          </cell>
          <cell r="AE525" t="str">
            <v>1,x</v>
          </cell>
          <cell r="AF525" t="str">
            <v>1,x</v>
          </cell>
          <cell r="AG525" t="str">
            <v>1,x</v>
          </cell>
          <cell r="AH525" t="str">
            <v>1,x</v>
          </cell>
          <cell r="AI525" t="str">
            <v>1,x</v>
          </cell>
          <cell r="AM525">
            <v>27</v>
          </cell>
          <cell r="AN525">
            <v>13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1</v>
          </cell>
        </row>
        <row r="526">
          <cell r="C526">
            <v>49102015</v>
          </cell>
          <cell r="D526" t="str">
            <v>Nguyễn Văn Lăng</v>
          </cell>
          <cell r="E526" t="str">
            <v>Nhân viên bốc xếp</v>
          </cell>
          <cell r="R526" t="str">
            <v>1,x</v>
          </cell>
          <cell r="S526" t="str">
            <v>1,x</v>
          </cell>
          <cell r="T526" t="str">
            <v>1,x</v>
          </cell>
          <cell r="U526" t="str">
            <v>1,x</v>
          </cell>
          <cell r="V526" t="str">
            <v>1,x</v>
          </cell>
          <cell r="X526" t="str">
            <v>1,x</v>
          </cell>
          <cell r="Y526" t="str">
            <v>1,x</v>
          </cell>
          <cell r="AC526" t="str">
            <v>1,x</v>
          </cell>
          <cell r="AE526" t="str">
            <v>1,x</v>
          </cell>
          <cell r="AF526" t="str">
            <v>1,x</v>
          </cell>
          <cell r="AG526" t="str">
            <v>1,x</v>
          </cell>
          <cell r="AH526" t="str">
            <v>1,x</v>
          </cell>
          <cell r="AI526" t="str">
            <v>1,x</v>
          </cell>
          <cell r="AM526">
            <v>27</v>
          </cell>
          <cell r="AN526">
            <v>13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1</v>
          </cell>
        </row>
        <row r="527">
          <cell r="C527">
            <v>50102015</v>
          </cell>
          <cell r="D527" t="str">
            <v>Phạm Quang Nguyên</v>
          </cell>
          <cell r="E527" t="str">
            <v>Nhân viên bốc xếp</v>
          </cell>
          <cell r="R527" t="str">
            <v>1,x</v>
          </cell>
          <cell r="S527" t="str">
            <v>1,x</v>
          </cell>
          <cell r="T527" t="str">
            <v>1,x</v>
          </cell>
          <cell r="U527" t="str">
            <v>1,x</v>
          </cell>
          <cell r="V527" t="str">
            <v>1,x</v>
          </cell>
          <cell r="X527" t="str">
            <v>1,x</v>
          </cell>
          <cell r="Y527" t="str">
            <v>1,x</v>
          </cell>
          <cell r="AC527" t="str">
            <v>1,x</v>
          </cell>
          <cell r="AE527" t="str">
            <v>1,x</v>
          </cell>
          <cell r="AF527" t="str">
            <v>1,x</v>
          </cell>
          <cell r="AG527" t="str">
            <v>1,x</v>
          </cell>
          <cell r="AH527" t="str">
            <v>1,x</v>
          </cell>
          <cell r="AI527" t="str">
            <v>1,x</v>
          </cell>
          <cell r="AM527">
            <v>27</v>
          </cell>
          <cell r="AN527">
            <v>13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1</v>
          </cell>
        </row>
        <row r="528">
          <cell r="C528">
            <v>51102015</v>
          </cell>
          <cell r="D528" t="str">
            <v>Nguyễn Tiến Quang</v>
          </cell>
          <cell r="E528" t="str">
            <v>Nhân viên bốc xếp</v>
          </cell>
          <cell r="R528" t="str">
            <v>1,x</v>
          </cell>
          <cell r="S528" t="str">
            <v>1,x</v>
          </cell>
          <cell r="T528" t="str">
            <v>1,x</v>
          </cell>
          <cell r="U528" t="str">
            <v>1,x</v>
          </cell>
          <cell r="V528" t="str">
            <v>1,x</v>
          </cell>
          <cell r="X528" t="str">
            <v>1,x</v>
          </cell>
          <cell r="Y528" t="str">
            <v>1,x</v>
          </cell>
          <cell r="AC528" t="str">
            <v>1,x</v>
          </cell>
          <cell r="AE528" t="str">
            <v>1,x</v>
          </cell>
          <cell r="AF528" t="str">
            <v>1,x</v>
          </cell>
          <cell r="AG528" t="str">
            <v>1,x</v>
          </cell>
          <cell r="AH528" t="str">
            <v>1,x</v>
          </cell>
          <cell r="AI528" t="str">
            <v>1,x</v>
          </cell>
          <cell r="AM528">
            <v>27</v>
          </cell>
          <cell r="AN528">
            <v>13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1</v>
          </cell>
        </row>
        <row r="529">
          <cell r="C529">
            <v>52102015</v>
          </cell>
          <cell r="D529" t="str">
            <v>Nguyễn Văn Thiệu</v>
          </cell>
          <cell r="E529" t="str">
            <v>Nhân viên bốc xếp</v>
          </cell>
          <cell r="R529" t="str">
            <v>1,x</v>
          </cell>
          <cell r="S529" t="str">
            <v>1,x</v>
          </cell>
          <cell r="T529" t="str">
            <v>1,x</v>
          </cell>
          <cell r="U529" t="str">
            <v>1,x</v>
          </cell>
          <cell r="V529" t="str">
            <v>1,x</v>
          </cell>
          <cell r="X529" t="str">
            <v>1,x</v>
          </cell>
          <cell r="Y529" t="str">
            <v>1,x</v>
          </cell>
          <cell r="AC529" t="str">
            <v>1,x</v>
          </cell>
          <cell r="AE529" t="str">
            <v>1,x</v>
          </cell>
          <cell r="AF529" t="str">
            <v>1,x</v>
          </cell>
          <cell r="AG529" t="str">
            <v>1,x</v>
          </cell>
          <cell r="AH529" t="str">
            <v>1,x</v>
          </cell>
          <cell r="AI529" t="str">
            <v>1,x</v>
          </cell>
          <cell r="AM529">
            <v>27</v>
          </cell>
          <cell r="AN529">
            <v>13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1</v>
          </cell>
        </row>
        <row r="530">
          <cell r="C530">
            <v>53102015</v>
          </cell>
          <cell r="D530" t="str">
            <v>Nguyễn Hữu Toản</v>
          </cell>
          <cell r="E530" t="str">
            <v>Nhân viên bốc xếp</v>
          </cell>
          <cell r="R530" t="str">
            <v>1,x</v>
          </cell>
          <cell r="S530" t="str">
            <v>1,x</v>
          </cell>
          <cell r="T530" t="str">
            <v>1,x</v>
          </cell>
          <cell r="U530" t="str">
            <v>1,x</v>
          </cell>
          <cell r="V530" t="str">
            <v>1,x</v>
          </cell>
          <cell r="X530" t="str">
            <v>1,x</v>
          </cell>
          <cell r="Y530" t="str">
            <v>1,x</v>
          </cell>
          <cell r="AC530" t="str">
            <v>1,x</v>
          </cell>
          <cell r="AE530" t="str">
            <v>1,x</v>
          </cell>
          <cell r="AF530" t="str">
            <v>1,x</v>
          </cell>
          <cell r="AG530" t="str">
            <v>1,x</v>
          </cell>
          <cell r="AH530" t="str">
            <v>1,x</v>
          </cell>
          <cell r="AI530" t="str">
            <v>1,x</v>
          </cell>
          <cell r="AM530">
            <v>27</v>
          </cell>
          <cell r="AN530">
            <v>13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1</v>
          </cell>
        </row>
        <row r="531">
          <cell r="C531">
            <v>54102015</v>
          </cell>
          <cell r="D531" t="str">
            <v>Ngô Đức Anh</v>
          </cell>
          <cell r="E531" t="str">
            <v>Nhân viên lái vận hành TTBMĐ</v>
          </cell>
          <cell r="R531" t="str">
            <v>1,x</v>
          </cell>
          <cell r="S531" t="str">
            <v>1,x</v>
          </cell>
          <cell r="T531" t="str">
            <v>1,x</v>
          </cell>
          <cell r="U531" t="str">
            <v>1,x</v>
          </cell>
          <cell r="V531" t="str">
            <v>1,x</v>
          </cell>
          <cell r="X531" t="str">
            <v>1,x</v>
          </cell>
          <cell r="Y531" t="str">
            <v>1,x</v>
          </cell>
          <cell r="AC531" t="str">
            <v>1,x</v>
          </cell>
          <cell r="AE531" t="str">
            <v>1,x</v>
          </cell>
          <cell r="AF531" t="str">
            <v>1,x</v>
          </cell>
          <cell r="AG531" t="str">
            <v>1,x</v>
          </cell>
          <cell r="AH531" t="str">
            <v>1,x</v>
          </cell>
          <cell r="AI531" t="str">
            <v>1,x</v>
          </cell>
          <cell r="AM531">
            <v>27</v>
          </cell>
          <cell r="AN531">
            <v>13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1</v>
          </cell>
        </row>
        <row r="532">
          <cell r="C532">
            <v>55102015</v>
          </cell>
          <cell r="D532" t="str">
            <v>Hoàng Tuấn Anh</v>
          </cell>
          <cell r="E532" t="str">
            <v>Nhân viên lái vận hành TTBMĐ</v>
          </cell>
          <cell r="R532" t="str">
            <v>1,x</v>
          </cell>
          <cell r="S532" t="str">
            <v>1,x</v>
          </cell>
          <cell r="T532" t="str">
            <v>1,x</v>
          </cell>
          <cell r="U532" t="str">
            <v>1,x</v>
          </cell>
          <cell r="V532" t="str">
            <v>1,x</v>
          </cell>
          <cell r="X532" t="str">
            <v>1,x</v>
          </cell>
          <cell r="Y532" t="str">
            <v>1,x</v>
          </cell>
          <cell r="AC532" t="str">
            <v>1,x</v>
          </cell>
          <cell r="AE532" t="str">
            <v>1,x</v>
          </cell>
          <cell r="AF532" t="str">
            <v>1,x</v>
          </cell>
          <cell r="AG532" t="str">
            <v>1,x</v>
          </cell>
          <cell r="AH532" t="str">
            <v>1,x</v>
          </cell>
          <cell r="AI532" t="str">
            <v>1,x</v>
          </cell>
          <cell r="AM532">
            <v>27</v>
          </cell>
          <cell r="AN532">
            <v>13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1</v>
          </cell>
        </row>
        <row r="533">
          <cell r="C533">
            <v>56102015</v>
          </cell>
          <cell r="D533" t="str">
            <v>Nguyễn Thành Chung</v>
          </cell>
          <cell r="E533" t="str">
            <v>Nhân viên lái vận hành TTBMĐ</v>
          </cell>
          <cell r="T533" t="str">
            <v>1,x</v>
          </cell>
          <cell r="U533" t="str">
            <v>1,x</v>
          </cell>
          <cell r="V533" t="str">
            <v>1,x</v>
          </cell>
          <cell r="X533" t="str">
            <v>1,x</v>
          </cell>
          <cell r="Y533" t="str">
            <v>1,x</v>
          </cell>
          <cell r="AC533" t="str">
            <v>1,x</v>
          </cell>
          <cell r="AE533" t="str">
            <v>1,x</v>
          </cell>
          <cell r="AF533" t="str">
            <v>1,x</v>
          </cell>
          <cell r="AG533" t="str">
            <v>1,x</v>
          </cell>
          <cell r="AH533" t="str">
            <v>1,x</v>
          </cell>
          <cell r="AI533" t="str">
            <v>1,x</v>
          </cell>
          <cell r="AM533">
            <v>27</v>
          </cell>
          <cell r="AN533">
            <v>11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1</v>
          </cell>
        </row>
        <row r="534">
          <cell r="C534">
            <v>57102015</v>
          </cell>
          <cell r="D534" t="str">
            <v>Nguyễn Việt Cường</v>
          </cell>
          <cell r="E534" t="str">
            <v>Nhân viên lái vận hành TTBMĐ</v>
          </cell>
          <cell r="R534" t="str">
            <v>1,x</v>
          </cell>
          <cell r="S534" t="str">
            <v>1,x</v>
          </cell>
          <cell r="T534" t="str">
            <v>1,x</v>
          </cell>
          <cell r="U534" t="str">
            <v>1,x</v>
          </cell>
          <cell r="V534" t="str">
            <v>1,x</v>
          </cell>
          <cell r="X534" t="str">
            <v>1,x</v>
          </cell>
          <cell r="Y534" t="str">
            <v>1,x</v>
          </cell>
          <cell r="AC534" t="str">
            <v>1,x</v>
          </cell>
          <cell r="AE534" t="str">
            <v>1,x</v>
          </cell>
          <cell r="AF534" t="str">
            <v>1,x</v>
          </cell>
          <cell r="AG534" t="str">
            <v>1,x</v>
          </cell>
          <cell r="AH534" t="str">
            <v>1,x</v>
          </cell>
          <cell r="AI534" t="str">
            <v>1,x</v>
          </cell>
          <cell r="AM534">
            <v>27</v>
          </cell>
          <cell r="AN534">
            <v>13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1</v>
          </cell>
        </row>
        <row r="535">
          <cell r="C535">
            <v>58102015</v>
          </cell>
          <cell r="D535" t="str">
            <v>Nguyễn Phương Dũng</v>
          </cell>
          <cell r="E535" t="str">
            <v>Nhân viên lái vận hành TTBMĐ</v>
          </cell>
          <cell r="R535" t="str">
            <v>1,x</v>
          </cell>
          <cell r="S535" t="str">
            <v>1,x</v>
          </cell>
          <cell r="T535" t="str">
            <v>1,x</v>
          </cell>
          <cell r="U535" t="str">
            <v>1,x</v>
          </cell>
          <cell r="V535" t="str">
            <v>1,x</v>
          </cell>
          <cell r="X535" t="str">
            <v>1,x</v>
          </cell>
          <cell r="Y535" t="str">
            <v>1,x</v>
          </cell>
          <cell r="AC535" t="str">
            <v>1,x</v>
          </cell>
          <cell r="AE535" t="str">
            <v>1,x</v>
          </cell>
          <cell r="AF535" t="str">
            <v>1,x</v>
          </cell>
          <cell r="AG535" t="str">
            <v>1,x</v>
          </cell>
          <cell r="AH535" t="str">
            <v>1,x</v>
          </cell>
          <cell r="AI535" t="str">
            <v>1,x</v>
          </cell>
          <cell r="AM535">
            <v>27</v>
          </cell>
          <cell r="AN535">
            <v>13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1</v>
          </cell>
        </row>
        <row r="536">
          <cell r="C536">
            <v>59102015</v>
          </cell>
          <cell r="D536" t="str">
            <v>Bùi Đình Hưng</v>
          </cell>
          <cell r="E536" t="str">
            <v>Nhân viên lái vận hành TTBMĐ</v>
          </cell>
          <cell r="R536" t="str">
            <v>1,x</v>
          </cell>
          <cell r="S536" t="str">
            <v>1,x</v>
          </cell>
          <cell r="T536" t="str">
            <v>1,x</v>
          </cell>
          <cell r="U536" t="str">
            <v>1,x</v>
          </cell>
          <cell r="V536" t="str">
            <v>1,x</v>
          </cell>
          <cell r="Y536" t="str">
            <v>1,x</v>
          </cell>
          <cell r="AC536" t="str">
            <v>1,x</v>
          </cell>
          <cell r="AE536" t="str">
            <v>1,x</v>
          </cell>
          <cell r="AF536" t="str">
            <v>1,x</v>
          </cell>
          <cell r="AG536" t="str">
            <v>1,x</v>
          </cell>
          <cell r="AH536" t="str">
            <v>1,x</v>
          </cell>
          <cell r="AI536" t="str">
            <v>1,x</v>
          </cell>
          <cell r="AM536">
            <v>27</v>
          </cell>
          <cell r="AN536">
            <v>12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1</v>
          </cell>
        </row>
        <row r="537">
          <cell r="C537">
            <v>60102015</v>
          </cell>
          <cell r="D537" t="str">
            <v>Đoàn Khuê</v>
          </cell>
          <cell r="E537" t="str">
            <v>Nhân viên lái vận hành TTBMĐ</v>
          </cell>
          <cell r="R537" t="str">
            <v>1,x</v>
          </cell>
          <cell r="S537" t="str">
            <v>1,x</v>
          </cell>
          <cell r="T537" t="str">
            <v>1,x</v>
          </cell>
          <cell r="U537" t="str">
            <v>1,x</v>
          </cell>
          <cell r="V537" t="str">
            <v>1,x</v>
          </cell>
          <cell r="X537" t="str">
            <v>1,x</v>
          </cell>
          <cell r="Y537" t="str">
            <v>1,x</v>
          </cell>
          <cell r="AC537" t="str">
            <v>1,x</v>
          </cell>
          <cell r="AE537" t="str">
            <v>1,x</v>
          </cell>
          <cell r="AF537" t="str">
            <v>1,x</v>
          </cell>
          <cell r="AG537" t="str">
            <v>1,x</v>
          </cell>
          <cell r="AH537" t="str">
            <v>1,x</v>
          </cell>
          <cell r="AI537" t="str">
            <v>1,x</v>
          </cell>
          <cell r="AM537">
            <v>27</v>
          </cell>
          <cell r="AN537">
            <v>13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1</v>
          </cell>
        </row>
        <row r="538">
          <cell r="C538">
            <v>61102015</v>
          </cell>
          <cell r="D538" t="str">
            <v>Nguyễn Phương Long</v>
          </cell>
          <cell r="E538" t="str">
            <v>Nhân viên lái vận hành TTBMĐ</v>
          </cell>
          <cell r="R538" t="str">
            <v>1,x</v>
          </cell>
          <cell r="S538" t="str">
            <v>1,x</v>
          </cell>
          <cell r="T538" t="str">
            <v>1,x</v>
          </cell>
          <cell r="U538" t="str">
            <v>1,x</v>
          </cell>
          <cell r="V538" t="str">
            <v>1,x</v>
          </cell>
          <cell r="X538" t="str">
            <v>1,x</v>
          </cell>
          <cell r="Y538" t="str">
            <v>1,x</v>
          </cell>
          <cell r="AC538" t="str">
            <v>1,x</v>
          </cell>
          <cell r="AE538" t="str">
            <v>1,x</v>
          </cell>
          <cell r="AF538" t="str">
            <v>1,x</v>
          </cell>
          <cell r="AG538" t="str">
            <v>1,x</v>
          </cell>
          <cell r="AH538" t="str">
            <v>1,x</v>
          </cell>
          <cell r="AI538" t="str">
            <v>1,x</v>
          </cell>
          <cell r="AM538">
            <v>27</v>
          </cell>
          <cell r="AN538">
            <v>13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1</v>
          </cell>
        </row>
        <row r="539">
          <cell r="C539">
            <v>62102015</v>
          </cell>
          <cell r="D539" t="str">
            <v>Nguyễn Hữu Mạnh</v>
          </cell>
          <cell r="E539" t="str">
            <v>Nhân viên lái vận hành TTBMĐ</v>
          </cell>
          <cell r="R539" t="str">
            <v>1,x</v>
          </cell>
          <cell r="S539" t="str">
            <v>1,x</v>
          </cell>
          <cell r="T539" t="str">
            <v>1,x</v>
          </cell>
          <cell r="U539" t="str">
            <v>1,x</v>
          </cell>
          <cell r="V539" t="str">
            <v>1,x</v>
          </cell>
          <cell r="X539" t="str">
            <v>1,x</v>
          </cell>
          <cell r="Y539" t="str">
            <v>1,x</v>
          </cell>
          <cell r="AC539" t="str">
            <v>1,x</v>
          </cell>
          <cell r="AE539" t="str">
            <v>1,x</v>
          </cell>
          <cell r="AF539" t="str">
            <v>1,x</v>
          </cell>
          <cell r="AG539" t="str">
            <v>1,x</v>
          </cell>
          <cell r="AH539" t="str">
            <v>1,x</v>
          </cell>
          <cell r="AI539" t="str">
            <v>1,x</v>
          </cell>
          <cell r="AM539">
            <v>27</v>
          </cell>
          <cell r="AN539">
            <v>13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1</v>
          </cell>
        </row>
        <row r="540">
          <cell r="C540">
            <v>63102015</v>
          </cell>
          <cell r="D540" t="str">
            <v>Phan Đức Mạnh</v>
          </cell>
          <cell r="E540" t="str">
            <v>Nhân viên lái vận hành TTBMĐ</v>
          </cell>
          <cell r="R540" t="str">
            <v>1,x</v>
          </cell>
          <cell r="S540" t="str">
            <v>1,x</v>
          </cell>
          <cell r="T540" t="str">
            <v>1,x</v>
          </cell>
          <cell r="U540" t="str">
            <v>1,x</v>
          </cell>
          <cell r="V540" t="str">
            <v>1,x</v>
          </cell>
          <cell r="X540" t="str">
            <v>1,x</v>
          </cell>
          <cell r="Y540" t="str">
            <v>1,x</v>
          </cell>
          <cell r="AC540" t="str">
            <v>1,x</v>
          </cell>
          <cell r="AE540" t="str">
            <v>1,x</v>
          </cell>
          <cell r="AF540" t="str">
            <v>1,x</v>
          </cell>
          <cell r="AG540" t="str">
            <v>1,x</v>
          </cell>
          <cell r="AH540" t="str">
            <v>1,x</v>
          </cell>
          <cell r="AI540" t="str">
            <v>1,x</v>
          </cell>
          <cell r="AM540">
            <v>27</v>
          </cell>
          <cell r="AN540">
            <v>13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1</v>
          </cell>
        </row>
        <row r="541">
          <cell r="C541">
            <v>64102015</v>
          </cell>
          <cell r="D541" t="str">
            <v>Lương Văn Quân</v>
          </cell>
          <cell r="E541" t="str">
            <v>Nhân viên lái vận hành TTBMĐ</v>
          </cell>
          <cell r="R541" t="str">
            <v>1,x</v>
          </cell>
          <cell r="S541" t="str">
            <v>1,x</v>
          </cell>
          <cell r="T541" t="str">
            <v>1,x</v>
          </cell>
          <cell r="U541" t="str">
            <v>1,x</v>
          </cell>
          <cell r="V541" t="str">
            <v>1,x</v>
          </cell>
          <cell r="X541" t="str">
            <v>1,x</v>
          </cell>
          <cell r="Y541" t="str">
            <v>1,x</v>
          </cell>
          <cell r="AC541" t="str">
            <v>1,x</v>
          </cell>
          <cell r="AE541" t="str">
            <v>1,x</v>
          </cell>
          <cell r="AF541" t="str">
            <v>1,x</v>
          </cell>
          <cell r="AG541" t="str">
            <v>1,x</v>
          </cell>
          <cell r="AH541" t="str">
            <v>1,x</v>
          </cell>
          <cell r="AI541" t="str">
            <v>1,x</v>
          </cell>
          <cell r="AM541">
            <v>27</v>
          </cell>
          <cell r="AN541">
            <v>13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1</v>
          </cell>
        </row>
        <row r="542">
          <cell r="C542">
            <v>65102015</v>
          </cell>
          <cell r="D542" t="str">
            <v>Lã Văn Quý</v>
          </cell>
          <cell r="E542" t="str">
            <v>Nhân viên lái vận hành TTBMĐ</v>
          </cell>
          <cell r="R542" t="str">
            <v>1,x</v>
          </cell>
          <cell r="S542" t="str">
            <v>1,x</v>
          </cell>
          <cell r="T542" t="str">
            <v>1,x</v>
          </cell>
          <cell r="U542" t="str">
            <v>1,x</v>
          </cell>
          <cell r="V542" t="str">
            <v>1,x</v>
          </cell>
          <cell r="X542" t="str">
            <v>1,x</v>
          </cell>
          <cell r="Y542" t="str">
            <v>1,x</v>
          </cell>
          <cell r="AC542" t="str">
            <v>1,x</v>
          </cell>
          <cell r="AE542" t="str">
            <v>1,x</v>
          </cell>
          <cell r="AF542" t="str">
            <v>1,x</v>
          </cell>
          <cell r="AG542" t="str">
            <v>1,x</v>
          </cell>
          <cell r="AH542" t="str">
            <v>1,x</v>
          </cell>
          <cell r="AI542" t="str">
            <v>1,x</v>
          </cell>
          <cell r="AM542">
            <v>27</v>
          </cell>
          <cell r="AN542">
            <v>13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1</v>
          </cell>
        </row>
        <row r="543">
          <cell r="C543">
            <v>66102015</v>
          </cell>
          <cell r="D543" t="str">
            <v>Lê Văn Sơn</v>
          </cell>
          <cell r="E543" t="str">
            <v>Nhân viên lái vận hành TTBMĐ</v>
          </cell>
          <cell r="R543" t="str">
            <v>1,x</v>
          </cell>
          <cell r="S543" t="str">
            <v>1,x</v>
          </cell>
          <cell r="T543" t="str">
            <v>1,x</v>
          </cell>
          <cell r="U543" t="str">
            <v>1,x</v>
          </cell>
          <cell r="V543" t="str">
            <v>1,x</v>
          </cell>
          <cell r="X543" t="str">
            <v>1,x</v>
          </cell>
          <cell r="Y543" t="str">
            <v>1,x</v>
          </cell>
          <cell r="AC543" t="str">
            <v>1,x</v>
          </cell>
          <cell r="AE543" t="str">
            <v>1,x</v>
          </cell>
          <cell r="AF543" t="str">
            <v>1,x</v>
          </cell>
          <cell r="AG543" t="str">
            <v>1,x</v>
          </cell>
          <cell r="AH543" t="str">
            <v>1,x</v>
          </cell>
          <cell r="AI543" t="str">
            <v>1,x</v>
          </cell>
          <cell r="AM543">
            <v>27</v>
          </cell>
          <cell r="AN543">
            <v>13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1</v>
          </cell>
        </row>
        <row r="544">
          <cell r="C544">
            <v>67102015</v>
          </cell>
          <cell r="D544" t="str">
            <v>Nguyễn Thanh Thắng</v>
          </cell>
          <cell r="E544" t="str">
            <v>Nhân viên lái vận hành TTBMĐ</v>
          </cell>
          <cell r="R544" t="str">
            <v>1,x</v>
          </cell>
          <cell r="S544" t="str">
            <v>1,x</v>
          </cell>
          <cell r="T544" t="str">
            <v>1,x</v>
          </cell>
          <cell r="U544" t="str">
            <v>1,x</v>
          </cell>
          <cell r="V544" t="str">
            <v>1,x</v>
          </cell>
          <cell r="X544" t="str">
            <v>1,x</v>
          </cell>
          <cell r="Y544" t="str">
            <v>1,x</v>
          </cell>
          <cell r="AC544" t="str">
            <v>1,x</v>
          </cell>
          <cell r="AE544" t="str">
            <v>1,x</v>
          </cell>
          <cell r="AF544" t="str">
            <v>1,x</v>
          </cell>
          <cell r="AG544" t="str">
            <v>1,x</v>
          </cell>
          <cell r="AH544" t="str">
            <v>1,x</v>
          </cell>
          <cell r="AI544" t="str">
            <v>1,x</v>
          </cell>
          <cell r="AM544">
            <v>27</v>
          </cell>
          <cell r="AN544">
            <v>13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1</v>
          </cell>
        </row>
        <row r="545">
          <cell r="C545">
            <v>68102015</v>
          </cell>
          <cell r="D545" t="str">
            <v>Nguyễn Tiến Thành</v>
          </cell>
          <cell r="E545" t="str">
            <v>Nhân viên lái vận hành TTBMĐ</v>
          </cell>
          <cell r="R545" t="str">
            <v>1,x</v>
          </cell>
          <cell r="S545" t="str">
            <v>1,x</v>
          </cell>
          <cell r="T545" t="str">
            <v>1,x</v>
          </cell>
          <cell r="U545" t="str">
            <v>1,x</v>
          </cell>
          <cell r="V545" t="str">
            <v>1,x</v>
          </cell>
          <cell r="X545" t="str">
            <v>1,x</v>
          </cell>
          <cell r="Y545" t="str">
            <v>1,x</v>
          </cell>
          <cell r="AC545" t="str">
            <v>1,x</v>
          </cell>
          <cell r="AE545" t="str">
            <v>1,x</v>
          </cell>
          <cell r="AF545" t="str">
            <v>1,x</v>
          </cell>
          <cell r="AG545" t="str">
            <v>1,x</v>
          </cell>
          <cell r="AH545" t="str">
            <v>1,x</v>
          </cell>
          <cell r="AI545" t="str">
            <v>1,x</v>
          </cell>
          <cell r="AM545">
            <v>27</v>
          </cell>
          <cell r="AN545">
            <v>13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1</v>
          </cell>
        </row>
        <row r="546">
          <cell r="C546">
            <v>69102015</v>
          </cell>
          <cell r="D546" t="str">
            <v>Nguyễn Văn Thọ</v>
          </cell>
          <cell r="E546" t="str">
            <v>Nhân viên lái vận hành TTBMĐ</v>
          </cell>
          <cell r="R546" t="str">
            <v>1,x</v>
          </cell>
          <cell r="S546" t="str">
            <v>1,x</v>
          </cell>
          <cell r="T546" t="str">
            <v>1,x</v>
          </cell>
          <cell r="U546" t="str">
            <v>1,x</v>
          </cell>
          <cell r="V546" t="str">
            <v>1,x</v>
          </cell>
          <cell r="X546" t="str">
            <v>1,x</v>
          </cell>
          <cell r="Y546" t="str">
            <v>1,x</v>
          </cell>
          <cell r="AC546" t="str">
            <v>1,x</v>
          </cell>
          <cell r="AE546" t="str">
            <v>1,x</v>
          </cell>
          <cell r="AF546" t="str">
            <v>1,x</v>
          </cell>
          <cell r="AG546" t="str">
            <v>1,x</v>
          </cell>
          <cell r="AH546" t="str">
            <v>1,x</v>
          </cell>
          <cell r="AI546" t="str">
            <v>1,x</v>
          </cell>
          <cell r="AM546">
            <v>27</v>
          </cell>
          <cell r="AN546">
            <v>13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1</v>
          </cell>
        </row>
        <row r="547">
          <cell r="C547">
            <v>70102015</v>
          </cell>
          <cell r="D547" t="str">
            <v>Nguyễn Ngọc Tùng</v>
          </cell>
          <cell r="E547" t="str">
            <v>Nhân viên lái vận hành TTBMĐ</v>
          </cell>
          <cell r="R547" t="str">
            <v>1,x</v>
          </cell>
          <cell r="S547" t="str">
            <v>1,x</v>
          </cell>
          <cell r="T547" t="str">
            <v>1,x</v>
          </cell>
          <cell r="U547" t="str">
            <v>1,x</v>
          </cell>
          <cell r="V547" t="str">
            <v>1,x</v>
          </cell>
          <cell r="X547" t="str">
            <v>1,x</v>
          </cell>
          <cell r="Y547" t="str">
            <v>1,x</v>
          </cell>
          <cell r="AC547" t="str">
            <v>1,x</v>
          </cell>
          <cell r="AE547" t="str">
            <v>1,x</v>
          </cell>
          <cell r="AF547" t="str">
            <v>1,x</v>
          </cell>
          <cell r="AG547" t="str">
            <v>1,x</v>
          </cell>
          <cell r="AH547" t="str">
            <v>1,x</v>
          </cell>
          <cell r="AI547" t="str">
            <v>1,x</v>
          </cell>
          <cell r="AM547">
            <v>27</v>
          </cell>
          <cell r="AN547">
            <v>13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1</v>
          </cell>
        </row>
        <row r="548">
          <cell r="C548">
            <v>71102015</v>
          </cell>
          <cell r="D548" t="str">
            <v>Đỗ Đình Việt</v>
          </cell>
          <cell r="E548" t="str">
            <v>Nhân viên lái vận hành TTBMĐ</v>
          </cell>
          <cell r="R548" t="str">
            <v>1,x</v>
          </cell>
          <cell r="S548" t="str">
            <v>1,x</v>
          </cell>
          <cell r="T548" t="str">
            <v>1,x</v>
          </cell>
          <cell r="U548" t="str">
            <v>1,x</v>
          </cell>
          <cell r="V548" t="str">
            <v>1,x</v>
          </cell>
          <cell r="X548" t="str">
            <v>1,x</v>
          </cell>
          <cell r="Y548" t="str">
            <v>1,x</v>
          </cell>
          <cell r="AC548" t="str">
            <v>1,x</v>
          </cell>
          <cell r="AE548" t="str">
            <v>1,x</v>
          </cell>
          <cell r="AF548" t="str">
            <v>1,x</v>
          </cell>
          <cell r="AG548" t="str">
            <v>1,x</v>
          </cell>
          <cell r="AH548" t="str">
            <v>1,x</v>
          </cell>
          <cell r="AI548" t="str">
            <v>1,x</v>
          </cell>
          <cell r="AM548">
            <v>27</v>
          </cell>
          <cell r="AN548">
            <v>13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1</v>
          </cell>
        </row>
      </sheetData>
      <sheetData sheetId="6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G5" t="str">
            <v>HDKX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L5">
            <v>2</v>
          </cell>
          <cell r="M5">
            <v>0</v>
          </cell>
          <cell r="N5">
            <v>10520054658011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G6" t="str">
            <v>HDKX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2</v>
          </cell>
          <cell r="M6">
            <v>0</v>
          </cell>
          <cell r="N6">
            <v>10520047943010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G7" t="str">
            <v>HDKX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2</v>
          </cell>
          <cell r="M7">
            <v>0</v>
          </cell>
          <cell r="N7">
            <v>10520973265018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G8" t="str">
            <v>HDKX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10510102100014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G9" t="str">
            <v>HDKX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2</v>
          </cell>
          <cell r="M9">
            <v>0</v>
          </cell>
          <cell r="N9">
            <v>10520003354018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G10" t="str">
            <v>HDKX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10520220398015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G11" t="str">
            <v>HDKX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10523640510014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G12" t="str">
            <v>HD3N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19026970084010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G13" t="str">
            <v>HD3N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19025934754011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G14" t="str">
            <v>HD3N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M14">
            <v>0</v>
          </cell>
          <cell r="N14">
            <v>19027844882013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G15" t="str">
            <v>HD3N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M15">
            <v>0</v>
          </cell>
          <cell r="N15">
            <v>19027358691011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G16" t="str">
            <v>HDKX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M16">
            <v>0.2</v>
          </cell>
          <cell r="N16">
            <v>10520235212015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G17" t="str">
            <v>HDKX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2</v>
          </cell>
          <cell r="M17">
            <v>0</v>
          </cell>
          <cell r="N17">
            <v>10522162555019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G18" t="str">
            <v>HD3N</v>
          </cell>
          <cell r="H18">
            <v>0</v>
          </cell>
          <cell r="I18">
            <v>0</v>
          </cell>
          <cell r="J18">
            <v>1</v>
          </cell>
          <cell r="K18">
            <v>1</v>
          </cell>
          <cell r="L18">
            <v>3</v>
          </cell>
          <cell r="M18">
            <v>0</v>
          </cell>
          <cell r="N18">
            <v>10520381936017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G19" t="str">
            <v>HD3N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0</v>
          </cell>
          <cell r="N19">
            <v>10520489632014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G20" t="str">
            <v>HD3N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M20">
            <v>0</v>
          </cell>
          <cell r="N20">
            <v>10525139522013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G21" t="str">
            <v>HD3N</v>
          </cell>
          <cell r="H21">
            <v>0</v>
          </cell>
          <cell r="I21">
            <v>0</v>
          </cell>
          <cell r="J21">
            <v>1</v>
          </cell>
          <cell r="K21">
            <v>1</v>
          </cell>
          <cell r="L21">
            <v>3</v>
          </cell>
          <cell r="M21">
            <v>0</v>
          </cell>
          <cell r="N21">
            <v>10525139524016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G22" t="str">
            <v>HDKX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2</v>
          </cell>
          <cell r="M22">
            <v>0</v>
          </cell>
          <cell r="N22">
            <v>10320765759016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G23" t="str">
            <v>HD3N</v>
          </cell>
          <cell r="H23">
            <v>0</v>
          </cell>
          <cell r="I23">
            <v>0</v>
          </cell>
          <cell r="J23">
            <v>0</v>
          </cell>
          <cell r="K23">
            <v>1</v>
          </cell>
          <cell r="L23">
            <v>1</v>
          </cell>
          <cell r="M23">
            <v>0</v>
          </cell>
          <cell r="N23">
            <v>10525139515017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G24" t="str">
            <v>HD3N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M24">
            <v>0</v>
          </cell>
          <cell r="N24">
            <v>10525139517011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G25" t="str">
            <v>HDKX</v>
          </cell>
          <cell r="H25">
            <v>0</v>
          </cell>
          <cell r="I25">
            <v>0</v>
          </cell>
          <cell r="J25">
            <v>1</v>
          </cell>
          <cell r="K25">
            <v>1</v>
          </cell>
          <cell r="M25">
            <v>0</v>
          </cell>
          <cell r="N25">
            <v>10523498941010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G26" t="str">
            <v>HDKX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M26">
            <v>0</v>
          </cell>
          <cell r="N26">
            <v>10522162572010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G27" t="str">
            <v>HDKX</v>
          </cell>
          <cell r="H27">
            <v>0</v>
          </cell>
          <cell r="I27">
            <v>0</v>
          </cell>
          <cell r="J27">
            <v>0</v>
          </cell>
          <cell r="K27">
            <v>1</v>
          </cell>
          <cell r="L27">
            <v>3</v>
          </cell>
          <cell r="M27">
            <v>0</v>
          </cell>
          <cell r="N27">
            <v>10521242995013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G28" t="str">
            <v>HDKX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M28">
            <v>0</v>
          </cell>
          <cell r="N28">
            <v>10521137536011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G29" t="str">
            <v>HDKX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  <cell r="L29">
            <v>1</v>
          </cell>
          <cell r="M29">
            <v>0.2</v>
          </cell>
          <cell r="N29">
            <v>10522162201012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G30" t="str">
            <v>HD3N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1</v>
          </cell>
          <cell r="M30">
            <v>0</v>
          </cell>
          <cell r="N30">
            <v>19025464200022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G31" t="str">
            <v>HD3N</v>
          </cell>
          <cell r="H31">
            <v>0</v>
          </cell>
          <cell r="I31">
            <v>0</v>
          </cell>
          <cell r="J31">
            <v>0</v>
          </cell>
          <cell r="K31">
            <v>1</v>
          </cell>
          <cell r="L31">
            <v>1</v>
          </cell>
          <cell r="M31">
            <v>0</v>
          </cell>
          <cell r="N31">
            <v>19026970087011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G32" t="str">
            <v>HD3N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  <cell r="M32">
            <v>0</v>
          </cell>
          <cell r="N32">
            <v>19026970088016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G33" t="str">
            <v>HD3N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  <cell r="L33">
            <v>2</v>
          </cell>
          <cell r="M33">
            <v>0</v>
          </cell>
          <cell r="N33">
            <v>19026970089012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G34" t="str">
            <v>HD3N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M34">
            <v>0</v>
          </cell>
          <cell r="N34">
            <v>19026970090010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G35" t="str">
            <v>HD3N</v>
          </cell>
          <cell r="H35">
            <v>0</v>
          </cell>
          <cell r="I35">
            <v>0</v>
          </cell>
          <cell r="J35">
            <v>0</v>
          </cell>
          <cell r="K35">
            <v>1</v>
          </cell>
          <cell r="M35">
            <v>0</v>
          </cell>
          <cell r="N35">
            <v>19022145551026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G36" t="str">
            <v>HD3N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M36">
            <v>0</v>
          </cell>
          <cell r="N36">
            <v>19028385527015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G37" t="str">
            <v>HD3N</v>
          </cell>
          <cell r="H37">
            <v>0</v>
          </cell>
          <cell r="I37">
            <v>0</v>
          </cell>
          <cell r="J37">
            <v>0</v>
          </cell>
          <cell r="K37">
            <v>1</v>
          </cell>
          <cell r="M37">
            <v>0</v>
          </cell>
          <cell r="N37">
            <v>19028385473012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G38" t="str">
            <v>HD3N</v>
          </cell>
          <cell r="H38">
            <v>0</v>
          </cell>
          <cell r="I38">
            <v>0</v>
          </cell>
          <cell r="J38">
            <v>0</v>
          </cell>
          <cell r="K38">
            <v>1</v>
          </cell>
          <cell r="M38">
            <v>0</v>
          </cell>
          <cell r="N38">
            <v>19028385510015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G39" t="str">
            <v>HD3N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M39">
            <v>0</v>
          </cell>
          <cell r="N39">
            <v>19023495883011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G40" t="str">
            <v>HD3N</v>
          </cell>
          <cell r="H40">
            <v>0</v>
          </cell>
          <cell r="I40">
            <v>0</v>
          </cell>
          <cell r="J40">
            <v>0</v>
          </cell>
          <cell r="K40">
            <v>1</v>
          </cell>
          <cell r="M40">
            <v>0</v>
          </cell>
          <cell r="N40">
            <v>19028960246015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G41" t="str">
            <v>HD3N</v>
          </cell>
          <cell r="H41">
            <v>0</v>
          </cell>
          <cell r="I41">
            <v>0</v>
          </cell>
          <cell r="J41">
            <v>0</v>
          </cell>
          <cell r="K41">
            <v>1</v>
          </cell>
          <cell r="M41">
            <v>0</v>
          </cell>
          <cell r="N41">
            <v>19028960243016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G42" t="str">
            <v>HD3N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M42">
            <v>0</v>
          </cell>
          <cell r="N42">
            <v>19028960251019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G43" t="str">
            <v>HD3N</v>
          </cell>
          <cell r="H43">
            <v>0</v>
          </cell>
          <cell r="I43">
            <v>0</v>
          </cell>
          <cell r="J43">
            <v>0</v>
          </cell>
          <cell r="K43">
            <v>1</v>
          </cell>
          <cell r="M43">
            <v>0</v>
          </cell>
          <cell r="N43">
            <v>19028960178011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G44" t="str">
            <v>HDKX</v>
          </cell>
          <cell r="H44">
            <v>0</v>
          </cell>
          <cell r="I44">
            <v>0</v>
          </cell>
          <cell r="J44">
            <v>0</v>
          </cell>
          <cell r="K44">
            <v>1</v>
          </cell>
          <cell r="L44">
            <v>1</v>
          </cell>
          <cell r="M44">
            <v>0</v>
          </cell>
          <cell r="N44">
            <v>10522162547016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G45" t="str">
            <v>HD3N</v>
          </cell>
          <cell r="H45">
            <v>0</v>
          </cell>
          <cell r="I45">
            <v>0</v>
          </cell>
          <cell r="J45">
            <v>0</v>
          </cell>
          <cell r="K45">
            <v>1</v>
          </cell>
          <cell r="M45">
            <v>0</v>
          </cell>
          <cell r="N45">
            <v>19027546517027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G46" t="str">
            <v>HD3N</v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M46">
            <v>0</v>
          </cell>
          <cell r="N46">
            <v>19028960119013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G47" t="str">
            <v>HDKX</v>
          </cell>
          <cell r="H47">
            <v>0</v>
          </cell>
          <cell r="I47">
            <v>0</v>
          </cell>
          <cell r="J47">
            <v>0</v>
          </cell>
          <cell r="K47">
            <v>1</v>
          </cell>
          <cell r="M47">
            <v>0</v>
          </cell>
          <cell r="N47">
            <v>10523873640015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G48" t="str">
            <v>HD3N</v>
          </cell>
          <cell r="H48">
            <v>0</v>
          </cell>
          <cell r="I48">
            <v>0</v>
          </cell>
          <cell r="J48">
            <v>0</v>
          </cell>
          <cell r="K48">
            <v>1</v>
          </cell>
          <cell r="M48">
            <v>0</v>
          </cell>
          <cell r="N48">
            <v>19027089339010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G49" t="str">
            <v>HD3N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M49">
            <v>0</v>
          </cell>
          <cell r="N49">
            <v>19028385628016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G50" t="str">
            <v>HD3N</v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  <cell r="M50">
            <v>0</v>
          </cell>
          <cell r="N50">
            <v>19028385626013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G51" t="str">
            <v>HD3N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  <cell r="M51">
            <v>0</v>
          </cell>
          <cell r="N51">
            <v>19028385620015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G52" t="str">
            <v>HD1N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M52">
            <v>0</v>
          </cell>
          <cell r="N52">
            <v>19029389607011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G53" t="str">
            <v>HD3N</v>
          </cell>
          <cell r="H53">
            <v>0</v>
          </cell>
          <cell r="I53">
            <v>0</v>
          </cell>
          <cell r="J53">
            <v>0</v>
          </cell>
          <cell r="K53">
            <v>1</v>
          </cell>
          <cell r="M53">
            <v>0</v>
          </cell>
          <cell r="N53">
            <v>19028834685011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G54" t="str">
            <v>HD1N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M54">
            <v>0</v>
          </cell>
          <cell r="N54">
            <v>19026919477016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G55" t="str">
            <v>HD1N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M55">
            <v>0</v>
          </cell>
          <cell r="N55">
            <v>19029389537011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G56" t="str">
            <v>HD1N</v>
          </cell>
          <cell r="H56">
            <v>0</v>
          </cell>
          <cell r="I56">
            <v>0</v>
          </cell>
          <cell r="J56">
            <v>0</v>
          </cell>
          <cell r="K56">
            <v>1</v>
          </cell>
          <cell r="M56">
            <v>0</v>
          </cell>
          <cell r="N56">
            <v>19022302503014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G57" t="str">
            <v>HD1N</v>
          </cell>
          <cell r="H57">
            <v>0</v>
          </cell>
          <cell r="I57">
            <v>0</v>
          </cell>
          <cell r="J57">
            <v>0</v>
          </cell>
          <cell r="K57">
            <v>1</v>
          </cell>
          <cell r="M57">
            <v>0</v>
          </cell>
          <cell r="N57">
            <v>19029389528012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G58" t="str">
            <v>HD1N</v>
          </cell>
          <cell r="H58">
            <v>0</v>
          </cell>
          <cell r="I58">
            <v>0</v>
          </cell>
          <cell r="J58">
            <v>0</v>
          </cell>
          <cell r="K58">
            <v>1</v>
          </cell>
          <cell r="M58">
            <v>0</v>
          </cell>
          <cell r="N58">
            <v>19029389529019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G59" t="str">
            <v>HD1N</v>
          </cell>
          <cell r="H59">
            <v>0</v>
          </cell>
          <cell r="I59">
            <v>0</v>
          </cell>
          <cell r="J59">
            <v>0</v>
          </cell>
          <cell r="K59">
            <v>1</v>
          </cell>
          <cell r="M59">
            <v>0</v>
          </cell>
          <cell r="N59">
            <v>19029140807027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G60" t="str">
            <v>HD1N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M60">
            <v>0</v>
          </cell>
          <cell r="N60">
            <v>19029389530017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G61" t="str">
            <v>HD1N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  <cell r="M61">
            <v>0</v>
          </cell>
          <cell r="N61">
            <v>19029389532011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G62" t="str">
            <v>HD1N</v>
          </cell>
          <cell r="H62">
            <v>0</v>
          </cell>
          <cell r="I62">
            <v>0</v>
          </cell>
          <cell r="J62">
            <v>0</v>
          </cell>
          <cell r="K62">
            <v>1</v>
          </cell>
          <cell r="L62">
            <v>1</v>
          </cell>
          <cell r="M62">
            <v>0</v>
          </cell>
          <cell r="N62">
            <v>19021192297018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G63" t="str">
            <v>HD1N</v>
          </cell>
          <cell r="H63">
            <v>0</v>
          </cell>
          <cell r="I63">
            <v>0</v>
          </cell>
          <cell r="J63">
            <v>0</v>
          </cell>
          <cell r="K63">
            <v>1</v>
          </cell>
          <cell r="M63">
            <v>0</v>
          </cell>
          <cell r="N63">
            <v>19029389533016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G64" t="str">
            <v>HD1N</v>
          </cell>
          <cell r="H64">
            <v>0</v>
          </cell>
          <cell r="I64">
            <v>0</v>
          </cell>
          <cell r="J64">
            <v>0</v>
          </cell>
          <cell r="K64">
            <v>1</v>
          </cell>
          <cell r="M64">
            <v>0</v>
          </cell>
          <cell r="N64">
            <v>19026355367029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G65" t="str">
            <v>HD1N</v>
          </cell>
          <cell r="H65">
            <v>0</v>
          </cell>
          <cell r="I65">
            <v>0</v>
          </cell>
          <cell r="J65">
            <v>0</v>
          </cell>
          <cell r="K65">
            <v>1</v>
          </cell>
          <cell r="M65">
            <v>0</v>
          </cell>
          <cell r="N65">
            <v>19029389535019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G66" t="str">
            <v>HD1N</v>
          </cell>
          <cell r="H66">
            <v>0</v>
          </cell>
          <cell r="I66">
            <v>0</v>
          </cell>
          <cell r="J66">
            <v>0</v>
          </cell>
          <cell r="K66">
            <v>1</v>
          </cell>
          <cell r="M66">
            <v>0</v>
          </cell>
          <cell r="N66">
            <v>19029389578011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G67" t="str">
            <v>HD1N</v>
          </cell>
          <cell r="H67">
            <v>0</v>
          </cell>
          <cell r="I67">
            <v>0</v>
          </cell>
          <cell r="J67">
            <v>0</v>
          </cell>
          <cell r="K67">
            <v>1</v>
          </cell>
          <cell r="M67">
            <v>0</v>
          </cell>
          <cell r="N67">
            <v>19029389600015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G68" t="str">
            <v>HD3N</v>
          </cell>
          <cell r="H68">
            <v>0</v>
          </cell>
          <cell r="I68">
            <v>0</v>
          </cell>
          <cell r="J68">
            <v>0</v>
          </cell>
          <cell r="K68">
            <v>1</v>
          </cell>
          <cell r="L68">
            <v>2</v>
          </cell>
          <cell r="M68">
            <v>0</v>
          </cell>
          <cell r="N68">
            <v>19025655101016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G69" t="str">
            <v>HDKX</v>
          </cell>
          <cell r="H69">
            <v>0</v>
          </cell>
          <cell r="I69">
            <v>0</v>
          </cell>
          <cell r="J69">
            <v>0</v>
          </cell>
          <cell r="K69">
            <v>1</v>
          </cell>
          <cell r="L69">
            <v>2</v>
          </cell>
          <cell r="M69">
            <v>0</v>
          </cell>
          <cell r="N69">
            <v>10520025904011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G70" t="str">
            <v>HD3N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  <cell r="L70">
            <v>1</v>
          </cell>
          <cell r="M70">
            <v>0</v>
          </cell>
          <cell r="N70">
            <v>10525139503019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G71" t="str">
            <v>HD3N</v>
          </cell>
          <cell r="H71">
            <v>0</v>
          </cell>
          <cell r="I71">
            <v>0</v>
          </cell>
          <cell r="J71">
            <v>0</v>
          </cell>
          <cell r="K71">
            <v>1</v>
          </cell>
          <cell r="L71">
            <v>2</v>
          </cell>
          <cell r="M71">
            <v>0</v>
          </cell>
          <cell r="N71">
            <v>19026465630019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G72" t="str">
            <v>HDKX</v>
          </cell>
          <cell r="H72">
            <v>0</v>
          </cell>
          <cell r="I72">
            <v>0</v>
          </cell>
          <cell r="J72">
            <v>0</v>
          </cell>
          <cell r="K72">
            <v>1</v>
          </cell>
          <cell r="L72">
            <v>1</v>
          </cell>
          <cell r="M72">
            <v>0</v>
          </cell>
          <cell r="N72">
            <v>10523498957014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G73" t="str">
            <v>HD3N</v>
          </cell>
          <cell r="H73">
            <v>0</v>
          </cell>
          <cell r="I73">
            <v>0</v>
          </cell>
          <cell r="J73">
            <v>0</v>
          </cell>
          <cell r="K73">
            <v>1</v>
          </cell>
          <cell r="M73">
            <v>0</v>
          </cell>
          <cell r="N73">
            <v>19026970091017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G74" t="str">
            <v>HDKX</v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1</v>
          </cell>
          <cell r="M74">
            <v>0</v>
          </cell>
          <cell r="N74">
            <v>10520047964018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G75" t="str">
            <v>HDKX</v>
          </cell>
          <cell r="H75">
            <v>0</v>
          </cell>
          <cell r="I75">
            <v>0</v>
          </cell>
          <cell r="J75">
            <v>0</v>
          </cell>
          <cell r="K75">
            <v>1</v>
          </cell>
          <cell r="L75">
            <v>1</v>
          </cell>
          <cell r="M75">
            <v>0</v>
          </cell>
          <cell r="N75">
            <v>10522162762014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G76" t="str">
            <v>HDKX</v>
          </cell>
          <cell r="H76">
            <v>0</v>
          </cell>
          <cell r="I76">
            <v>0</v>
          </cell>
          <cell r="J76">
            <v>0</v>
          </cell>
          <cell r="K76">
            <v>1</v>
          </cell>
          <cell r="L76">
            <v>1</v>
          </cell>
          <cell r="M76">
            <v>0</v>
          </cell>
          <cell r="N76">
            <v>10524109595011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G77" t="str">
            <v>HDKX</v>
          </cell>
          <cell r="H77">
            <v>0</v>
          </cell>
          <cell r="I77">
            <v>0</v>
          </cell>
          <cell r="J77">
            <v>0</v>
          </cell>
          <cell r="K77">
            <v>1</v>
          </cell>
          <cell r="L77">
            <v>2</v>
          </cell>
          <cell r="M77">
            <v>0</v>
          </cell>
          <cell r="N77">
            <v>10522162015014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G78" t="str">
            <v>HDKX</v>
          </cell>
          <cell r="H78">
            <v>0</v>
          </cell>
          <cell r="I78">
            <v>0</v>
          </cell>
          <cell r="J78">
            <v>0</v>
          </cell>
          <cell r="K78">
            <v>1</v>
          </cell>
          <cell r="L78">
            <v>2</v>
          </cell>
          <cell r="M78">
            <v>0</v>
          </cell>
          <cell r="N78">
            <v>10520003086013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G79" t="str">
            <v>HDKX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3</v>
          </cell>
          <cell r="M79">
            <v>0</v>
          </cell>
          <cell r="N79">
            <v>10520027367013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G80" t="str">
            <v>HDKX</v>
          </cell>
          <cell r="H80">
            <v>0</v>
          </cell>
          <cell r="I80">
            <v>0</v>
          </cell>
          <cell r="J80">
            <v>0</v>
          </cell>
          <cell r="K80">
            <v>1</v>
          </cell>
          <cell r="L80">
            <v>1</v>
          </cell>
          <cell r="M80">
            <v>0</v>
          </cell>
          <cell r="N80">
            <v>10522162395011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G81" t="str">
            <v>HDKX</v>
          </cell>
          <cell r="H81">
            <v>0</v>
          </cell>
          <cell r="I81">
            <v>0</v>
          </cell>
          <cell r="J81">
            <v>0</v>
          </cell>
          <cell r="K81">
            <v>1</v>
          </cell>
          <cell r="L81">
            <v>1</v>
          </cell>
          <cell r="M81">
            <v>0</v>
          </cell>
          <cell r="N81">
            <v>10522162066018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G82" t="str">
            <v>HD3N</v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  <cell r="M82">
            <v>0</v>
          </cell>
          <cell r="N82">
            <v>19028385482011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G83" t="str">
            <v>HD3N</v>
          </cell>
          <cell r="H83">
            <v>0</v>
          </cell>
          <cell r="I83">
            <v>0</v>
          </cell>
          <cell r="J83">
            <v>0</v>
          </cell>
          <cell r="K83">
            <v>1</v>
          </cell>
          <cell r="M83">
            <v>0</v>
          </cell>
          <cell r="N83">
            <v>19028385486017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G84" t="str">
            <v>HD3N</v>
          </cell>
          <cell r="H84">
            <v>0</v>
          </cell>
          <cell r="I84">
            <v>0</v>
          </cell>
          <cell r="J84">
            <v>0</v>
          </cell>
          <cell r="K84">
            <v>1</v>
          </cell>
          <cell r="M84">
            <v>0</v>
          </cell>
          <cell r="N84">
            <v>19028385539013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G85" t="str">
            <v>HD3N</v>
          </cell>
          <cell r="H85">
            <v>0</v>
          </cell>
          <cell r="I85">
            <v>0</v>
          </cell>
          <cell r="J85">
            <v>0</v>
          </cell>
          <cell r="K85">
            <v>1</v>
          </cell>
          <cell r="M85">
            <v>0</v>
          </cell>
          <cell r="N85">
            <v>19024063167018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G86" t="str">
            <v>HD3N</v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  <cell r="M86">
            <v>0</v>
          </cell>
          <cell r="N86">
            <v>19028385535018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G87" t="str">
            <v>HDKX</v>
          </cell>
          <cell r="H87">
            <v>0</v>
          </cell>
          <cell r="I87">
            <v>0</v>
          </cell>
          <cell r="J87">
            <v>0</v>
          </cell>
          <cell r="K87">
            <v>1</v>
          </cell>
          <cell r="L87">
            <v>1</v>
          </cell>
          <cell r="M87">
            <v>0</v>
          </cell>
          <cell r="N87">
            <v>19028960225018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G88" t="str">
            <v>HDKX</v>
          </cell>
          <cell r="H88">
            <v>0</v>
          </cell>
          <cell r="I88">
            <v>0</v>
          </cell>
          <cell r="J88">
            <v>0</v>
          </cell>
          <cell r="K88">
            <v>1</v>
          </cell>
          <cell r="M88">
            <v>0.05</v>
          </cell>
          <cell r="N88">
            <v>10522162011019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G89" t="str">
            <v>HD3N</v>
          </cell>
          <cell r="H89">
            <v>0</v>
          </cell>
          <cell r="I89">
            <v>0</v>
          </cell>
          <cell r="J89">
            <v>0</v>
          </cell>
          <cell r="K89">
            <v>1</v>
          </cell>
          <cell r="L89">
            <v>1</v>
          </cell>
          <cell r="M89">
            <v>0.05</v>
          </cell>
          <cell r="N89">
            <v>10525139501016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G90" t="str">
            <v>HD3N</v>
          </cell>
          <cell r="H90">
            <v>0</v>
          </cell>
          <cell r="I90">
            <v>0</v>
          </cell>
          <cell r="J90">
            <v>0</v>
          </cell>
          <cell r="K90">
            <v>1</v>
          </cell>
          <cell r="M90">
            <v>0.05</v>
          </cell>
          <cell r="N90">
            <v>10525139512018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G91" t="str">
            <v>HD3N</v>
          </cell>
          <cell r="H91">
            <v>0</v>
          </cell>
          <cell r="I91">
            <v>0</v>
          </cell>
          <cell r="J91">
            <v>0</v>
          </cell>
          <cell r="K91">
            <v>1</v>
          </cell>
          <cell r="L91">
            <v>2</v>
          </cell>
          <cell r="M91">
            <v>0</v>
          </cell>
          <cell r="N91">
            <v>10523365971014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G92" t="str">
            <v>HD3N</v>
          </cell>
          <cell r="H92">
            <v>0</v>
          </cell>
          <cell r="I92">
            <v>0</v>
          </cell>
          <cell r="J92">
            <v>0</v>
          </cell>
          <cell r="K92">
            <v>1</v>
          </cell>
          <cell r="M92">
            <v>0</v>
          </cell>
          <cell r="N92">
            <v>10525213783010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G93" t="str">
            <v>HD3N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  <cell r="L93">
            <v>1</v>
          </cell>
          <cell r="M93">
            <v>0</v>
          </cell>
          <cell r="N93">
            <v>10525213791013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G94" t="str">
            <v>HDKX</v>
          </cell>
          <cell r="H94">
            <v>0</v>
          </cell>
          <cell r="I94">
            <v>0</v>
          </cell>
          <cell r="J94">
            <v>0</v>
          </cell>
          <cell r="K94">
            <v>1</v>
          </cell>
          <cell r="L94">
            <v>1</v>
          </cell>
          <cell r="M94">
            <v>0.05</v>
          </cell>
          <cell r="N94">
            <v>10523498956018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G95" t="str">
            <v>HDKX</v>
          </cell>
          <cell r="H95">
            <v>0</v>
          </cell>
          <cell r="I95">
            <v>0</v>
          </cell>
          <cell r="J95">
            <v>0</v>
          </cell>
          <cell r="K95">
            <v>1</v>
          </cell>
          <cell r="L95">
            <v>1</v>
          </cell>
          <cell r="M95">
            <v>0</v>
          </cell>
          <cell r="N95">
            <v>10523498907017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G96" t="str">
            <v>HDKX</v>
          </cell>
          <cell r="H96">
            <v>0</v>
          </cell>
          <cell r="I96">
            <v>0</v>
          </cell>
          <cell r="J96">
            <v>0</v>
          </cell>
          <cell r="K96">
            <v>1</v>
          </cell>
          <cell r="L96">
            <v>1</v>
          </cell>
          <cell r="M96">
            <v>0.05</v>
          </cell>
          <cell r="N96">
            <v>13820400981015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G97" t="str">
            <v>HDKX</v>
          </cell>
          <cell r="H97">
            <v>0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0.05</v>
          </cell>
          <cell r="N97">
            <v>10522162856019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G98" t="str">
            <v>HDKX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1</v>
          </cell>
          <cell r="M98">
            <v>0.05</v>
          </cell>
          <cell r="N98">
            <v>10520107405013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G99" t="str">
            <v>HDKX</v>
          </cell>
          <cell r="H99">
            <v>0</v>
          </cell>
          <cell r="I99">
            <v>0</v>
          </cell>
          <cell r="J99">
            <v>0</v>
          </cell>
          <cell r="K99">
            <v>1</v>
          </cell>
          <cell r="L99">
            <v>1</v>
          </cell>
          <cell r="M99">
            <v>0</v>
          </cell>
          <cell r="N99">
            <v>10522162757010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G100" t="str">
            <v>HD3N</v>
          </cell>
          <cell r="H100">
            <v>0</v>
          </cell>
          <cell r="I100">
            <v>0</v>
          </cell>
          <cell r="J100">
            <v>0</v>
          </cell>
          <cell r="K100">
            <v>1</v>
          </cell>
          <cell r="M100">
            <v>0</v>
          </cell>
          <cell r="N100">
            <v>19020895815014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G101" t="str">
            <v>HD3N</v>
          </cell>
          <cell r="H101">
            <v>0</v>
          </cell>
          <cell r="I101">
            <v>0</v>
          </cell>
          <cell r="J101">
            <v>0</v>
          </cell>
          <cell r="K101">
            <v>1</v>
          </cell>
          <cell r="M101">
            <v>0</v>
          </cell>
          <cell r="N101">
            <v>19026970109013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G102" t="str">
            <v>HD3N</v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1</v>
          </cell>
          <cell r="M102">
            <v>0</v>
          </cell>
          <cell r="N102">
            <v>10523001015010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G103" t="str">
            <v>HD3N</v>
          </cell>
          <cell r="H103">
            <v>0</v>
          </cell>
          <cell r="I103">
            <v>0</v>
          </cell>
          <cell r="J103">
            <v>0</v>
          </cell>
          <cell r="K103">
            <v>1</v>
          </cell>
          <cell r="L103">
            <v>1</v>
          </cell>
          <cell r="M103">
            <v>0</v>
          </cell>
          <cell r="N103">
            <v>19020859610015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G104" t="str">
            <v>HD3N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M104">
            <v>0</v>
          </cell>
          <cell r="N104">
            <v>19028834682012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G105" t="str">
            <v>HDKX</v>
          </cell>
          <cell r="H105">
            <v>0</v>
          </cell>
          <cell r="I105">
            <v>0</v>
          </cell>
          <cell r="J105">
            <v>0</v>
          </cell>
          <cell r="K105">
            <v>1</v>
          </cell>
          <cell r="M105">
            <v>0</v>
          </cell>
          <cell r="N105">
            <v>10523608693018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G106" t="str">
            <v>HD3N</v>
          </cell>
          <cell r="H106">
            <v>0</v>
          </cell>
          <cell r="I106">
            <v>0</v>
          </cell>
          <cell r="J106">
            <v>0</v>
          </cell>
          <cell r="K106">
            <v>1</v>
          </cell>
          <cell r="M106">
            <v>0</v>
          </cell>
          <cell r="N106">
            <v>19027522772018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G107" t="str">
            <v>HDKX</v>
          </cell>
          <cell r="H107">
            <v>0</v>
          </cell>
          <cell r="I107">
            <v>0</v>
          </cell>
          <cell r="J107">
            <v>0</v>
          </cell>
          <cell r="K107">
            <v>1</v>
          </cell>
          <cell r="L107">
            <v>1</v>
          </cell>
          <cell r="M107">
            <v>0</v>
          </cell>
          <cell r="N107">
            <v>10520002785015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G108" t="str">
            <v>HDKX</v>
          </cell>
          <cell r="H108">
            <v>0</v>
          </cell>
          <cell r="I108">
            <v>0</v>
          </cell>
          <cell r="J108">
            <v>0</v>
          </cell>
          <cell r="K108">
            <v>1</v>
          </cell>
          <cell r="L108">
            <v>2</v>
          </cell>
          <cell r="M108">
            <v>0</v>
          </cell>
          <cell r="N108">
            <v>10522162047013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G109" t="str">
            <v>HD3N</v>
          </cell>
          <cell r="H109">
            <v>0</v>
          </cell>
          <cell r="I109">
            <v>0</v>
          </cell>
          <cell r="J109">
            <v>0</v>
          </cell>
          <cell r="K109">
            <v>1</v>
          </cell>
          <cell r="M109">
            <v>0</v>
          </cell>
          <cell r="N109">
            <v>19028385513014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G110" t="str">
            <v>HD3N</v>
          </cell>
          <cell r="H110">
            <v>0</v>
          </cell>
          <cell r="I110">
            <v>0</v>
          </cell>
          <cell r="J110">
            <v>0</v>
          </cell>
          <cell r="K110">
            <v>1</v>
          </cell>
          <cell r="M110">
            <v>0</v>
          </cell>
          <cell r="N110">
            <v>19028385493013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G111" t="str">
            <v>HD3N</v>
          </cell>
          <cell r="H111">
            <v>0</v>
          </cell>
          <cell r="I111">
            <v>0</v>
          </cell>
          <cell r="J111">
            <v>0</v>
          </cell>
          <cell r="K111">
            <v>1</v>
          </cell>
          <cell r="M111">
            <v>0</v>
          </cell>
          <cell r="N111">
            <v>19028385545013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G112" t="str">
            <v>HD3N</v>
          </cell>
          <cell r="H112">
            <v>0</v>
          </cell>
          <cell r="I112">
            <v>0</v>
          </cell>
          <cell r="J112">
            <v>0</v>
          </cell>
          <cell r="K112">
            <v>1</v>
          </cell>
          <cell r="M112">
            <v>0</v>
          </cell>
          <cell r="N112">
            <v>19027124776021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G113" t="str">
            <v>HD3N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  <cell r="M113">
            <v>0</v>
          </cell>
          <cell r="N113">
            <v>19028960245019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G114" t="str">
            <v>HD3N</v>
          </cell>
          <cell r="H114">
            <v>0</v>
          </cell>
          <cell r="I114">
            <v>0</v>
          </cell>
          <cell r="J114">
            <v>0</v>
          </cell>
          <cell r="K114">
            <v>1</v>
          </cell>
          <cell r="M114">
            <v>0</v>
          </cell>
          <cell r="N114">
            <v>19028369955023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G115" t="str">
            <v>HD3N</v>
          </cell>
          <cell r="H115">
            <v>0</v>
          </cell>
          <cell r="I115">
            <v>0</v>
          </cell>
          <cell r="J115">
            <v>0</v>
          </cell>
          <cell r="K115">
            <v>1</v>
          </cell>
          <cell r="M115">
            <v>0</v>
          </cell>
          <cell r="N115">
            <v>19028960285010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G116" t="str">
            <v>HD3N</v>
          </cell>
          <cell r="H116">
            <v>0</v>
          </cell>
          <cell r="I116">
            <v>0</v>
          </cell>
          <cell r="J116">
            <v>0</v>
          </cell>
          <cell r="K116">
            <v>1</v>
          </cell>
          <cell r="M116">
            <v>0</v>
          </cell>
          <cell r="N116">
            <v>19028960204010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G117" t="str">
            <v>HD3N</v>
          </cell>
          <cell r="H117">
            <v>0</v>
          </cell>
          <cell r="I117">
            <v>1</v>
          </cell>
          <cell r="J117">
            <v>0</v>
          </cell>
          <cell r="K117">
            <v>1</v>
          </cell>
          <cell r="M117">
            <v>0</v>
          </cell>
          <cell r="N117">
            <v>19021868567013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G118" t="str">
            <v>HD3N</v>
          </cell>
          <cell r="H118">
            <v>0</v>
          </cell>
          <cell r="I118">
            <v>0</v>
          </cell>
          <cell r="J118">
            <v>0</v>
          </cell>
          <cell r="K118">
            <v>1</v>
          </cell>
          <cell r="M118">
            <v>0</v>
          </cell>
          <cell r="N118">
            <v>19028960129019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G119" t="str">
            <v>HD3N</v>
          </cell>
          <cell r="H119">
            <v>0</v>
          </cell>
          <cell r="I119">
            <v>0</v>
          </cell>
          <cell r="J119">
            <v>0</v>
          </cell>
          <cell r="K119">
            <v>1</v>
          </cell>
          <cell r="M119">
            <v>0</v>
          </cell>
          <cell r="N119">
            <v>19028960160013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G120" t="str">
            <v>HD3N</v>
          </cell>
          <cell r="H120">
            <v>0</v>
          </cell>
          <cell r="I120">
            <v>0</v>
          </cell>
          <cell r="J120">
            <v>0</v>
          </cell>
          <cell r="K120">
            <v>1</v>
          </cell>
          <cell r="M120">
            <v>0</v>
          </cell>
          <cell r="N120">
            <v>19028960130017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G121" t="str">
            <v>HDKX</v>
          </cell>
          <cell r="H121">
            <v>0</v>
          </cell>
          <cell r="I121">
            <v>0</v>
          </cell>
          <cell r="J121">
            <v>0</v>
          </cell>
          <cell r="K121">
            <v>1</v>
          </cell>
          <cell r="L121">
            <v>1</v>
          </cell>
          <cell r="M121">
            <v>0</v>
          </cell>
          <cell r="N121">
            <v>10522174672010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G122" t="str">
            <v>HDKX</v>
          </cell>
          <cell r="H122">
            <v>0</v>
          </cell>
          <cell r="I122">
            <v>0</v>
          </cell>
          <cell r="J122">
            <v>0</v>
          </cell>
          <cell r="K122">
            <v>1</v>
          </cell>
          <cell r="L122">
            <v>1</v>
          </cell>
          <cell r="M122">
            <v>0.05</v>
          </cell>
          <cell r="N122">
            <v>10522162036011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G123" t="str">
            <v>HDKX</v>
          </cell>
          <cell r="H123">
            <v>0</v>
          </cell>
          <cell r="I123">
            <v>0</v>
          </cell>
          <cell r="J123">
            <v>1</v>
          </cell>
          <cell r="K123">
            <v>1</v>
          </cell>
          <cell r="L123">
            <v>1</v>
          </cell>
          <cell r="M123">
            <v>0</v>
          </cell>
          <cell r="N123">
            <v>10524470156012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G124" t="str">
            <v>HDKX</v>
          </cell>
          <cell r="H124">
            <v>0</v>
          </cell>
          <cell r="I124">
            <v>0</v>
          </cell>
          <cell r="J124">
            <v>0</v>
          </cell>
          <cell r="K124">
            <v>1</v>
          </cell>
          <cell r="M124">
            <v>0.05</v>
          </cell>
          <cell r="N124">
            <v>10524470162012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G125" t="str">
            <v>HD3N</v>
          </cell>
          <cell r="H125">
            <v>0</v>
          </cell>
          <cell r="I125">
            <v>0</v>
          </cell>
          <cell r="J125">
            <v>0</v>
          </cell>
          <cell r="K125">
            <v>1</v>
          </cell>
          <cell r="L125">
            <v>1</v>
          </cell>
          <cell r="M125">
            <v>0.05</v>
          </cell>
          <cell r="N125">
            <v>10525139497019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G126" t="str">
            <v>HD3N</v>
          </cell>
          <cell r="H126">
            <v>0</v>
          </cell>
          <cell r="I126">
            <v>0</v>
          </cell>
          <cell r="J126">
            <v>0</v>
          </cell>
          <cell r="K126">
            <v>1</v>
          </cell>
          <cell r="M126">
            <v>0</v>
          </cell>
          <cell r="N126">
            <v>10525213787016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G127" t="str">
            <v>HD3N</v>
          </cell>
          <cell r="H127">
            <v>0</v>
          </cell>
          <cell r="I127">
            <v>0</v>
          </cell>
          <cell r="J127">
            <v>0</v>
          </cell>
          <cell r="K127">
            <v>1</v>
          </cell>
          <cell r="M127">
            <v>0</v>
          </cell>
          <cell r="N127">
            <v>10525213794012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G128" t="str">
            <v>HD3N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1</v>
          </cell>
          <cell r="M128">
            <v>0.05</v>
          </cell>
          <cell r="N128">
            <v>19020531052015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G129" t="str">
            <v>HD3N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1</v>
          </cell>
          <cell r="M129">
            <v>0</v>
          </cell>
          <cell r="N129">
            <v>10525213795019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G130" t="str">
            <v>HDKX</v>
          </cell>
          <cell r="H130">
            <v>0</v>
          </cell>
          <cell r="I130">
            <v>1</v>
          </cell>
          <cell r="J130">
            <v>0</v>
          </cell>
          <cell r="K130">
            <v>1</v>
          </cell>
          <cell r="L130">
            <v>1</v>
          </cell>
          <cell r="M130">
            <v>0</v>
          </cell>
          <cell r="N130">
            <v>10523498963014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G131" t="str">
            <v>HDKX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M131">
            <v>0.05</v>
          </cell>
          <cell r="N131">
            <v>10523640465019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G132" t="str">
            <v>HDKX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1</v>
          </cell>
          <cell r="M132">
            <v>0</v>
          </cell>
          <cell r="N132">
            <v>10523498901019</v>
          </cell>
        </row>
        <row r="133">
          <cell r="B133">
            <v>10621</v>
          </cell>
          <cell r="C133" t="str">
            <v>Hoàng Anh Trang</v>
          </cell>
          <cell r="D133" t="str">
            <v>NV PVHK</v>
          </cell>
          <cell r="G133" t="str">
            <v>HDKX</v>
          </cell>
          <cell r="H133">
            <v>0</v>
          </cell>
          <cell r="I133" t="e">
            <v>#REF!</v>
          </cell>
          <cell r="J133" t="e">
            <v>#REF!</v>
          </cell>
          <cell r="K133">
            <v>1</v>
          </cell>
          <cell r="L133">
            <v>1</v>
          </cell>
          <cell r="M133">
            <v>0</v>
          </cell>
          <cell r="N133">
            <v>10520209504016</v>
          </cell>
        </row>
        <row r="134">
          <cell r="B134">
            <v>11111</v>
          </cell>
          <cell r="C134" t="str">
            <v>Phạm Kim Hoàn</v>
          </cell>
          <cell r="D134" t="str">
            <v>NV PVHK</v>
          </cell>
          <cell r="G134" t="str">
            <v>HD3N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  <cell r="M134">
            <v>0</v>
          </cell>
          <cell r="N134">
            <v>19026970093011</v>
          </cell>
        </row>
        <row r="135">
          <cell r="B135">
            <v>11116</v>
          </cell>
          <cell r="C135" t="str">
            <v>Đỗ Thanh Bình</v>
          </cell>
          <cell r="D135" t="str">
            <v>NV PVHK</v>
          </cell>
          <cell r="G135" t="str">
            <v>HD3N</v>
          </cell>
          <cell r="H135">
            <v>0</v>
          </cell>
          <cell r="I135">
            <v>0</v>
          </cell>
          <cell r="J135">
            <v>0</v>
          </cell>
          <cell r="K135">
            <v>1</v>
          </cell>
          <cell r="M135">
            <v>0</v>
          </cell>
          <cell r="N135">
            <v>19026970098011</v>
          </cell>
        </row>
        <row r="136">
          <cell r="B136">
            <v>11119</v>
          </cell>
          <cell r="C136" t="str">
            <v>Nguyễn Hương Quỳnh</v>
          </cell>
          <cell r="D136" t="str">
            <v>NV PVHK</v>
          </cell>
          <cell r="G136" t="str">
            <v>HD3N</v>
          </cell>
          <cell r="H136">
            <v>0</v>
          </cell>
          <cell r="I136" t="e">
            <v>#REF!</v>
          </cell>
          <cell r="J136" t="e">
            <v>#REF!</v>
          </cell>
          <cell r="K136">
            <v>1</v>
          </cell>
          <cell r="M136">
            <v>0</v>
          </cell>
          <cell r="N136">
            <v>19026970101012</v>
          </cell>
        </row>
        <row r="137">
          <cell r="B137">
            <v>11123</v>
          </cell>
          <cell r="C137" t="str">
            <v>Bùi Thị Bảo Ngọc</v>
          </cell>
          <cell r="D137" t="str">
            <v>NV PVHK</v>
          </cell>
          <cell r="G137" t="str">
            <v>HD3N</v>
          </cell>
          <cell r="H137">
            <v>0</v>
          </cell>
          <cell r="I137">
            <v>0</v>
          </cell>
          <cell r="J137">
            <v>0</v>
          </cell>
          <cell r="K137">
            <v>1</v>
          </cell>
          <cell r="M137">
            <v>0</v>
          </cell>
          <cell r="N137">
            <v>19026970104011</v>
          </cell>
        </row>
        <row r="138">
          <cell r="B138">
            <v>11764</v>
          </cell>
          <cell r="C138" t="str">
            <v>Nguyễn Thu Huyền</v>
          </cell>
          <cell r="D138" t="str">
            <v>NV PVHK</v>
          </cell>
          <cell r="G138" t="str">
            <v>HD3N</v>
          </cell>
          <cell r="H138">
            <v>0</v>
          </cell>
          <cell r="I138">
            <v>0</v>
          </cell>
          <cell r="J138">
            <v>1</v>
          </cell>
          <cell r="K138">
            <v>1</v>
          </cell>
          <cell r="L138">
            <v>1</v>
          </cell>
          <cell r="M138">
            <v>0</v>
          </cell>
          <cell r="N138">
            <v>19027522771011</v>
          </cell>
        </row>
        <row r="139">
          <cell r="B139">
            <v>12281</v>
          </cell>
          <cell r="C139" t="str">
            <v>Nguyễn Minh Phương</v>
          </cell>
          <cell r="D139" t="str">
            <v>NV PVHK</v>
          </cell>
          <cell r="G139" t="str">
            <v>HD3N</v>
          </cell>
          <cell r="H139">
            <v>0</v>
          </cell>
          <cell r="I139">
            <v>0</v>
          </cell>
          <cell r="J139">
            <v>0</v>
          </cell>
          <cell r="K139">
            <v>1</v>
          </cell>
          <cell r="L139">
            <v>1</v>
          </cell>
          <cell r="M139">
            <v>0</v>
          </cell>
          <cell r="N139">
            <v>19021264267771</v>
          </cell>
        </row>
        <row r="140">
          <cell r="B140">
            <v>13097</v>
          </cell>
          <cell r="C140" t="str">
            <v>Nguyễn Thu Quỳnh</v>
          </cell>
          <cell r="D140" t="str">
            <v>NV PVHK</v>
          </cell>
          <cell r="G140" t="str">
            <v>HD3N</v>
          </cell>
          <cell r="H140">
            <v>0</v>
          </cell>
          <cell r="I140">
            <v>0</v>
          </cell>
          <cell r="J140">
            <v>0</v>
          </cell>
          <cell r="K140">
            <v>1</v>
          </cell>
          <cell r="M140">
            <v>0</v>
          </cell>
          <cell r="N140">
            <v>19028834686018</v>
          </cell>
        </row>
        <row r="141">
          <cell r="B141">
            <v>13101</v>
          </cell>
          <cell r="C141" t="str">
            <v>Trần Thị Huệ</v>
          </cell>
          <cell r="D141" t="str">
            <v>NV PVHK</v>
          </cell>
          <cell r="G141" t="str">
            <v>HD3N</v>
          </cell>
          <cell r="H141">
            <v>0</v>
          </cell>
          <cell r="I141">
            <v>0</v>
          </cell>
          <cell r="J141">
            <v>0</v>
          </cell>
          <cell r="K141">
            <v>1</v>
          </cell>
          <cell r="M141">
            <v>0</v>
          </cell>
          <cell r="N141">
            <v>19028834680011</v>
          </cell>
        </row>
        <row r="142">
          <cell r="B142">
            <v>13532</v>
          </cell>
          <cell r="C142" t="str">
            <v>Nguyễn Tuấn Cường</v>
          </cell>
          <cell r="D142" t="str">
            <v>Nhân viên bốc xếp</v>
          </cell>
          <cell r="G142" t="str">
            <v>HD3N</v>
          </cell>
          <cell r="H142">
            <v>0</v>
          </cell>
          <cell r="I142">
            <v>0</v>
          </cell>
          <cell r="J142">
            <v>0</v>
          </cell>
          <cell r="K142">
            <v>1</v>
          </cell>
          <cell r="M142">
            <v>0</v>
          </cell>
          <cell r="N142">
            <v>19028960219018</v>
          </cell>
        </row>
        <row r="143">
          <cell r="B143">
            <v>11357</v>
          </cell>
          <cell r="C143" t="str">
            <v>Nguyễn Việt Dũng</v>
          </cell>
          <cell r="D143" t="str">
            <v>NV PVHK</v>
          </cell>
          <cell r="G143" t="str">
            <v>HD3N</v>
          </cell>
          <cell r="H143">
            <v>0</v>
          </cell>
          <cell r="I143">
            <v>0</v>
          </cell>
          <cell r="J143">
            <v>0</v>
          </cell>
          <cell r="K143">
            <v>1</v>
          </cell>
          <cell r="M143">
            <v>0</v>
          </cell>
          <cell r="N143">
            <v>19027089335015</v>
          </cell>
        </row>
        <row r="144">
          <cell r="B144">
            <v>201501</v>
          </cell>
          <cell r="C144" t="str">
            <v>Nguyễn Mỹ Hạnh</v>
          </cell>
          <cell r="D144" t="str">
            <v>NV PVHK</v>
          </cell>
          <cell r="G144" t="str">
            <v>HD1N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  <cell r="M144">
            <v>0</v>
          </cell>
          <cell r="N144">
            <v>19029389605017</v>
          </cell>
        </row>
        <row r="145">
          <cell r="B145">
            <v>10632</v>
          </cell>
          <cell r="C145" t="str">
            <v>Trần Thanh Hiếu</v>
          </cell>
          <cell r="D145" t="str">
            <v>Đội phó</v>
          </cell>
          <cell r="G145" t="str">
            <v>HDKX</v>
          </cell>
          <cell r="H145">
            <v>0</v>
          </cell>
          <cell r="I145">
            <v>0</v>
          </cell>
          <cell r="J145">
            <v>0</v>
          </cell>
          <cell r="K145">
            <v>1</v>
          </cell>
          <cell r="L145">
            <v>3</v>
          </cell>
          <cell r="M145">
            <v>0</v>
          </cell>
          <cell r="N145">
            <v>10520178055013</v>
          </cell>
        </row>
        <row r="146">
          <cell r="B146">
            <v>12557</v>
          </cell>
          <cell r="C146" t="str">
            <v>Nguyễn Thị Lan</v>
          </cell>
          <cell r="D146" t="str">
            <v>Nhân viên phục vụ hành khách hàng hóa</v>
          </cell>
          <cell r="G146" t="str">
            <v>HD3N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M146">
            <v>0</v>
          </cell>
          <cell r="N146">
            <v>19026463331014</v>
          </cell>
        </row>
        <row r="147">
          <cell r="B147">
            <v>12559</v>
          </cell>
          <cell r="C147" t="str">
            <v>Phạm Thị Mai Giang</v>
          </cell>
          <cell r="D147" t="str">
            <v>Nhân viên phục vụ hành khách hàng hóa</v>
          </cell>
          <cell r="G147" t="str">
            <v>HD3N</v>
          </cell>
          <cell r="H147">
            <v>0</v>
          </cell>
          <cell r="I147">
            <v>0</v>
          </cell>
          <cell r="J147">
            <v>1</v>
          </cell>
          <cell r="K147">
            <v>1</v>
          </cell>
          <cell r="L147">
            <v>1</v>
          </cell>
          <cell r="M147">
            <v>0</v>
          </cell>
          <cell r="N147">
            <v>19028385476011</v>
          </cell>
        </row>
        <row r="148">
          <cell r="B148">
            <v>12562</v>
          </cell>
          <cell r="C148" t="str">
            <v>Đỗ Thị Thu Trang</v>
          </cell>
          <cell r="D148" t="str">
            <v>Nhân viên phục vụ hành khách hàng hóa</v>
          </cell>
          <cell r="G148" t="str">
            <v>HD3N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M148">
            <v>0</v>
          </cell>
          <cell r="N148">
            <v>19028385505011</v>
          </cell>
        </row>
        <row r="149">
          <cell r="B149">
            <v>12563</v>
          </cell>
          <cell r="C149" t="str">
            <v>Trịnh Khánh Linh</v>
          </cell>
          <cell r="D149" t="str">
            <v>Nhân viên phục vụ hành khách hàng hóa</v>
          </cell>
          <cell r="G149" t="str">
            <v>HD3N</v>
          </cell>
          <cell r="H149">
            <v>0</v>
          </cell>
          <cell r="I149">
            <v>0</v>
          </cell>
          <cell r="J149">
            <v>0</v>
          </cell>
          <cell r="K149">
            <v>1</v>
          </cell>
          <cell r="M149">
            <v>0</v>
          </cell>
          <cell r="N149">
            <v>19028385508010</v>
          </cell>
        </row>
        <row r="150">
          <cell r="B150">
            <v>12567</v>
          </cell>
          <cell r="C150" t="str">
            <v>Nguyễn Thị Hải Yến</v>
          </cell>
          <cell r="D150" t="str">
            <v>Nhân viên phục vụ hành khách hàng hóa</v>
          </cell>
          <cell r="G150" t="str">
            <v>HD3N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  <cell r="M150">
            <v>0</v>
          </cell>
          <cell r="N150">
            <v>19028385520010</v>
          </cell>
        </row>
        <row r="151">
          <cell r="B151">
            <v>13361</v>
          </cell>
          <cell r="C151" t="str">
            <v>Mai Thế Anh</v>
          </cell>
          <cell r="D151" t="str">
            <v>Nhân viên phục vụ hành khách hàng hóa</v>
          </cell>
          <cell r="G151" t="str">
            <v>HD3N</v>
          </cell>
          <cell r="H151">
            <v>0</v>
          </cell>
          <cell r="I151">
            <v>0</v>
          </cell>
          <cell r="J151">
            <v>0</v>
          </cell>
          <cell r="K151">
            <v>1</v>
          </cell>
          <cell r="M151">
            <v>0</v>
          </cell>
          <cell r="N151">
            <v>19028779459015</v>
          </cell>
        </row>
        <row r="152">
          <cell r="B152">
            <v>13373</v>
          </cell>
          <cell r="C152" t="str">
            <v>Trần Thị Sơn</v>
          </cell>
          <cell r="D152" t="str">
            <v>Nhân viên phục vụ hành khách hàng hóa</v>
          </cell>
          <cell r="G152" t="str">
            <v>HD3N</v>
          </cell>
          <cell r="H152">
            <v>0</v>
          </cell>
          <cell r="I152">
            <v>0</v>
          </cell>
          <cell r="J152">
            <v>0</v>
          </cell>
          <cell r="K152">
            <v>1</v>
          </cell>
          <cell r="M152">
            <v>0</v>
          </cell>
          <cell r="N152">
            <v>19028960201011</v>
          </cell>
        </row>
        <row r="153">
          <cell r="B153">
            <v>13380</v>
          </cell>
          <cell r="C153" t="str">
            <v>Nguyễn Thị Yến Hương</v>
          </cell>
          <cell r="D153" t="str">
            <v>Nhân viên phục vụ hành khách hàng hóa</v>
          </cell>
          <cell r="G153" t="str">
            <v>HD3N</v>
          </cell>
          <cell r="H153">
            <v>0</v>
          </cell>
          <cell r="I153">
            <v>0</v>
          </cell>
          <cell r="J153">
            <v>0</v>
          </cell>
          <cell r="K153">
            <v>1</v>
          </cell>
          <cell r="M153">
            <v>0</v>
          </cell>
          <cell r="N153">
            <v>19028960284014</v>
          </cell>
        </row>
        <row r="154">
          <cell r="B154">
            <v>13405</v>
          </cell>
          <cell r="C154" t="str">
            <v>Nguyễn Thị Thúy Hằng</v>
          </cell>
          <cell r="D154" t="str">
            <v>Nhân viên phục vụ hành khách hàng hóa</v>
          </cell>
          <cell r="G154" t="str">
            <v>HD3N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M154">
            <v>0</v>
          </cell>
          <cell r="N154">
            <v>19028178495022</v>
          </cell>
        </row>
        <row r="155">
          <cell r="B155">
            <v>13670</v>
          </cell>
          <cell r="C155" t="str">
            <v>Nguyễn Thảo Ly</v>
          </cell>
          <cell r="D155" t="str">
            <v>Nhân viên phục vụ hành khách hàng hóa</v>
          </cell>
          <cell r="G155" t="str">
            <v>HD3N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  <cell r="M155">
            <v>0</v>
          </cell>
          <cell r="N155">
            <v>19028960156016</v>
          </cell>
        </row>
        <row r="156">
          <cell r="B156">
            <v>13671</v>
          </cell>
          <cell r="C156" t="str">
            <v>Nguyễn Thị Phương Thảo</v>
          </cell>
          <cell r="D156" t="str">
            <v>Nhân viên phục vụ hành khách hàng hóa</v>
          </cell>
          <cell r="G156" t="str">
            <v>HD3N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  <cell r="M156">
            <v>0</v>
          </cell>
          <cell r="N156">
            <v>19028960187019</v>
          </cell>
        </row>
        <row r="157">
          <cell r="B157">
            <v>13672</v>
          </cell>
          <cell r="C157" t="str">
            <v>Mai Thị Huyền Trang</v>
          </cell>
          <cell r="D157" t="str">
            <v>Nhân viên phục vụ hành khách hàng hóa</v>
          </cell>
          <cell r="G157" t="str">
            <v>HD3N</v>
          </cell>
          <cell r="H157">
            <v>0</v>
          </cell>
          <cell r="I157">
            <v>0</v>
          </cell>
          <cell r="J157">
            <v>0</v>
          </cell>
          <cell r="K157">
            <v>1</v>
          </cell>
          <cell r="M157">
            <v>0</v>
          </cell>
          <cell r="N157">
            <v>19028960199017</v>
          </cell>
        </row>
        <row r="158">
          <cell r="B158">
            <v>13673</v>
          </cell>
          <cell r="C158" t="str">
            <v>Đỗ Văn Thắng</v>
          </cell>
          <cell r="D158" t="str">
            <v>Nhân viên phục vụ hành khách hàng hóa</v>
          </cell>
          <cell r="G158" t="str">
            <v>HD3N</v>
          </cell>
          <cell r="H158">
            <v>0</v>
          </cell>
          <cell r="I158">
            <v>0</v>
          </cell>
          <cell r="J158">
            <v>0</v>
          </cell>
          <cell r="K158">
            <v>1</v>
          </cell>
          <cell r="M158">
            <v>0</v>
          </cell>
          <cell r="N158">
            <v>19028632709016</v>
          </cell>
        </row>
        <row r="159">
          <cell r="B159">
            <v>10572</v>
          </cell>
          <cell r="C159" t="str">
            <v>Võ Thị Hồng Minh</v>
          </cell>
          <cell r="D159" t="str">
            <v>NV PVHK</v>
          </cell>
          <cell r="G159" t="str">
            <v>HDKX</v>
          </cell>
          <cell r="H159">
            <v>0</v>
          </cell>
          <cell r="I159">
            <v>0</v>
          </cell>
          <cell r="J159">
            <v>0</v>
          </cell>
          <cell r="K159">
            <v>1</v>
          </cell>
          <cell r="L159">
            <v>1</v>
          </cell>
          <cell r="M159">
            <v>0.05</v>
          </cell>
          <cell r="N159">
            <v>10522162218012</v>
          </cell>
        </row>
        <row r="160">
          <cell r="B160">
            <v>10574</v>
          </cell>
          <cell r="C160" t="str">
            <v>Nguyễn Thị Hồng Duyên</v>
          </cell>
          <cell r="D160" t="str">
            <v>NV PVHK</v>
          </cell>
          <cell r="G160" t="str">
            <v>HDKX</v>
          </cell>
          <cell r="H160">
            <v>0</v>
          </cell>
          <cell r="I160">
            <v>0</v>
          </cell>
          <cell r="J160">
            <v>0</v>
          </cell>
          <cell r="K160">
            <v>1</v>
          </cell>
          <cell r="L160">
            <v>2</v>
          </cell>
          <cell r="M160">
            <v>0</v>
          </cell>
          <cell r="N160">
            <v>10520235203016</v>
          </cell>
        </row>
        <row r="161">
          <cell r="B161">
            <v>10575</v>
          </cell>
          <cell r="C161" t="str">
            <v>Phan Thị Thu Hường</v>
          </cell>
          <cell r="D161" t="str">
            <v>Phó đội trường</v>
          </cell>
          <cell r="G161" t="str">
            <v>HDKX</v>
          </cell>
          <cell r="H161">
            <v>0</v>
          </cell>
          <cell r="I161">
            <v>0</v>
          </cell>
          <cell r="J161">
            <v>1</v>
          </cell>
          <cell r="K161">
            <v>1</v>
          </cell>
          <cell r="L161">
            <v>2</v>
          </cell>
          <cell r="M161">
            <v>0</v>
          </cell>
          <cell r="N161">
            <v>10520104989014</v>
          </cell>
        </row>
        <row r="162">
          <cell r="B162">
            <v>10579</v>
          </cell>
          <cell r="C162" t="str">
            <v>Tạ Thị Cẩm Vân</v>
          </cell>
          <cell r="D162" t="str">
            <v>NV PVHK</v>
          </cell>
          <cell r="G162" t="str">
            <v>HD3N</v>
          </cell>
          <cell r="H162">
            <v>0</v>
          </cell>
          <cell r="I162">
            <v>0</v>
          </cell>
          <cell r="J162">
            <v>1</v>
          </cell>
          <cell r="K162">
            <v>1</v>
          </cell>
          <cell r="M162">
            <v>0</v>
          </cell>
          <cell r="N162">
            <v>10525139513014</v>
          </cell>
        </row>
        <row r="163">
          <cell r="B163">
            <v>10581</v>
          </cell>
          <cell r="C163" t="str">
            <v>Nguyễn Thị Hoài</v>
          </cell>
          <cell r="D163" t="str">
            <v>NV PVHK</v>
          </cell>
          <cell r="G163" t="str">
            <v>HD3N</v>
          </cell>
          <cell r="H163">
            <v>0</v>
          </cell>
          <cell r="I163">
            <v>0</v>
          </cell>
          <cell r="J163">
            <v>0</v>
          </cell>
          <cell r="K163">
            <v>1</v>
          </cell>
          <cell r="M163">
            <v>0.05</v>
          </cell>
          <cell r="N163">
            <v>10524103453019</v>
          </cell>
        </row>
        <row r="164">
          <cell r="B164">
            <v>10604</v>
          </cell>
          <cell r="C164" t="str">
            <v>Nguyễn Thị Hồng</v>
          </cell>
          <cell r="D164" t="str">
            <v>NV PVHK</v>
          </cell>
          <cell r="G164" t="str">
            <v>HD3N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M164">
            <v>0</v>
          </cell>
          <cell r="N164">
            <v>10525139496012</v>
          </cell>
        </row>
        <row r="165">
          <cell r="B165">
            <v>10605</v>
          </cell>
          <cell r="C165" t="str">
            <v>Nguyễn Thị Thùy Dương</v>
          </cell>
          <cell r="D165" t="str">
            <v>NV PVHK</v>
          </cell>
          <cell r="G165" t="str">
            <v>HDKX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1</v>
          </cell>
          <cell r="M165">
            <v>0</v>
          </cell>
          <cell r="N165">
            <v>10520192647012</v>
          </cell>
        </row>
        <row r="166">
          <cell r="B166">
            <v>10611</v>
          </cell>
          <cell r="C166" t="str">
            <v>Hoàng Thị Huyền Diệu</v>
          </cell>
          <cell r="D166" t="str">
            <v>NV PVHK</v>
          </cell>
          <cell r="G166" t="str">
            <v>HDKX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M166">
            <v>0</v>
          </cell>
          <cell r="N166">
            <v>10522162383013</v>
          </cell>
        </row>
        <row r="167">
          <cell r="B167">
            <v>10612</v>
          </cell>
          <cell r="C167" t="str">
            <v>Tạ Thị Phượng</v>
          </cell>
          <cell r="D167" t="str">
            <v>NV PVHK</v>
          </cell>
          <cell r="G167" t="str">
            <v>HDKX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2</v>
          </cell>
          <cell r="M167">
            <v>0.05</v>
          </cell>
          <cell r="N167">
            <v>10523498955011</v>
          </cell>
        </row>
        <row r="168">
          <cell r="B168">
            <v>10613</v>
          </cell>
          <cell r="C168" t="str">
            <v>Nguyễn Thị Hường</v>
          </cell>
          <cell r="D168" t="str">
            <v>NV PVHK</v>
          </cell>
          <cell r="G168" t="str">
            <v>HDKX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1</v>
          </cell>
          <cell r="M168">
            <v>0</v>
          </cell>
          <cell r="N168">
            <v>10522162447011</v>
          </cell>
        </row>
        <row r="169">
          <cell r="B169">
            <v>10616</v>
          </cell>
          <cell r="C169" t="str">
            <v>Đỗ Thanh Thủy</v>
          </cell>
          <cell r="D169" t="str">
            <v>NV PVHK</v>
          </cell>
          <cell r="G169" t="str">
            <v>HDKX</v>
          </cell>
          <cell r="H169">
            <v>0</v>
          </cell>
          <cell r="I169">
            <v>0</v>
          </cell>
          <cell r="J169">
            <v>0</v>
          </cell>
          <cell r="K169">
            <v>1</v>
          </cell>
          <cell r="L169">
            <v>1</v>
          </cell>
          <cell r="M169">
            <v>0</v>
          </cell>
          <cell r="N169">
            <v>10522162026016</v>
          </cell>
        </row>
        <row r="170">
          <cell r="B170">
            <v>10617</v>
          </cell>
          <cell r="C170" t="str">
            <v>Ngô Thị Hường</v>
          </cell>
          <cell r="D170" t="str">
            <v>NV PVHK</v>
          </cell>
          <cell r="G170" t="str">
            <v>HDKX</v>
          </cell>
          <cell r="H170">
            <v>0</v>
          </cell>
          <cell r="I170">
            <v>0</v>
          </cell>
          <cell r="J170">
            <v>0</v>
          </cell>
          <cell r="K170">
            <v>1</v>
          </cell>
          <cell r="L170">
            <v>1</v>
          </cell>
          <cell r="M170">
            <v>0.05</v>
          </cell>
          <cell r="N170">
            <v>10522162211018</v>
          </cell>
        </row>
        <row r="171">
          <cell r="B171">
            <v>10627</v>
          </cell>
          <cell r="C171" t="str">
            <v>Trần Thị Thu</v>
          </cell>
          <cell r="D171" t="str">
            <v>NV PVHK</v>
          </cell>
          <cell r="G171" t="str">
            <v>HDKX</v>
          </cell>
          <cell r="H171">
            <v>0</v>
          </cell>
          <cell r="I171">
            <v>0</v>
          </cell>
          <cell r="J171">
            <v>0</v>
          </cell>
          <cell r="K171">
            <v>1</v>
          </cell>
          <cell r="M171">
            <v>0.05</v>
          </cell>
          <cell r="N171">
            <v>10523498954015</v>
          </cell>
        </row>
        <row r="172">
          <cell r="B172">
            <v>11110</v>
          </cell>
          <cell r="C172" t="str">
            <v>Đinh Thị Vân Anh</v>
          </cell>
          <cell r="D172" t="str">
            <v>NV PVHK</v>
          </cell>
          <cell r="G172" t="str">
            <v>HD3N</v>
          </cell>
          <cell r="H172">
            <v>0</v>
          </cell>
          <cell r="I172">
            <v>0</v>
          </cell>
          <cell r="J172">
            <v>0</v>
          </cell>
          <cell r="K172">
            <v>1</v>
          </cell>
          <cell r="M172">
            <v>0</v>
          </cell>
          <cell r="N172">
            <v>19026970092013</v>
          </cell>
        </row>
        <row r="173">
          <cell r="B173">
            <v>11113</v>
          </cell>
          <cell r="C173" t="str">
            <v>Trịnh Thị Hạnh</v>
          </cell>
          <cell r="D173" t="str">
            <v>NV PVHK</v>
          </cell>
          <cell r="G173" t="str">
            <v>HD3N</v>
          </cell>
          <cell r="H173">
            <v>0</v>
          </cell>
          <cell r="I173">
            <v>0</v>
          </cell>
          <cell r="J173">
            <v>0</v>
          </cell>
          <cell r="K173">
            <v>1</v>
          </cell>
          <cell r="M173">
            <v>0</v>
          </cell>
          <cell r="N173">
            <v>19026970097015</v>
          </cell>
        </row>
        <row r="174">
          <cell r="B174">
            <v>11114</v>
          </cell>
          <cell r="C174" t="str">
            <v>Đoàn Thu Hoa</v>
          </cell>
          <cell r="D174" t="str">
            <v>NV PVHK</v>
          </cell>
          <cell r="G174" t="str">
            <v>HD3N</v>
          </cell>
          <cell r="H174">
            <v>0</v>
          </cell>
          <cell r="I174">
            <v>0</v>
          </cell>
          <cell r="J174">
            <v>0</v>
          </cell>
          <cell r="K174">
            <v>1</v>
          </cell>
          <cell r="M174">
            <v>0.05</v>
          </cell>
          <cell r="N174">
            <v>19020458929019</v>
          </cell>
        </row>
        <row r="175">
          <cell r="B175">
            <v>11115</v>
          </cell>
          <cell r="C175" t="str">
            <v>Mai Thị Ngọc</v>
          </cell>
          <cell r="D175" t="str">
            <v>NV PVHK</v>
          </cell>
          <cell r="G175" t="str">
            <v>HD3N</v>
          </cell>
          <cell r="H175">
            <v>0</v>
          </cell>
          <cell r="I175">
            <v>0</v>
          </cell>
          <cell r="J175">
            <v>0</v>
          </cell>
          <cell r="K175">
            <v>1</v>
          </cell>
          <cell r="M175">
            <v>0</v>
          </cell>
          <cell r="N175">
            <v>19026970096019</v>
          </cell>
        </row>
        <row r="176">
          <cell r="B176">
            <v>11118</v>
          </cell>
          <cell r="C176" t="str">
            <v>Lã Thị Thu Hương</v>
          </cell>
          <cell r="D176" t="str">
            <v>NV PVHK</v>
          </cell>
          <cell r="G176" t="str">
            <v>HD3N</v>
          </cell>
          <cell r="H176">
            <v>0</v>
          </cell>
          <cell r="I176">
            <v>0</v>
          </cell>
          <cell r="J176">
            <v>0</v>
          </cell>
          <cell r="K176">
            <v>1</v>
          </cell>
          <cell r="L176">
            <v>1</v>
          </cell>
          <cell r="M176">
            <v>0</v>
          </cell>
          <cell r="N176">
            <v>19026970100016</v>
          </cell>
        </row>
        <row r="177">
          <cell r="B177">
            <v>11120</v>
          </cell>
          <cell r="C177" t="str">
            <v>Đỗ Hương Trà</v>
          </cell>
          <cell r="D177" t="str">
            <v>NV PVHK</v>
          </cell>
          <cell r="G177" t="str">
            <v>HD3N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M177">
            <v>0</v>
          </cell>
          <cell r="N177">
            <v>19026970102019</v>
          </cell>
        </row>
        <row r="178">
          <cell r="B178">
            <v>11121</v>
          </cell>
          <cell r="C178" t="str">
            <v>Nguyễn Hiền Hạnh</v>
          </cell>
          <cell r="D178" t="str">
            <v>NV PVHK</v>
          </cell>
          <cell r="G178" t="str">
            <v>HD3N</v>
          </cell>
          <cell r="H178">
            <v>0</v>
          </cell>
          <cell r="I178">
            <v>0</v>
          </cell>
          <cell r="J178">
            <v>0</v>
          </cell>
          <cell r="K178">
            <v>1</v>
          </cell>
          <cell r="M178">
            <v>0.05</v>
          </cell>
          <cell r="N178">
            <v>13324573209019</v>
          </cell>
        </row>
        <row r="179">
          <cell r="B179">
            <v>13753</v>
          </cell>
          <cell r="C179" t="str">
            <v>Phan Thanh Hà</v>
          </cell>
          <cell r="D179" t="str">
            <v>Nhân viên phục vụ hành khách</v>
          </cell>
          <cell r="G179" t="str">
            <v>HD1N</v>
          </cell>
          <cell r="H179">
            <v>0</v>
          </cell>
          <cell r="I179">
            <v>0</v>
          </cell>
          <cell r="J179">
            <v>0</v>
          </cell>
          <cell r="K179">
            <v>1</v>
          </cell>
          <cell r="M179">
            <v>0</v>
          </cell>
          <cell r="N179">
            <v>19029388662017</v>
          </cell>
        </row>
        <row r="180">
          <cell r="B180">
            <v>13758</v>
          </cell>
          <cell r="C180" t="str">
            <v>Trần Vân Anh</v>
          </cell>
          <cell r="D180" t="str">
            <v>Nhân viên phục vụ hành khách</v>
          </cell>
          <cell r="G180" t="str">
            <v>HD1N</v>
          </cell>
          <cell r="H180">
            <v>0</v>
          </cell>
          <cell r="I180">
            <v>0</v>
          </cell>
          <cell r="J180">
            <v>0</v>
          </cell>
          <cell r="K180">
            <v>1</v>
          </cell>
          <cell r="M180">
            <v>0</v>
          </cell>
          <cell r="N180">
            <v>19029388849011</v>
          </cell>
        </row>
        <row r="181">
          <cell r="B181">
            <v>13759</v>
          </cell>
          <cell r="C181" t="str">
            <v>Nguyễn Thị Thanh Loan</v>
          </cell>
          <cell r="D181" t="str">
            <v>Nhân viên phục vụ hành khách</v>
          </cell>
          <cell r="G181" t="str">
            <v>HD1N</v>
          </cell>
          <cell r="H181">
            <v>0</v>
          </cell>
          <cell r="I181">
            <v>0</v>
          </cell>
          <cell r="J181">
            <v>0</v>
          </cell>
          <cell r="K181">
            <v>1</v>
          </cell>
          <cell r="M181">
            <v>0</v>
          </cell>
          <cell r="N181">
            <v>19029390060016</v>
          </cell>
        </row>
        <row r="182">
          <cell r="B182">
            <v>13760</v>
          </cell>
          <cell r="C182" t="str">
            <v>Trần Thùy Trang</v>
          </cell>
          <cell r="D182" t="str">
            <v>Nhân viên phục vụ hành khách</v>
          </cell>
          <cell r="G182" t="str">
            <v>HD1N</v>
          </cell>
          <cell r="H182">
            <v>0</v>
          </cell>
          <cell r="I182">
            <v>0</v>
          </cell>
          <cell r="J182">
            <v>0</v>
          </cell>
          <cell r="K182">
            <v>1</v>
          </cell>
          <cell r="M182">
            <v>0</v>
          </cell>
          <cell r="N182">
            <v>19029388859015</v>
          </cell>
        </row>
        <row r="183">
          <cell r="B183">
            <v>13762</v>
          </cell>
          <cell r="C183" t="str">
            <v>Bùi Thị Út</v>
          </cell>
          <cell r="D183" t="str">
            <v>Nhân viên phục vụ hành khách</v>
          </cell>
          <cell r="G183" t="str">
            <v>HD1N</v>
          </cell>
          <cell r="H183">
            <v>0</v>
          </cell>
          <cell r="I183">
            <v>0</v>
          </cell>
          <cell r="J183">
            <v>0</v>
          </cell>
          <cell r="K183">
            <v>1</v>
          </cell>
          <cell r="M183">
            <v>0</v>
          </cell>
          <cell r="N183">
            <v>19029388865015</v>
          </cell>
        </row>
        <row r="184">
          <cell r="B184">
            <v>13763</v>
          </cell>
          <cell r="C184" t="str">
            <v>Lê Mai Anh</v>
          </cell>
          <cell r="D184" t="str">
            <v>Nhân viên phục vụ hành khách</v>
          </cell>
          <cell r="G184" t="str">
            <v>HD1N</v>
          </cell>
          <cell r="H184">
            <v>0</v>
          </cell>
          <cell r="I184">
            <v>0</v>
          </cell>
          <cell r="J184">
            <v>0</v>
          </cell>
          <cell r="K184">
            <v>1</v>
          </cell>
          <cell r="M184">
            <v>0</v>
          </cell>
          <cell r="N184">
            <v>19025546884035</v>
          </cell>
        </row>
        <row r="185">
          <cell r="B185">
            <v>13764</v>
          </cell>
          <cell r="C185" t="str">
            <v>Đỗ Thị Ngọc Hà</v>
          </cell>
          <cell r="D185" t="str">
            <v>Nhân viên phục vụ hành khách</v>
          </cell>
          <cell r="G185" t="str">
            <v>HD1N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  <cell r="M185">
            <v>0</v>
          </cell>
          <cell r="N185">
            <v>19029388871015</v>
          </cell>
        </row>
        <row r="186">
          <cell r="B186">
            <v>13765</v>
          </cell>
          <cell r="C186" t="str">
            <v>Phạm Tú Châu</v>
          </cell>
          <cell r="D186" t="str">
            <v>Nhân viên phục vụ hành khách</v>
          </cell>
          <cell r="G186" t="str">
            <v>HD1N</v>
          </cell>
          <cell r="H186">
            <v>0</v>
          </cell>
          <cell r="I186">
            <v>0</v>
          </cell>
          <cell r="J186">
            <v>0</v>
          </cell>
          <cell r="K186">
            <v>1</v>
          </cell>
          <cell r="M186">
            <v>0</v>
          </cell>
          <cell r="N186">
            <v>19029389430012</v>
          </cell>
        </row>
        <row r="187">
          <cell r="B187">
            <v>13766</v>
          </cell>
          <cell r="C187" t="str">
            <v>Nguyễn Thị Phương Dung</v>
          </cell>
          <cell r="D187" t="str">
            <v>Nhân viên phục vụ hành khách</v>
          </cell>
          <cell r="G187" t="str">
            <v>HD1N</v>
          </cell>
          <cell r="H187">
            <v>0</v>
          </cell>
          <cell r="I187">
            <v>0</v>
          </cell>
          <cell r="J187">
            <v>0</v>
          </cell>
          <cell r="K187">
            <v>1</v>
          </cell>
          <cell r="M187">
            <v>0</v>
          </cell>
          <cell r="N187">
            <v>19029389431019</v>
          </cell>
        </row>
        <row r="188">
          <cell r="B188">
            <v>13767</v>
          </cell>
          <cell r="C188" t="str">
            <v>Trần Thị Phương Anh</v>
          </cell>
          <cell r="D188" t="str">
            <v>Nhân viên phục vụ hành khách</v>
          </cell>
          <cell r="G188" t="str">
            <v>HD1N</v>
          </cell>
          <cell r="H188">
            <v>0</v>
          </cell>
          <cell r="I188">
            <v>0</v>
          </cell>
          <cell r="J188">
            <v>0</v>
          </cell>
          <cell r="K188">
            <v>1</v>
          </cell>
          <cell r="M188">
            <v>0</v>
          </cell>
          <cell r="N188">
            <v>19029389433011</v>
          </cell>
        </row>
        <row r="189">
          <cell r="B189">
            <v>13769</v>
          </cell>
          <cell r="C189" t="str">
            <v>Nguyễn Thị Hồng Thu</v>
          </cell>
          <cell r="D189" t="str">
            <v>Nhân viên phục vụ hành khách</v>
          </cell>
          <cell r="G189" t="str">
            <v>HD1N</v>
          </cell>
          <cell r="H189">
            <v>0</v>
          </cell>
          <cell r="I189">
            <v>0</v>
          </cell>
          <cell r="J189">
            <v>0</v>
          </cell>
          <cell r="K189">
            <v>1</v>
          </cell>
          <cell r="M189">
            <v>0</v>
          </cell>
          <cell r="N189">
            <v>19029389437017</v>
          </cell>
        </row>
        <row r="190">
          <cell r="B190">
            <v>13771</v>
          </cell>
          <cell r="C190" t="str">
            <v>Nguyễn Thị Thoa</v>
          </cell>
          <cell r="D190" t="str">
            <v>Nhân viên phục vụ hành khách</v>
          </cell>
          <cell r="G190" t="str">
            <v>HD1N</v>
          </cell>
          <cell r="H190">
            <v>0</v>
          </cell>
          <cell r="I190">
            <v>0</v>
          </cell>
          <cell r="J190">
            <v>0</v>
          </cell>
          <cell r="K190">
            <v>1</v>
          </cell>
          <cell r="M190">
            <v>0</v>
          </cell>
          <cell r="N190">
            <v>19029389444013</v>
          </cell>
        </row>
        <row r="191">
          <cell r="B191">
            <v>13772</v>
          </cell>
          <cell r="C191" t="str">
            <v>Nguyễn Thị Thu Thủy</v>
          </cell>
          <cell r="D191" t="str">
            <v>Nhân viên phục vụ hành khách</v>
          </cell>
          <cell r="G191" t="str">
            <v>HD1N</v>
          </cell>
          <cell r="H191">
            <v>0</v>
          </cell>
          <cell r="I191">
            <v>0</v>
          </cell>
          <cell r="J191">
            <v>0</v>
          </cell>
          <cell r="K191">
            <v>1</v>
          </cell>
          <cell r="M191">
            <v>0</v>
          </cell>
          <cell r="N191">
            <v>19029389448019</v>
          </cell>
        </row>
        <row r="192">
          <cell r="B192">
            <v>13773</v>
          </cell>
          <cell r="C192" t="str">
            <v>Nguyễn Thị Trang</v>
          </cell>
          <cell r="D192" t="str">
            <v>Nhân viên phục vụ hành khách</v>
          </cell>
          <cell r="G192" t="str">
            <v>HD1N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  <cell r="M192">
            <v>0</v>
          </cell>
          <cell r="N192">
            <v>19029389449015</v>
          </cell>
        </row>
        <row r="193">
          <cell r="B193">
            <v>13774</v>
          </cell>
          <cell r="C193" t="str">
            <v>Hoàng Thị Kiều Trang</v>
          </cell>
          <cell r="D193" t="str">
            <v>Nhân viên phục vụ hành khách</v>
          </cell>
          <cell r="G193" t="str">
            <v>HD1N</v>
          </cell>
          <cell r="H193">
            <v>0</v>
          </cell>
          <cell r="I193">
            <v>0</v>
          </cell>
          <cell r="J193">
            <v>0</v>
          </cell>
          <cell r="K193">
            <v>1</v>
          </cell>
          <cell r="M193">
            <v>0</v>
          </cell>
          <cell r="N193">
            <v>19029389451011</v>
          </cell>
        </row>
        <row r="194">
          <cell r="B194">
            <v>13775</v>
          </cell>
          <cell r="C194" t="str">
            <v>Ngô Thị Thơm</v>
          </cell>
          <cell r="D194" t="str">
            <v>Nhân viên phục vụ hành khách</v>
          </cell>
          <cell r="G194" t="str">
            <v>HD1N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  <cell r="M194">
            <v>0</v>
          </cell>
          <cell r="N194">
            <v>19029389452016</v>
          </cell>
        </row>
        <row r="195">
          <cell r="B195">
            <v>13776</v>
          </cell>
          <cell r="C195" t="str">
            <v>Đặng Thị Thùy Dương</v>
          </cell>
          <cell r="D195" t="str">
            <v>Nhân viên phục vụ hành khách</v>
          </cell>
          <cell r="G195" t="str">
            <v>HD1N</v>
          </cell>
          <cell r="H195">
            <v>0</v>
          </cell>
          <cell r="I195">
            <v>0</v>
          </cell>
          <cell r="J195">
            <v>0</v>
          </cell>
          <cell r="K195">
            <v>1</v>
          </cell>
          <cell r="M195">
            <v>0</v>
          </cell>
          <cell r="N195">
            <v>19029389453012</v>
          </cell>
        </row>
        <row r="196">
          <cell r="B196">
            <v>13778</v>
          </cell>
          <cell r="C196" t="str">
            <v>Nguyễn Phương Cương</v>
          </cell>
          <cell r="D196" t="str">
            <v>Nhân viên phục vụ hành khách</v>
          </cell>
          <cell r="G196" t="str">
            <v>HD1N</v>
          </cell>
          <cell r="H196">
            <v>0</v>
          </cell>
          <cell r="I196">
            <v>0</v>
          </cell>
          <cell r="J196">
            <v>0</v>
          </cell>
          <cell r="K196">
            <v>1</v>
          </cell>
          <cell r="M196">
            <v>0</v>
          </cell>
          <cell r="N196">
            <v>19028629788010</v>
          </cell>
        </row>
        <row r="197">
          <cell r="B197">
            <v>13779</v>
          </cell>
          <cell r="C197" t="str">
            <v>Lê Hoàng Gia</v>
          </cell>
          <cell r="D197" t="str">
            <v>Nhân viên phục vụ hành khách</v>
          </cell>
          <cell r="G197" t="str">
            <v>HD1N</v>
          </cell>
          <cell r="H197">
            <v>0</v>
          </cell>
          <cell r="I197">
            <v>0</v>
          </cell>
          <cell r="J197">
            <v>0</v>
          </cell>
          <cell r="K197">
            <v>1</v>
          </cell>
          <cell r="M197">
            <v>0</v>
          </cell>
          <cell r="N197">
            <v>19029389454019</v>
          </cell>
        </row>
        <row r="198">
          <cell r="B198">
            <v>13780</v>
          </cell>
          <cell r="C198" t="str">
            <v>Nguyễn Quang Hà Sơn</v>
          </cell>
          <cell r="D198" t="str">
            <v>Nhân viên phục vụ hành khách</v>
          </cell>
          <cell r="G198" t="str">
            <v>HD1N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M198">
            <v>0</v>
          </cell>
          <cell r="N198">
            <v>19028333069027</v>
          </cell>
        </row>
        <row r="199">
          <cell r="B199">
            <v>13781</v>
          </cell>
          <cell r="C199" t="str">
            <v>Bùi Anh Tuấn</v>
          </cell>
          <cell r="D199" t="str">
            <v>Nhân viên phục vụ hành khách</v>
          </cell>
          <cell r="G199" t="str">
            <v>HD1N</v>
          </cell>
          <cell r="H199">
            <v>0</v>
          </cell>
          <cell r="I199">
            <v>0</v>
          </cell>
          <cell r="J199">
            <v>0</v>
          </cell>
          <cell r="K199">
            <v>1</v>
          </cell>
          <cell r="M199">
            <v>0</v>
          </cell>
          <cell r="N199">
            <v>19029389456011</v>
          </cell>
        </row>
        <row r="200">
          <cell r="B200">
            <v>13782</v>
          </cell>
          <cell r="C200" t="str">
            <v>Hoàng Thanh Tùng</v>
          </cell>
          <cell r="D200" t="str">
            <v>Nhân viên phục vụ hành khách</v>
          </cell>
          <cell r="G200" t="str">
            <v>HD1N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M200">
            <v>0</v>
          </cell>
          <cell r="N200">
            <v>19024697161012</v>
          </cell>
        </row>
        <row r="201">
          <cell r="B201">
            <v>13784</v>
          </cell>
          <cell r="C201" t="str">
            <v>Đoàn Duy Anh</v>
          </cell>
          <cell r="D201" t="str">
            <v>Nhân viên phục vụ hành khách</v>
          </cell>
          <cell r="G201" t="str">
            <v>HD1N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M201">
            <v>0</v>
          </cell>
          <cell r="N201">
            <v>19029389460019</v>
          </cell>
        </row>
        <row r="202">
          <cell r="B202">
            <v>13754</v>
          </cell>
          <cell r="C202" t="str">
            <v>Đinh Kiều Trang</v>
          </cell>
          <cell r="D202" t="str">
            <v>Nhân viên phục vụ hành khách</v>
          </cell>
          <cell r="G202" t="str">
            <v>HD1N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M202">
            <v>0</v>
          </cell>
          <cell r="N202">
            <v>19022485321017</v>
          </cell>
        </row>
        <row r="203">
          <cell r="B203">
            <v>13756</v>
          </cell>
          <cell r="C203" t="str">
            <v>Nguyễn Thị Diệu Hoa</v>
          </cell>
          <cell r="D203" t="str">
            <v>Nhân viên phục vụ hành khách</v>
          </cell>
          <cell r="G203" t="str">
            <v>HD1N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M203">
            <v>0</v>
          </cell>
          <cell r="N203">
            <v>19024294942014</v>
          </cell>
        </row>
        <row r="204">
          <cell r="B204">
            <v>13757</v>
          </cell>
          <cell r="C204" t="str">
            <v>Trần Thanh Trang</v>
          </cell>
          <cell r="D204" t="str">
            <v>Nhân viên phục vụ hành khách</v>
          </cell>
          <cell r="G204" t="str">
            <v>HD1N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M204">
            <v>0</v>
          </cell>
          <cell r="N204">
            <v>19029388844018</v>
          </cell>
        </row>
        <row r="205">
          <cell r="B205">
            <v>13768</v>
          </cell>
          <cell r="C205" t="str">
            <v>Mạc Thị Thùy Dương</v>
          </cell>
          <cell r="D205" t="str">
            <v>Nhân viên phục vụ hành khách</v>
          </cell>
          <cell r="G205" t="str">
            <v>HD1N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M205">
            <v>0</v>
          </cell>
          <cell r="N205">
            <v>19029389434018</v>
          </cell>
        </row>
        <row r="206">
          <cell r="B206">
            <v>201505</v>
          </cell>
          <cell r="C206" t="str">
            <v>Nguyễn Văn Lập</v>
          </cell>
          <cell r="D206" t="str">
            <v>Nhân viên phục vụ hành khách</v>
          </cell>
          <cell r="G206" t="str">
            <v>HD1N</v>
          </cell>
          <cell r="H206">
            <v>0</v>
          </cell>
          <cell r="I206">
            <v>0</v>
          </cell>
          <cell r="J206">
            <v>0</v>
          </cell>
          <cell r="K206">
            <v>1</v>
          </cell>
          <cell r="M206">
            <v>0</v>
          </cell>
          <cell r="N206">
            <v>19029389581010</v>
          </cell>
        </row>
        <row r="207">
          <cell r="B207">
            <v>201506</v>
          </cell>
          <cell r="C207" t="str">
            <v>Đặng Thị Hằng Linh</v>
          </cell>
          <cell r="D207" t="str">
            <v>Nhân viên phục vụ hành khách</v>
          </cell>
          <cell r="G207" t="str">
            <v>HD1N</v>
          </cell>
          <cell r="H207">
            <v>0</v>
          </cell>
          <cell r="I207">
            <v>0</v>
          </cell>
          <cell r="J207">
            <v>0</v>
          </cell>
          <cell r="K207">
            <v>1</v>
          </cell>
          <cell r="M207">
            <v>0</v>
          </cell>
          <cell r="N207">
            <v>19023737863019</v>
          </cell>
        </row>
        <row r="208">
          <cell r="B208">
            <v>201507</v>
          </cell>
          <cell r="C208" t="str">
            <v>Hà Ngọc Bích</v>
          </cell>
          <cell r="D208" t="str">
            <v>Nhân viên phục vụ hành khách</v>
          </cell>
          <cell r="G208" t="str">
            <v>HD1N</v>
          </cell>
          <cell r="H208">
            <v>0</v>
          </cell>
          <cell r="I208">
            <v>0</v>
          </cell>
          <cell r="J208">
            <v>0</v>
          </cell>
          <cell r="K208">
            <v>1</v>
          </cell>
          <cell r="M208">
            <v>0</v>
          </cell>
          <cell r="N208">
            <v>19029389582017</v>
          </cell>
        </row>
        <row r="209">
          <cell r="B209">
            <v>201508</v>
          </cell>
          <cell r="C209" t="str">
            <v>Nguyễn Minh Đức</v>
          </cell>
          <cell r="D209" t="str">
            <v>Nhân viên phục vụ hành khách</v>
          </cell>
          <cell r="G209" t="str">
            <v>HD1N</v>
          </cell>
          <cell r="H209">
            <v>0</v>
          </cell>
          <cell r="I209">
            <v>0</v>
          </cell>
          <cell r="J209">
            <v>0</v>
          </cell>
          <cell r="K209">
            <v>1</v>
          </cell>
          <cell r="M209">
            <v>0</v>
          </cell>
          <cell r="N209">
            <v>19029389593019</v>
          </cell>
        </row>
        <row r="210">
          <cell r="B210">
            <v>201509</v>
          </cell>
          <cell r="C210" t="str">
            <v>Trần Hữu Dũng</v>
          </cell>
          <cell r="D210" t="str">
            <v>Nhân viên phục vụ hành khách</v>
          </cell>
          <cell r="G210" t="str">
            <v>HD1N</v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  <cell r="M210">
            <v>0</v>
          </cell>
          <cell r="N210">
            <v>19024429348029</v>
          </cell>
        </row>
        <row r="211">
          <cell r="B211">
            <v>201510</v>
          </cell>
          <cell r="C211" t="str">
            <v>Lương Quốc Chính</v>
          </cell>
          <cell r="D211" t="str">
            <v>Nhân viên phục vụ hành khách</v>
          </cell>
          <cell r="G211" t="str">
            <v>HD1N</v>
          </cell>
          <cell r="H211">
            <v>0</v>
          </cell>
          <cell r="I211">
            <v>0</v>
          </cell>
          <cell r="J211">
            <v>0</v>
          </cell>
          <cell r="K211">
            <v>1</v>
          </cell>
          <cell r="M211">
            <v>0</v>
          </cell>
          <cell r="N211">
            <v>19029389595011</v>
          </cell>
        </row>
        <row r="212">
          <cell r="B212">
            <v>201511</v>
          </cell>
          <cell r="C212" t="str">
            <v>Trần Thị Nga</v>
          </cell>
          <cell r="D212" t="str">
            <v>Nhân viên phục vụ hành khách</v>
          </cell>
          <cell r="G212" t="str">
            <v>HD1N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  <cell r="M212">
            <v>0</v>
          </cell>
          <cell r="N212">
            <v>19029389596018</v>
          </cell>
        </row>
        <row r="213">
          <cell r="B213">
            <v>201512</v>
          </cell>
          <cell r="C213" t="str">
            <v>Nguyễn Kim Phượng</v>
          </cell>
          <cell r="D213" t="str">
            <v>Nhân viên phục vụ hành khách</v>
          </cell>
          <cell r="G213" t="str">
            <v>HD1N</v>
          </cell>
          <cell r="H213">
            <v>0</v>
          </cell>
          <cell r="I213">
            <v>0</v>
          </cell>
          <cell r="J213">
            <v>0</v>
          </cell>
          <cell r="K213">
            <v>1</v>
          </cell>
          <cell r="M213">
            <v>0</v>
          </cell>
          <cell r="N213">
            <v>19020845862011</v>
          </cell>
        </row>
        <row r="214">
          <cell r="B214">
            <v>201513</v>
          </cell>
          <cell r="C214" t="str">
            <v>Bùi Thị Minh Hạnh</v>
          </cell>
          <cell r="D214" t="str">
            <v>Nhân viên phục vụ hành khách</v>
          </cell>
          <cell r="G214" t="str">
            <v>HD1N</v>
          </cell>
          <cell r="H214">
            <v>0</v>
          </cell>
          <cell r="I214">
            <v>0</v>
          </cell>
          <cell r="J214">
            <v>0</v>
          </cell>
          <cell r="K214">
            <v>1</v>
          </cell>
          <cell r="M214">
            <v>0</v>
          </cell>
          <cell r="N214">
            <v>19021900349015</v>
          </cell>
        </row>
        <row r="215">
          <cell r="B215">
            <v>201514</v>
          </cell>
          <cell r="C215" t="str">
            <v>Đặng Thị Hải Yến</v>
          </cell>
          <cell r="D215" t="str">
            <v>Nhân viên phục vụ hành khách</v>
          </cell>
          <cell r="G215" t="str">
            <v>HD1N</v>
          </cell>
          <cell r="H215">
            <v>0</v>
          </cell>
          <cell r="I215">
            <v>0</v>
          </cell>
          <cell r="J215">
            <v>0</v>
          </cell>
          <cell r="K215">
            <v>1</v>
          </cell>
          <cell r="M215">
            <v>0</v>
          </cell>
          <cell r="N215">
            <v>19029389598010</v>
          </cell>
        </row>
        <row r="216">
          <cell r="B216">
            <v>201515</v>
          </cell>
          <cell r="C216" t="str">
            <v>Phạm Minh Dũng</v>
          </cell>
          <cell r="D216" t="str">
            <v>Nhân viên phục vụ hành khách</v>
          </cell>
          <cell r="G216" t="str">
            <v>HD1N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M216">
            <v>0</v>
          </cell>
          <cell r="N216">
            <v>19029389603014</v>
          </cell>
        </row>
        <row r="217">
          <cell r="B217">
            <v>10599</v>
          </cell>
          <cell r="C217" t="str">
            <v>Đào Thu Giang</v>
          </cell>
          <cell r="D217" t="str">
            <v>NV PVHK</v>
          </cell>
          <cell r="G217" t="str">
            <v>HD3N</v>
          </cell>
          <cell r="H217">
            <v>0</v>
          </cell>
          <cell r="I217">
            <v>0</v>
          </cell>
          <cell r="J217">
            <v>1</v>
          </cell>
          <cell r="K217">
            <v>1</v>
          </cell>
          <cell r="L217">
            <v>2</v>
          </cell>
          <cell r="M217">
            <v>0</v>
          </cell>
          <cell r="N217">
            <v>10525213781018</v>
          </cell>
        </row>
        <row r="218">
          <cell r="B218">
            <v>10765</v>
          </cell>
          <cell r="C218" t="str">
            <v>Nguyễn Thị Thuý</v>
          </cell>
          <cell r="D218" t="str">
            <v>Nv Thống kê</v>
          </cell>
          <cell r="G218" t="str">
            <v>HD3N</v>
          </cell>
          <cell r="H218">
            <v>0</v>
          </cell>
          <cell r="I218">
            <v>0</v>
          </cell>
          <cell r="J218">
            <v>0</v>
          </cell>
          <cell r="K218">
            <v>1</v>
          </cell>
          <cell r="L218">
            <v>2</v>
          </cell>
          <cell r="M218">
            <v>0</v>
          </cell>
          <cell r="N218">
            <v>10524470160011</v>
          </cell>
        </row>
        <row r="219">
          <cell r="B219">
            <v>10787</v>
          </cell>
          <cell r="C219" t="str">
            <v>Lê Đình Tuấn</v>
          </cell>
          <cell r="D219" t="str">
            <v>Trưởng phòng</v>
          </cell>
          <cell r="G219" t="str">
            <v>HDKX</v>
          </cell>
          <cell r="H219">
            <v>0</v>
          </cell>
          <cell r="I219">
            <v>0</v>
          </cell>
          <cell r="J219">
            <v>0</v>
          </cell>
          <cell r="K219">
            <v>1</v>
          </cell>
          <cell r="L219">
            <v>2</v>
          </cell>
          <cell r="M219">
            <v>0</v>
          </cell>
          <cell r="N219">
            <v>10520089208019</v>
          </cell>
        </row>
        <row r="220">
          <cell r="B220">
            <v>10753</v>
          </cell>
          <cell r="C220" t="str">
            <v>Hoàng Việt Cường</v>
          </cell>
          <cell r="D220" t="str">
            <v>Phó Trưởng Phòng</v>
          </cell>
          <cell r="G220" t="str">
            <v>HDKX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  <cell r="L220">
            <v>2</v>
          </cell>
          <cell r="M220">
            <v>0</v>
          </cell>
          <cell r="N220">
            <v>10520030753013</v>
          </cell>
        </row>
        <row r="221">
          <cell r="B221">
            <v>10785</v>
          </cell>
          <cell r="C221" t="str">
            <v>Nguyễn Duy Thái</v>
          </cell>
          <cell r="D221" t="str">
            <v>Phó Trưởng Phòng</v>
          </cell>
          <cell r="G221" t="str">
            <v>HDKX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3</v>
          </cell>
          <cell r="M221">
            <v>0</v>
          </cell>
          <cell r="N221">
            <v>10522162696011</v>
          </cell>
        </row>
        <row r="222">
          <cell r="B222">
            <v>10786</v>
          </cell>
          <cell r="C222" t="str">
            <v>Nguyễn Hà Thanh</v>
          </cell>
          <cell r="D222" t="str">
            <v>Phó Trưởng Phòng</v>
          </cell>
          <cell r="G222" t="str">
            <v>HDKX</v>
          </cell>
          <cell r="H222">
            <v>0</v>
          </cell>
          <cell r="I222">
            <v>0</v>
          </cell>
          <cell r="J222">
            <v>0</v>
          </cell>
          <cell r="K222">
            <v>1</v>
          </cell>
          <cell r="L222">
            <v>3</v>
          </cell>
          <cell r="M222">
            <v>0</v>
          </cell>
          <cell r="N222">
            <v>10522162943019</v>
          </cell>
        </row>
        <row r="223">
          <cell r="B223">
            <v>10704</v>
          </cell>
          <cell r="C223" t="str">
            <v>Ngô Quốc Khánh</v>
          </cell>
          <cell r="D223" t="str">
            <v>Đội phó</v>
          </cell>
          <cell r="G223" t="str">
            <v>HDKX</v>
          </cell>
          <cell r="H223">
            <v>0</v>
          </cell>
          <cell r="I223">
            <v>0</v>
          </cell>
          <cell r="J223">
            <v>0</v>
          </cell>
          <cell r="K223">
            <v>1</v>
          </cell>
          <cell r="L223">
            <v>2</v>
          </cell>
          <cell r="M223">
            <v>0</v>
          </cell>
          <cell r="N223">
            <v>10522162947014</v>
          </cell>
        </row>
        <row r="224">
          <cell r="B224">
            <v>10686</v>
          </cell>
          <cell r="C224" t="str">
            <v>Đỗ Anh Tuấn</v>
          </cell>
          <cell r="D224" t="str">
            <v>NV Lái xe - VHTTB</v>
          </cell>
          <cell r="G224" t="str">
            <v>HDKX</v>
          </cell>
          <cell r="H224">
            <v>0</v>
          </cell>
          <cell r="I224">
            <v>0</v>
          </cell>
          <cell r="J224">
            <v>0</v>
          </cell>
          <cell r="K224">
            <v>1</v>
          </cell>
          <cell r="L224">
            <v>2</v>
          </cell>
          <cell r="M224">
            <v>0</v>
          </cell>
          <cell r="N224">
            <v>10522162969018</v>
          </cell>
        </row>
        <row r="225">
          <cell r="B225">
            <v>10687</v>
          </cell>
          <cell r="C225" t="str">
            <v>Lê Hồng Nam</v>
          </cell>
          <cell r="D225" t="str">
            <v>NV Lái xe - VHTTB</v>
          </cell>
          <cell r="G225" t="str">
            <v>HDKX</v>
          </cell>
          <cell r="H225">
            <v>0</v>
          </cell>
          <cell r="I225">
            <v>0</v>
          </cell>
          <cell r="J225">
            <v>0</v>
          </cell>
          <cell r="K225">
            <v>1</v>
          </cell>
          <cell r="L225">
            <v>2</v>
          </cell>
          <cell r="M225">
            <v>0.1</v>
          </cell>
          <cell r="N225">
            <v>10520981787015</v>
          </cell>
        </row>
        <row r="226">
          <cell r="B226">
            <v>10688</v>
          </cell>
          <cell r="C226" t="str">
            <v>Cao Thế Vinh</v>
          </cell>
          <cell r="D226" t="str">
            <v>NV Lái xe - VHTTB</v>
          </cell>
          <cell r="G226" t="str">
            <v>HDKX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3</v>
          </cell>
          <cell r="M226">
            <v>0.2</v>
          </cell>
          <cell r="N226">
            <v>10522162949017</v>
          </cell>
        </row>
        <row r="227">
          <cell r="B227">
            <v>10689</v>
          </cell>
          <cell r="C227" t="str">
            <v>Đỗ Minh Hải</v>
          </cell>
          <cell r="D227" t="str">
            <v>NV Lái xe - VHTTB</v>
          </cell>
          <cell r="G227" t="str">
            <v>HDKX</v>
          </cell>
          <cell r="H227">
            <v>0</v>
          </cell>
          <cell r="I227">
            <v>0</v>
          </cell>
          <cell r="J227">
            <v>0</v>
          </cell>
          <cell r="K227">
            <v>1</v>
          </cell>
          <cell r="L227">
            <v>2</v>
          </cell>
          <cell r="M227">
            <v>0.1</v>
          </cell>
          <cell r="N227">
            <v>10520037366015</v>
          </cell>
        </row>
        <row r="228">
          <cell r="B228">
            <v>10690</v>
          </cell>
          <cell r="C228" t="str">
            <v>Phạm Đăng Khoa</v>
          </cell>
          <cell r="D228" t="str">
            <v>NV Lái xe - VHTTB</v>
          </cell>
          <cell r="G228" t="str">
            <v>HDKX</v>
          </cell>
          <cell r="H228">
            <v>0</v>
          </cell>
          <cell r="I228">
            <v>0</v>
          </cell>
          <cell r="J228">
            <v>0</v>
          </cell>
          <cell r="K228">
            <v>1</v>
          </cell>
          <cell r="M228">
            <v>0</v>
          </cell>
          <cell r="N228">
            <v>10520036699010</v>
          </cell>
        </row>
        <row r="229">
          <cell r="B229">
            <v>10691</v>
          </cell>
          <cell r="C229" t="str">
            <v>Hoàng Văn Thanh</v>
          </cell>
          <cell r="D229" t="str">
            <v>NV Lái xe - VHTTB</v>
          </cell>
          <cell r="G229" t="str">
            <v>HDKX</v>
          </cell>
          <cell r="H229">
            <v>0</v>
          </cell>
          <cell r="I229">
            <v>0</v>
          </cell>
          <cell r="J229">
            <v>0</v>
          </cell>
          <cell r="K229">
            <v>1</v>
          </cell>
          <cell r="M229">
            <v>0</v>
          </cell>
          <cell r="N229">
            <v>10522162954010</v>
          </cell>
        </row>
        <row r="230">
          <cell r="B230">
            <v>10692</v>
          </cell>
          <cell r="C230" t="str">
            <v>Đỗ Quang Tiến</v>
          </cell>
          <cell r="D230" t="str">
            <v>NV Lái xe - VHTTB</v>
          </cell>
          <cell r="G230" t="str">
            <v>HDKX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  <cell r="L230">
            <v>1</v>
          </cell>
          <cell r="M230">
            <v>0.05</v>
          </cell>
          <cell r="N230">
            <v>10520324211014</v>
          </cell>
        </row>
        <row r="231">
          <cell r="B231">
            <v>10693</v>
          </cell>
          <cell r="C231" t="str">
            <v>Hoàng Sơn</v>
          </cell>
          <cell r="D231" t="str">
            <v>NV Lái xe - VHTTB</v>
          </cell>
          <cell r="G231" t="str">
            <v>HDKX</v>
          </cell>
          <cell r="H231">
            <v>0</v>
          </cell>
          <cell r="I231">
            <v>0</v>
          </cell>
          <cell r="J231">
            <v>0</v>
          </cell>
          <cell r="K231">
            <v>1</v>
          </cell>
          <cell r="L231">
            <v>1</v>
          </cell>
          <cell r="M231">
            <v>0</v>
          </cell>
          <cell r="N231">
            <v>10522162931010</v>
          </cell>
        </row>
        <row r="232">
          <cell r="B232">
            <v>10694</v>
          </cell>
          <cell r="C232" t="str">
            <v>Trần Văn Trà</v>
          </cell>
          <cell r="D232" t="str">
            <v>NV Lái xe - VHTTB</v>
          </cell>
          <cell r="G232" t="str">
            <v>HDKX</v>
          </cell>
          <cell r="H232">
            <v>0</v>
          </cell>
          <cell r="I232">
            <v>0</v>
          </cell>
          <cell r="J232">
            <v>0</v>
          </cell>
          <cell r="K232">
            <v>1</v>
          </cell>
          <cell r="L232">
            <v>2</v>
          </cell>
          <cell r="M232">
            <v>0.05</v>
          </cell>
          <cell r="N232">
            <v>10522162896010</v>
          </cell>
        </row>
        <row r="233">
          <cell r="B233">
            <v>10696</v>
          </cell>
          <cell r="C233" t="str">
            <v>Nguyễn Đình Thiện</v>
          </cell>
          <cell r="D233" t="str">
            <v>NV Lái xe - VHTTB</v>
          </cell>
          <cell r="G233" t="str">
            <v>HDKX</v>
          </cell>
          <cell r="H233">
            <v>0</v>
          </cell>
          <cell r="I233">
            <v>0</v>
          </cell>
          <cell r="J233">
            <v>0</v>
          </cell>
          <cell r="K233">
            <v>1</v>
          </cell>
          <cell r="L233">
            <v>1</v>
          </cell>
          <cell r="M233">
            <v>0</v>
          </cell>
          <cell r="N233">
            <v>10520035677013</v>
          </cell>
        </row>
        <row r="234">
          <cell r="B234">
            <v>10697</v>
          </cell>
          <cell r="C234" t="str">
            <v>Trần Hưng Nhân</v>
          </cell>
          <cell r="D234" t="str">
            <v>NV Lái xe - VHTTB</v>
          </cell>
          <cell r="G234" t="str">
            <v>HDKX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2</v>
          </cell>
          <cell r="M234">
            <v>0</v>
          </cell>
          <cell r="N234">
            <v>10520440823019</v>
          </cell>
        </row>
        <row r="235">
          <cell r="B235">
            <v>10698</v>
          </cell>
          <cell r="C235" t="str">
            <v>Nguyễn Ngọc Toàn</v>
          </cell>
          <cell r="D235" t="str">
            <v>NV Lái xe - VHTTB</v>
          </cell>
          <cell r="G235" t="str">
            <v>HDKX</v>
          </cell>
          <cell r="H235">
            <v>0</v>
          </cell>
          <cell r="I235">
            <v>0</v>
          </cell>
          <cell r="J235">
            <v>0</v>
          </cell>
          <cell r="K235">
            <v>1</v>
          </cell>
          <cell r="L235">
            <v>2</v>
          </cell>
          <cell r="M235">
            <v>0</v>
          </cell>
          <cell r="N235">
            <v>10520036969018</v>
          </cell>
        </row>
        <row r="236">
          <cell r="B236">
            <v>10700</v>
          </cell>
          <cell r="C236" t="str">
            <v>Đặng Đức Mạnh</v>
          </cell>
          <cell r="D236" t="str">
            <v>NV Lái xe - VHTTB</v>
          </cell>
          <cell r="G236" t="str">
            <v>HDKX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1</v>
          </cell>
          <cell r="M236">
            <v>0</v>
          </cell>
          <cell r="N236">
            <v>10522162952018</v>
          </cell>
        </row>
        <row r="237">
          <cell r="B237">
            <v>10701</v>
          </cell>
          <cell r="C237" t="str">
            <v>Đỗ Ngọc Lân</v>
          </cell>
          <cell r="D237" t="str">
            <v>NV Lái xe - VHTTB</v>
          </cell>
          <cell r="G237" t="str">
            <v>HDKX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2</v>
          </cell>
          <cell r="M237">
            <v>0.05</v>
          </cell>
          <cell r="N237">
            <v>10520512504010</v>
          </cell>
        </row>
        <row r="238">
          <cell r="B238">
            <v>10702</v>
          </cell>
          <cell r="C238" t="str">
            <v>Nguyễn Tuấn Anh</v>
          </cell>
          <cell r="D238" t="str">
            <v>NV Lái xe - VHTTB</v>
          </cell>
          <cell r="G238" t="str">
            <v>HDKX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M238">
            <v>0</v>
          </cell>
          <cell r="N238">
            <v>10522162956013</v>
          </cell>
        </row>
        <row r="239">
          <cell r="B239">
            <v>10703</v>
          </cell>
          <cell r="C239" t="str">
            <v>Trần Văn Dậu</v>
          </cell>
          <cell r="D239" t="str">
            <v>NV Lái xe - VHTTB</v>
          </cell>
          <cell r="G239" t="str">
            <v>HDKX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4</v>
          </cell>
          <cell r="M239">
            <v>0</v>
          </cell>
          <cell r="N239">
            <v>10522162962013</v>
          </cell>
        </row>
        <row r="240">
          <cell r="B240">
            <v>11140</v>
          </cell>
          <cell r="C240" t="str">
            <v>Nguyễn Chí Công</v>
          </cell>
          <cell r="D240" t="str">
            <v>NV Lái xe - VHTTB</v>
          </cell>
          <cell r="G240" t="str">
            <v>HDKX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M240">
            <v>0</v>
          </cell>
          <cell r="N240">
            <v>19026970121013</v>
          </cell>
        </row>
        <row r="241">
          <cell r="B241">
            <v>10685</v>
          </cell>
          <cell r="C241" t="str">
            <v>Hà Minh Trí</v>
          </cell>
          <cell r="D241" t="str">
            <v>Đội phó</v>
          </cell>
          <cell r="G241" t="str">
            <v>HDKX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L241">
            <v>2</v>
          </cell>
          <cell r="M241">
            <v>0</v>
          </cell>
          <cell r="N241">
            <v>10520003643011</v>
          </cell>
        </row>
        <row r="242">
          <cell r="B242">
            <v>10709</v>
          </cell>
          <cell r="C242" t="str">
            <v>Lê Hữu Thịnh</v>
          </cell>
          <cell r="D242" t="str">
            <v>Đội phó</v>
          </cell>
          <cell r="G242" t="str">
            <v>HDKX</v>
          </cell>
          <cell r="H242">
            <v>0</v>
          </cell>
          <cell r="I242">
            <v>0</v>
          </cell>
          <cell r="J242">
            <v>0</v>
          </cell>
          <cell r="K242">
            <v>1</v>
          </cell>
          <cell r="L242">
            <v>3</v>
          </cell>
          <cell r="M242">
            <v>0</v>
          </cell>
          <cell r="N242">
            <v>10520003340017</v>
          </cell>
        </row>
        <row r="243">
          <cell r="B243">
            <v>10715</v>
          </cell>
          <cell r="C243" t="str">
            <v>Trần Văn Lộc</v>
          </cell>
          <cell r="D243" t="str">
            <v>Đội phó</v>
          </cell>
          <cell r="G243" t="str">
            <v>HDKX</v>
          </cell>
          <cell r="H243">
            <v>0</v>
          </cell>
          <cell r="I243">
            <v>0</v>
          </cell>
          <cell r="J243">
            <v>0</v>
          </cell>
          <cell r="K243">
            <v>1</v>
          </cell>
          <cell r="L243">
            <v>1</v>
          </cell>
          <cell r="M243">
            <v>0</v>
          </cell>
          <cell r="N243">
            <v>10522162660017</v>
          </cell>
        </row>
        <row r="244">
          <cell r="B244">
            <v>10734</v>
          </cell>
          <cell r="C244" t="str">
            <v>Trần Duy Hải</v>
          </cell>
          <cell r="D244" t="str">
            <v>Đội phó</v>
          </cell>
          <cell r="G244" t="str">
            <v>HDKX</v>
          </cell>
          <cell r="H244">
            <v>0</v>
          </cell>
          <cell r="I244">
            <v>0</v>
          </cell>
          <cell r="J244">
            <v>0</v>
          </cell>
          <cell r="K244">
            <v>1</v>
          </cell>
          <cell r="L244">
            <v>2</v>
          </cell>
          <cell r="M244">
            <v>0</v>
          </cell>
          <cell r="N244">
            <v>10522162673011</v>
          </cell>
        </row>
        <row r="245">
          <cell r="B245">
            <v>10646</v>
          </cell>
          <cell r="C245" t="str">
            <v>Lê Ngọc Cường</v>
          </cell>
          <cell r="D245" t="str">
            <v>NV Lái xe - VHTTB</v>
          </cell>
          <cell r="G245" t="str">
            <v>HDKX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  <cell r="L245">
            <v>1</v>
          </cell>
          <cell r="M245">
            <v>0</v>
          </cell>
          <cell r="N245">
            <v>10522162940011</v>
          </cell>
        </row>
        <row r="246">
          <cell r="B246">
            <v>10647</v>
          </cell>
          <cell r="C246" t="str">
            <v>Nguyễn Tiến Anh</v>
          </cell>
          <cell r="D246" t="str">
            <v>Nhân viên Bốc xếp</v>
          </cell>
          <cell r="G246" t="str">
            <v>HD3N</v>
          </cell>
          <cell r="H246">
            <v>0</v>
          </cell>
          <cell r="I246">
            <v>0</v>
          </cell>
          <cell r="J246">
            <v>0</v>
          </cell>
          <cell r="K246">
            <v>1</v>
          </cell>
          <cell r="L246">
            <v>2</v>
          </cell>
          <cell r="M246">
            <v>0</v>
          </cell>
          <cell r="N246">
            <v>19025652321015</v>
          </cell>
        </row>
        <row r="247">
          <cell r="B247">
            <v>10650</v>
          </cell>
          <cell r="C247" t="str">
            <v>Ngô Ngọc Hảo</v>
          </cell>
          <cell r="D247" t="str">
            <v>Nhân viên Bốc xếp</v>
          </cell>
          <cell r="G247" t="str">
            <v>HD3N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M247">
            <v>0.05</v>
          </cell>
          <cell r="N247">
            <v>10524470150014</v>
          </cell>
        </row>
        <row r="248">
          <cell r="B248">
            <v>10652</v>
          </cell>
          <cell r="C248" t="str">
            <v>Trương Văn Triệu</v>
          </cell>
          <cell r="D248" t="str">
            <v>Nhân viên Bốc xếp</v>
          </cell>
          <cell r="G248" t="str">
            <v>HD3N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  <cell r="M248">
            <v>0</v>
          </cell>
          <cell r="N248">
            <v>10524577010010</v>
          </cell>
        </row>
        <row r="249">
          <cell r="B249">
            <v>10653</v>
          </cell>
          <cell r="C249" t="str">
            <v>Nguyễn Ngọc Nam</v>
          </cell>
          <cell r="D249" t="str">
            <v>Nhân viên Bốc xếp</v>
          </cell>
          <cell r="G249" t="str">
            <v>HD3N</v>
          </cell>
          <cell r="H249">
            <v>0</v>
          </cell>
          <cell r="I249">
            <v>0</v>
          </cell>
          <cell r="J249">
            <v>0</v>
          </cell>
          <cell r="K249">
            <v>1</v>
          </cell>
          <cell r="M249">
            <v>0</v>
          </cell>
          <cell r="N249">
            <v>19024178103013</v>
          </cell>
        </row>
        <row r="250">
          <cell r="B250">
            <v>10659</v>
          </cell>
          <cell r="C250" t="str">
            <v>Ngô Ngọc Tiến</v>
          </cell>
          <cell r="D250" t="str">
            <v>Nhân viên Bốc xếp</v>
          </cell>
          <cell r="G250" t="str">
            <v>HD3N</v>
          </cell>
          <cell r="H250">
            <v>0</v>
          </cell>
          <cell r="I250">
            <v>0</v>
          </cell>
          <cell r="J250">
            <v>0</v>
          </cell>
          <cell r="K250">
            <v>1</v>
          </cell>
          <cell r="L250">
            <v>1</v>
          </cell>
          <cell r="M250">
            <v>0</v>
          </cell>
          <cell r="N250">
            <v>10525139450012</v>
          </cell>
        </row>
        <row r="251">
          <cell r="B251">
            <v>10662</v>
          </cell>
          <cell r="C251" t="str">
            <v>Trần Văn Tĩnh</v>
          </cell>
          <cell r="D251" t="str">
            <v>Nhân viên Bốc xếp</v>
          </cell>
          <cell r="G251" t="str">
            <v>HD3N</v>
          </cell>
          <cell r="H251">
            <v>0</v>
          </cell>
          <cell r="I251">
            <v>0</v>
          </cell>
          <cell r="J251">
            <v>0</v>
          </cell>
          <cell r="K251">
            <v>1</v>
          </cell>
          <cell r="M251">
            <v>0</v>
          </cell>
          <cell r="N251">
            <v>10525139460018</v>
          </cell>
        </row>
        <row r="252">
          <cell r="B252">
            <v>10663</v>
          </cell>
          <cell r="C252" t="str">
            <v>Khổng Vũ Hùng</v>
          </cell>
          <cell r="D252" t="str">
            <v>Nhân viên Bốc xếp</v>
          </cell>
          <cell r="G252" t="str">
            <v>HD3N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  <cell r="L252">
            <v>1</v>
          </cell>
          <cell r="M252">
            <v>0</v>
          </cell>
          <cell r="N252">
            <v>10525139462010</v>
          </cell>
        </row>
        <row r="253">
          <cell r="B253">
            <v>10664</v>
          </cell>
          <cell r="C253" t="str">
            <v>Phan Bá Tráng</v>
          </cell>
          <cell r="D253" t="str">
            <v>Nhân viên Bốc xếp</v>
          </cell>
          <cell r="G253" t="str">
            <v>HD3N</v>
          </cell>
          <cell r="H253">
            <v>0</v>
          </cell>
          <cell r="I253">
            <v>0</v>
          </cell>
          <cell r="J253">
            <v>0</v>
          </cell>
          <cell r="K253">
            <v>1</v>
          </cell>
          <cell r="M253">
            <v>0</v>
          </cell>
          <cell r="N253">
            <v>10525139464013</v>
          </cell>
        </row>
        <row r="254">
          <cell r="B254">
            <v>10666</v>
          </cell>
          <cell r="C254" t="str">
            <v>Phạm Quang Trung</v>
          </cell>
          <cell r="D254" t="str">
            <v>Nhân viên Bốc xếp</v>
          </cell>
          <cell r="G254" t="str">
            <v>HD3N</v>
          </cell>
          <cell r="H254">
            <v>0</v>
          </cell>
          <cell r="I254">
            <v>0</v>
          </cell>
          <cell r="J254">
            <v>0</v>
          </cell>
          <cell r="K254">
            <v>1</v>
          </cell>
          <cell r="M254">
            <v>0</v>
          </cell>
          <cell r="N254">
            <v>10525139471011</v>
          </cell>
        </row>
        <row r="255">
          <cell r="B255">
            <v>10667</v>
          </cell>
          <cell r="C255" t="str">
            <v>Nguyễn Phi Trường</v>
          </cell>
          <cell r="D255" t="str">
            <v>Nhân viên Bốc xếp</v>
          </cell>
          <cell r="G255" t="str">
            <v>HD3N</v>
          </cell>
          <cell r="H255">
            <v>0</v>
          </cell>
          <cell r="I255">
            <v>0</v>
          </cell>
          <cell r="J255">
            <v>0</v>
          </cell>
          <cell r="K255">
            <v>1</v>
          </cell>
          <cell r="M255">
            <v>0</v>
          </cell>
          <cell r="N255">
            <v>10522186950016</v>
          </cell>
        </row>
        <row r="256">
          <cell r="B256">
            <v>10668</v>
          </cell>
          <cell r="C256" t="str">
            <v>Đới Minh Khoa</v>
          </cell>
          <cell r="D256" t="str">
            <v>Nhân viên Bốc xếp</v>
          </cell>
          <cell r="G256" t="str">
            <v>HD3N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</v>
          </cell>
          <cell r="M256">
            <v>0.1</v>
          </cell>
          <cell r="N256">
            <v>10525139453011</v>
          </cell>
        </row>
        <row r="257">
          <cell r="B257">
            <v>10669</v>
          </cell>
          <cell r="C257" t="str">
            <v>Nguyễn Xuân Tân</v>
          </cell>
          <cell r="D257" t="str">
            <v>Nhân viên Bốc xếp</v>
          </cell>
          <cell r="G257" t="str">
            <v>HD3N</v>
          </cell>
          <cell r="H257">
            <v>0</v>
          </cell>
          <cell r="I257">
            <v>0</v>
          </cell>
          <cell r="J257">
            <v>0</v>
          </cell>
          <cell r="K257">
            <v>1</v>
          </cell>
          <cell r="L257">
            <v>1</v>
          </cell>
          <cell r="M257">
            <v>0.05</v>
          </cell>
          <cell r="N257">
            <v>19025652320019</v>
          </cell>
        </row>
        <row r="258">
          <cell r="B258">
            <v>10670</v>
          </cell>
          <cell r="C258" t="str">
            <v>Nguyễn Văn Toàn</v>
          </cell>
          <cell r="D258" t="str">
            <v>Nhân viên Bốc xếp</v>
          </cell>
          <cell r="G258" t="str">
            <v>HDKX</v>
          </cell>
          <cell r="H258">
            <v>0</v>
          </cell>
          <cell r="I258">
            <v>0</v>
          </cell>
          <cell r="J258">
            <v>0</v>
          </cell>
          <cell r="K258">
            <v>1</v>
          </cell>
          <cell r="L258">
            <v>1</v>
          </cell>
          <cell r="M258">
            <v>0.2</v>
          </cell>
          <cell r="N258">
            <v>10522162915015</v>
          </cell>
        </row>
        <row r="259">
          <cell r="B259">
            <v>10672</v>
          </cell>
          <cell r="C259" t="str">
            <v>Triệu Tuấn Anh</v>
          </cell>
          <cell r="D259" t="str">
            <v>Nhân viên Bốc xếp</v>
          </cell>
          <cell r="G259" t="str">
            <v>HDKX</v>
          </cell>
          <cell r="H259">
            <v>0</v>
          </cell>
          <cell r="I259">
            <v>0</v>
          </cell>
          <cell r="J259">
            <v>0</v>
          </cell>
          <cell r="K259">
            <v>1</v>
          </cell>
          <cell r="L259">
            <v>1</v>
          </cell>
          <cell r="M259">
            <v>0</v>
          </cell>
          <cell r="N259">
            <v>10522162888018</v>
          </cell>
        </row>
        <row r="260">
          <cell r="B260">
            <v>10674</v>
          </cell>
          <cell r="C260" t="str">
            <v>Nguyễn Văn Tuế</v>
          </cell>
          <cell r="D260" t="str">
            <v>Nhân viên Bốc xếp</v>
          </cell>
          <cell r="G260" t="str">
            <v>HD3N</v>
          </cell>
          <cell r="H260">
            <v>0</v>
          </cell>
          <cell r="I260">
            <v>0</v>
          </cell>
          <cell r="J260">
            <v>0</v>
          </cell>
          <cell r="K260">
            <v>1</v>
          </cell>
          <cell r="L260">
            <v>1</v>
          </cell>
          <cell r="M260">
            <v>0.1</v>
          </cell>
          <cell r="N260">
            <v>10523498981012</v>
          </cell>
        </row>
        <row r="261">
          <cell r="B261">
            <v>10675</v>
          </cell>
          <cell r="C261" t="str">
            <v>Phạm Văn Bảy</v>
          </cell>
          <cell r="D261" t="str">
            <v>Nhân viên Bốc xếp</v>
          </cell>
          <cell r="G261" t="str">
            <v>HD3N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M261">
            <v>0.05</v>
          </cell>
          <cell r="N261">
            <v>10523215468012</v>
          </cell>
        </row>
        <row r="262">
          <cell r="B262">
            <v>10676</v>
          </cell>
          <cell r="C262" t="str">
            <v>Vương Khắc Hòa</v>
          </cell>
          <cell r="D262" t="str">
            <v>NV Lái xe - VHTTB</v>
          </cell>
          <cell r="G262" t="str">
            <v>HDKX</v>
          </cell>
          <cell r="H262">
            <v>0</v>
          </cell>
          <cell r="I262">
            <v>0</v>
          </cell>
          <cell r="J262">
            <v>0</v>
          </cell>
          <cell r="K262">
            <v>1</v>
          </cell>
          <cell r="L262">
            <v>1</v>
          </cell>
          <cell r="M262">
            <v>0</v>
          </cell>
          <cell r="N262">
            <v>10522162941016</v>
          </cell>
        </row>
        <row r="263">
          <cell r="B263">
            <v>10677</v>
          </cell>
          <cell r="C263" t="str">
            <v>Vũ Văn Thành</v>
          </cell>
          <cell r="D263" t="str">
            <v>Nhân viên Bốc xếp</v>
          </cell>
          <cell r="G263" t="str">
            <v>HD3N</v>
          </cell>
          <cell r="H263">
            <v>0</v>
          </cell>
          <cell r="I263">
            <v>0</v>
          </cell>
          <cell r="J263">
            <v>0</v>
          </cell>
          <cell r="K263">
            <v>1</v>
          </cell>
          <cell r="M263">
            <v>0</v>
          </cell>
          <cell r="N263">
            <v>10523498949011</v>
          </cell>
        </row>
        <row r="264">
          <cell r="B264">
            <v>10678</v>
          </cell>
          <cell r="C264" t="str">
            <v>Phạm Thanh Quang</v>
          </cell>
          <cell r="D264" t="str">
            <v>Nhân viên Bốc xếp</v>
          </cell>
          <cell r="G264" t="str">
            <v>HD3N</v>
          </cell>
          <cell r="H264">
            <v>0</v>
          </cell>
          <cell r="I264">
            <v>1</v>
          </cell>
          <cell r="J264">
            <v>0</v>
          </cell>
          <cell r="K264">
            <v>1</v>
          </cell>
          <cell r="M264">
            <v>0.05</v>
          </cell>
          <cell r="N264">
            <v>10523498951016</v>
          </cell>
        </row>
        <row r="265">
          <cell r="B265">
            <v>10679</v>
          </cell>
          <cell r="C265" t="str">
            <v>Lã Văn Thảo</v>
          </cell>
          <cell r="D265" t="str">
            <v>Nhân viên Bốc xếp</v>
          </cell>
          <cell r="G265" t="str">
            <v>HD3N</v>
          </cell>
          <cell r="H265">
            <v>0</v>
          </cell>
          <cell r="I265">
            <v>0</v>
          </cell>
          <cell r="J265">
            <v>0</v>
          </cell>
          <cell r="K265">
            <v>1</v>
          </cell>
          <cell r="L265">
            <v>2</v>
          </cell>
          <cell r="M265">
            <v>0</v>
          </cell>
          <cell r="N265">
            <v>10523498950011</v>
          </cell>
        </row>
        <row r="266">
          <cell r="B266">
            <v>10680</v>
          </cell>
          <cell r="C266" t="str">
            <v>Nguyễn Thanh Bình</v>
          </cell>
          <cell r="D266" t="str">
            <v>Nhân viên Bốc xếp</v>
          </cell>
          <cell r="G266" t="str">
            <v>HDKX</v>
          </cell>
          <cell r="H266">
            <v>0</v>
          </cell>
          <cell r="I266">
            <v>0</v>
          </cell>
          <cell r="J266">
            <v>0</v>
          </cell>
          <cell r="K266">
            <v>1</v>
          </cell>
          <cell r="L266">
            <v>1</v>
          </cell>
          <cell r="M266">
            <v>0.1</v>
          </cell>
          <cell r="N266">
            <v>10522162869013</v>
          </cell>
        </row>
        <row r="267">
          <cell r="B267">
            <v>11086</v>
          </cell>
          <cell r="C267" t="str">
            <v>Nguyễn Quốc Dũng</v>
          </cell>
          <cell r="D267" t="str">
            <v>Nhân viên Bốc xếp</v>
          </cell>
          <cell r="G267" t="str">
            <v>HD3N</v>
          </cell>
          <cell r="H267">
            <v>0</v>
          </cell>
          <cell r="I267">
            <v>0</v>
          </cell>
          <cell r="J267">
            <v>0</v>
          </cell>
          <cell r="K267">
            <v>1</v>
          </cell>
          <cell r="L267">
            <v>1</v>
          </cell>
          <cell r="M267">
            <v>0.05</v>
          </cell>
          <cell r="N267">
            <v>10823818666017</v>
          </cell>
        </row>
        <row r="268">
          <cell r="B268">
            <v>11092</v>
          </cell>
          <cell r="C268" t="str">
            <v>Nguyễn Thành Long</v>
          </cell>
          <cell r="D268" t="str">
            <v>Nhân viên Bốc xếp</v>
          </cell>
          <cell r="G268" t="str">
            <v>HD3N</v>
          </cell>
          <cell r="H268">
            <v>0</v>
          </cell>
          <cell r="I268">
            <v>0</v>
          </cell>
          <cell r="J268">
            <v>0</v>
          </cell>
          <cell r="K268">
            <v>1</v>
          </cell>
          <cell r="M268">
            <v>0</v>
          </cell>
          <cell r="N268">
            <v>10521950496019</v>
          </cell>
        </row>
        <row r="269">
          <cell r="B269">
            <v>11094</v>
          </cell>
          <cell r="C269" t="str">
            <v>Nguyễn Xuân Đỏ</v>
          </cell>
          <cell r="D269" t="str">
            <v>Nhân viên Bốc xếp</v>
          </cell>
          <cell r="G269" t="str">
            <v>HD3N</v>
          </cell>
          <cell r="H269">
            <v>0</v>
          </cell>
          <cell r="I269">
            <v>0</v>
          </cell>
          <cell r="J269">
            <v>0</v>
          </cell>
          <cell r="K269">
            <v>1</v>
          </cell>
          <cell r="M269">
            <v>0.05</v>
          </cell>
          <cell r="N269">
            <v>19026970133011</v>
          </cell>
        </row>
        <row r="270">
          <cell r="B270">
            <v>11095</v>
          </cell>
          <cell r="C270" t="str">
            <v>Đỗ Văn Phụng</v>
          </cell>
          <cell r="D270" t="str">
            <v>Nhân viên Bốc xếp</v>
          </cell>
          <cell r="G270" t="str">
            <v>HD3N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1</v>
          </cell>
          <cell r="M270">
            <v>0</v>
          </cell>
          <cell r="N270">
            <v>19026970134018</v>
          </cell>
        </row>
        <row r="271">
          <cell r="B271">
            <v>11097</v>
          </cell>
          <cell r="C271" t="str">
            <v>Trần Đình Thăng</v>
          </cell>
          <cell r="D271" t="str">
            <v>Nhân viên Bốc xếp</v>
          </cell>
          <cell r="G271" t="str">
            <v>HD3N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  <cell r="M271">
            <v>0.05</v>
          </cell>
          <cell r="N271">
            <v>19026970136010</v>
          </cell>
        </row>
        <row r="272">
          <cell r="B272">
            <v>11098</v>
          </cell>
          <cell r="C272" t="str">
            <v>Lương Bá Huỳnh</v>
          </cell>
          <cell r="D272" t="str">
            <v>Nhân viên Bốc xếp</v>
          </cell>
          <cell r="G272" t="str">
            <v>HD3N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1</v>
          </cell>
          <cell r="M272">
            <v>0.05</v>
          </cell>
          <cell r="N272">
            <v>19026970137017</v>
          </cell>
        </row>
        <row r="273">
          <cell r="B273">
            <v>12574</v>
          </cell>
          <cell r="C273" t="str">
            <v>Lê Văn Hùng</v>
          </cell>
          <cell r="D273" t="str">
            <v>Nhân viên Bốc xếp</v>
          </cell>
          <cell r="G273" t="str">
            <v>HD3N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1</v>
          </cell>
          <cell r="M273">
            <v>0</v>
          </cell>
          <cell r="N273">
            <v>19028385597013</v>
          </cell>
        </row>
        <row r="274">
          <cell r="B274">
            <v>12576</v>
          </cell>
          <cell r="C274" t="str">
            <v>Nguyễn Tùng Giang</v>
          </cell>
          <cell r="D274" t="str">
            <v>Nhân viên Bốc xếp</v>
          </cell>
          <cell r="G274" t="str">
            <v>HD3N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M274">
            <v>0</v>
          </cell>
          <cell r="N274">
            <v>19028385574013</v>
          </cell>
        </row>
        <row r="275">
          <cell r="B275">
            <v>12578</v>
          </cell>
          <cell r="C275" t="str">
            <v>Bùi Bảo Long</v>
          </cell>
          <cell r="D275" t="str">
            <v>Nhân viên Bốc xếp</v>
          </cell>
          <cell r="G275" t="str">
            <v>HD3N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M275">
            <v>0.05</v>
          </cell>
          <cell r="N275">
            <v>14022643677012</v>
          </cell>
        </row>
        <row r="276">
          <cell r="B276">
            <v>12580</v>
          </cell>
          <cell r="C276" t="str">
            <v>Đào Công Duẩn</v>
          </cell>
          <cell r="D276" t="str">
            <v>Nhân viên Bốc xếp</v>
          </cell>
          <cell r="G276" t="str">
            <v>HD3N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M276">
            <v>0</v>
          </cell>
          <cell r="N276">
            <v>19028385612012</v>
          </cell>
        </row>
        <row r="277">
          <cell r="B277">
            <v>12581</v>
          </cell>
          <cell r="C277" t="str">
            <v>Nguyễn Gia Thắng</v>
          </cell>
          <cell r="D277" t="str">
            <v>Nhân viên Bốc xếp</v>
          </cell>
          <cell r="G277" t="str">
            <v>HD3N</v>
          </cell>
          <cell r="H277">
            <v>0</v>
          </cell>
          <cell r="I277">
            <v>0</v>
          </cell>
          <cell r="J277">
            <v>0</v>
          </cell>
          <cell r="K277">
            <v>1</v>
          </cell>
          <cell r="M277">
            <v>0</v>
          </cell>
          <cell r="N277">
            <v>19028385591015</v>
          </cell>
        </row>
        <row r="278">
          <cell r="B278">
            <v>12583</v>
          </cell>
          <cell r="C278" t="str">
            <v>Nguyễn Huy Đáp</v>
          </cell>
          <cell r="D278" t="str">
            <v>Nhân viên Bốc xếp</v>
          </cell>
          <cell r="G278" t="str">
            <v>HD3N</v>
          </cell>
          <cell r="H278">
            <v>0</v>
          </cell>
          <cell r="I278">
            <v>0</v>
          </cell>
          <cell r="J278">
            <v>0</v>
          </cell>
          <cell r="K278">
            <v>1</v>
          </cell>
          <cell r="L278">
            <v>1</v>
          </cell>
          <cell r="M278">
            <v>0</v>
          </cell>
          <cell r="N278">
            <v>19028385582016</v>
          </cell>
        </row>
        <row r="279">
          <cell r="B279">
            <v>12584</v>
          </cell>
          <cell r="C279" t="str">
            <v>Lê Văn Thịnh</v>
          </cell>
          <cell r="D279" t="str">
            <v>Nhân viên Bốc xếp</v>
          </cell>
          <cell r="G279" t="str">
            <v>HD3N</v>
          </cell>
          <cell r="H279">
            <v>0</v>
          </cell>
          <cell r="I279">
            <v>0</v>
          </cell>
          <cell r="J279">
            <v>0</v>
          </cell>
          <cell r="K279">
            <v>1</v>
          </cell>
          <cell r="M279">
            <v>0</v>
          </cell>
          <cell r="N279">
            <v>19028385557011</v>
          </cell>
        </row>
        <row r="280">
          <cell r="B280">
            <v>12585</v>
          </cell>
          <cell r="C280" t="str">
            <v>Nguyễn Tuấn Anh</v>
          </cell>
          <cell r="D280" t="str">
            <v>Nhân viên Bốc xếp</v>
          </cell>
          <cell r="G280" t="str">
            <v>HD3N</v>
          </cell>
          <cell r="H280">
            <v>0</v>
          </cell>
          <cell r="I280">
            <v>0</v>
          </cell>
          <cell r="J280">
            <v>0</v>
          </cell>
          <cell r="K280">
            <v>1</v>
          </cell>
          <cell r="M280">
            <v>0</v>
          </cell>
          <cell r="N280">
            <v>19028385584019</v>
          </cell>
        </row>
        <row r="281">
          <cell r="B281">
            <v>12586</v>
          </cell>
          <cell r="C281" t="str">
            <v>Phạm Văn Trường</v>
          </cell>
          <cell r="D281" t="str">
            <v>Nhân viên Bốc xếp</v>
          </cell>
          <cell r="G281" t="str">
            <v>HD3N</v>
          </cell>
          <cell r="H281">
            <v>0</v>
          </cell>
          <cell r="I281">
            <v>0</v>
          </cell>
          <cell r="J281">
            <v>0</v>
          </cell>
          <cell r="K281">
            <v>1</v>
          </cell>
          <cell r="M281">
            <v>0.05</v>
          </cell>
          <cell r="N281">
            <v>19028385587018</v>
          </cell>
        </row>
        <row r="282">
          <cell r="B282">
            <v>12587</v>
          </cell>
          <cell r="C282" t="str">
            <v>Nguyễn Minh Dũng</v>
          </cell>
          <cell r="D282" t="str">
            <v>Nhân viên Bốc xếp</v>
          </cell>
          <cell r="G282" t="str">
            <v>HD3N</v>
          </cell>
          <cell r="H282">
            <v>0</v>
          </cell>
          <cell r="I282">
            <v>0</v>
          </cell>
          <cell r="J282">
            <v>0</v>
          </cell>
          <cell r="K282">
            <v>1</v>
          </cell>
          <cell r="M282">
            <v>0.05</v>
          </cell>
          <cell r="N282">
            <v>19028385600014</v>
          </cell>
        </row>
        <row r="283">
          <cell r="B283">
            <v>12588</v>
          </cell>
          <cell r="C283" t="str">
            <v>Đào Huy Phong</v>
          </cell>
          <cell r="D283" t="str">
            <v>Nhân viên Bốc xếp</v>
          </cell>
          <cell r="G283" t="str">
            <v>HD3N</v>
          </cell>
          <cell r="H283">
            <v>0</v>
          </cell>
          <cell r="I283">
            <v>0</v>
          </cell>
          <cell r="J283">
            <v>0</v>
          </cell>
          <cell r="K283">
            <v>1</v>
          </cell>
          <cell r="M283">
            <v>0</v>
          </cell>
          <cell r="N283">
            <v>19028385553016</v>
          </cell>
        </row>
        <row r="284">
          <cell r="B284">
            <v>12589</v>
          </cell>
          <cell r="C284" t="str">
            <v>Lê Văn Thiện</v>
          </cell>
          <cell r="D284" t="str">
            <v>Nhân viên Bốc xếp</v>
          </cell>
          <cell r="G284" t="str">
            <v>HD3N</v>
          </cell>
          <cell r="H284">
            <v>0</v>
          </cell>
          <cell r="I284">
            <v>1</v>
          </cell>
          <cell r="J284">
            <v>0</v>
          </cell>
          <cell r="K284">
            <v>1</v>
          </cell>
          <cell r="M284">
            <v>0</v>
          </cell>
          <cell r="N284">
            <v>19025508778019</v>
          </cell>
        </row>
        <row r="285">
          <cell r="B285">
            <v>12591</v>
          </cell>
          <cell r="C285" t="str">
            <v>Nguyễn Xuân Quý</v>
          </cell>
          <cell r="D285" t="str">
            <v>Nhân viên Bốc xếp</v>
          </cell>
          <cell r="G285" t="str">
            <v>HD3N</v>
          </cell>
          <cell r="H285">
            <v>0</v>
          </cell>
          <cell r="I285">
            <v>0</v>
          </cell>
          <cell r="J285">
            <v>0</v>
          </cell>
          <cell r="K285">
            <v>1</v>
          </cell>
          <cell r="L285">
            <v>2</v>
          </cell>
          <cell r="M285">
            <v>0</v>
          </cell>
          <cell r="N285">
            <v>19028385566010</v>
          </cell>
        </row>
        <row r="286">
          <cell r="B286">
            <v>12592</v>
          </cell>
          <cell r="C286" t="str">
            <v>Lê Minh Huy</v>
          </cell>
          <cell r="D286" t="str">
            <v>Nhân viên Bốc xếp</v>
          </cell>
          <cell r="G286" t="str">
            <v>HD3N</v>
          </cell>
          <cell r="H286">
            <v>0</v>
          </cell>
          <cell r="I286">
            <v>0</v>
          </cell>
          <cell r="J286">
            <v>0</v>
          </cell>
          <cell r="K286">
            <v>1</v>
          </cell>
          <cell r="M286">
            <v>0</v>
          </cell>
          <cell r="N286">
            <v>19028385570018</v>
          </cell>
        </row>
        <row r="287">
          <cell r="B287">
            <v>13424</v>
          </cell>
          <cell r="C287" t="str">
            <v>Bùi Tuấn Anh</v>
          </cell>
          <cell r="D287" t="str">
            <v>Nhân viên Bốc xếp</v>
          </cell>
          <cell r="G287" t="str">
            <v>HD3N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  <cell r="M287">
            <v>0</v>
          </cell>
          <cell r="N287">
            <v>19028960235013</v>
          </cell>
        </row>
        <row r="288">
          <cell r="B288">
            <v>13425</v>
          </cell>
          <cell r="C288" t="str">
            <v>Nguyễn Duy Trinh</v>
          </cell>
          <cell r="D288" t="str">
            <v>Nhân viên Bốc xếp</v>
          </cell>
          <cell r="G288" t="str">
            <v>HD3N</v>
          </cell>
          <cell r="H288">
            <v>0</v>
          </cell>
          <cell r="I288">
            <v>0</v>
          </cell>
          <cell r="J288">
            <v>0</v>
          </cell>
          <cell r="K288">
            <v>1</v>
          </cell>
          <cell r="M288">
            <v>0.05</v>
          </cell>
          <cell r="N288">
            <v>19020203734011</v>
          </cell>
        </row>
        <row r="289">
          <cell r="B289">
            <v>13436</v>
          </cell>
          <cell r="C289" t="str">
            <v>Lê Văn Thư</v>
          </cell>
          <cell r="D289" t="str">
            <v>Nhân viên Bốc xếp</v>
          </cell>
          <cell r="G289" t="str">
            <v>HD3N</v>
          </cell>
          <cell r="H289">
            <v>0</v>
          </cell>
          <cell r="I289">
            <v>0</v>
          </cell>
          <cell r="J289">
            <v>0</v>
          </cell>
          <cell r="K289">
            <v>1</v>
          </cell>
          <cell r="M289">
            <v>0.05</v>
          </cell>
          <cell r="N289">
            <v>19028960271011</v>
          </cell>
        </row>
        <row r="290">
          <cell r="B290">
            <v>13437</v>
          </cell>
          <cell r="C290" t="str">
            <v>Phạm Ngọc Huấn</v>
          </cell>
          <cell r="D290" t="str">
            <v>Nhân viên Bốc xếp</v>
          </cell>
          <cell r="G290" t="str">
            <v>HD3N</v>
          </cell>
          <cell r="H290">
            <v>0</v>
          </cell>
          <cell r="I290">
            <v>0</v>
          </cell>
          <cell r="J290">
            <v>0</v>
          </cell>
          <cell r="K290">
            <v>1</v>
          </cell>
          <cell r="M290">
            <v>0</v>
          </cell>
          <cell r="N290">
            <v>19028960192012</v>
          </cell>
        </row>
        <row r="291">
          <cell r="B291">
            <v>13446</v>
          </cell>
          <cell r="C291" t="str">
            <v>Dương Công Tú</v>
          </cell>
          <cell r="D291" t="str">
            <v>Nhân viên Bốc xếp</v>
          </cell>
          <cell r="G291" t="str">
            <v>HD3N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  <cell r="M291">
            <v>0</v>
          </cell>
          <cell r="N291">
            <v>19028960173018</v>
          </cell>
        </row>
        <row r="292">
          <cell r="B292">
            <v>13448</v>
          </cell>
          <cell r="C292" t="str">
            <v>Nguyễn Hùng Anh</v>
          </cell>
          <cell r="D292" t="str">
            <v>Nhân viên Bốc xếp</v>
          </cell>
          <cell r="G292" t="str">
            <v>HD3N</v>
          </cell>
          <cell r="H292">
            <v>0</v>
          </cell>
          <cell r="I292">
            <v>0</v>
          </cell>
          <cell r="J292">
            <v>0</v>
          </cell>
          <cell r="K292">
            <v>1</v>
          </cell>
          <cell r="M292">
            <v>0</v>
          </cell>
          <cell r="N292">
            <v>19028960229013</v>
          </cell>
        </row>
        <row r="293">
          <cell r="B293">
            <v>13450</v>
          </cell>
          <cell r="C293" t="str">
            <v>Phạm Văn Mạnh</v>
          </cell>
          <cell r="D293" t="str">
            <v>Nhân viên Bốc xếp</v>
          </cell>
          <cell r="G293" t="str">
            <v>HD3N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  <cell r="M293">
            <v>0</v>
          </cell>
          <cell r="N293">
            <v>19027722431029</v>
          </cell>
        </row>
        <row r="294">
          <cell r="B294">
            <v>13451</v>
          </cell>
          <cell r="C294" t="str">
            <v>Vũ Minh Tiến</v>
          </cell>
          <cell r="D294" t="str">
            <v>Nhân viên Bốc xếp</v>
          </cell>
          <cell r="G294" t="str">
            <v>HD3N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M294">
            <v>0</v>
          </cell>
          <cell r="N294">
            <v>19028960266016</v>
          </cell>
        </row>
        <row r="295">
          <cell r="B295">
            <v>13453</v>
          </cell>
          <cell r="C295" t="str">
            <v>Nguyễn Văn Khiêm</v>
          </cell>
          <cell r="D295" t="str">
            <v>Nhân viên Bốc xếp</v>
          </cell>
          <cell r="G295" t="str">
            <v>HD3N</v>
          </cell>
          <cell r="H295">
            <v>0</v>
          </cell>
          <cell r="I295">
            <v>0</v>
          </cell>
          <cell r="J295">
            <v>0</v>
          </cell>
          <cell r="K295">
            <v>1</v>
          </cell>
          <cell r="M295">
            <v>0</v>
          </cell>
          <cell r="N295">
            <v>19027527604016</v>
          </cell>
        </row>
        <row r="296">
          <cell r="B296">
            <v>13454</v>
          </cell>
          <cell r="C296" t="str">
            <v>Nguyễn Xuân Hải</v>
          </cell>
          <cell r="D296" t="str">
            <v>Nhân viên Bốc xếp</v>
          </cell>
          <cell r="G296" t="str">
            <v>HD3N</v>
          </cell>
          <cell r="H296">
            <v>0</v>
          </cell>
          <cell r="I296">
            <v>0</v>
          </cell>
          <cell r="J296">
            <v>0</v>
          </cell>
          <cell r="K296">
            <v>1</v>
          </cell>
          <cell r="M296">
            <v>0</v>
          </cell>
          <cell r="N296">
            <v>19028960290014</v>
          </cell>
        </row>
        <row r="297">
          <cell r="B297">
            <v>13455</v>
          </cell>
          <cell r="C297" t="str">
            <v>Nguyễn Như Tuấn</v>
          </cell>
          <cell r="D297" t="str">
            <v>Nhân viên Bốc xếp</v>
          </cell>
          <cell r="G297" t="str">
            <v>HD3N</v>
          </cell>
          <cell r="H297">
            <v>0</v>
          </cell>
          <cell r="I297">
            <v>0</v>
          </cell>
          <cell r="J297">
            <v>0</v>
          </cell>
          <cell r="K297">
            <v>1</v>
          </cell>
          <cell r="M297">
            <v>0</v>
          </cell>
          <cell r="N297">
            <v>19028960241013</v>
          </cell>
        </row>
        <row r="298">
          <cell r="B298">
            <v>13457</v>
          </cell>
          <cell r="C298" t="str">
            <v>Trần Thanh Tuấn</v>
          </cell>
          <cell r="D298" t="str">
            <v>Nhân viên Bốc xếp</v>
          </cell>
          <cell r="G298" t="str">
            <v>HD3N</v>
          </cell>
          <cell r="H298">
            <v>0</v>
          </cell>
          <cell r="I298">
            <v>0</v>
          </cell>
          <cell r="J298">
            <v>0</v>
          </cell>
          <cell r="K298">
            <v>1</v>
          </cell>
          <cell r="M298">
            <v>0.05</v>
          </cell>
          <cell r="N298">
            <v>10521547311017</v>
          </cell>
        </row>
        <row r="299">
          <cell r="B299">
            <v>13458</v>
          </cell>
          <cell r="C299" t="str">
            <v>Nguyễn Việt Hải</v>
          </cell>
          <cell r="D299" t="str">
            <v>Nhân viên Bốc xếp</v>
          </cell>
          <cell r="G299" t="str">
            <v>HD3N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  <cell r="M299">
            <v>0</v>
          </cell>
          <cell r="N299">
            <v>19028960261014</v>
          </cell>
        </row>
        <row r="300">
          <cell r="B300">
            <v>13461</v>
          </cell>
          <cell r="C300" t="str">
            <v>Cao Văn Mạnh</v>
          </cell>
          <cell r="D300" t="str">
            <v>Nhân viên Bốc xếp</v>
          </cell>
          <cell r="G300" t="str">
            <v>HD3N</v>
          </cell>
          <cell r="H300">
            <v>0</v>
          </cell>
          <cell r="I300">
            <v>0</v>
          </cell>
          <cell r="J300">
            <v>0</v>
          </cell>
          <cell r="K300">
            <v>1</v>
          </cell>
          <cell r="M300">
            <v>0.05</v>
          </cell>
          <cell r="N300">
            <v>19028960231018</v>
          </cell>
        </row>
        <row r="301">
          <cell r="B301">
            <v>13464</v>
          </cell>
          <cell r="C301" t="str">
            <v>Phạm Văn Dũng</v>
          </cell>
          <cell r="D301" t="str">
            <v>Nhân viên Bốc xếp</v>
          </cell>
          <cell r="G301" t="str">
            <v>HD3N</v>
          </cell>
          <cell r="H301">
            <v>0</v>
          </cell>
          <cell r="I301">
            <v>1</v>
          </cell>
          <cell r="J301">
            <v>0</v>
          </cell>
          <cell r="K301">
            <v>1</v>
          </cell>
          <cell r="M301">
            <v>0</v>
          </cell>
          <cell r="N301">
            <v>19028960254018</v>
          </cell>
        </row>
        <row r="302">
          <cell r="B302">
            <v>13465</v>
          </cell>
          <cell r="C302" t="str">
            <v>Vũ Văn Tuyền</v>
          </cell>
          <cell r="D302" t="str">
            <v>Nhân viên Bốc xếp</v>
          </cell>
          <cell r="G302" t="str">
            <v>HD3N</v>
          </cell>
          <cell r="H302">
            <v>0</v>
          </cell>
          <cell r="I302">
            <v>0</v>
          </cell>
          <cell r="J302">
            <v>0</v>
          </cell>
          <cell r="K302">
            <v>1</v>
          </cell>
          <cell r="M302">
            <v>0</v>
          </cell>
          <cell r="N302">
            <v>19028960218011</v>
          </cell>
        </row>
        <row r="303">
          <cell r="B303">
            <v>13466</v>
          </cell>
          <cell r="C303" t="str">
            <v>Nguyễn Viết Phi</v>
          </cell>
          <cell r="D303" t="str">
            <v>Nhân viên Bốc xếp</v>
          </cell>
          <cell r="G303" t="str">
            <v>HD3N</v>
          </cell>
          <cell r="H303">
            <v>0</v>
          </cell>
          <cell r="I303">
            <v>0</v>
          </cell>
          <cell r="J303">
            <v>0</v>
          </cell>
          <cell r="K303">
            <v>1</v>
          </cell>
          <cell r="M303">
            <v>0</v>
          </cell>
          <cell r="N303">
            <v>19028609457026</v>
          </cell>
        </row>
        <row r="304">
          <cell r="B304">
            <v>13467</v>
          </cell>
          <cell r="C304" t="str">
            <v>Tăng Văn Hải</v>
          </cell>
          <cell r="D304" t="str">
            <v>Nhân viên Bốc xếp</v>
          </cell>
          <cell r="G304" t="str">
            <v>HD3N</v>
          </cell>
          <cell r="H304">
            <v>0</v>
          </cell>
          <cell r="I304">
            <v>0</v>
          </cell>
          <cell r="J304">
            <v>0</v>
          </cell>
          <cell r="K304">
            <v>1</v>
          </cell>
          <cell r="M304">
            <v>0</v>
          </cell>
          <cell r="N304">
            <v>19028960196018</v>
          </cell>
        </row>
        <row r="305">
          <cell r="B305">
            <v>13468</v>
          </cell>
          <cell r="C305" t="str">
            <v>Lê Trọng Tài</v>
          </cell>
          <cell r="D305" t="str">
            <v>Nhân viên Bốc xếp</v>
          </cell>
          <cell r="G305" t="str">
            <v>HD3N</v>
          </cell>
          <cell r="H305">
            <v>0</v>
          </cell>
          <cell r="I305">
            <v>1</v>
          </cell>
          <cell r="J305">
            <v>0</v>
          </cell>
          <cell r="K305">
            <v>1</v>
          </cell>
          <cell r="M305">
            <v>0</v>
          </cell>
          <cell r="N305">
            <v>19028960213011</v>
          </cell>
        </row>
        <row r="306">
          <cell r="B306">
            <v>11141</v>
          </cell>
          <cell r="C306" t="str">
            <v>Lê Trọng Lệ</v>
          </cell>
          <cell r="D306" t="str">
            <v>Nhân viên Bốc xếp</v>
          </cell>
          <cell r="G306" t="str">
            <v>HD3N</v>
          </cell>
          <cell r="H306">
            <v>0</v>
          </cell>
          <cell r="I306">
            <v>0</v>
          </cell>
          <cell r="J306">
            <v>0</v>
          </cell>
          <cell r="K306">
            <v>1</v>
          </cell>
          <cell r="M306">
            <v>0</v>
          </cell>
          <cell r="N306">
            <v>19026970122011</v>
          </cell>
        </row>
        <row r="307">
          <cell r="B307">
            <v>13715</v>
          </cell>
          <cell r="C307" t="str">
            <v>Vũ Anh Đức</v>
          </cell>
          <cell r="D307" t="str">
            <v>Nhân viên Bốc xếp</v>
          </cell>
          <cell r="G307" t="str">
            <v>HD1N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  <cell r="M307">
            <v>0</v>
          </cell>
          <cell r="N307">
            <v>19029389546010</v>
          </cell>
        </row>
        <row r="308">
          <cell r="B308">
            <v>13716</v>
          </cell>
          <cell r="C308" t="str">
            <v>Ngô Văn Minh</v>
          </cell>
          <cell r="D308" t="str">
            <v>Nhân viên Bốc xếp</v>
          </cell>
          <cell r="G308" t="str">
            <v>HD1N</v>
          </cell>
          <cell r="H308">
            <v>0</v>
          </cell>
          <cell r="I308">
            <v>0</v>
          </cell>
          <cell r="J308">
            <v>0</v>
          </cell>
          <cell r="K308">
            <v>1</v>
          </cell>
          <cell r="M308">
            <v>0</v>
          </cell>
          <cell r="N308">
            <v>19029389547017</v>
          </cell>
        </row>
        <row r="309">
          <cell r="B309">
            <v>13717</v>
          </cell>
          <cell r="C309" t="str">
            <v>Nguyễn Xuân Thành</v>
          </cell>
          <cell r="D309" t="str">
            <v>Nhân viên Bốc xếp</v>
          </cell>
          <cell r="G309" t="str">
            <v>HD1N</v>
          </cell>
          <cell r="H309">
            <v>0</v>
          </cell>
          <cell r="I309">
            <v>0</v>
          </cell>
          <cell r="J309">
            <v>0</v>
          </cell>
          <cell r="K309">
            <v>1</v>
          </cell>
          <cell r="M309">
            <v>0</v>
          </cell>
          <cell r="N309">
            <v>19026247488022</v>
          </cell>
        </row>
        <row r="310">
          <cell r="B310">
            <v>13718</v>
          </cell>
          <cell r="C310" t="str">
            <v>Nguyễn Khánh Duy</v>
          </cell>
          <cell r="D310" t="str">
            <v>Nhân viên Bốc xếp</v>
          </cell>
          <cell r="G310" t="str">
            <v>HD1N</v>
          </cell>
          <cell r="H310">
            <v>0</v>
          </cell>
          <cell r="I310">
            <v>0</v>
          </cell>
          <cell r="J310">
            <v>0</v>
          </cell>
          <cell r="K310">
            <v>1</v>
          </cell>
          <cell r="M310">
            <v>0</v>
          </cell>
          <cell r="N310">
            <v>19029389548013</v>
          </cell>
        </row>
        <row r="311">
          <cell r="B311">
            <v>13719</v>
          </cell>
          <cell r="C311" t="str">
            <v>Nguyễn Quang Huy</v>
          </cell>
          <cell r="D311" t="str">
            <v>Nhân viên Bốc xếp</v>
          </cell>
          <cell r="G311" t="str">
            <v>HD1N</v>
          </cell>
          <cell r="H311">
            <v>0</v>
          </cell>
          <cell r="I311">
            <v>0</v>
          </cell>
          <cell r="J311">
            <v>0</v>
          </cell>
          <cell r="K311">
            <v>1</v>
          </cell>
          <cell r="M311">
            <v>0</v>
          </cell>
          <cell r="N311">
            <v>19023905478010</v>
          </cell>
        </row>
        <row r="312">
          <cell r="B312">
            <v>13720</v>
          </cell>
          <cell r="C312" t="str">
            <v>Đinh Văn Minh</v>
          </cell>
          <cell r="D312" t="str">
            <v>Nhân viên Bốc xếp</v>
          </cell>
          <cell r="G312" t="str">
            <v>HD1N</v>
          </cell>
          <cell r="H312">
            <v>0</v>
          </cell>
          <cell r="I312">
            <v>0</v>
          </cell>
          <cell r="J312">
            <v>0</v>
          </cell>
          <cell r="K312">
            <v>1</v>
          </cell>
          <cell r="M312">
            <v>0</v>
          </cell>
          <cell r="N312">
            <v>19029389550018</v>
          </cell>
        </row>
        <row r="313">
          <cell r="B313">
            <v>13721</v>
          </cell>
          <cell r="C313" t="str">
            <v>Nguyễn Đình Quân</v>
          </cell>
          <cell r="D313" t="str">
            <v>Nhân viên Bốc xếp</v>
          </cell>
          <cell r="G313" t="str">
            <v>HD1N</v>
          </cell>
          <cell r="H313">
            <v>0</v>
          </cell>
          <cell r="I313">
            <v>0</v>
          </cell>
          <cell r="J313">
            <v>0</v>
          </cell>
          <cell r="K313">
            <v>1</v>
          </cell>
          <cell r="M313">
            <v>0</v>
          </cell>
          <cell r="N313">
            <v>19029389551014</v>
          </cell>
        </row>
        <row r="314">
          <cell r="B314">
            <v>13722</v>
          </cell>
          <cell r="C314" t="str">
            <v>Hoàng Anh Tuấn</v>
          </cell>
          <cell r="D314" t="str">
            <v>Nhân viên Bốc xếp</v>
          </cell>
          <cell r="G314" t="str">
            <v>HD1N</v>
          </cell>
          <cell r="H314">
            <v>0</v>
          </cell>
          <cell r="I314">
            <v>0</v>
          </cell>
          <cell r="J314">
            <v>0</v>
          </cell>
          <cell r="K314">
            <v>1</v>
          </cell>
          <cell r="M314">
            <v>0</v>
          </cell>
          <cell r="N314">
            <v>19029389552010</v>
          </cell>
        </row>
        <row r="315">
          <cell r="B315">
            <v>13723</v>
          </cell>
          <cell r="C315" t="str">
            <v>Phạm Tiến Công</v>
          </cell>
          <cell r="D315" t="str">
            <v>Nhân viên Bốc xếp</v>
          </cell>
          <cell r="G315" t="str">
            <v>HD1N</v>
          </cell>
          <cell r="H315">
            <v>0</v>
          </cell>
          <cell r="I315">
            <v>0</v>
          </cell>
          <cell r="J315">
            <v>0</v>
          </cell>
          <cell r="K315">
            <v>1</v>
          </cell>
          <cell r="M315">
            <v>0</v>
          </cell>
          <cell r="N315">
            <v>19029389553017</v>
          </cell>
        </row>
        <row r="316">
          <cell r="B316">
            <v>13724</v>
          </cell>
          <cell r="C316" t="str">
            <v>Nguyễn Văn Hưng</v>
          </cell>
          <cell r="D316" t="str">
            <v>Nhân viên Bốc xếp</v>
          </cell>
          <cell r="G316" t="str">
            <v>HD1N</v>
          </cell>
          <cell r="H316">
            <v>0</v>
          </cell>
          <cell r="I316">
            <v>0</v>
          </cell>
          <cell r="J316">
            <v>0</v>
          </cell>
          <cell r="K316">
            <v>1</v>
          </cell>
          <cell r="M316">
            <v>0</v>
          </cell>
          <cell r="N316">
            <v>19021836115013</v>
          </cell>
        </row>
        <row r="317">
          <cell r="B317">
            <v>13725</v>
          </cell>
          <cell r="C317" t="str">
            <v>Nguyễn Ngọc Phú</v>
          </cell>
          <cell r="D317" t="str">
            <v>Nhân viên Bốc xếp</v>
          </cell>
          <cell r="G317" t="str">
            <v>HD1N</v>
          </cell>
          <cell r="H317">
            <v>0</v>
          </cell>
          <cell r="I317">
            <v>0</v>
          </cell>
          <cell r="J317">
            <v>0</v>
          </cell>
          <cell r="K317">
            <v>1</v>
          </cell>
          <cell r="M317">
            <v>0</v>
          </cell>
          <cell r="N317">
            <v>19029389555011</v>
          </cell>
        </row>
        <row r="318">
          <cell r="B318">
            <v>13726</v>
          </cell>
          <cell r="C318" t="str">
            <v>Lưu Xuân Thắng</v>
          </cell>
          <cell r="D318" t="str">
            <v>Nhân viên Bốc xếp</v>
          </cell>
          <cell r="G318" t="str">
            <v>HD1N</v>
          </cell>
          <cell r="H318">
            <v>0</v>
          </cell>
          <cell r="I318">
            <v>0</v>
          </cell>
          <cell r="J318">
            <v>0</v>
          </cell>
          <cell r="K318">
            <v>1</v>
          </cell>
          <cell r="M318">
            <v>0</v>
          </cell>
          <cell r="N318">
            <v>19029389556016</v>
          </cell>
        </row>
        <row r="319">
          <cell r="B319">
            <v>13727</v>
          </cell>
          <cell r="C319" t="str">
            <v>Trần Quang Huy</v>
          </cell>
          <cell r="D319" t="str">
            <v>Nhân viên Bốc xếp</v>
          </cell>
          <cell r="G319" t="str">
            <v>HD1N</v>
          </cell>
          <cell r="H319">
            <v>0</v>
          </cell>
          <cell r="I319">
            <v>0</v>
          </cell>
          <cell r="J319">
            <v>0</v>
          </cell>
          <cell r="K319">
            <v>1</v>
          </cell>
          <cell r="M319">
            <v>0</v>
          </cell>
          <cell r="N319">
            <v>19029389557012</v>
          </cell>
        </row>
        <row r="320">
          <cell r="B320">
            <v>13714</v>
          </cell>
          <cell r="C320" t="str">
            <v>Nguyễn Công Cử</v>
          </cell>
          <cell r="D320" t="str">
            <v>Nhân viên Bốc xếp</v>
          </cell>
          <cell r="G320" t="str">
            <v>HD1N</v>
          </cell>
          <cell r="H320">
            <v>0</v>
          </cell>
          <cell r="I320">
            <v>0</v>
          </cell>
          <cell r="J320">
            <v>0</v>
          </cell>
          <cell r="K320">
            <v>1</v>
          </cell>
          <cell r="M320">
            <v>0</v>
          </cell>
          <cell r="N320">
            <v>19029389545014</v>
          </cell>
        </row>
        <row r="321">
          <cell r="B321">
            <v>13730</v>
          </cell>
          <cell r="C321" t="str">
            <v>Nguyễn Văn Trung</v>
          </cell>
          <cell r="D321" t="str">
            <v>Nhân viên Bốc xếp</v>
          </cell>
          <cell r="G321" t="str">
            <v>HD1N</v>
          </cell>
          <cell r="H321">
            <v>0</v>
          </cell>
          <cell r="I321">
            <v>0</v>
          </cell>
          <cell r="J321">
            <v>0</v>
          </cell>
          <cell r="K321">
            <v>1</v>
          </cell>
          <cell r="M321">
            <v>0</v>
          </cell>
          <cell r="N321">
            <v>19029389560013</v>
          </cell>
        </row>
        <row r="322">
          <cell r="B322">
            <v>13731</v>
          </cell>
          <cell r="C322" t="str">
            <v>Tạ Anh Tuấn</v>
          </cell>
          <cell r="D322" t="str">
            <v>Nhân viên Bốc xếp</v>
          </cell>
          <cell r="G322" t="str">
            <v>HD1N</v>
          </cell>
          <cell r="H322">
            <v>0</v>
          </cell>
          <cell r="I322">
            <v>0</v>
          </cell>
          <cell r="J322">
            <v>0</v>
          </cell>
          <cell r="K322">
            <v>1</v>
          </cell>
          <cell r="M322">
            <v>0</v>
          </cell>
          <cell r="N322">
            <v>19029389561011</v>
          </cell>
        </row>
        <row r="323">
          <cell r="B323">
            <v>13733</v>
          </cell>
          <cell r="C323" t="str">
            <v>Nguyễn Mạnh Hân Hoan</v>
          </cell>
          <cell r="D323" t="str">
            <v>Nhân viên Bốc xếp</v>
          </cell>
          <cell r="G323" t="str">
            <v>HD1N</v>
          </cell>
          <cell r="H323">
            <v>0</v>
          </cell>
          <cell r="I323">
            <v>0</v>
          </cell>
          <cell r="J323">
            <v>0</v>
          </cell>
          <cell r="K323">
            <v>1</v>
          </cell>
          <cell r="M323">
            <v>0</v>
          </cell>
          <cell r="N323">
            <v>19029389562016</v>
          </cell>
        </row>
        <row r="324">
          <cell r="B324">
            <v>13734</v>
          </cell>
          <cell r="C324" t="str">
            <v>Nguyễn Hữu Lâm</v>
          </cell>
          <cell r="D324" t="str">
            <v>Nhân viên Bốc xếp</v>
          </cell>
          <cell r="G324" t="str">
            <v>HD1N</v>
          </cell>
          <cell r="H324">
            <v>0</v>
          </cell>
          <cell r="I324">
            <v>0</v>
          </cell>
          <cell r="J324">
            <v>0</v>
          </cell>
          <cell r="K324">
            <v>1</v>
          </cell>
          <cell r="M324">
            <v>0</v>
          </cell>
          <cell r="N324">
            <v>19029389563012</v>
          </cell>
        </row>
        <row r="325">
          <cell r="B325">
            <v>13736</v>
          </cell>
          <cell r="C325" t="str">
            <v>Nguyễn Mạnh Tưởng</v>
          </cell>
          <cell r="D325" t="str">
            <v>Nhân viên Bốc xếp</v>
          </cell>
          <cell r="G325" t="str">
            <v>HD1N</v>
          </cell>
          <cell r="H325">
            <v>0</v>
          </cell>
          <cell r="I325">
            <v>0</v>
          </cell>
          <cell r="J325">
            <v>0</v>
          </cell>
          <cell r="K325">
            <v>1</v>
          </cell>
          <cell r="M325">
            <v>0</v>
          </cell>
          <cell r="N325">
            <v>19029389566011</v>
          </cell>
        </row>
        <row r="326">
          <cell r="B326">
            <v>13737</v>
          </cell>
          <cell r="C326" t="str">
            <v>Nguyễn Minh Hiếu</v>
          </cell>
          <cell r="D326" t="str">
            <v>Nhân viên Bốc xếp</v>
          </cell>
          <cell r="G326" t="str">
            <v>HD1N</v>
          </cell>
          <cell r="H326">
            <v>0</v>
          </cell>
          <cell r="I326">
            <v>0</v>
          </cell>
          <cell r="J326">
            <v>0</v>
          </cell>
          <cell r="K326">
            <v>1</v>
          </cell>
          <cell r="M326">
            <v>0</v>
          </cell>
          <cell r="N326">
            <v>19026719468020</v>
          </cell>
        </row>
        <row r="327">
          <cell r="B327">
            <v>13738</v>
          </cell>
          <cell r="C327" t="str">
            <v>Lê Văn Hợi</v>
          </cell>
          <cell r="D327" t="str">
            <v>Nhân viên Bốc xếp</v>
          </cell>
          <cell r="G327" t="str">
            <v>HD1N</v>
          </cell>
          <cell r="H327">
            <v>0</v>
          </cell>
          <cell r="I327">
            <v>0</v>
          </cell>
          <cell r="J327">
            <v>0</v>
          </cell>
          <cell r="K327">
            <v>1</v>
          </cell>
          <cell r="M327">
            <v>0</v>
          </cell>
          <cell r="N327">
            <v>19028053836014</v>
          </cell>
        </row>
        <row r="328">
          <cell r="B328">
            <v>13739</v>
          </cell>
          <cell r="C328" t="str">
            <v>Bùi Đình Cảnh</v>
          </cell>
          <cell r="D328" t="str">
            <v>Nhân viên Bốc xếp</v>
          </cell>
          <cell r="G328" t="str">
            <v>HD1N</v>
          </cell>
          <cell r="H328">
            <v>0</v>
          </cell>
          <cell r="I328">
            <v>0</v>
          </cell>
          <cell r="J328">
            <v>0</v>
          </cell>
          <cell r="K328">
            <v>1</v>
          </cell>
          <cell r="M328">
            <v>0</v>
          </cell>
          <cell r="N328">
            <v>19029389567018</v>
          </cell>
        </row>
        <row r="329">
          <cell r="B329">
            <v>13740</v>
          </cell>
          <cell r="C329" t="str">
            <v>Nguyễn Đức Duy</v>
          </cell>
          <cell r="D329" t="str">
            <v>Nhân viên Bốc xếp</v>
          </cell>
          <cell r="G329" t="str">
            <v>HD1N</v>
          </cell>
          <cell r="H329">
            <v>0</v>
          </cell>
          <cell r="I329">
            <v>0</v>
          </cell>
          <cell r="J329">
            <v>0</v>
          </cell>
          <cell r="K329">
            <v>1</v>
          </cell>
          <cell r="M329">
            <v>0</v>
          </cell>
          <cell r="N329">
            <v>19029389574014</v>
          </cell>
        </row>
        <row r="330">
          <cell r="B330">
            <v>13741</v>
          </cell>
          <cell r="C330" t="str">
            <v>Trương Trung Hải</v>
          </cell>
          <cell r="D330" t="str">
            <v>Nhân viên Bốc xếp</v>
          </cell>
          <cell r="G330" t="str">
            <v>HD1N</v>
          </cell>
          <cell r="H330">
            <v>0</v>
          </cell>
          <cell r="I330">
            <v>0</v>
          </cell>
          <cell r="J330">
            <v>0</v>
          </cell>
          <cell r="K330">
            <v>1</v>
          </cell>
          <cell r="M330">
            <v>0</v>
          </cell>
          <cell r="N330">
            <v>19029389575010</v>
          </cell>
        </row>
        <row r="331">
          <cell r="B331">
            <v>13817</v>
          </cell>
          <cell r="C331" t="str">
            <v>Cù Quốc Trịnh</v>
          </cell>
          <cell r="D331" t="str">
            <v>Nhân viên Bốc xếp</v>
          </cell>
          <cell r="G331" t="str">
            <v>HD1N</v>
          </cell>
          <cell r="H331">
            <v>0</v>
          </cell>
          <cell r="I331">
            <v>0</v>
          </cell>
          <cell r="J331">
            <v>0</v>
          </cell>
          <cell r="K331">
            <v>1</v>
          </cell>
          <cell r="M331">
            <v>0</v>
          </cell>
          <cell r="N331">
            <v>19029389559015</v>
          </cell>
        </row>
        <row r="332">
          <cell r="B332">
            <v>201516</v>
          </cell>
          <cell r="C332" t="str">
            <v>Nguyễn Trọng Thi</v>
          </cell>
          <cell r="D332" t="str">
            <v>Nhân viên Bốc xếp</v>
          </cell>
          <cell r="G332" t="str">
            <v>HD1N</v>
          </cell>
          <cell r="H332">
            <v>0</v>
          </cell>
          <cell r="I332">
            <v>0</v>
          </cell>
          <cell r="J332">
            <v>0</v>
          </cell>
          <cell r="K332">
            <v>1</v>
          </cell>
          <cell r="M332">
            <v>0</v>
          </cell>
          <cell r="N332">
            <v>19029389577013</v>
          </cell>
        </row>
        <row r="333">
          <cell r="B333">
            <v>10681</v>
          </cell>
          <cell r="C333" t="str">
            <v>Trần Văn Minh</v>
          </cell>
          <cell r="D333" t="str">
            <v>NV Lái xe - VHTTB</v>
          </cell>
          <cell r="G333" t="str">
            <v>HDKX</v>
          </cell>
          <cell r="H333">
            <v>0</v>
          </cell>
          <cell r="I333">
            <v>0</v>
          </cell>
          <cell r="J333">
            <v>0</v>
          </cell>
          <cell r="K333">
            <v>1</v>
          </cell>
          <cell r="L333">
            <v>2</v>
          </cell>
          <cell r="M333">
            <v>0.05</v>
          </cell>
          <cell r="N333">
            <v>10522162833019</v>
          </cell>
        </row>
        <row r="334">
          <cell r="B334">
            <v>10682</v>
          </cell>
          <cell r="C334" t="str">
            <v>Nguyễn Gia Chiến</v>
          </cell>
          <cell r="D334" t="str">
            <v>NV Lái xe - VHTTB</v>
          </cell>
          <cell r="G334" t="str">
            <v>HDKX</v>
          </cell>
          <cell r="H334">
            <v>0</v>
          </cell>
          <cell r="I334">
            <v>0</v>
          </cell>
          <cell r="J334">
            <v>0</v>
          </cell>
          <cell r="K334">
            <v>1</v>
          </cell>
          <cell r="M334">
            <v>0</v>
          </cell>
          <cell r="N334">
            <v>10522201381015</v>
          </cell>
        </row>
        <row r="335">
          <cell r="B335">
            <v>10683</v>
          </cell>
          <cell r="C335" t="str">
            <v>Nguyễn Trung Sơn</v>
          </cell>
          <cell r="D335" t="str">
            <v>NV Lái xe - VHTTB</v>
          </cell>
          <cell r="G335" t="str">
            <v>HDKX</v>
          </cell>
          <cell r="H335">
            <v>0</v>
          </cell>
          <cell r="I335">
            <v>0</v>
          </cell>
          <cell r="J335">
            <v>0</v>
          </cell>
          <cell r="K335">
            <v>1</v>
          </cell>
          <cell r="L335">
            <v>2</v>
          </cell>
          <cell r="M335">
            <v>0</v>
          </cell>
          <cell r="N335">
            <v>10522162724015</v>
          </cell>
        </row>
        <row r="336">
          <cell r="B336">
            <v>10684</v>
          </cell>
          <cell r="C336" t="str">
            <v>Lê Quang Hợp</v>
          </cell>
          <cell r="D336" t="str">
            <v>NV Lái xe - VHTTB</v>
          </cell>
          <cell r="G336" t="str">
            <v>HDKX</v>
          </cell>
          <cell r="H336">
            <v>0</v>
          </cell>
          <cell r="I336">
            <v>0</v>
          </cell>
          <cell r="J336">
            <v>0</v>
          </cell>
          <cell r="K336">
            <v>1</v>
          </cell>
          <cell r="L336">
            <v>2</v>
          </cell>
          <cell r="M336">
            <v>0</v>
          </cell>
          <cell r="N336">
            <v>10520053143018</v>
          </cell>
        </row>
        <row r="337">
          <cell r="B337">
            <v>10705</v>
          </cell>
          <cell r="C337" t="str">
            <v>Nguyễn Hữu Nam</v>
          </cell>
          <cell r="D337" t="str">
            <v>NV Lái xe - VHTTB</v>
          </cell>
          <cell r="G337" t="str">
            <v>HDKX</v>
          </cell>
          <cell r="H337">
            <v>0</v>
          </cell>
          <cell r="I337">
            <v>0</v>
          </cell>
          <cell r="J337">
            <v>0</v>
          </cell>
          <cell r="K337">
            <v>1</v>
          </cell>
          <cell r="L337">
            <v>2</v>
          </cell>
          <cell r="M337">
            <v>0</v>
          </cell>
          <cell r="N337">
            <v>10522162653010</v>
          </cell>
        </row>
        <row r="338">
          <cell r="B338">
            <v>10706</v>
          </cell>
          <cell r="C338" t="str">
            <v>Đặng Đình Phương</v>
          </cell>
          <cell r="D338" t="str">
            <v>NV Lái xe - VHTTB</v>
          </cell>
          <cell r="G338" t="str">
            <v>HDKX</v>
          </cell>
          <cell r="H338">
            <v>0</v>
          </cell>
          <cell r="I338">
            <v>0</v>
          </cell>
          <cell r="J338">
            <v>0</v>
          </cell>
          <cell r="K338">
            <v>1</v>
          </cell>
          <cell r="L338">
            <v>2</v>
          </cell>
          <cell r="M338">
            <v>0.1</v>
          </cell>
          <cell r="N338">
            <v>10522162710014</v>
          </cell>
        </row>
        <row r="339">
          <cell r="B339">
            <v>10707</v>
          </cell>
          <cell r="C339" t="str">
            <v>Phù Trung Ninh</v>
          </cell>
          <cell r="D339" t="str">
            <v>NV Lái xe - VHTTB</v>
          </cell>
          <cell r="G339" t="str">
            <v>HDKX</v>
          </cell>
          <cell r="H339">
            <v>0</v>
          </cell>
          <cell r="I339">
            <v>0</v>
          </cell>
          <cell r="J339">
            <v>0</v>
          </cell>
          <cell r="K339">
            <v>1</v>
          </cell>
          <cell r="L339">
            <v>3</v>
          </cell>
          <cell r="M339">
            <v>0.1</v>
          </cell>
          <cell r="N339">
            <v>10522162705010</v>
          </cell>
        </row>
        <row r="340">
          <cell r="B340">
            <v>10708</v>
          </cell>
          <cell r="C340" t="str">
            <v>Phạm Đình Thuần</v>
          </cell>
          <cell r="D340" t="str">
            <v>NV Lái xe - VHTTB</v>
          </cell>
          <cell r="G340" t="str">
            <v>HDKX</v>
          </cell>
          <cell r="H340">
            <v>0</v>
          </cell>
          <cell r="I340">
            <v>0</v>
          </cell>
          <cell r="J340">
            <v>0</v>
          </cell>
          <cell r="L340">
            <v>2</v>
          </cell>
          <cell r="M340">
            <v>0</v>
          </cell>
          <cell r="N340">
            <v>10520003333010</v>
          </cell>
        </row>
        <row r="341">
          <cell r="B341">
            <v>10710</v>
          </cell>
          <cell r="C341" t="str">
            <v>Nguyễn Anh Dũng</v>
          </cell>
          <cell r="D341" t="str">
            <v>NV Lái xe - VHTTB</v>
          </cell>
          <cell r="G341" t="str">
            <v>HDKX</v>
          </cell>
          <cell r="H341">
            <v>0</v>
          </cell>
          <cell r="I341">
            <v>0</v>
          </cell>
          <cell r="J341">
            <v>0</v>
          </cell>
          <cell r="K341">
            <v>1</v>
          </cell>
          <cell r="L341">
            <v>2</v>
          </cell>
          <cell r="M341">
            <v>0.2</v>
          </cell>
          <cell r="N341">
            <v>10522162701015</v>
          </cell>
        </row>
        <row r="342">
          <cell r="B342">
            <v>10711</v>
          </cell>
          <cell r="C342" t="str">
            <v>Nguyễn Ngọc Hà</v>
          </cell>
          <cell r="D342" t="str">
            <v>NV Lái xe - VHTTB</v>
          </cell>
          <cell r="G342" t="str">
            <v>HDKX</v>
          </cell>
          <cell r="H342">
            <v>0</v>
          </cell>
          <cell r="I342">
            <v>0</v>
          </cell>
          <cell r="J342">
            <v>0</v>
          </cell>
          <cell r="K342">
            <v>1</v>
          </cell>
          <cell r="L342">
            <v>2</v>
          </cell>
          <cell r="M342">
            <v>0</v>
          </cell>
          <cell r="N342">
            <v>10522162639018</v>
          </cell>
        </row>
        <row r="343">
          <cell r="B343">
            <v>10712</v>
          </cell>
          <cell r="C343" t="str">
            <v>Phạm Đức Long</v>
          </cell>
          <cell r="D343" t="str">
            <v>NV Lái xe - VHTTB</v>
          </cell>
          <cell r="G343" t="str">
            <v>HDKX</v>
          </cell>
          <cell r="H343">
            <v>0</v>
          </cell>
          <cell r="I343">
            <v>0</v>
          </cell>
          <cell r="J343">
            <v>0</v>
          </cell>
          <cell r="K343">
            <v>1</v>
          </cell>
          <cell r="L343">
            <v>1</v>
          </cell>
          <cell r="M343">
            <v>0</v>
          </cell>
          <cell r="N343">
            <v>10522162741017</v>
          </cell>
        </row>
        <row r="344">
          <cell r="B344">
            <v>10713</v>
          </cell>
          <cell r="C344" t="str">
            <v>Trịnh Văn Mạnh</v>
          </cell>
          <cell r="D344" t="str">
            <v>NV Lái xe - VHTTB</v>
          </cell>
          <cell r="G344" t="str">
            <v>HDKX</v>
          </cell>
          <cell r="H344">
            <v>0</v>
          </cell>
          <cell r="I344">
            <v>0</v>
          </cell>
          <cell r="J344">
            <v>0</v>
          </cell>
          <cell r="K344">
            <v>1</v>
          </cell>
          <cell r="L344">
            <v>1</v>
          </cell>
          <cell r="M344">
            <v>0.05</v>
          </cell>
          <cell r="N344">
            <v>10522162648017</v>
          </cell>
        </row>
        <row r="345">
          <cell r="B345">
            <v>10714</v>
          </cell>
          <cell r="C345" t="str">
            <v>Phạm Văn Hải</v>
          </cell>
          <cell r="D345" t="str">
            <v>NV Lái xe - VHTTB</v>
          </cell>
          <cell r="G345" t="str">
            <v>HDKX</v>
          </cell>
          <cell r="H345">
            <v>0</v>
          </cell>
          <cell r="I345">
            <v>0</v>
          </cell>
          <cell r="J345">
            <v>0</v>
          </cell>
          <cell r="K345">
            <v>1</v>
          </cell>
          <cell r="L345">
            <v>4</v>
          </cell>
          <cell r="M345">
            <v>0.1</v>
          </cell>
          <cell r="N345">
            <v>10522162623014</v>
          </cell>
        </row>
        <row r="346">
          <cell r="B346">
            <v>10716</v>
          </cell>
          <cell r="C346" t="str">
            <v>Bùi Văn Thành</v>
          </cell>
          <cell r="D346" t="str">
            <v>NV Lái xe - VHTTB</v>
          </cell>
          <cell r="G346" t="str">
            <v>HDKX</v>
          </cell>
          <cell r="H346">
            <v>0</v>
          </cell>
          <cell r="I346">
            <v>0</v>
          </cell>
          <cell r="J346">
            <v>0</v>
          </cell>
          <cell r="K346">
            <v>1</v>
          </cell>
          <cell r="L346">
            <v>2</v>
          </cell>
          <cell r="M346">
            <v>0</v>
          </cell>
          <cell r="N346">
            <v>10522162737011</v>
          </cell>
        </row>
        <row r="347">
          <cell r="B347">
            <v>10717</v>
          </cell>
          <cell r="C347" t="str">
            <v>Bùi Chí Công</v>
          </cell>
          <cell r="D347" t="str">
            <v>NV Lái xe - VHTTB</v>
          </cell>
          <cell r="G347" t="str">
            <v>HDKX</v>
          </cell>
          <cell r="H347">
            <v>0</v>
          </cell>
          <cell r="I347">
            <v>0</v>
          </cell>
          <cell r="J347">
            <v>0</v>
          </cell>
          <cell r="K347">
            <v>1</v>
          </cell>
          <cell r="M347">
            <v>0</v>
          </cell>
          <cell r="N347">
            <v>10522162630010</v>
          </cell>
        </row>
        <row r="348">
          <cell r="B348">
            <v>10718</v>
          </cell>
          <cell r="C348" t="str">
            <v>Nguyễn Văn Định</v>
          </cell>
          <cell r="D348" t="str">
            <v>NV Lái xe - VHTTB</v>
          </cell>
          <cell r="G348" t="str">
            <v>HDKX</v>
          </cell>
          <cell r="H348">
            <v>0</v>
          </cell>
          <cell r="I348">
            <v>0</v>
          </cell>
          <cell r="J348">
            <v>0</v>
          </cell>
          <cell r="K348">
            <v>1</v>
          </cell>
          <cell r="L348">
            <v>2</v>
          </cell>
          <cell r="M348">
            <v>0.05</v>
          </cell>
          <cell r="N348">
            <v>10520321899015</v>
          </cell>
        </row>
        <row r="349">
          <cell r="B349">
            <v>10719</v>
          </cell>
          <cell r="C349" t="str">
            <v>Nguyễn Hải Anh</v>
          </cell>
          <cell r="D349" t="str">
            <v>NV Lái xe - VHTTB</v>
          </cell>
          <cell r="G349" t="str">
            <v>HDKX</v>
          </cell>
          <cell r="H349">
            <v>0</v>
          </cell>
          <cell r="I349">
            <v>0</v>
          </cell>
          <cell r="J349">
            <v>0</v>
          </cell>
          <cell r="K349">
            <v>1</v>
          </cell>
          <cell r="M349">
            <v>0.05</v>
          </cell>
          <cell r="N349">
            <v>10320272242014</v>
          </cell>
        </row>
        <row r="350">
          <cell r="B350">
            <v>10720</v>
          </cell>
          <cell r="C350" t="str">
            <v>Bùi Kiên Trung</v>
          </cell>
          <cell r="D350" t="str">
            <v>NV Lái xe - VHTTB</v>
          </cell>
          <cell r="G350" t="str">
            <v>HDKX</v>
          </cell>
          <cell r="H350">
            <v>0</v>
          </cell>
          <cell r="I350">
            <v>0</v>
          </cell>
          <cell r="J350">
            <v>0</v>
          </cell>
          <cell r="K350">
            <v>1</v>
          </cell>
          <cell r="L350">
            <v>3</v>
          </cell>
          <cell r="M350">
            <v>0</v>
          </cell>
          <cell r="N350">
            <v>10522156672011</v>
          </cell>
        </row>
        <row r="351">
          <cell r="B351">
            <v>10721</v>
          </cell>
          <cell r="C351" t="str">
            <v>Vũ Quốc Cường</v>
          </cell>
          <cell r="D351" t="str">
            <v>NV Lái xe - VHTTB</v>
          </cell>
          <cell r="G351" t="str">
            <v>HDKX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  <cell r="M351">
            <v>0</v>
          </cell>
          <cell r="N351">
            <v>10522162892015</v>
          </cell>
        </row>
        <row r="352">
          <cell r="B352">
            <v>10722</v>
          </cell>
          <cell r="C352" t="str">
            <v>Vũ Văn Dương</v>
          </cell>
          <cell r="D352" t="str">
            <v>NV Lái xe - VHTTB</v>
          </cell>
          <cell r="G352" t="str">
            <v>HDKX</v>
          </cell>
          <cell r="H352">
            <v>0</v>
          </cell>
          <cell r="I352">
            <v>0</v>
          </cell>
          <cell r="J352">
            <v>0</v>
          </cell>
          <cell r="K352">
            <v>1</v>
          </cell>
          <cell r="M352">
            <v>0</v>
          </cell>
          <cell r="N352">
            <v>10522162900018</v>
          </cell>
        </row>
        <row r="353">
          <cell r="B353">
            <v>10723</v>
          </cell>
          <cell r="C353" t="str">
            <v>Vũ Văn Thái</v>
          </cell>
          <cell r="D353" t="str">
            <v>NV Lái xe - VHTTB</v>
          </cell>
          <cell r="G353" t="str">
            <v>HDKX</v>
          </cell>
          <cell r="H353">
            <v>0</v>
          </cell>
          <cell r="I353">
            <v>0</v>
          </cell>
          <cell r="J353">
            <v>0</v>
          </cell>
          <cell r="K353">
            <v>1</v>
          </cell>
          <cell r="L353">
            <v>3</v>
          </cell>
          <cell r="M353">
            <v>0</v>
          </cell>
          <cell r="N353">
            <v>10520767892014</v>
          </cell>
        </row>
        <row r="354">
          <cell r="B354">
            <v>10725</v>
          </cell>
          <cell r="C354" t="str">
            <v>Phạm Quang Sơn</v>
          </cell>
          <cell r="D354" t="str">
            <v>NV Lái xe - VHTTB</v>
          </cell>
          <cell r="G354" t="str">
            <v>HDKX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  <cell r="L354">
            <v>3</v>
          </cell>
          <cell r="M354">
            <v>0</v>
          </cell>
          <cell r="N354">
            <v>10522162913012</v>
          </cell>
        </row>
        <row r="355">
          <cell r="B355">
            <v>10726</v>
          </cell>
          <cell r="C355" t="str">
            <v>Vũ Mạnh Hùng</v>
          </cell>
          <cell r="D355" t="str">
            <v>NV Lái xe - VHTTB</v>
          </cell>
          <cell r="G355" t="str">
            <v>HDKX</v>
          </cell>
          <cell r="H355">
            <v>0</v>
          </cell>
          <cell r="I355">
            <v>0</v>
          </cell>
          <cell r="J355">
            <v>0</v>
          </cell>
          <cell r="K355">
            <v>1</v>
          </cell>
          <cell r="L355">
            <v>2</v>
          </cell>
          <cell r="M355">
            <v>0</v>
          </cell>
          <cell r="N355">
            <v>10523498946012</v>
          </cell>
        </row>
        <row r="356">
          <cell r="B356">
            <v>10727</v>
          </cell>
          <cell r="C356" t="str">
            <v>Trần Mạnh Hùng</v>
          </cell>
          <cell r="D356" t="str">
            <v>NV Lái xe - VHTTB</v>
          </cell>
          <cell r="G356" t="str">
            <v>HDKX</v>
          </cell>
          <cell r="H356">
            <v>0</v>
          </cell>
          <cell r="I356">
            <v>0</v>
          </cell>
          <cell r="J356">
            <v>0</v>
          </cell>
          <cell r="K356">
            <v>1</v>
          </cell>
          <cell r="L356">
            <v>1</v>
          </cell>
          <cell r="M356">
            <v>0</v>
          </cell>
          <cell r="N356">
            <v>10520633859010</v>
          </cell>
        </row>
        <row r="357">
          <cell r="B357">
            <v>10728</v>
          </cell>
          <cell r="C357" t="str">
            <v>Nguyễn Mạnh Hùng</v>
          </cell>
          <cell r="D357" t="str">
            <v>NV Lái xe - VHTTB</v>
          </cell>
          <cell r="G357" t="str">
            <v>HDKX</v>
          </cell>
          <cell r="H357">
            <v>0</v>
          </cell>
          <cell r="I357">
            <v>0</v>
          </cell>
          <cell r="J357">
            <v>0</v>
          </cell>
          <cell r="K357">
            <v>1</v>
          </cell>
          <cell r="L357">
            <v>2</v>
          </cell>
          <cell r="M357">
            <v>0.05</v>
          </cell>
          <cell r="N357">
            <v>10522162904013</v>
          </cell>
        </row>
        <row r="358">
          <cell r="B358">
            <v>10729</v>
          </cell>
          <cell r="C358" t="str">
            <v>Nguyễn Thanh Quyết</v>
          </cell>
          <cell r="D358" t="str">
            <v>NV Lái xe - VHTTB</v>
          </cell>
          <cell r="G358" t="str">
            <v>HDKX</v>
          </cell>
          <cell r="H358">
            <v>0</v>
          </cell>
          <cell r="I358">
            <v>0</v>
          </cell>
          <cell r="J358">
            <v>0</v>
          </cell>
          <cell r="K358">
            <v>1</v>
          </cell>
          <cell r="L358">
            <v>1</v>
          </cell>
          <cell r="M358">
            <v>0.05</v>
          </cell>
          <cell r="N358">
            <v>10523640518015</v>
          </cell>
        </row>
        <row r="359">
          <cell r="B359">
            <v>10730</v>
          </cell>
          <cell r="C359" t="str">
            <v>Nguyễn Thanh Bình</v>
          </cell>
          <cell r="D359" t="str">
            <v>NV Lái xe - VHTTB</v>
          </cell>
          <cell r="G359" t="str">
            <v>HDKX</v>
          </cell>
          <cell r="H359">
            <v>0</v>
          </cell>
          <cell r="I359">
            <v>0</v>
          </cell>
          <cell r="J359">
            <v>0</v>
          </cell>
          <cell r="K359">
            <v>1</v>
          </cell>
          <cell r="L359">
            <v>2</v>
          </cell>
          <cell r="M359">
            <v>0</v>
          </cell>
          <cell r="N359">
            <v>10520003287019</v>
          </cell>
        </row>
        <row r="360">
          <cell r="B360">
            <v>10731</v>
          </cell>
          <cell r="C360" t="str">
            <v>Vũ Tiến Lịch</v>
          </cell>
          <cell r="D360" t="str">
            <v>NV Lái xe - VHTTB</v>
          </cell>
          <cell r="G360" t="str">
            <v>HDKX</v>
          </cell>
          <cell r="H360">
            <v>0</v>
          </cell>
          <cell r="I360">
            <v>0</v>
          </cell>
          <cell r="J360">
            <v>0</v>
          </cell>
          <cell r="K360">
            <v>1</v>
          </cell>
          <cell r="L360">
            <v>2</v>
          </cell>
          <cell r="M360">
            <v>0</v>
          </cell>
          <cell r="N360">
            <v>10523640500019</v>
          </cell>
        </row>
        <row r="361">
          <cell r="B361">
            <v>10732</v>
          </cell>
          <cell r="C361" t="str">
            <v>Nguyễn Xuân Hợi</v>
          </cell>
          <cell r="D361" t="str">
            <v>NV Lái xe - VHTTB</v>
          </cell>
          <cell r="G361" t="str">
            <v>HDKX</v>
          </cell>
          <cell r="H361">
            <v>0</v>
          </cell>
          <cell r="I361">
            <v>0</v>
          </cell>
          <cell r="J361">
            <v>0</v>
          </cell>
          <cell r="K361">
            <v>1</v>
          </cell>
          <cell r="L361">
            <v>2</v>
          </cell>
          <cell r="M361">
            <v>0</v>
          </cell>
          <cell r="N361">
            <v>10520153811018</v>
          </cell>
        </row>
        <row r="362">
          <cell r="B362">
            <v>10733</v>
          </cell>
          <cell r="C362" t="str">
            <v>Nguyễn Văn Sơn</v>
          </cell>
          <cell r="D362" t="str">
            <v>NV Lái xe - VHTTB</v>
          </cell>
          <cell r="G362" t="str">
            <v>HDKX</v>
          </cell>
          <cell r="H362">
            <v>0</v>
          </cell>
          <cell r="I362">
            <v>0</v>
          </cell>
          <cell r="J362">
            <v>0</v>
          </cell>
          <cell r="K362">
            <v>1</v>
          </cell>
          <cell r="L362">
            <v>2</v>
          </cell>
          <cell r="M362">
            <v>0</v>
          </cell>
          <cell r="N362">
            <v>10523499015012</v>
          </cell>
        </row>
        <row r="363">
          <cell r="B363">
            <v>11132</v>
          </cell>
          <cell r="C363" t="str">
            <v>Nguyễn Hữu Chức</v>
          </cell>
          <cell r="D363" t="str">
            <v>NV Lái xe - VHTTB</v>
          </cell>
          <cell r="G363" t="str">
            <v>HD3N</v>
          </cell>
          <cell r="H363">
            <v>0</v>
          </cell>
          <cell r="I363">
            <v>0</v>
          </cell>
          <cell r="J363">
            <v>0</v>
          </cell>
          <cell r="K363">
            <v>1</v>
          </cell>
          <cell r="L363">
            <v>1</v>
          </cell>
          <cell r="M363">
            <v>0</v>
          </cell>
          <cell r="N363">
            <v>19026970114017</v>
          </cell>
        </row>
        <row r="364">
          <cell r="B364">
            <v>11133</v>
          </cell>
          <cell r="C364" t="str">
            <v>Phù Định</v>
          </cell>
          <cell r="D364" t="str">
            <v>NV Lái xe - VHTTB</v>
          </cell>
          <cell r="G364" t="str">
            <v>HD3N</v>
          </cell>
          <cell r="H364">
            <v>0</v>
          </cell>
          <cell r="I364">
            <v>0</v>
          </cell>
          <cell r="J364">
            <v>0</v>
          </cell>
          <cell r="K364">
            <v>1</v>
          </cell>
          <cell r="L364">
            <v>1</v>
          </cell>
          <cell r="M364">
            <v>0</v>
          </cell>
          <cell r="N364">
            <v>11521309936010</v>
          </cell>
        </row>
        <row r="365">
          <cell r="B365">
            <v>11134</v>
          </cell>
          <cell r="C365" t="str">
            <v>Hồ Ngọc Hà</v>
          </cell>
          <cell r="D365" t="str">
            <v>NV Lái xe - VHTTB</v>
          </cell>
          <cell r="G365" t="str">
            <v>HD3N</v>
          </cell>
          <cell r="H365">
            <v>0</v>
          </cell>
          <cell r="I365">
            <v>0</v>
          </cell>
          <cell r="J365">
            <v>0</v>
          </cell>
          <cell r="K365">
            <v>1</v>
          </cell>
          <cell r="L365">
            <v>2</v>
          </cell>
          <cell r="M365">
            <v>0</v>
          </cell>
          <cell r="N365">
            <v>19026970115013</v>
          </cell>
        </row>
        <row r="366">
          <cell r="B366">
            <v>11135</v>
          </cell>
          <cell r="C366" t="str">
            <v>Nguyễn Đắc Thanh</v>
          </cell>
          <cell r="D366" t="str">
            <v>NV Lái xe - VHTTB</v>
          </cell>
          <cell r="G366" t="str">
            <v>HD3N</v>
          </cell>
          <cell r="H366">
            <v>0</v>
          </cell>
          <cell r="I366">
            <v>0</v>
          </cell>
          <cell r="J366">
            <v>0</v>
          </cell>
          <cell r="K366">
            <v>1</v>
          </cell>
          <cell r="L366">
            <v>2</v>
          </cell>
          <cell r="M366">
            <v>0</v>
          </cell>
          <cell r="N366">
            <v>19026970116011</v>
          </cell>
        </row>
        <row r="367">
          <cell r="B367">
            <v>11136</v>
          </cell>
          <cell r="C367" t="str">
            <v>Nguyễn Huy Dũng</v>
          </cell>
          <cell r="D367" t="str">
            <v>NV Lái xe - VHTTB</v>
          </cell>
          <cell r="G367" t="str">
            <v>HD3N</v>
          </cell>
          <cell r="H367">
            <v>0</v>
          </cell>
          <cell r="I367">
            <v>0</v>
          </cell>
          <cell r="J367">
            <v>0</v>
          </cell>
          <cell r="K367">
            <v>1</v>
          </cell>
          <cell r="M367">
            <v>0</v>
          </cell>
          <cell r="N367">
            <v>19026970117016</v>
          </cell>
        </row>
        <row r="368">
          <cell r="B368">
            <v>11137</v>
          </cell>
          <cell r="C368" t="str">
            <v>Nguyễn Văn Phong</v>
          </cell>
          <cell r="D368" t="str">
            <v>NV Lái xe - VHTTB</v>
          </cell>
          <cell r="G368" t="str">
            <v>HD3N</v>
          </cell>
          <cell r="H368">
            <v>0</v>
          </cell>
          <cell r="I368">
            <v>0</v>
          </cell>
          <cell r="J368">
            <v>0</v>
          </cell>
          <cell r="K368">
            <v>1</v>
          </cell>
          <cell r="M368">
            <v>0</v>
          </cell>
          <cell r="N368">
            <v>19027009697019</v>
          </cell>
        </row>
        <row r="369">
          <cell r="B369">
            <v>11138</v>
          </cell>
          <cell r="C369" t="str">
            <v>Phạm Việt Tùng</v>
          </cell>
          <cell r="D369" t="str">
            <v>NV Lái xe - VHTTB</v>
          </cell>
          <cell r="G369" t="str">
            <v>HD3N</v>
          </cell>
          <cell r="H369">
            <v>0</v>
          </cell>
          <cell r="I369">
            <v>0</v>
          </cell>
          <cell r="J369">
            <v>0</v>
          </cell>
          <cell r="K369">
            <v>1</v>
          </cell>
          <cell r="M369">
            <v>0</v>
          </cell>
          <cell r="N369">
            <v>19026970119019</v>
          </cell>
        </row>
        <row r="370">
          <cell r="B370">
            <v>11139</v>
          </cell>
          <cell r="C370" t="str">
            <v>Phùng Viết Dũng</v>
          </cell>
          <cell r="D370" t="str">
            <v>NV Lái xe - VHTTB</v>
          </cell>
          <cell r="G370" t="str">
            <v>HD3N</v>
          </cell>
          <cell r="H370">
            <v>0</v>
          </cell>
          <cell r="I370">
            <v>0</v>
          </cell>
          <cell r="J370">
            <v>0</v>
          </cell>
          <cell r="K370">
            <v>1</v>
          </cell>
          <cell r="L370">
            <v>2</v>
          </cell>
          <cell r="M370">
            <v>0</v>
          </cell>
          <cell r="N370">
            <v>19026970120017</v>
          </cell>
        </row>
        <row r="371">
          <cell r="B371">
            <v>11142</v>
          </cell>
          <cell r="C371" t="str">
            <v>Trần Văn Chính</v>
          </cell>
          <cell r="D371" t="str">
            <v>NV Lái xe - VHTTB</v>
          </cell>
          <cell r="G371" t="str">
            <v>HD3N</v>
          </cell>
          <cell r="H371">
            <v>0</v>
          </cell>
          <cell r="I371">
            <v>0</v>
          </cell>
          <cell r="J371">
            <v>0</v>
          </cell>
          <cell r="K371">
            <v>1</v>
          </cell>
          <cell r="M371">
            <v>0</v>
          </cell>
          <cell r="N371">
            <v>19026970123016</v>
          </cell>
        </row>
        <row r="372">
          <cell r="B372">
            <v>11143</v>
          </cell>
          <cell r="C372" t="str">
            <v>Phù Xuân Tiền</v>
          </cell>
          <cell r="D372" t="str">
            <v>NV Lái xe - VHTTB</v>
          </cell>
          <cell r="G372" t="str">
            <v>HD3N</v>
          </cell>
          <cell r="H372">
            <v>0</v>
          </cell>
          <cell r="I372">
            <v>0</v>
          </cell>
          <cell r="J372">
            <v>0</v>
          </cell>
          <cell r="K372">
            <v>1</v>
          </cell>
          <cell r="L372">
            <v>2</v>
          </cell>
          <cell r="M372">
            <v>0</v>
          </cell>
          <cell r="N372">
            <v>10522594122016</v>
          </cell>
        </row>
        <row r="373">
          <cell r="B373">
            <v>11144</v>
          </cell>
          <cell r="C373" t="str">
            <v>Đinh Văn Bền</v>
          </cell>
          <cell r="D373" t="str">
            <v>NV Lái xe - VHTTB</v>
          </cell>
          <cell r="G373" t="str">
            <v>HD3N</v>
          </cell>
          <cell r="H373">
            <v>0</v>
          </cell>
          <cell r="I373">
            <v>0</v>
          </cell>
          <cell r="J373">
            <v>0</v>
          </cell>
          <cell r="K373">
            <v>1</v>
          </cell>
          <cell r="M373">
            <v>0</v>
          </cell>
          <cell r="N373">
            <v>19026970124012</v>
          </cell>
        </row>
        <row r="374">
          <cell r="B374">
            <v>11145</v>
          </cell>
          <cell r="C374" t="str">
            <v>Nguyễn Tiến Ngọc</v>
          </cell>
          <cell r="D374" t="str">
            <v>NV Lái xe - VHTTB</v>
          </cell>
          <cell r="G374" t="str">
            <v>HD3N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  <cell r="M374">
            <v>0</v>
          </cell>
          <cell r="N374">
            <v>19026970126015</v>
          </cell>
        </row>
        <row r="375">
          <cell r="B375">
            <v>13406</v>
          </cell>
          <cell r="C375" t="str">
            <v>Hoàng Đình Mạnh</v>
          </cell>
          <cell r="D375" t="str">
            <v>NV Lái xe - VHTTB</v>
          </cell>
          <cell r="G375" t="str">
            <v>HD3N</v>
          </cell>
          <cell r="H375">
            <v>0</v>
          </cell>
          <cell r="I375">
            <v>0</v>
          </cell>
          <cell r="J375">
            <v>0</v>
          </cell>
          <cell r="K375">
            <v>1</v>
          </cell>
          <cell r="M375">
            <v>0</v>
          </cell>
          <cell r="N375">
            <v>19028960166011</v>
          </cell>
        </row>
        <row r="376">
          <cell r="B376">
            <v>13407</v>
          </cell>
          <cell r="C376" t="str">
            <v>Vương Văn Tiến</v>
          </cell>
          <cell r="D376" t="str">
            <v>NV Lái xe - VHTTB</v>
          </cell>
          <cell r="G376" t="str">
            <v>HD3N</v>
          </cell>
          <cell r="H376">
            <v>0</v>
          </cell>
          <cell r="I376">
            <v>0</v>
          </cell>
          <cell r="J376">
            <v>0</v>
          </cell>
          <cell r="K376">
            <v>1</v>
          </cell>
          <cell r="M376">
            <v>0</v>
          </cell>
          <cell r="N376">
            <v>19028973518014</v>
          </cell>
        </row>
        <row r="377">
          <cell r="B377">
            <v>13408</v>
          </cell>
          <cell r="C377" t="str">
            <v>Nguyễn Phương Thắng</v>
          </cell>
          <cell r="D377" t="str">
            <v>NV Lái xe - VHTTB</v>
          </cell>
          <cell r="G377" t="str">
            <v>HD3N</v>
          </cell>
          <cell r="H377">
            <v>0</v>
          </cell>
          <cell r="I377">
            <v>0</v>
          </cell>
          <cell r="J377">
            <v>0</v>
          </cell>
          <cell r="K377">
            <v>1</v>
          </cell>
          <cell r="M377">
            <v>0</v>
          </cell>
          <cell r="N377">
            <v>19028960268019</v>
          </cell>
        </row>
        <row r="378">
          <cell r="B378">
            <v>13409</v>
          </cell>
          <cell r="C378" t="str">
            <v>Lê Tuấn Anh</v>
          </cell>
          <cell r="D378" t="str">
            <v>NV Lái xe - VHTTB</v>
          </cell>
          <cell r="G378" t="str">
            <v>HD3N</v>
          </cell>
          <cell r="H378">
            <v>0</v>
          </cell>
          <cell r="I378">
            <v>0</v>
          </cell>
          <cell r="J378">
            <v>0</v>
          </cell>
          <cell r="K378">
            <v>1</v>
          </cell>
          <cell r="M378">
            <v>0</v>
          </cell>
          <cell r="N378">
            <v>19026625319021</v>
          </cell>
        </row>
        <row r="379">
          <cell r="B379">
            <v>13410</v>
          </cell>
          <cell r="C379" t="str">
            <v>Đoàn Văn Phương</v>
          </cell>
          <cell r="D379" t="str">
            <v>NV Lái xe - VHTTB</v>
          </cell>
          <cell r="G379" t="str">
            <v>HD3N</v>
          </cell>
          <cell r="H379">
            <v>0</v>
          </cell>
          <cell r="I379">
            <v>0</v>
          </cell>
          <cell r="J379">
            <v>0</v>
          </cell>
          <cell r="K379">
            <v>1</v>
          </cell>
          <cell r="M379">
            <v>0</v>
          </cell>
          <cell r="N379">
            <v>19028960279010</v>
          </cell>
        </row>
        <row r="380">
          <cell r="B380">
            <v>13411</v>
          </cell>
          <cell r="C380" t="str">
            <v>Nguyễn Văn Hà</v>
          </cell>
          <cell r="D380" t="str">
            <v>NV Lái xe - VHTTB</v>
          </cell>
          <cell r="G380" t="str">
            <v>HD3N</v>
          </cell>
          <cell r="H380">
            <v>0</v>
          </cell>
          <cell r="I380">
            <v>0</v>
          </cell>
          <cell r="J380">
            <v>0</v>
          </cell>
          <cell r="K380">
            <v>1</v>
          </cell>
          <cell r="M380">
            <v>0</v>
          </cell>
          <cell r="N380">
            <v>19028960239019</v>
          </cell>
        </row>
        <row r="381">
          <cell r="B381">
            <v>13412</v>
          </cell>
          <cell r="C381" t="str">
            <v>Nguyễn Mạnh Hiếu</v>
          </cell>
          <cell r="D381" t="str">
            <v>NV Lái xe - VHTTB</v>
          </cell>
          <cell r="G381" t="str">
            <v>HD3N</v>
          </cell>
          <cell r="H381">
            <v>0</v>
          </cell>
          <cell r="I381">
            <v>0</v>
          </cell>
          <cell r="J381">
            <v>0</v>
          </cell>
          <cell r="K381">
            <v>1</v>
          </cell>
          <cell r="M381">
            <v>0</v>
          </cell>
          <cell r="N381">
            <v>19023520863010</v>
          </cell>
        </row>
        <row r="382">
          <cell r="B382">
            <v>13413</v>
          </cell>
          <cell r="C382" t="str">
            <v>Vũ Việt Hùng</v>
          </cell>
          <cell r="D382" t="str">
            <v>NV Lái xe - VHTTB</v>
          </cell>
          <cell r="G382" t="str">
            <v>HD3N</v>
          </cell>
          <cell r="H382">
            <v>0</v>
          </cell>
          <cell r="I382">
            <v>0</v>
          </cell>
          <cell r="J382">
            <v>0</v>
          </cell>
          <cell r="K382">
            <v>1</v>
          </cell>
          <cell r="M382">
            <v>0</v>
          </cell>
          <cell r="N382">
            <v>19023520871013</v>
          </cell>
        </row>
        <row r="383">
          <cell r="B383">
            <v>13414</v>
          </cell>
          <cell r="C383" t="str">
            <v>Lê Hữu Hóa</v>
          </cell>
          <cell r="D383" t="str">
            <v>NV Lái xe - VHTTB</v>
          </cell>
          <cell r="G383" t="str">
            <v>HD3N</v>
          </cell>
          <cell r="H383">
            <v>0</v>
          </cell>
          <cell r="I383">
            <v>0</v>
          </cell>
          <cell r="J383">
            <v>0</v>
          </cell>
          <cell r="K383">
            <v>1</v>
          </cell>
          <cell r="M383">
            <v>0</v>
          </cell>
          <cell r="N383">
            <v>19028960282011</v>
          </cell>
        </row>
        <row r="384">
          <cell r="B384">
            <v>13415</v>
          </cell>
          <cell r="C384" t="str">
            <v>Đinh Văn Duyên</v>
          </cell>
          <cell r="D384" t="str">
            <v>NV Lái xe - VHTTB</v>
          </cell>
          <cell r="G384" t="str">
            <v>HD3N</v>
          </cell>
          <cell r="H384">
            <v>0</v>
          </cell>
          <cell r="I384">
            <v>0</v>
          </cell>
          <cell r="J384">
            <v>0</v>
          </cell>
          <cell r="K384">
            <v>1</v>
          </cell>
          <cell r="M384">
            <v>0</v>
          </cell>
          <cell r="N384">
            <v>19028960226014</v>
          </cell>
        </row>
        <row r="385">
          <cell r="B385">
            <v>13530</v>
          </cell>
          <cell r="C385" t="str">
            <v>Lương Văn Dư</v>
          </cell>
          <cell r="D385" t="str">
            <v>NV Lái xe - VHTTB</v>
          </cell>
          <cell r="G385" t="str">
            <v>HD3N</v>
          </cell>
          <cell r="H385">
            <v>0</v>
          </cell>
          <cell r="I385">
            <v>0</v>
          </cell>
          <cell r="J385">
            <v>0</v>
          </cell>
          <cell r="K385">
            <v>1</v>
          </cell>
          <cell r="M385">
            <v>0</v>
          </cell>
          <cell r="N385">
            <v>19021243324015</v>
          </cell>
        </row>
        <row r="386">
          <cell r="B386">
            <v>13529</v>
          </cell>
          <cell r="C386" t="str">
            <v>Cao Thế Vĩnh</v>
          </cell>
          <cell r="D386" t="str">
            <v>NV Lái xe - VHTTB</v>
          </cell>
          <cell r="G386" t="str">
            <v>HD3N</v>
          </cell>
          <cell r="H386">
            <v>0</v>
          </cell>
          <cell r="I386">
            <v>0</v>
          </cell>
          <cell r="J386">
            <v>0</v>
          </cell>
          <cell r="K386">
            <v>1</v>
          </cell>
          <cell r="M386">
            <v>0</v>
          </cell>
          <cell r="N386">
            <v>10520632990016</v>
          </cell>
        </row>
        <row r="387">
          <cell r="B387">
            <v>10648</v>
          </cell>
          <cell r="C387" t="str">
            <v>Phạm Minh Thành</v>
          </cell>
          <cell r="D387" t="str">
            <v>NV Lái xe - VHTTB</v>
          </cell>
          <cell r="G387" t="str">
            <v>HD3N</v>
          </cell>
          <cell r="H387">
            <v>0</v>
          </cell>
          <cell r="I387">
            <v>0</v>
          </cell>
          <cell r="J387">
            <v>0</v>
          </cell>
          <cell r="K387">
            <v>1</v>
          </cell>
          <cell r="M387">
            <v>0</v>
          </cell>
          <cell r="N387">
            <v>11623063628017</v>
          </cell>
        </row>
        <row r="388">
          <cell r="B388">
            <v>10649</v>
          </cell>
          <cell r="C388" t="str">
            <v>Vũ Minh Tú</v>
          </cell>
          <cell r="D388" t="str">
            <v>NV Lái xe - VHTTB</v>
          </cell>
          <cell r="G388" t="str">
            <v>HD3N</v>
          </cell>
          <cell r="H388">
            <v>0</v>
          </cell>
          <cell r="I388">
            <v>0</v>
          </cell>
          <cell r="J388">
            <v>0</v>
          </cell>
          <cell r="K388">
            <v>1</v>
          </cell>
          <cell r="L388">
            <v>1</v>
          </cell>
          <cell r="M388">
            <v>0</v>
          </cell>
          <cell r="N388">
            <v>10524470154011</v>
          </cell>
        </row>
        <row r="389">
          <cell r="B389">
            <v>10651</v>
          </cell>
          <cell r="C389" t="str">
            <v>Đỗ Văn Chính</v>
          </cell>
          <cell r="D389" t="str">
            <v>NV Lái xe - VHTTB</v>
          </cell>
          <cell r="G389" t="str">
            <v>HD3N</v>
          </cell>
          <cell r="H389">
            <v>0</v>
          </cell>
          <cell r="I389">
            <v>0</v>
          </cell>
          <cell r="J389">
            <v>0</v>
          </cell>
          <cell r="K389">
            <v>1</v>
          </cell>
          <cell r="L389">
            <v>1</v>
          </cell>
          <cell r="M389">
            <v>0</v>
          </cell>
          <cell r="N389">
            <v>10525139402018</v>
          </cell>
        </row>
        <row r="390">
          <cell r="B390">
            <v>10656</v>
          </cell>
          <cell r="C390" t="str">
            <v>Bùi Việt Bắc</v>
          </cell>
          <cell r="D390" t="str">
            <v>NV Lái xe - VHTTB</v>
          </cell>
          <cell r="G390" t="str">
            <v>HD3N</v>
          </cell>
          <cell r="H390">
            <v>0</v>
          </cell>
          <cell r="I390">
            <v>0</v>
          </cell>
          <cell r="J390">
            <v>0</v>
          </cell>
          <cell r="K390">
            <v>1</v>
          </cell>
          <cell r="M390">
            <v>0</v>
          </cell>
          <cell r="N390">
            <v>10525139458013</v>
          </cell>
        </row>
        <row r="391">
          <cell r="B391">
            <v>10658</v>
          </cell>
          <cell r="C391" t="str">
            <v>Nguyễn Phương Tuấn</v>
          </cell>
          <cell r="D391" t="str">
            <v>NV Lái xe - VHTTB</v>
          </cell>
          <cell r="G391" t="str">
            <v>HD3N</v>
          </cell>
          <cell r="H391">
            <v>0</v>
          </cell>
          <cell r="I391">
            <v>0</v>
          </cell>
          <cell r="J391">
            <v>0</v>
          </cell>
          <cell r="K391">
            <v>1</v>
          </cell>
          <cell r="L391">
            <v>2</v>
          </cell>
          <cell r="M391">
            <v>0</v>
          </cell>
          <cell r="N391">
            <v>10525139448018</v>
          </cell>
        </row>
        <row r="392">
          <cell r="B392">
            <v>10665</v>
          </cell>
          <cell r="C392" t="str">
            <v>Trần Hồng Sơn</v>
          </cell>
          <cell r="D392" t="str">
            <v>NV Lái xe - VHTTB</v>
          </cell>
          <cell r="G392" t="str">
            <v>HD3N</v>
          </cell>
          <cell r="H392">
            <v>0</v>
          </cell>
          <cell r="I392">
            <v>0</v>
          </cell>
          <cell r="J392">
            <v>0</v>
          </cell>
          <cell r="K392">
            <v>1</v>
          </cell>
          <cell r="M392">
            <v>0</v>
          </cell>
          <cell r="N392">
            <v>10525139467012</v>
          </cell>
        </row>
        <row r="393">
          <cell r="B393">
            <v>10671</v>
          </cell>
          <cell r="C393" t="str">
            <v>Lê Đức Duy</v>
          </cell>
          <cell r="D393" t="str">
            <v>NV Lái xe - VHTTB</v>
          </cell>
          <cell r="G393" t="str">
            <v>HD3N</v>
          </cell>
          <cell r="H393">
            <v>0</v>
          </cell>
          <cell r="I393">
            <v>0</v>
          </cell>
          <cell r="J393">
            <v>0</v>
          </cell>
          <cell r="K393">
            <v>1</v>
          </cell>
          <cell r="L393">
            <v>1</v>
          </cell>
          <cell r="M393">
            <v>0</v>
          </cell>
          <cell r="N393">
            <v>10522089555013</v>
          </cell>
        </row>
        <row r="394">
          <cell r="B394">
            <v>10673</v>
          </cell>
          <cell r="C394" t="str">
            <v>Đặng Xuân Sơn</v>
          </cell>
          <cell r="D394" t="str">
            <v>NV Lái xe - VHTTB</v>
          </cell>
          <cell r="G394" t="str">
            <v>HDKX</v>
          </cell>
          <cell r="H394">
            <v>0</v>
          </cell>
          <cell r="I394">
            <v>0</v>
          </cell>
          <cell r="J394">
            <v>0</v>
          </cell>
          <cell r="K394">
            <v>1</v>
          </cell>
          <cell r="L394">
            <v>3</v>
          </cell>
          <cell r="M394">
            <v>0</v>
          </cell>
          <cell r="N394">
            <v>10522162937019</v>
          </cell>
        </row>
        <row r="395">
          <cell r="B395">
            <v>11091</v>
          </cell>
          <cell r="C395" t="str">
            <v>Nguyễn Như Cương</v>
          </cell>
          <cell r="D395" t="str">
            <v>NV Lái xe - VHTTB</v>
          </cell>
          <cell r="G395" t="str">
            <v>HD3N</v>
          </cell>
          <cell r="H395">
            <v>0</v>
          </cell>
          <cell r="I395">
            <v>0</v>
          </cell>
          <cell r="J395">
            <v>0</v>
          </cell>
          <cell r="K395">
            <v>1</v>
          </cell>
          <cell r="M395">
            <v>0</v>
          </cell>
          <cell r="N395">
            <v>19026970130012</v>
          </cell>
        </row>
        <row r="396">
          <cell r="B396">
            <v>11093</v>
          </cell>
          <cell r="C396" t="str">
            <v>Đỗ Chí Thanh</v>
          </cell>
          <cell r="D396" t="str">
            <v>NV Lái xe - VHTTB</v>
          </cell>
          <cell r="G396" t="str">
            <v>HD3N</v>
          </cell>
          <cell r="H396">
            <v>0</v>
          </cell>
          <cell r="I396">
            <v>0</v>
          </cell>
          <cell r="J396">
            <v>0</v>
          </cell>
          <cell r="K396">
            <v>1</v>
          </cell>
          <cell r="L396">
            <v>1</v>
          </cell>
          <cell r="M396">
            <v>0</v>
          </cell>
          <cell r="N396">
            <v>19020229093012</v>
          </cell>
        </row>
        <row r="397">
          <cell r="B397">
            <v>12572</v>
          </cell>
          <cell r="C397" t="str">
            <v>Trần Quốc Việt</v>
          </cell>
          <cell r="D397" t="str">
            <v>NV Lái xe - VHTTB</v>
          </cell>
          <cell r="G397" t="str">
            <v>HD3N</v>
          </cell>
          <cell r="H397">
            <v>0</v>
          </cell>
          <cell r="I397">
            <v>0</v>
          </cell>
          <cell r="J397">
            <v>0</v>
          </cell>
          <cell r="K397">
            <v>1</v>
          </cell>
          <cell r="L397">
            <v>1</v>
          </cell>
          <cell r="M397">
            <v>0</v>
          </cell>
          <cell r="N397">
            <v>19028385614015</v>
          </cell>
        </row>
        <row r="398">
          <cell r="B398">
            <v>12573</v>
          </cell>
          <cell r="C398" t="str">
            <v>Trần Thế Khánh</v>
          </cell>
          <cell r="D398" t="str">
            <v>NV Lái xe - VHTTB</v>
          </cell>
          <cell r="G398" t="str">
            <v>HD3N</v>
          </cell>
          <cell r="H398">
            <v>0</v>
          </cell>
          <cell r="I398">
            <v>0</v>
          </cell>
          <cell r="J398">
            <v>0</v>
          </cell>
          <cell r="K398">
            <v>1</v>
          </cell>
          <cell r="L398">
            <v>1</v>
          </cell>
          <cell r="M398">
            <v>0</v>
          </cell>
          <cell r="N398">
            <v>10523002508010</v>
          </cell>
        </row>
        <row r="399">
          <cell r="B399">
            <v>12575</v>
          </cell>
          <cell r="C399" t="str">
            <v>Nguyễn Văn Thắng</v>
          </cell>
          <cell r="D399" t="str">
            <v>NV Lái xe - VHTTB</v>
          </cell>
          <cell r="G399" t="str">
            <v>HD3N</v>
          </cell>
          <cell r="H399">
            <v>0</v>
          </cell>
          <cell r="I399">
            <v>0</v>
          </cell>
          <cell r="J399">
            <v>0</v>
          </cell>
          <cell r="K399">
            <v>1</v>
          </cell>
          <cell r="M399">
            <v>0</v>
          </cell>
          <cell r="N399">
            <v>19021952031013</v>
          </cell>
        </row>
        <row r="400">
          <cell r="B400">
            <v>12577</v>
          </cell>
          <cell r="C400" t="str">
            <v>Lê Ngọc Hùng</v>
          </cell>
          <cell r="D400" t="str">
            <v>NV Lái xe - VHTTB</v>
          </cell>
          <cell r="G400" t="str">
            <v>HD3N</v>
          </cell>
          <cell r="H400">
            <v>0</v>
          </cell>
          <cell r="I400">
            <v>0</v>
          </cell>
          <cell r="J400">
            <v>0</v>
          </cell>
          <cell r="K400">
            <v>1</v>
          </cell>
          <cell r="M400">
            <v>0</v>
          </cell>
          <cell r="N400">
            <v>19022281111013</v>
          </cell>
        </row>
        <row r="401">
          <cell r="B401">
            <v>12579</v>
          </cell>
          <cell r="C401" t="str">
            <v>Nguyễn Ngọc Công</v>
          </cell>
          <cell r="D401" t="str">
            <v>NV Lái xe - VHTTB</v>
          </cell>
          <cell r="G401" t="str">
            <v>HD3N</v>
          </cell>
          <cell r="H401">
            <v>0</v>
          </cell>
          <cell r="I401">
            <v>0</v>
          </cell>
          <cell r="J401">
            <v>0</v>
          </cell>
          <cell r="K401">
            <v>1</v>
          </cell>
          <cell r="M401">
            <v>0</v>
          </cell>
          <cell r="N401">
            <v>19028385607019</v>
          </cell>
        </row>
        <row r="402">
          <cell r="B402">
            <v>13750</v>
          </cell>
          <cell r="C402" t="str">
            <v>Lê Anh Hùng</v>
          </cell>
          <cell r="D402" t="str">
            <v>NV Lái xe - VHTTB</v>
          </cell>
          <cell r="G402" t="str">
            <v>HD1N</v>
          </cell>
          <cell r="H402">
            <v>0</v>
          </cell>
          <cell r="I402">
            <v>0</v>
          </cell>
          <cell r="J402">
            <v>0</v>
          </cell>
          <cell r="K402">
            <v>1</v>
          </cell>
          <cell r="M402">
            <v>0</v>
          </cell>
          <cell r="N402">
            <v>19029389542015</v>
          </cell>
        </row>
        <row r="403">
          <cell r="B403">
            <v>13751</v>
          </cell>
          <cell r="C403" t="str">
            <v>Nguyễn Mạnh Hùng</v>
          </cell>
          <cell r="D403" t="str">
            <v>NV Lái xe - VHTTB</v>
          </cell>
          <cell r="G403" t="str">
            <v>HD1N</v>
          </cell>
          <cell r="H403">
            <v>0</v>
          </cell>
          <cell r="I403">
            <v>0</v>
          </cell>
          <cell r="J403">
            <v>0</v>
          </cell>
          <cell r="K403">
            <v>1</v>
          </cell>
          <cell r="M403">
            <v>0</v>
          </cell>
          <cell r="N403">
            <v>19029389544018</v>
          </cell>
        </row>
        <row r="404">
          <cell r="B404">
            <v>10758</v>
          </cell>
          <cell r="C404" t="str">
            <v>Trương Thị Minh Phượng</v>
          </cell>
          <cell r="D404" t="str">
            <v>Đội phó</v>
          </cell>
          <cell r="G404" t="str">
            <v>HDKX</v>
          </cell>
          <cell r="H404">
            <v>0</v>
          </cell>
          <cell r="I404">
            <v>0</v>
          </cell>
          <cell r="J404">
            <v>0</v>
          </cell>
          <cell r="K404">
            <v>1</v>
          </cell>
          <cell r="L404">
            <v>1</v>
          </cell>
          <cell r="M404">
            <v>0</v>
          </cell>
          <cell r="N404">
            <v>10522161446011</v>
          </cell>
        </row>
        <row r="405">
          <cell r="B405">
            <v>10644</v>
          </cell>
          <cell r="C405" t="str">
            <v>Nguyễn Văn Bình</v>
          </cell>
          <cell r="D405" t="str">
            <v>KTV mặt đất</v>
          </cell>
          <cell r="G405" t="str">
            <v>HDKX</v>
          </cell>
          <cell r="H405">
            <v>0</v>
          </cell>
          <cell r="I405">
            <v>0</v>
          </cell>
          <cell r="J405">
            <v>0</v>
          </cell>
          <cell r="K405">
            <v>1</v>
          </cell>
          <cell r="L405">
            <v>2</v>
          </cell>
          <cell r="M405">
            <v>0</v>
          </cell>
          <cell r="N405">
            <v>10522162944015</v>
          </cell>
        </row>
        <row r="406">
          <cell r="B406">
            <v>10645</v>
          </cell>
          <cell r="C406" t="str">
            <v>Thân Hoài Nam</v>
          </cell>
          <cell r="D406" t="str">
            <v>KTV mặt đất</v>
          </cell>
          <cell r="G406" t="str">
            <v>HDKX</v>
          </cell>
          <cell r="H406">
            <v>0</v>
          </cell>
          <cell r="I406">
            <v>0</v>
          </cell>
          <cell r="J406">
            <v>0</v>
          </cell>
          <cell r="K406">
            <v>1</v>
          </cell>
          <cell r="L406">
            <v>1</v>
          </cell>
          <cell r="M406">
            <v>0</v>
          </cell>
          <cell r="N406">
            <v>10520029783014</v>
          </cell>
        </row>
        <row r="407">
          <cell r="B407">
            <v>13531</v>
          </cell>
          <cell r="C407" t="str">
            <v>Võ Thị Vân</v>
          </cell>
          <cell r="D407" t="str">
            <v>Nv vệ sinh</v>
          </cell>
          <cell r="G407" t="str">
            <v>HD3N</v>
          </cell>
          <cell r="H407">
            <v>0</v>
          </cell>
          <cell r="I407">
            <v>0</v>
          </cell>
          <cell r="J407">
            <v>0</v>
          </cell>
          <cell r="K407">
            <v>1</v>
          </cell>
          <cell r="M407">
            <v>0</v>
          </cell>
          <cell r="N407">
            <v>19028960288011</v>
          </cell>
        </row>
        <row r="408">
          <cell r="B408">
            <v>12508</v>
          </cell>
          <cell r="C408" t="str">
            <v>Nguyễn Hồng Nhung</v>
          </cell>
          <cell r="D408" t="str">
            <v>Nv vệ sinh</v>
          </cell>
          <cell r="G408" t="str">
            <v>HD3N</v>
          </cell>
          <cell r="H408">
            <v>0</v>
          </cell>
          <cell r="I408">
            <v>0</v>
          </cell>
          <cell r="J408">
            <v>0</v>
          </cell>
          <cell r="K408">
            <v>1</v>
          </cell>
          <cell r="L408">
            <v>1</v>
          </cell>
          <cell r="M408">
            <v>0</v>
          </cell>
          <cell r="N408">
            <v>19028242764016</v>
          </cell>
        </row>
        <row r="409">
          <cell r="B409">
            <v>12596</v>
          </cell>
          <cell r="C409" t="str">
            <v>Phan Thị Hải Yến</v>
          </cell>
          <cell r="D409" t="str">
            <v>Nv vệ sinh</v>
          </cell>
          <cell r="G409" t="str">
            <v>HD3N</v>
          </cell>
          <cell r="H409">
            <v>0</v>
          </cell>
          <cell r="I409">
            <v>0</v>
          </cell>
          <cell r="J409">
            <v>0</v>
          </cell>
          <cell r="K409">
            <v>1</v>
          </cell>
          <cell r="L409">
            <v>1</v>
          </cell>
          <cell r="M409">
            <v>0</v>
          </cell>
          <cell r="N409">
            <v>10524239067015</v>
          </cell>
        </row>
        <row r="410">
          <cell r="B410">
            <v>12597</v>
          </cell>
          <cell r="C410" t="str">
            <v>Doãn Thị Thanh Hà</v>
          </cell>
          <cell r="D410" t="str">
            <v>Nv vệ sinh</v>
          </cell>
          <cell r="G410" t="str">
            <v>HD3N</v>
          </cell>
          <cell r="H410">
            <v>0</v>
          </cell>
          <cell r="I410">
            <v>0</v>
          </cell>
          <cell r="J410">
            <v>0</v>
          </cell>
          <cell r="K410">
            <v>1</v>
          </cell>
          <cell r="L410">
            <v>1</v>
          </cell>
          <cell r="M410">
            <v>0</v>
          </cell>
          <cell r="N410">
            <v>10823281572010</v>
          </cell>
        </row>
        <row r="411">
          <cell r="B411">
            <v>13098</v>
          </cell>
          <cell r="C411" t="str">
            <v>Đặng Thị Thúy Hằng</v>
          </cell>
          <cell r="D411" t="str">
            <v>Nv vệ sinh</v>
          </cell>
          <cell r="G411" t="str">
            <v>HD3N</v>
          </cell>
          <cell r="H411">
            <v>0</v>
          </cell>
          <cell r="I411">
            <v>0</v>
          </cell>
          <cell r="J411">
            <v>0</v>
          </cell>
          <cell r="K411">
            <v>1</v>
          </cell>
          <cell r="L411">
            <v>1</v>
          </cell>
          <cell r="M411">
            <v>0</v>
          </cell>
          <cell r="N411">
            <v>19028834689017</v>
          </cell>
        </row>
        <row r="412">
          <cell r="B412">
            <v>13100</v>
          </cell>
          <cell r="C412" t="str">
            <v>Nguyễn Thị Mến</v>
          </cell>
          <cell r="D412" t="str">
            <v>Nv vệ sinh</v>
          </cell>
          <cell r="G412" t="str">
            <v>HD3N</v>
          </cell>
          <cell r="H412">
            <v>0</v>
          </cell>
          <cell r="I412">
            <v>0</v>
          </cell>
          <cell r="J412">
            <v>0</v>
          </cell>
          <cell r="K412">
            <v>1</v>
          </cell>
          <cell r="M412">
            <v>0</v>
          </cell>
          <cell r="N412">
            <v>19028834691011</v>
          </cell>
        </row>
        <row r="413">
          <cell r="B413">
            <v>10754</v>
          </cell>
          <cell r="C413" t="str">
            <v>Đào Hồng Phúc</v>
          </cell>
          <cell r="D413" t="str">
            <v>Nv VS MB</v>
          </cell>
          <cell r="G413" t="str">
            <v>HDKX</v>
          </cell>
          <cell r="H413">
            <v>0</v>
          </cell>
          <cell r="I413">
            <v>0</v>
          </cell>
          <cell r="J413">
            <v>0</v>
          </cell>
          <cell r="K413">
            <v>1</v>
          </cell>
          <cell r="M413">
            <v>0</v>
          </cell>
          <cell r="N413">
            <v>10522162862019</v>
          </cell>
        </row>
        <row r="414">
          <cell r="B414">
            <v>10755</v>
          </cell>
          <cell r="C414" t="str">
            <v>Quàng Thị Hạnh</v>
          </cell>
          <cell r="D414" t="str">
            <v>Nv VS MB</v>
          </cell>
          <cell r="G414" t="str">
            <v>HDKX</v>
          </cell>
          <cell r="H414">
            <v>0</v>
          </cell>
          <cell r="I414">
            <v>0</v>
          </cell>
          <cell r="J414">
            <v>0</v>
          </cell>
          <cell r="K414">
            <v>1</v>
          </cell>
          <cell r="L414">
            <v>2</v>
          </cell>
          <cell r="M414">
            <v>0</v>
          </cell>
          <cell r="N414">
            <v>19027888158010</v>
          </cell>
        </row>
        <row r="415">
          <cell r="B415">
            <v>10756</v>
          </cell>
          <cell r="C415" t="str">
            <v>Nguyễn Bình Minh</v>
          </cell>
          <cell r="D415" t="str">
            <v>Nv VS MB</v>
          </cell>
          <cell r="G415" t="str">
            <v>HDKX</v>
          </cell>
          <cell r="H415">
            <v>0</v>
          </cell>
          <cell r="I415">
            <v>0</v>
          </cell>
          <cell r="J415">
            <v>0</v>
          </cell>
          <cell r="K415">
            <v>1</v>
          </cell>
          <cell r="L415">
            <v>1</v>
          </cell>
          <cell r="M415">
            <v>0</v>
          </cell>
          <cell r="N415">
            <v>10520653609010</v>
          </cell>
        </row>
        <row r="416">
          <cell r="B416">
            <v>10757</v>
          </cell>
          <cell r="C416" t="str">
            <v>Nguyễn Văn Quý</v>
          </cell>
          <cell r="D416" t="str">
            <v>NV Lái xe - VHTTB</v>
          </cell>
          <cell r="G416" t="str">
            <v>HDKX</v>
          </cell>
          <cell r="H416">
            <v>0</v>
          </cell>
          <cell r="I416">
            <v>0</v>
          </cell>
          <cell r="J416">
            <v>0</v>
          </cell>
          <cell r="K416">
            <v>1</v>
          </cell>
          <cell r="L416">
            <v>1</v>
          </cell>
          <cell r="M416">
            <v>0</v>
          </cell>
          <cell r="N416">
            <v>10520082208013</v>
          </cell>
        </row>
        <row r="417">
          <cell r="B417">
            <v>10759</v>
          </cell>
          <cell r="C417" t="str">
            <v>Nguyễn Anh Đức</v>
          </cell>
          <cell r="D417" t="str">
            <v>Nv VS MB</v>
          </cell>
          <cell r="G417" t="str">
            <v>HDKX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  <cell r="L417">
            <v>1</v>
          </cell>
          <cell r="M417">
            <v>0</v>
          </cell>
          <cell r="N417">
            <v>10522162865018</v>
          </cell>
        </row>
        <row r="418">
          <cell r="B418">
            <v>10760</v>
          </cell>
          <cell r="C418" t="str">
            <v>Trần Thị Ngọc Lan</v>
          </cell>
          <cell r="D418" t="str">
            <v>Nv VS MB</v>
          </cell>
          <cell r="G418" t="str">
            <v>HDKX</v>
          </cell>
          <cell r="H418">
            <v>0</v>
          </cell>
          <cell r="I418">
            <v>0</v>
          </cell>
          <cell r="J418">
            <v>0</v>
          </cell>
          <cell r="K418">
            <v>1</v>
          </cell>
          <cell r="L418">
            <v>1</v>
          </cell>
          <cell r="M418">
            <v>0</v>
          </cell>
          <cell r="N418">
            <v>10522162843014</v>
          </cell>
        </row>
        <row r="419">
          <cell r="B419">
            <v>10761</v>
          </cell>
          <cell r="C419" t="str">
            <v>Nguyễn Thị Anh Thơ</v>
          </cell>
          <cell r="D419" t="str">
            <v>Nv VS MB</v>
          </cell>
          <cell r="G419" t="str">
            <v>HDKX</v>
          </cell>
          <cell r="H419">
            <v>0</v>
          </cell>
          <cell r="I419">
            <v>0</v>
          </cell>
          <cell r="J419">
            <v>0</v>
          </cell>
          <cell r="K419">
            <v>1</v>
          </cell>
          <cell r="L419">
            <v>1</v>
          </cell>
          <cell r="M419">
            <v>0</v>
          </cell>
          <cell r="N419">
            <v>10521622097018</v>
          </cell>
        </row>
        <row r="420">
          <cell r="B420">
            <v>10762</v>
          </cell>
          <cell r="C420" t="str">
            <v>Nguyễn Thị Kim Thu</v>
          </cell>
          <cell r="D420" t="str">
            <v>Nv VS MB</v>
          </cell>
          <cell r="G420" t="str">
            <v>HDKX</v>
          </cell>
          <cell r="H420">
            <v>0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0.05</v>
          </cell>
          <cell r="N420">
            <v>10520054750015</v>
          </cell>
        </row>
        <row r="421">
          <cell r="B421">
            <v>10763</v>
          </cell>
          <cell r="C421" t="str">
            <v>Nguyễn Thị Ngà</v>
          </cell>
          <cell r="D421" t="str">
            <v>Nv VS MB</v>
          </cell>
          <cell r="G421" t="str">
            <v>HDKX</v>
          </cell>
          <cell r="H421">
            <v>0</v>
          </cell>
          <cell r="I421">
            <v>0</v>
          </cell>
          <cell r="J421">
            <v>0</v>
          </cell>
          <cell r="K421">
            <v>1</v>
          </cell>
          <cell r="L421">
            <v>4</v>
          </cell>
          <cell r="M421">
            <v>0</v>
          </cell>
          <cell r="N421">
            <v>10521802139010</v>
          </cell>
        </row>
        <row r="422">
          <cell r="B422">
            <v>10764</v>
          </cell>
          <cell r="C422" t="str">
            <v>Nguyễn Thị Kim Anh</v>
          </cell>
          <cell r="D422" t="str">
            <v>Nv VS MB</v>
          </cell>
          <cell r="G422" t="str">
            <v>HDKX</v>
          </cell>
          <cell r="H422">
            <v>0</v>
          </cell>
          <cell r="I422">
            <v>0</v>
          </cell>
          <cell r="J422">
            <v>0</v>
          </cell>
          <cell r="K422">
            <v>1</v>
          </cell>
          <cell r="L422">
            <v>1</v>
          </cell>
          <cell r="M422">
            <v>0</v>
          </cell>
          <cell r="N422">
            <v>10522162747015</v>
          </cell>
        </row>
        <row r="423">
          <cell r="B423">
            <v>10766</v>
          </cell>
          <cell r="C423" t="str">
            <v>Nguyễn Thị Mai</v>
          </cell>
          <cell r="D423" t="str">
            <v>Nv VS MB</v>
          </cell>
          <cell r="G423" t="str">
            <v>HD3N</v>
          </cell>
          <cell r="H423">
            <v>0</v>
          </cell>
          <cell r="I423">
            <v>0</v>
          </cell>
          <cell r="J423">
            <v>0</v>
          </cell>
          <cell r="K423">
            <v>1</v>
          </cell>
          <cell r="M423">
            <v>0</v>
          </cell>
          <cell r="N423">
            <v>19025652310013</v>
          </cell>
        </row>
        <row r="424">
          <cell r="B424">
            <v>10767</v>
          </cell>
          <cell r="C424" t="str">
            <v>Nguyễn Thị Huệ</v>
          </cell>
          <cell r="D424" t="str">
            <v>Nv VS MB</v>
          </cell>
          <cell r="G424" t="str">
            <v>HD3N</v>
          </cell>
          <cell r="H424">
            <v>0</v>
          </cell>
          <cell r="I424">
            <v>0</v>
          </cell>
          <cell r="J424">
            <v>1</v>
          </cell>
          <cell r="K424">
            <v>1</v>
          </cell>
          <cell r="L424">
            <v>1</v>
          </cell>
          <cell r="M424">
            <v>0</v>
          </cell>
          <cell r="N424">
            <v>10525139526019</v>
          </cell>
        </row>
        <row r="425">
          <cell r="B425">
            <v>10768</v>
          </cell>
          <cell r="C425" t="str">
            <v>Trần Duyên Hải</v>
          </cell>
          <cell r="D425" t="str">
            <v>Nv VS MB</v>
          </cell>
          <cell r="G425" t="str">
            <v>HD3N</v>
          </cell>
          <cell r="H425">
            <v>0</v>
          </cell>
          <cell r="I425">
            <v>0</v>
          </cell>
          <cell r="J425">
            <v>0</v>
          </cell>
          <cell r="K425">
            <v>1</v>
          </cell>
          <cell r="L425">
            <v>2</v>
          </cell>
          <cell r="M425">
            <v>0</v>
          </cell>
          <cell r="N425">
            <v>19024815240011</v>
          </cell>
        </row>
        <row r="426">
          <cell r="B426">
            <v>10769</v>
          </cell>
          <cell r="C426" t="str">
            <v>Nguyễn Thị Hải Yến</v>
          </cell>
          <cell r="D426" t="str">
            <v>Nv VS MB</v>
          </cell>
          <cell r="G426" t="str">
            <v>HD3N</v>
          </cell>
          <cell r="H426">
            <v>0</v>
          </cell>
          <cell r="I426">
            <v>0</v>
          </cell>
          <cell r="J426">
            <v>0</v>
          </cell>
          <cell r="K426">
            <v>1</v>
          </cell>
          <cell r="M426">
            <v>0</v>
          </cell>
          <cell r="N426">
            <v>19025652313012</v>
          </cell>
        </row>
        <row r="427">
          <cell r="B427">
            <v>10770</v>
          </cell>
          <cell r="C427" t="str">
            <v>Trần Trọng Anh Chí</v>
          </cell>
          <cell r="D427" t="str">
            <v>Nv VS MB</v>
          </cell>
          <cell r="G427" t="str">
            <v>HD3N</v>
          </cell>
          <cell r="H427">
            <v>0</v>
          </cell>
          <cell r="I427">
            <v>0</v>
          </cell>
          <cell r="J427">
            <v>0</v>
          </cell>
          <cell r="K427">
            <v>1</v>
          </cell>
          <cell r="M427">
            <v>0</v>
          </cell>
          <cell r="N427">
            <v>19025652318014</v>
          </cell>
        </row>
        <row r="428">
          <cell r="B428">
            <v>10771</v>
          </cell>
          <cell r="C428" t="str">
            <v>Trần Thị Thu Thuỷ</v>
          </cell>
          <cell r="D428" t="str">
            <v>Nv VS MB</v>
          </cell>
          <cell r="G428" t="str">
            <v>HD3N</v>
          </cell>
          <cell r="H428">
            <v>0</v>
          </cell>
          <cell r="I428">
            <v>0</v>
          </cell>
          <cell r="J428">
            <v>0</v>
          </cell>
          <cell r="K428">
            <v>1</v>
          </cell>
          <cell r="L428">
            <v>1</v>
          </cell>
          <cell r="M428">
            <v>0</v>
          </cell>
          <cell r="N428">
            <v>19025652315015</v>
          </cell>
        </row>
        <row r="429">
          <cell r="B429">
            <v>10772</v>
          </cell>
          <cell r="C429" t="str">
            <v>Đậu Thị Hồng Nguyệt</v>
          </cell>
          <cell r="D429" t="str">
            <v>Nv VS MB</v>
          </cell>
          <cell r="G429" t="str">
            <v>HDKX</v>
          </cell>
          <cell r="H429">
            <v>0</v>
          </cell>
          <cell r="I429">
            <v>0</v>
          </cell>
          <cell r="J429">
            <v>0</v>
          </cell>
          <cell r="K429">
            <v>1</v>
          </cell>
          <cell r="L429">
            <v>2</v>
          </cell>
          <cell r="M429">
            <v>0</v>
          </cell>
          <cell r="N429">
            <v>10520912391010</v>
          </cell>
        </row>
        <row r="430">
          <cell r="B430">
            <v>10773</v>
          </cell>
          <cell r="C430" t="str">
            <v>Nguyễn Thị Mến</v>
          </cell>
          <cell r="D430" t="str">
            <v>Nv VS MB</v>
          </cell>
          <cell r="G430" t="str">
            <v>HDKX</v>
          </cell>
          <cell r="H430">
            <v>0</v>
          </cell>
          <cell r="I430">
            <v>0</v>
          </cell>
          <cell r="J430">
            <v>0</v>
          </cell>
          <cell r="K430">
            <v>1</v>
          </cell>
          <cell r="L430">
            <v>2</v>
          </cell>
          <cell r="M430">
            <v>0.05</v>
          </cell>
          <cell r="N430">
            <v>10520052686018</v>
          </cell>
        </row>
        <row r="431">
          <cell r="B431">
            <v>10775</v>
          </cell>
          <cell r="C431" t="str">
            <v>Đặng Thị Thu Hường</v>
          </cell>
          <cell r="D431" t="str">
            <v>Nv VS MB</v>
          </cell>
          <cell r="G431" t="str">
            <v>HDKX</v>
          </cell>
          <cell r="H431">
            <v>0</v>
          </cell>
          <cell r="I431">
            <v>0</v>
          </cell>
          <cell r="J431">
            <v>0</v>
          </cell>
          <cell r="K431">
            <v>1</v>
          </cell>
          <cell r="L431">
            <v>2</v>
          </cell>
          <cell r="M431">
            <v>0</v>
          </cell>
          <cell r="N431">
            <v>10522161456017</v>
          </cell>
        </row>
        <row r="432">
          <cell r="B432">
            <v>10776</v>
          </cell>
          <cell r="C432" t="str">
            <v>Nguyễn Thị Thu</v>
          </cell>
          <cell r="D432" t="str">
            <v>Nv VS MB</v>
          </cell>
          <cell r="G432" t="str">
            <v>HDKX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2</v>
          </cell>
          <cell r="M432">
            <v>0</v>
          </cell>
          <cell r="N432">
            <v>10521482614017</v>
          </cell>
        </row>
        <row r="433">
          <cell r="B433">
            <v>10777</v>
          </cell>
          <cell r="C433" t="str">
            <v>Nguyễn Thị Lý</v>
          </cell>
          <cell r="D433" t="str">
            <v>Nv VS MB</v>
          </cell>
          <cell r="G433" t="str">
            <v>HDKX</v>
          </cell>
          <cell r="H433">
            <v>0</v>
          </cell>
          <cell r="I433">
            <v>0</v>
          </cell>
          <cell r="J433">
            <v>0</v>
          </cell>
          <cell r="K433">
            <v>1</v>
          </cell>
          <cell r="M433">
            <v>0</v>
          </cell>
          <cell r="N433">
            <v>10523608658018</v>
          </cell>
        </row>
        <row r="434">
          <cell r="B434">
            <v>10780</v>
          </cell>
          <cell r="C434" t="str">
            <v>Hoàng Hải Yến</v>
          </cell>
          <cell r="D434" t="str">
            <v>Nv VS MB</v>
          </cell>
          <cell r="G434" t="str">
            <v>HDKX</v>
          </cell>
          <cell r="H434">
            <v>0</v>
          </cell>
          <cell r="I434">
            <v>0</v>
          </cell>
          <cell r="J434">
            <v>0</v>
          </cell>
          <cell r="K434">
            <v>1</v>
          </cell>
          <cell r="L434">
            <v>2</v>
          </cell>
          <cell r="M434">
            <v>0</v>
          </cell>
          <cell r="N434">
            <v>10523608711016</v>
          </cell>
        </row>
        <row r="435">
          <cell r="B435">
            <v>10781</v>
          </cell>
          <cell r="C435" t="str">
            <v>Lê Phương Huyền</v>
          </cell>
          <cell r="D435" t="str">
            <v>Nv VS MB</v>
          </cell>
          <cell r="G435" t="str">
            <v>HDKX</v>
          </cell>
          <cell r="H435">
            <v>0</v>
          </cell>
          <cell r="I435">
            <v>0</v>
          </cell>
          <cell r="J435">
            <v>0</v>
          </cell>
          <cell r="K435">
            <v>1</v>
          </cell>
          <cell r="L435">
            <v>1</v>
          </cell>
          <cell r="M435">
            <v>0</v>
          </cell>
          <cell r="N435">
            <v>10523608674013</v>
          </cell>
        </row>
        <row r="436">
          <cell r="B436">
            <v>10782</v>
          </cell>
          <cell r="C436" t="str">
            <v>Phạm Thị Lan Phương</v>
          </cell>
          <cell r="D436" t="str">
            <v>Nv VS MB</v>
          </cell>
          <cell r="G436" t="str">
            <v>HD3N</v>
          </cell>
          <cell r="H436">
            <v>0</v>
          </cell>
          <cell r="I436">
            <v>0</v>
          </cell>
          <cell r="J436">
            <v>0</v>
          </cell>
          <cell r="K436">
            <v>1</v>
          </cell>
          <cell r="L436">
            <v>1</v>
          </cell>
          <cell r="M436">
            <v>0</v>
          </cell>
          <cell r="N436">
            <v>19020205572017</v>
          </cell>
        </row>
        <row r="437">
          <cell r="B437">
            <v>10783</v>
          </cell>
          <cell r="C437" t="str">
            <v>Phạm Thị Thúy Ngà</v>
          </cell>
          <cell r="D437" t="str">
            <v>Nv VS MB</v>
          </cell>
          <cell r="G437" t="str">
            <v>HDKX</v>
          </cell>
          <cell r="H437">
            <v>0</v>
          </cell>
          <cell r="I437">
            <v>0</v>
          </cell>
          <cell r="J437">
            <v>0</v>
          </cell>
          <cell r="K437">
            <v>1</v>
          </cell>
          <cell r="L437">
            <v>2</v>
          </cell>
          <cell r="M437">
            <v>0.05</v>
          </cell>
          <cell r="N437">
            <v>10520052575011</v>
          </cell>
        </row>
        <row r="438">
          <cell r="B438">
            <v>11769</v>
          </cell>
          <cell r="C438" t="str">
            <v>Ngô Thị Hường</v>
          </cell>
          <cell r="D438" t="str">
            <v>Nv VS MB</v>
          </cell>
          <cell r="G438" t="str">
            <v>HD3N</v>
          </cell>
          <cell r="H438">
            <v>0</v>
          </cell>
          <cell r="I438">
            <v>0</v>
          </cell>
          <cell r="J438">
            <v>1</v>
          </cell>
          <cell r="K438">
            <v>1</v>
          </cell>
          <cell r="M438">
            <v>0</v>
          </cell>
          <cell r="N438">
            <v>19026925247014</v>
          </cell>
        </row>
        <row r="439">
          <cell r="B439">
            <v>201502</v>
          </cell>
          <cell r="C439" t="str">
            <v>Nguyễn Thị Khánh</v>
          </cell>
          <cell r="D439" t="str">
            <v>Nhân viên VSMB</v>
          </cell>
          <cell r="G439" t="str">
            <v>HD1N</v>
          </cell>
          <cell r="H439">
            <v>0</v>
          </cell>
          <cell r="I439">
            <v>0</v>
          </cell>
          <cell r="J439">
            <v>0</v>
          </cell>
          <cell r="K439">
            <v>1</v>
          </cell>
          <cell r="M439">
            <v>0</v>
          </cell>
          <cell r="N439">
            <v>19029389609012</v>
          </cell>
        </row>
        <row r="440">
          <cell r="B440">
            <v>13728</v>
          </cell>
          <cell r="C440" t="str">
            <v>Nguyễn Thị Thanh</v>
          </cell>
          <cell r="D440" t="str">
            <v>Nv vệ sinh</v>
          </cell>
          <cell r="G440" t="str">
            <v>HD1N</v>
          </cell>
          <cell r="H440">
            <v>0</v>
          </cell>
          <cell r="I440">
            <v>0</v>
          </cell>
          <cell r="J440">
            <v>0</v>
          </cell>
          <cell r="K440">
            <v>1</v>
          </cell>
          <cell r="M440">
            <v>0</v>
          </cell>
          <cell r="N440">
            <v>19024874931011</v>
          </cell>
        </row>
        <row r="441">
          <cell r="B441">
            <v>13745</v>
          </cell>
          <cell r="C441" t="str">
            <v>Nguyễn Thị Hoài Hương</v>
          </cell>
          <cell r="D441" t="str">
            <v>Nv vệ sinh</v>
          </cell>
          <cell r="G441" t="str">
            <v>HD1N</v>
          </cell>
          <cell r="H441">
            <v>0</v>
          </cell>
          <cell r="I441">
            <v>0</v>
          </cell>
          <cell r="J441">
            <v>0</v>
          </cell>
          <cell r="K441">
            <v>1</v>
          </cell>
          <cell r="M441">
            <v>0</v>
          </cell>
          <cell r="N441">
            <v>19029389538018</v>
          </cell>
        </row>
        <row r="442">
          <cell r="B442">
            <v>13746</v>
          </cell>
          <cell r="C442" t="str">
            <v>Nguyễn Minh Tuấn</v>
          </cell>
          <cell r="D442" t="str">
            <v>Nv vệ sinh</v>
          </cell>
          <cell r="G442" t="str">
            <v>HD1N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M442">
            <v>0</v>
          </cell>
          <cell r="N442">
            <v>19029389540012</v>
          </cell>
        </row>
        <row r="443">
          <cell r="B443">
            <v>13747</v>
          </cell>
          <cell r="C443" t="str">
            <v>Nguyễn Thị Liên</v>
          </cell>
          <cell r="D443" t="str">
            <v>Nv vệ sinh</v>
          </cell>
          <cell r="G443" t="str">
            <v>HD1N</v>
          </cell>
          <cell r="H443">
            <v>0</v>
          </cell>
          <cell r="I443">
            <v>0</v>
          </cell>
          <cell r="J443">
            <v>0</v>
          </cell>
          <cell r="K443">
            <v>1</v>
          </cell>
          <cell r="M443">
            <v>0</v>
          </cell>
          <cell r="N443">
            <v>19029389541019</v>
          </cell>
        </row>
        <row r="444">
          <cell r="B444">
            <v>13748</v>
          </cell>
          <cell r="C444" t="str">
            <v>Thiều Thị Thu Lan</v>
          </cell>
          <cell r="D444" t="str">
            <v>Nv vệ sinh</v>
          </cell>
          <cell r="G444" t="str">
            <v>HD1N</v>
          </cell>
          <cell r="H444">
            <v>0</v>
          </cell>
          <cell r="I444">
            <v>0</v>
          </cell>
          <cell r="J444">
            <v>0</v>
          </cell>
          <cell r="K444">
            <v>1</v>
          </cell>
          <cell r="M444">
            <v>0</v>
          </cell>
          <cell r="N444">
            <v>19023031512027</v>
          </cell>
        </row>
        <row r="445">
          <cell r="B445">
            <v>13749</v>
          </cell>
          <cell r="C445" t="str">
            <v>Chu Phương Thảo</v>
          </cell>
          <cell r="D445" t="str">
            <v>Nv vệ sinh</v>
          </cell>
          <cell r="G445" t="str">
            <v>HD1N</v>
          </cell>
          <cell r="H445">
            <v>0</v>
          </cell>
          <cell r="I445">
            <v>0</v>
          </cell>
          <cell r="J445">
            <v>0</v>
          </cell>
          <cell r="K445">
            <v>1</v>
          </cell>
          <cell r="M445">
            <v>0</v>
          </cell>
          <cell r="N445">
            <v>19028308979019</v>
          </cell>
        </row>
        <row r="446">
          <cell r="B446">
            <v>11082</v>
          </cell>
          <cell r="C446" t="str">
            <v>Hoàng Trung Dũng</v>
          </cell>
          <cell r="D446" t="str">
            <v>CV Kỹ thuật</v>
          </cell>
          <cell r="G446" t="str">
            <v>HD3N</v>
          </cell>
          <cell r="H446">
            <v>0</v>
          </cell>
          <cell r="I446">
            <v>0</v>
          </cell>
          <cell r="J446">
            <v>0</v>
          </cell>
          <cell r="K446">
            <v>1</v>
          </cell>
          <cell r="L446">
            <v>2</v>
          </cell>
          <cell r="M446">
            <v>0</v>
          </cell>
          <cell r="N446">
            <v>19026970112014</v>
          </cell>
        </row>
        <row r="447">
          <cell r="B447">
            <v>11083</v>
          </cell>
          <cell r="C447" t="str">
            <v>Bùi Văn Nam</v>
          </cell>
          <cell r="D447" t="str">
            <v>CV Kỹ thuật</v>
          </cell>
          <cell r="G447" t="str">
            <v>HD3N</v>
          </cell>
          <cell r="H447">
            <v>0</v>
          </cell>
          <cell r="I447">
            <v>0</v>
          </cell>
          <cell r="J447">
            <v>0</v>
          </cell>
          <cell r="K447">
            <v>1</v>
          </cell>
          <cell r="M447">
            <v>0</v>
          </cell>
          <cell r="N447">
            <v>19026970113010</v>
          </cell>
        </row>
        <row r="448">
          <cell r="B448">
            <v>10643</v>
          </cell>
          <cell r="C448" t="str">
            <v>Nguyễn Văn Thành</v>
          </cell>
          <cell r="D448" t="str">
            <v>KTV mặt đất</v>
          </cell>
          <cell r="G448" t="str">
            <v>HDKX</v>
          </cell>
          <cell r="H448">
            <v>0</v>
          </cell>
          <cell r="I448">
            <v>0</v>
          </cell>
          <cell r="J448">
            <v>0</v>
          </cell>
          <cell r="K448">
            <v>1</v>
          </cell>
          <cell r="L448">
            <v>2</v>
          </cell>
          <cell r="M448">
            <v>0</v>
          </cell>
          <cell r="N448">
            <v>10523640469014</v>
          </cell>
        </row>
        <row r="449">
          <cell r="B449">
            <v>13049</v>
          </cell>
          <cell r="C449" t="str">
            <v>Nguyễn Đức Anh</v>
          </cell>
          <cell r="D449" t="str">
            <v>Nhân viên kỹ thuật</v>
          </cell>
          <cell r="G449" t="str">
            <v>HD3N</v>
          </cell>
          <cell r="H449">
            <v>0</v>
          </cell>
          <cell r="I449">
            <v>0</v>
          </cell>
          <cell r="J449">
            <v>0</v>
          </cell>
          <cell r="K449">
            <v>1</v>
          </cell>
          <cell r="L449">
            <v>1</v>
          </cell>
          <cell r="M449">
            <v>0</v>
          </cell>
          <cell r="N449">
            <v>19028834678015</v>
          </cell>
        </row>
        <row r="450">
          <cell r="B450">
            <v>10595</v>
          </cell>
          <cell r="C450" t="str">
            <v>Lê Thị Mai</v>
          </cell>
          <cell r="D450" t="str">
            <v>Nhân viên kế toán</v>
          </cell>
          <cell r="G450" t="str">
            <v>HDKX</v>
          </cell>
          <cell r="H450">
            <v>0</v>
          </cell>
          <cell r="I450">
            <v>0</v>
          </cell>
          <cell r="J450">
            <v>0</v>
          </cell>
          <cell r="K450">
            <v>1</v>
          </cell>
          <cell r="L450">
            <v>1</v>
          </cell>
          <cell r="M450">
            <v>0</v>
          </cell>
          <cell r="N450">
            <v>10524470158015</v>
          </cell>
        </row>
        <row r="451">
          <cell r="B451">
            <v>10793</v>
          </cell>
          <cell r="C451" t="str">
            <v>Lê Thị Thúy</v>
          </cell>
          <cell r="D451" t="str">
            <v>Nhân viên kế toán</v>
          </cell>
          <cell r="G451" t="str">
            <v>HDKX</v>
          </cell>
          <cell r="H451">
            <v>0</v>
          </cell>
          <cell r="I451">
            <v>0</v>
          </cell>
          <cell r="J451">
            <v>0</v>
          </cell>
          <cell r="K451">
            <v>1</v>
          </cell>
          <cell r="M451">
            <v>0</v>
          </cell>
          <cell r="N451">
            <v>10523640486016</v>
          </cell>
        </row>
        <row r="452">
          <cell r="B452">
            <v>12660</v>
          </cell>
          <cell r="C452" t="str">
            <v>Bùi Thị Thu</v>
          </cell>
          <cell r="D452" t="str">
            <v>Nhân viên kế toán</v>
          </cell>
          <cell r="G452" t="str">
            <v>HD3N</v>
          </cell>
          <cell r="H452">
            <v>0</v>
          </cell>
          <cell r="I452">
            <v>0</v>
          </cell>
          <cell r="J452">
            <v>0</v>
          </cell>
          <cell r="K452">
            <v>1</v>
          </cell>
          <cell r="M452">
            <v>0</v>
          </cell>
          <cell r="N452">
            <v>19027307720015</v>
          </cell>
        </row>
        <row r="453">
          <cell r="B453">
            <v>10794</v>
          </cell>
          <cell r="C453" t="str">
            <v>Nguyễn Thị Kim Huệ</v>
          </cell>
          <cell r="D453" t="str">
            <v>NV Thủ Quỹ</v>
          </cell>
          <cell r="G453" t="str">
            <v>HDKX</v>
          </cell>
          <cell r="H453">
            <v>0</v>
          </cell>
          <cell r="I453">
            <v>0</v>
          </cell>
          <cell r="J453">
            <v>0</v>
          </cell>
          <cell r="K453">
            <v>1</v>
          </cell>
          <cell r="L453">
            <v>1</v>
          </cell>
          <cell r="M453">
            <v>0</v>
          </cell>
          <cell r="N453">
            <v>10520052695017</v>
          </cell>
        </row>
        <row r="454">
          <cell r="B454">
            <v>10788</v>
          </cell>
          <cell r="C454" t="str">
            <v>Phạm Thị Thu Hiền</v>
          </cell>
          <cell r="D454" t="str">
            <v>Chuyên viên TCKT</v>
          </cell>
          <cell r="G454" t="str">
            <v>HDKX</v>
          </cell>
          <cell r="H454">
            <v>0</v>
          </cell>
          <cell r="I454">
            <v>0</v>
          </cell>
          <cell r="J454">
            <v>0</v>
          </cell>
          <cell r="K454">
            <v>1</v>
          </cell>
          <cell r="L454">
            <v>2</v>
          </cell>
          <cell r="M454">
            <v>0</v>
          </cell>
          <cell r="N454">
            <v>10522161952014</v>
          </cell>
        </row>
        <row r="455">
          <cell r="B455">
            <v>10789</v>
          </cell>
          <cell r="C455" t="str">
            <v>Hoàng Thị Trang Nhung</v>
          </cell>
          <cell r="D455" t="str">
            <v>Chuyên viên TCKT</v>
          </cell>
          <cell r="G455" t="str">
            <v>HDKX</v>
          </cell>
          <cell r="H455">
            <v>0</v>
          </cell>
          <cell r="I455">
            <v>0</v>
          </cell>
          <cell r="J455">
            <v>0</v>
          </cell>
          <cell r="K455">
            <v>1</v>
          </cell>
          <cell r="L455">
            <v>2</v>
          </cell>
          <cell r="M455">
            <v>0</v>
          </cell>
          <cell r="N455">
            <v>10522161961013</v>
          </cell>
        </row>
        <row r="456">
          <cell r="B456">
            <v>10790</v>
          </cell>
          <cell r="C456" t="str">
            <v>Đào Thị Chín</v>
          </cell>
          <cell r="D456" t="str">
            <v>Chuyên viên TCKT</v>
          </cell>
          <cell r="G456" t="str">
            <v>HDKX</v>
          </cell>
          <cell r="H456">
            <v>0</v>
          </cell>
          <cell r="I456">
            <v>0</v>
          </cell>
          <cell r="J456">
            <v>0</v>
          </cell>
          <cell r="K456">
            <v>1</v>
          </cell>
          <cell r="L456">
            <v>2</v>
          </cell>
          <cell r="M456">
            <v>0</v>
          </cell>
          <cell r="N456">
            <v>10520107419014</v>
          </cell>
        </row>
        <row r="457">
          <cell r="B457">
            <v>10791</v>
          </cell>
          <cell r="C457" t="str">
            <v>Trần Thu Trang</v>
          </cell>
          <cell r="D457" t="str">
            <v>Chuyên viên TCKT</v>
          </cell>
          <cell r="G457" t="str">
            <v>HDKX</v>
          </cell>
          <cell r="H457">
            <v>0</v>
          </cell>
          <cell r="I457">
            <v>0</v>
          </cell>
          <cell r="J457">
            <v>0</v>
          </cell>
          <cell r="K457">
            <v>1</v>
          </cell>
          <cell r="L457">
            <v>1</v>
          </cell>
          <cell r="M457">
            <v>0</v>
          </cell>
          <cell r="N457">
            <v>10520473286019</v>
          </cell>
        </row>
        <row r="458">
          <cell r="B458">
            <v>11147</v>
          </cell>
          <cell r="C458" t="str">
            <v>Vũ Chí Kiên</v>
          </cell>
          <cell r="D458" t="str">
            <v>Phó Trưởng Phòng</v>
          </cell>
          <cell r="G458" t="str">
            <v>HDKX</v>
          </cell>
          <cell r="H458">
            <v>0</v>
          </cell>
          <cell r="I458">
            <v>0</v>
          </cell>
          <cell r="J458">
            <v>0</v>
          </cell>
          <cell r="K458">
            <v>1</v>
          </cell>
          <cell r="L458">
            <v>2</v>
          </cell>
          <cell r="M458">
            <v>0</v>
          </cell>
          <cell r="N458">
            <v>10522175759012</v>
          </cell>
        </row>
        <row r="459">
          <cell r="B459">
            <v>10563</v>
          </cell>
          <cell r="C459" t="str">
            <v>Lưu Xuân Cường</v>
          </cell>
          <cell r="D459" t="str">
            <v>Trưởng phòng</v>
          </cell>
          <cell r="G459" t="str">
            <v>HDKX</v>
          </cell>
          <cell r="H459">
            <v>0</v>
          </cell>
          <cell r="I459">
            <v>0</v>
          </cell>
          <cell r="J459">
            <v>0</v>
          </cell>
          <cell r="K459">
            <v>1</v>
          </cell>
          <cell r="L459">
            <v>2</v>
          </cell>
          <cell r="M459">
            <v>0</v>
          </cell>
          <cell r="N459">
            <v>10520052608017</v>
          </cell>
        </row>
        <row r="460">
          <cell r="B460">
            <v>10556</v>
          </cell>
          <cell r="C460" t="str">
            <v>Nguyễn Thị Thuỳ Linh</v>
          </cell>
          <cell r="D460" t="str">
            <v>Phó Trưởng Phòng</v>
          </cell>
          <cell r="G460" t="str">
            <v>HDKX</v>
          </cell>
          <cell r="H460">
            <v>0</v>
          </cell>
          <cell r="I460">
            <v>0</v>
          </cell>
          <cell r="J460">
            <v>0</v>
          </cell>
          <cell r="K460">
            <v>1</v>
          </cell>
          <cell r="L460">
            <v>3</v>
          </cell>
          <cell r="M460">
            <v>0</v>
          </cell>
          <cell r="N460">
            <v>10522148006010</v>
          </cell>
        </row>
        <row r="461">
          <cell r="B461">
            <v>10797</v>
          </cell>
          <cell r="C461" t="str">
            <v>Nguyễn Hữu Hạ</v>
          </cell>
          <cell r="D461" t="str">
            <v>CV Đảng Đoàn - Thi đua</v>
          </cell>
          <cell r="G461" t="str">
            <v>HDKX</v>
          </cell>
          <cell r="H461">
            <v>0</v>
          </cell>
          <cell r="I461">
            <v>0</v>
          </cell>
          <cell r="J461">
            <v>0</v>
          </cell>
          <cell r="K461">
            <v>1</v>
          </cell>
          <cell r="L461">
            <v>2</v>
          </cell>
          <cell r="M461">
            <v>0</v>
          </cell>
          <cell r="N461">
            <v>10520107390016</v>
          </cell>
        </row>
        <row r="462">
          <cell r="B462">
            <v>10803</v>
          </cell>
          <cell r="C462" t="str">
            <v>Hà Duyên Lâm</v>
          </cell>
          <cell r="D462" t="str">
            <v>Lái xe CT</v>
          </cell>
          <cell r="G462" t="str">
            <v>HDKX</v>
          </cell>
          <cell r="H462">
            <v>0</v>
          </cell>
          <cell r="I462">
            <v>0</v>
          </cell>
          <cell r="J462">
            <v>0</v>
          </cell>
          <cell r="K462">
            <v>1</v>
          </cell>
          <cell r="L462">
            <v>2</v>
          </cell>
          <cell r="M462">
            <v>0</v>
          </cell>
          <cell r="N462">
            <v>10520047944017</v>
          </cell>
        </row>
        <row r="463">
          <cell r="B463">
            <v>10800</v>
          </cell>
          <cell r="C463" t="str">
            <v>Hoàng Thùy Lan</v>
          </cell>
          <cell r="D463" t="str">
            <v>NV đào tạo huấn luyện</v>
          </cell>
          <cell r="G463" t="str">
            <v>HDKX</v>
          </cell>
          <cell r="H463">
            <v>0</v>
          </cell>
          <cell r="I463">
            <v>0</v>
          </cell>
          <cell r="J463">
            <v>0</v>
          </cell>
          <cell r="K463">
            <v>1</v>
          </cell>
          <cell r="L463">
            <v>1</v>
          </cell>
          <cell r="M463">
            <v>0</v>
          </cell>
          <cell r="N463">
            <v>10522162005019</v>
          </cell>
        </row>
        <row r="464">
          <cell r="B464">
            <v>10801</v>
          </cell>
          <cell r="C464" t="str">
            <v>Diệu Linh</v>
          </cell>
          <cell r="D464" t="str">
            <v>NV đào tạo huấn luyện</v>
          </cell>
          <cell r="G464" t="str">
            <v>HDKX</v>
          </cell>
          <cell r="H464">
            <v>0</v>
          </cell>
          <cell r="I464">
            <v>0</v>
          </cell>
          <cell r="J464">
            <v>0</v>
          </cell>
          <cell r="K464">
            <v>1</v>
          </cell>
          <cell r="L464">
            <v>2</v>
          </cell>
          <cell r="M464">
            <v>0</v>
          </cell>
          <cell r="N464">
            <v>10522162985013</v>
          </cell>
        </row>
        <row r="465">
          <cell r="B465">
            <v>10802</v>
          </cell>
          <cell r="C465" t="str">
            <v>Hà Phương Thảo</v>
          </cell>
          <cell r="D465" t="str">
            <v>NV hành chính</v>
          </cell>
          <cell r="G465" t="str">
            <v>HDKX</v>
          </cell>
          <cell r="H465">
            <v>0</v>
          </cell>
          <cell r="I465">
            <v>0</v>
          </cell>
          <cell r="J465">
            <v>0</v>
          </cell>
          <cell r="K465">
            <v>1</v>
          </cell>
          <cell r="L465">
            <v>1</v>
          </cell>
          <cell r="M465">
            <v>0</v>
          </cell>
          <cell r="N465">
            <v>10523640479011</v>
          </cell>
        </row>
        <row r="466">
          <cell r="B466">
            <v>10805</v>
          </cell>
          <cell r="C466" t="str">
            <v>Trịnh Thị Thu Hằng</v>
          </cell>
          <cell r="D466" t="str">
            <v>NV Hành chính - VT</v>
          </cell>
          <cell r="G466" t="str">
            <v>HDKX</v>
          </cell>
          <cell r="H466">
            <v>0</v>
          </cell>
          <cell r="I466">
            <v>0</v>
          </cell>
          <cell r="J466">
            <v>0</v>
          </cell>
          <cell r="K466">
            <v>1</v>
          </cell>
          <cell r="L466">
            <v>1</v>
          </cell>
          <cell r="M466">
            <v>0</v>
          </cell>
          <cell r="N466">
            <v>10520173139014</v>
          </cell>
        </row>
        <row r="467">
          <cell r="B467">
            <v>10566</v>
          </cell>
          <cell r="C467" t="str">
            <v>Nguyễn Thị Ngọc</v>
          </cell>
          <cell r="D467" t="str">
            <v>NV Kế hoạch - Quản lý chất lượng</v>
          </cell>
          <cell r="G467" t="str">
            <v>HDKX</v>
          </cell>
          <cell r="H467">
            <v>0</v>
          </cell>
          <cell r="I467">
            <v>0</v>
          </cell>
          <cell r="J467">
            <v>0</v>
          </cell>
          <cell r="K467">
            <v>1</v>
          </cell>
          <cell r="L467">
            <v>2</v>
          </cell>
          <cell r="M467">
            <v>0</v>
          </cell>
          <cell r="N467">
            <v>10522162194016</v>
          </cell>
        </row>
        <row r="468">
          <cell r="B468">
            <v>10804</v>
          </cell>
          <cell r="C468" t="str">
            <v>Vũ Thị Hoà</v>
          </cell>
          <cell r="D468" t="str">
            <v>NV Lao động tiền lương</v>
          </cell>
          <cell r="G468" t="str">
            <v>HDKX</v>
          </cell>
          <cell r="H468">
            <v>0</v>
          </cell>
          <cell r="I468">
            <v>0</v>
          </cell>
          <cell r="J468">
            <v>0</v>
          </cell>
          <cell r="K468">
            <v>1</v>
          </cell>
          <cell r="L468">
            <v>3</v>
          </cell>
          <cell r="M468">
            <v>0</v>
          </cell>
          <cell r="N468">
            <v>10520875472013</v>
          </cell>
        </row>
        <row r="469">
          <cell r="B469">
            <v>11117</v>
          </cell>
          <cell r="C469" t="str">
            <v>Nguyễn Hương Giang</v>
          </cell>
          <cell r="D469" t="str">
            <v>NV Kế hoạch - Quản lý chất lượng</v>
          </cell>
          <cell r="G469" t="str">
            <v>HD3N</v>
          </cell>
          <cell r="H469">
            <v>0</v>
          </cell>
          <cell r="I469">
            <v>0</v>
          </cell>
          <cell r="J469">
            <v>0</v>
          </cell>
          <cell r="K469">
            <v>1</v>
          </cell>
          <cell r="M469">
            <v>0</v>
          </cell>
          <cell r="N469">
            <v>19026970099018</v>
          </cell>
        </row>
        <row r="470">
          <cell r="B470">
            <v>10735</v>
          </cell>
          <cell r="C470" t="str">
            <v>Nguyễn Thị Phương Lan</v>
          </cell>
          <cell r="D470" t="str">
            <v>NV Thống kê - Tổng hợp</v>
          </cell>
          <cell r="G470" t="str">
            <v>HDKX</v>
          </cell>
          <cell r="H470">
            <v>0</v>
          </cell>
          <cell r="I470">
            <v>0</v>
          </cell>
          <cell r="J470">
            <v>0</v>
          </cell>
          <cell r="K470">
            <v>1</v>
          </cell>
          <cell r="L470">
            <v>2</v>
          </cell>
          <cell r="M470">
            <v>0</v>
          </cell>
          <cell r="N470">
            <v>10520052581011</v>
          </cell>
        </row>
        <row r="471">
          <cell r="B471">
            <v>10562</v>
          </cell>
          <cell r="C471" t="str">
            <v>Phạm Thị Thịnh</v>
          </cell>
          <cell r="D471" t="str">
            <v>NV Hành chính - VT</v>
          </cell>
          <cell r="G471" t="str">
            <v>HDKX</v>
          </cell>
          <cell r="H471">
            <v>0</v>
          </cell>
          <cell r="I471">
            <v>0</v>
          </cell>
          <cell r="J471">
            <v>0</v>
          </cell>
          <cell r="K471">
            <v>1</v>
          </cell>
          <cell r="L471">
            <v>1</v>
          </cell>
          <cell r="M471">
            <v>0</v>
          </cell>
          <cell r="N471">
            <v>10522161892011</v>
          </cell>
        </row>
        <row r="472">
          <cell r="G472" t="str">
            <v>HDKX</v>
          </cell>
          <cell r="H472">
            <v>0</v>
          </cell>
          <cell r="I472" t="e">
            <v>#REF!</v>
          </cell>
          <cell r="J472" t="e">
            <v>#REF!</v>
          </cell>
          <cell r="K472">
            <v>1</v>
          </cell>
          <cell r="L472">
            <v>1</v>
          </cell>
          <cell r="M472">
            <v>0</v>
          </cell>
          <cell r="N472">
            <v>10520052613010</v>
          </cell>
        </row>
        <row r="473">
          <cell r="B473">
            <v>10799</v>
          </cell>
          <cell r="C473" t="str">
            <v>Phương Lan</v>
          </cell>
          <cell r="D473" t="str">
            <v>Chuyên viên lao động tiền lương</v>
          </cell>
          <cell r="G473" t="str">
            <v>HDKX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  <cell r="L473">
            <v>1</v>
          </cell>
          <cell r="M473">
            <v>0</v>
          </cell>
          <cell r="N473">
            <v>10522162728010</v>
          </cell>
        </row>
        <row r="474">
          <cell r="B474">
            <v>1092015</v>
          </cell>
          <cell r="C474" t="str">
            <v>Đỗ Văn Long</v>
          </cell>
          <cell r="D474" t="str">
            <v>Nhân viên lái xe</v>
          </cell>
          <cell r="G474" t="str">
            <v>HD1N</v>
          </cell>
          <cell r="H474">
            <v>0</v>
          </cell>
          <cell r="I474">
            <v>0</v>
          </cell>
          <cell r="J474">
            <v>0</v>
          </cell>
          <cell r="M474">
            <v>0</v>
          </cell>
          <cell r="N474">
            <v>10520003643011</v>
          </cell>
        </row>
        <row r="475">
          <cell r="B475">
            <v>2092015</v>
          </cell>
          <cell r="C475" t="str">
            <v>Vương Đình Quế</v>
          </cell>
          <cell r="D475" t="str">
            <v>Nhân viên lái xe</v>
          </cell>
          <cell r="G475" t="str">
            <v>HD1N</v>
          </cell>
          <cell r="H475">
            <v>0</v>
          </cell>
          <cell r="I475">
            <v>0</v>
          </cell>
          <cell r="J475">
            <v>0</v>
          </cell>
          <cell r="K475">
            <v>1</v>
          </cell>
          <cell r="M475">
            <v>0</v>
          </cell>
        </row>
        <row r="476">
          <cell r="B476">
            <v>3092015</v>
          </cell>
          <cell r="C476" t="str">
            <v>Trần Văn Thái</v>
          </cell>
          <cell r="D476" t="str">
            <v>Nhân viên lái xe</v>
          </cell>
          <cell r="G476" t="str">
            <v>HD1N</v>
          </cell>
          <cell r="H476">
            <v>0</v>
          </cell>
          <cell r="I476">
            <v>0</v>
          </cell>
          <cell r="J476">
            <v>0</v>
          </cell>
          <cell r="K476">
            <v>1</v>
          </cell>
          <cell r="M476">
            <v>0</v>
          </cell>
        </row>
        <row r="477">
          <cell r="B477">
            <v>4092015</v>
          </cell>
          <cell r="C477" t="str">
            <v>Nguyễn Duy BÍnh</v>
          </cell>
          <cell r="D477" t="str">
            <v>Nhân viên lái xe</v>
          </cell>
          <cell r="G477" t="str">
            <v>HD1N</v>
          </cell>
          <cell r="H477">
            <v>0</v>
          </cell>
          <cell r="I477">
            <v>0</v>
          </cell>
          <cell r="J477">
            <v>0</v>
          </cell>
          <cell r="K477">
            <v>1</v>
          </cell>
          <cell r="M477">
            <v>0</v>
          </cell>
        </row>
        <row r="478">
          <cell r="B478">
            <v>72102015</v>
          </cell>
          <cell r="C478" t="str">
            <v>Lưu Anh Văn</v>
          </cell>
          <cell r="D478" t="str">
            <v>Nhân viên lái xe</v>
          </cell>
          <cell r="G478" t="str">
            <v>HDTV</v>
          </cell>
          <cell r="H478">
            <v>1</v>
          </cell>
          <cell r="I478">
            <v>0</v>
          </cell>
          <cell r="J478">
            <v>0</v>
          </cell>
          <cell r="K478">
            <v>1</v>
          </cell>
          <cell r="M478">
            <v>0</v>
          </cell>
        </row>
        <row r="479">
          <cell r="B479">
            <v>7102015</v>
          </cell>
          <cell r="C479" t="str">
            <v>Lưu Trung Đức</v>
          </cell>
          <cell r="D479" t="str">
            <v>Nhân viên tài liệu &amp; HDCX</v>
          </cell>
          <cell r="G479" t="str">
            <v>HDHV</v>
          </cell>
          <cell r="H479">
            <v>1</v>
          </cell>
          <cell r="I479">
            <v>0</v>
          </cell>
          <cell r="J479">
            <v>0</v>
          </cell>
          <cell r="K479">
            <v>1</v>
          </cell>
          <cell r="M479">
            <v>0</v>
          </cell>
        </row>
        <row r="480">
          <cell r="B480">
            <v>8102015</v>
          </cell>
          <cell r="C480" t="str">
            <v>Lê Ngọc Dũng</v>
          </cell>
          <cell r="D480" t="str">
            <v>Nhân viên tài liệu &amp; HDCX</v>
          </cell>
          <cell r="G480" t="str">
            <v>HDHV</v>
          </cell>
          <cell r="H480">
            <v>1</v>
          </cell>
          <cell r="I480">
            <v>0</v>
          </cell>
          <cell r="J480">
            <v>0</v>
          </cell>
          <cell r="K480">
            <v>1</v>
          </cell>
          <cell r="M480">
            <v>0</v>
          </cell>
        </row>
        <row r="481">
          <cell r="B481">
            <v>10102015</v>
          </cell>
          <cell r="C481" t="str">
            <v>Vũ Quang Duy</v>
          </cell>
          <cell r="D481" t="str">
            <v>Nhân viên tài liệu &amp; HDCX</v>
          </cell>
          <cell r="G481" t="str">
            <v>HDHV</v>
          </cell>
          <cell r="H481">
            <v>1</v>
          </cell>
          <cell r="I481">
            <v>0</v>
          </cell>
          <cell r="J481">
            <v>0</v>
          </cell>
          <cell r="K481">
            <v>1</v>
          </cell>
          <cell r="M481">
            <v>0</v>
          </cell>
        </row>
        <row r="482">
          <cell r="B482">
            <v>21102015</v>
          </cell>
          <cell r="C482" t="str">
            <v>Nguyễn Mạnh Kiên</v>
          </cell>
          <cell r="D482" t="str">
            <v>Nhân viên tài liệu &amp; HDCX</v>
          </cell>
          <cell r="G482" t="str">
            <v>HDHV</v>
          </cell>
          <cell r="H482">
            <v>1</v>
          </cell>
          <cell r="I482">
            <v>0</v>
          </cell>
          <cell r="J482">
            <v>0</v>
          </cell>
          <cell r="K482">
            <v>1</v>
          </cell>
          <cell r="M482">
            <v>0</v>
          </cell>
        </row>
        <row r="483">
          <cell r="B483">
            <v>26102015</v>
          </cell>
          <cell r="C483" t="str">
            <v>Lê Minh Ngọc</v>
          </cell>
          <cell r="D483" t="str">
            <v>Nhân viên tài liệu &amp; HDCX</v>
          </cell>
          <cell r="G483" t="str">
            <v>HDHV</v>
          </cell>
          <cell r="H483">
            <v>1</v>
          </cell>
          <cell r="I483">
            <v>0</v>
          </cell>
          <cell r="J483">
            <v>0</v>
          </cell>
          <cell r="K483">
            <v>1</v>
          </cell>
          <cell r="M483">
            <v>0</v>
          </cell>
        </row>
        <row r="484">
          <cell r="B484">
            <v>28102015</v>
          </cell>
          <cell r="C484" t="str">
            <v>Nguyễn Văn Nguyên</v>
          </cell>
          <cell r="D484" t="str">
            <v>Nhân viên tài liệu &amp; HDCX</v>
          </cell>
          <cell r="G484" t="str">
            <v>HDHV</v>
          </cell>
          <cell r="H484">
            <v>1</v>
          </cell>
          <cell r="I484">
            <v>0</v>
          </cell>
          <cell r="J484">
            <v>0</v>
          </cell>
          <cell r="K484">
            <v>1</v>
          </cell>
          <cell r="M484">
            <v>0</v>
          </cell>
        </row>
        <row r="485">
          <cell r="B485">
            <v>31102015</v>
          </cell>
          <cell r="C485" t="str">
            <v>Phạm Văn Quang</v>
          </cell>
          <cell r="D485" t="str">
            <v>Nhân viên tài liệu &amp; HDCX</v>
          </cell>
          <cell r="G485" t="str">
            <v>HDHV</v>
          </cell>
          <cell r="H485">
            <v>1</v>
          </cell>
          <cell r="I485">
            <v>0</v>
          </cell>
          <cell r="J485">
            <v>0</v>
          </cell>
          <cell r="K485">
            <v>1</v>
          </cell>
          <cell r="M485">
            <v>0</v>
          </cell>
        </row>
        <row r="486">
          <cell r="B486">
            <v>32102015</v>
          </cell>
          <cell r="C486" t="str">
            <v>Phạm Hải Sơn</v>
          </cell>
          <cell r="D486" t="str">
            <v>Nhân viên tài liệu &amp; HDCX</v>
          </cell>
          <cell r="G486" t="str">
            <v>HDHV</v>
          </cell>
          <cell r="H486">
            <v>1</v>
          </cell>
          <cell r="I486">
            <v>0</v>
          </cell>
          <cell r="J486">
            <v>0</v>
          </cell>
          <cell r="K486">
            <v>1</v>
          </cell>
          <cell r="M486">
            <v>0</v>
          </cell>
        </row>
        <row r="487">
          <cell r="B487">
            <v>43102015</v>
          </cell>
          <cell r="C487" t="str">
            <v>Nguyễn Quang Vịnh</v>
          </cell>
          <cell r="D487" t="str">
            <v>Nhân viên tài liệu &amp; HDCX</v>
          </cell>
          <cell r="G487" t="str">
            <v>HDHV</v>
          </cell>
          <cell r="H487">
            <v>1</v>
          </cell>
          <cell r="I487">
            <v>0</v>
          </cell>
          <cell r="J487">
            <v>0</v>
          </cell>
          <cell r="K487">
            <v>1</v>
          </cell>
          <cell r="M487">
            <v>0</v>
          </cell>
        </row>
        <row r="488">
          <cell r="B488">
            <v>9102015</v>
          </cell>
          <cell r="C488" t="str">
            <v>Trần Thị Dương</v>
          </cell>
          <cell r="D488" t="str">
            <v>Nhân viên phục vụ hành khách</v>
          </cell>
          <cell r="G488" t="str">
            <v>HDHV</v>
          </cell>
          <cell r="H488">
            <v>1</v>
          </cell>
          <cell r="I488">
            <v>0</v>
          </cell>
          <cell r="J488">
            <v>0</v>
          </cell>
          <cell r="K488">
            <v>1</v>
          </cell>
          <cell r="M488">
            <v>0</v>
          </cell>
        </row>
        <row r="489">
          <cell r="B489">
            <v>1102015</v>
          </cell>
          <cell r="C489" t="str">
            <v>Hoàng Tạ Tuấn Anh</v>
          </cell>
          <cell r="D489" t="str">
            <v>Nhân viên phục vụ hành khách</v>
          </cell>
          <cell r="G489" t="str">
            <v>HDHV</v>
          </cell>
          <cell r="H489">
            <v>1</v>
          </cell>
          <cell r="I489">
            <v>0</v>
          </cell>
          <cell r="J489">
            <v>0</v>
          </cell>
          <cell r="K489">
            <v>1</v>
          </cell>
          <cell r="M489">
            <v>0</v>
          </cell>
        </row>
        <row r="490">
          <cell r="B490">
            <v>2102015</v>
          </cell>
          <cell r="C490" t="str">
            <v>Nguyễn Tuấn Anh</v>
          </cell>
          <cell r="D490" t="str">
            <v>Nhân viên phục vụ hành khách</v>
          </cell>
          <cell r="G490" t="str">
            <v>HDHV</v>
          </cell>
          <cell r="H490">
            <v>1</v>
          </cell>
          <cell r="I490">
            <v>0</v>
          </cell>
          <cell r="J490">
            <v>0</v>
          </cell>
          <cell r="K490">
            <v>1</v>
          </cell>
          <cell r="M490">
            <v>0</v>
          </cell>
        </row>
        <row r="491">
          <cell r="B491">
            <v>3102015</v>
          </cell>
          <cell r="C491" t="str">
            <v>Hoàng Ngọc Anh</v>
          </cell>
          <cell r="D491" t="str">
            <v>Nhân viên phục vụ hành khách</v>
          </cell>
          <cell r="G491" t="str">
            <v>HDHV</v>
          </cell>
          <cell r="H491">
            <v>1</v>
          </cell>
          <cell r="I491">
            <v>0</v>
          </cell>
          <cell r="J491">
            <v>0</v>
          </cell>
          <cell r="K491">
            <v>1</v>
          </cell>
          <cell r="M491">
            <v>0</v>
          </cell>
        </row>
        <row r="492">
          <cell r="B492">
            <v>4102015</v>
          </cell>
          <cell r="C492" t="str">
            <v>Lê Tuấn Anh</v>
          </cell>
          <cell r="D492" t="str">
            <v>Nhân viên phục vụ hành khách</v>
          </cell>
          <cell r="G492" t="str">
            <v>HDHV</v>
          </cell>
          <cell r="H492">
            <v>1</v>
          </cell>
          <cell r="I492">
            <v>0</v>
          </cell>
          <cell r="J492">
            <v>0</v>
          </cell>
          <cell r="K492">
            <v>1</v>
          </cell>
          <cell r="M492">
            <v>0</v>
          </cell>
        </row>
        <row r="493">
          <cell r="B493">
            <v>5102015</v>
          </cell>
          <cell r="C493" t="str">
            <v>Nguyễn Tú Anh</v>
          </cell>
          <cell r="D493" t="str">
            <v>Nhân viên phục vụ hành khách</v>
          </cell>
          <cell r="G493" t="str">
            <v>HDHV</v>
          </cell>
          <cell r="H493">
            <v>1</v>
          </cell>
          <cell r="I493">
            <v>0</v>
          </cell>
          <cell r="J493">
            <v>0</v>
          </cell>
          <cell r="K493">
            <v>1</v>
          </cell>
          <cell r="M493">
            <v>0</v>
          </cell>
        </row>
        <row r="494">
          <cell r="B494">
            <v>6102015</v>
          </cell>
          <cell r="C494" t="str">
            <v>Vũ Thị Mai Dinh</v>
          </cell>
          <cell r="D494" t="str">
            <v>Nhân viên phục vụ hành khách</v>
          </cell>
          <cell r="G494" t="str">
            <v>HDHV</v>
          </cell>
          <cell r="H494">
            <v>1</v>
          </cell>
          <cell r="I494">
            <v>0</v>
          </cell>
          <cell r="J494">
            <v>0</v>
          </cell>
          <cell r="K494">
            <v>1</v>
          </cell>
          <cell r="M494">
            <v>0</v>
          </cell>
        </row>
        <row r="495">
          <cell r="B495">
            <v>9102015</v>
          </cell>
          <cell r="C495" t="str">
            <v>Trần Thị Dương</v>
          </cell>
          <cell r="D495" t="str">
            <v>Nhân viên phục vụ hành khách</v>
          </cell>
          <cell r="G495" t="str">
            <v>HDHV</v>
          </cell>
          <cell r="H495">
            <v>1</v>
          </cell>
          <cell r="I495">
            <v>0</v>
          </cell>
          <cell r="J495">
            <v>0</v>
          </cell>
          <cell r="K495">
            <v>1</v>
          </cell>
          <cell r="M495">
            <v>0</v>
          </cell>
        </row>
        <row r="496">
          <cell r="B496">
            <v>11102015</v>
          </cell>
          <cell r="C496" t="str">
            <v>Lê Trúc Hà</v>
          </cell>
          <cell r="D496" t="str">
            <v>Nhân viên phục vụ hành khách</v>
          </cell>
          <cell r="G496" t="str">
            <v>HDHV</v>
          </cell>
          <cell r="H496">
            <v>1</v>
          </cell>
          <cell r="I496">
            <v>0</v>
          </cell>
          <cell r="J496">
            <v>0</v>
          </cell>
          <cell r="K496">
            <v>1</v>
          </cell>
          <cell r="M496">
            <v>0</v>
          </cell>
        </row>
        <row r="497">
          <cell r="B497">
            <v>12102015</v>
          </cell>
          <cell r="C497" t="str">
            <v>Nguyễn Thị Hải</v>
          </cell>
          <cell r="D497" t="str">
            <v>Nhân viên phục vụ hành khách</v>
          </cell>
          <cell r="G497" t="str">
            <v>HDHV</v>
          </cell>
          <cell r="H497">
            <v>1</v>
          </cell>
          <cell r="I497">
            <v>0</v>
          </cell>
          <cell r="J497">
            <v>0</v>
          </cell>
          <cell r="K497">
            <v>1</v>
          </cell>
          <cell r="M497">
            <v>0</v>
          </cell>
        </row>
        <row r="498">
          <cell r="B498">
            <v>13102015</v>
          </cell>
          <cell r="C498" t="str">
            <v>Lê Thanh Hải</v>
          </cell>
          <cell r="D498" t="str">
            <v>Nhân viên phục vụ hành khách</v>
          </cell>
          <cell r="G498" t="str">
            <v>HDHV</v>
          </cell>
          <cell r="H498">
            <v>1</v>
          </cell>
          <cell r="I498">
            <v>0</v>
          </cell>
          <cell r="J498">
            <v>0</v>
          </cell>
          <cell r="K498">
            <v>1</v>
          </cell>
          <cell r="M498">
            <v>0</v>
          </cell>
        </row>
        <row r="499">
          <cell r="B499">
            <v>14102015</v>
          </cell>
          <cell r="C499" t="str">
            <v>Nguyễn Duy Hoàn</v>
          </cell>
          <cell r="D499" t="str">
            <v>Nhân viên phục vụ hành khách</v>
          </cell>
          <cell r="G499" t="str">
            <v>HDHV</v>
          </cell>
          <cell r="H499">
            <v>1</v>
          </cell>
          <cell r="I499">
            <v>0</v>
          </cell>
          <cell r="J499">
            <v>0</v>
          </cell>
          <cell r="K499">
            <v>1</v>
          </cell>
          <cell r="M499">
            <v>0</v>
          </cell>
        </row>
        <row r="500">
          <cell r="B500">
            <v>15102015</v>
          </cell>
          <cell r="C500" t="str">
            <v>Lê Thị Hồng</v>
          </cell>
          <cell r="D500" t="str">
            <v>Nhân viên phục vụ hành khách</v>
          </cell>
          <cell r="G500" t="str">
            <v>HDHV</v>
          </cell>
          <cell r="H500">
            <v>1</v>
          </cell>
          <cell r="I500">
            <v>0</v>
          </cell>
          <cell r="J500">
            <v>0</v>
          </cell>
          <cell r="K500">
            <v>1</v>
          </cell>
          <cell r="M500">
            <v>0</v>
          </cell>
        </row>
        <row r="501">
          <cell r="B501">
            <v>16102015</v>
          </cell>
          <cell r="C501" t="str">
            <v>Nguyễn Duy Hùng</v>
          </cell>
          <cell r="D501" t="str">
            <v>Nhân viên phục vụ hành khách</v>
          </cell>
          <cell r="G501" t="str">
            <v>HDHV</v>
          </cell>
          <cell r="H501">
            <v>1</v>
          </cell>
          <cell r="I501">
            <v>0</v>
          </cell>
          <cell r="J501">
            <v>0</v>
          </cell>
          <cell r="K501">
            <v>1</v>
          </cell>
          <cell r="M501">
            <v>0</v>
          </cell>
        </row>
        <row r="502">
          <cell r="B502">
            <v>17102015</v>
          </cell>
          <cell r="C502" t="str">
            <v>Lê Duy Hưng</v>
          </cell>
          <cell r="D502" t="str">
            <v>Nhân viên phục vụ hành khách</v>
          </cell>
          <cell r="G502" t="str">
            <v>HDHV</v>
          </cell>
          <cell r="H502">
            <v>1</v>
          </cell>
          <cell r="I502">
            <v>0</v>
          </cell>
          <cell r="J502">
            <v>0</v>
          </cell>
          <cell r="K502">
            <v>1</v>
          </cell>
          <cell r="M502">
            <v>0</v>
          </cell>
        </row>
        <row r="503">
          <cell r="B503">
            <v>18102015</v>
          </cell>
          <cell r="C503" t="str">
            <v>Nguyễn Thị Hường</v>
          </cell>
          <cell r="D503" t="str">
            <v>Nhân viên phục vụ hành khách</v>
          </cell>
          <cell r="G503" t="str">
            <v>HDHV</v>
          </cell>
          <cell r="H503">
            <v>1</v>
          </cell>
          <cell r="I503">
            <v>0</v>
          </cell>
          <cell r="J503">
            <v>0</v>
          </cell>
          <cell r="K503">
            <v>1</v>
          </cell>
          <cell r="M503">
            <v>0</v>
          </cell>
        </row>
        <row r="504">
          <cell r="B504">
            <v>19102015</v>
          </cell>
          <cell r="C504" t="str">
            <v>Đinh Khánh Huyền</v>
          </cell>
          <cell r="D504" t="str">
            <v>Nhân viên phục vụ hành khách</v>
          </cell>
          <cell r="G504" t="str">
            <v>HDHV</v>
          </cell>
          <cell r="H504">
            <v>1</v>
          </cell>
          <cell r="I504">
            <v>0</v>
          </cell>
          <cell r="J504">
            <v>0</v>
          </cell>
          <cell r="K504">
            <v>1</v>
          </cell>
          <cell r="M504">
            <v>0</v>
          </cell>
        </row>
        <row r="505">
          <cell r="B505">
            <v>20102015</v>
          </cell>
          <cell r="C505" t="str">
            <v>Đỗ Thị Huyền</v>
          </cell>
          <cell r="D505" t="str">
            <v>Nhân viên phục vụ hành khách</v>
          </cell>
          <cell r="G505" t="str">
            <v>HDHV</v>
          </cell>
          <cell r="H505">
            <v>1</v>
          </cell>
          <cell r="I505">
            <v>0</v>
          </cell>
          <cell r="J505">
            <v>0</v>
          </cell>
          <cell r="K505">
            <v>1</v>
          </cell>
          <cell r="M505">
            <v>0</v>
          </cell>
        </row>
        <row r="506">
          <cell r="B506">
            <v>22102015</v>
          </cell>
          <cell r="C506" t="str">
            <v>Trương Hùng Mạnh</v>
          </cell>
          <cell r="D506" t="str">
            <v>Nhân viên phục vụ hành khách</v>
          </cell>
          <cell r="G506" t="str">
            <v>HDHV</v>
          </cell>
          <cell r="H506">
            <v>1</v>
          </cell>
          <cell r="I506">
            <v>0</v>
          </cell>
          <cell r="J506">
            <v>0</v>
          </cell>
          <cell r="K506">
            <v>1</v>
          </cell>
          <cell r="M506">
            <v>0</v>
          </cell>
        </row>
        <row r="507">
          <cell r="B507">
            <v>23102015</v>
          </cell>
          <cell r="C507" t="str">
            <v>Nguyễn Anh Minh</v>
          </cell>
          <cell r="D507" t="str">
            <v>Nhân viên phục vụ hành khách</v>
          </cell>
          <cell r="G507" t="str">
            <v>HDHV</v>
          </cell>
          <cell r="H507">
            <v>1</v>
          </cell>
          <cell r="I507">
            <v>0</v>
          </cell>
          <cell r="J507">
            <v>0</v>
          </cell>
          <cell r="K507">
            <v>1</v>
          </cell>
          <cell r="M507">
            <v>0</v>
          </cell>
        </row>
        <row r="508">
          <cell r="B508">
            <v>24102015</v>
          </cell>
          <cell r="C508" t="str">
            <v>Nguyễn Văn Nam</v>
          </cell>
          <cell r="D508" t="str">
            <v>Nhân viên phục vụ hành khách</v>
          </cell>
          <cell r="G508" t="str">
            <v>HDHV</v>
          </cell>
          <cell r="H508">
            <v>1</v>
          </cell>
          <cell r="I508">
            <v>0</v>
          </cell>
          <cell r="J508">
            <v>0</v>
          </cell>
          <cell r="K508">
            <v>1</v>
          </cell>
          <cell r="M508">
            <v>0</v>
          </cell>
        </row>
        <row r="509">
          <cell r="B509">
            <v>25102015</v>
          </cell>
          <cell r="C509" t="str">
            <v>Ngô Thị Hồng Nga</v>
          </cell>
          <cell r="D509" t="str">
            <v>Nhân viên phục vụ hành khách</v>
          </cell>
          <cell r="G509" t="str">
            <v>HDHV</v>
          </cell>
          <cell r="H509">
            <v>1</v>
          </cell>
          <cell r="I509">
            <v>0</v>
          </cell>
          <cell r="J509">
            <v>0</v>
          </cell>
          <cell r="K509">
            <v>1</v>
          </cell>
          <cell r="M509">
            <v>0</v>
          </cell>
        </row>
        <row r="510">
          <cell r="B510">
            <v>27102015</v>
          </cell>
          <cell r="C510" t="str">
            <v>Trần Thanh Ngọc</v>
          </cell>
          <cell r="D510" t="str">
            <v>Nhân viên phục vụ hành khách</v>
          </cell>
          <cell r="G510" t="str">
            <v>HDHV</v>
          </cell>
          <cell r="H510">
            <v>1</v>
          </cell>
          <cell r="I510">
            <v>0</v>
          </cell>
          <cell r="J510">
            <v>0</v>
          </cell>
          <cell r="K510">
            <v>1</v>
          </cell>
          <cell r="M510">
            <v>0</v>
          </cell>
        </row>
        <row r="511">
          <cell r="B511">
            <v>29102015</v>
          </cell>
          <cell r="C511" t="str">
            <v>Lê Thị Thu Phương</v>
          </cell>
          <cell r="D511" t="str">
            <v>Nhân viên phục vụ hành khách</v>
          </cell>
          <cell r="G511" t="str">
            <v>HDHV</v>
          </cell>
          <cell r="H511">
            <v>1</v>
          </cell>
          <cell r="I511">
            <v>0</v>
          </cell>
          <cell r="J511">
            <v>0</v>
          </cell>
          <cell r="K511">
            <v>1</v>
          </cell>
          <cell r="M511">
            <v>0</v>
          </cell>
        </row>
        <row r="512">
          <cell r="B512">
            <v>30102015</v>
          </cell>
          <cell r="C512" t="str">
            <v>Nguyễn Thị Minh Phương</v>
          </cell>
          <cell r="D512" t="str">
            <v>Nhân viên phục vụ hành khách</v>
          </cell>
          <cell r="G512" t="str">
            <v>HDHV</v>
          </cell>
          <cell r="H512">
            <v>1</v>
          </cell>
          <cell r="I512">
            <v>0</v>
          </cell>
          <cell r="J512">
            <v>0</v>
          </cell>
          <cell r="K512">
            <v>1</v>
          </cell>
          <cell r="M512">
            <v>0</v>
          </cell>
        </row>
        <row r="513">
          <cell r="B513">
            <v>33102015</v>
          </cell>
          <cell r="C513" t="str">
            <v>Tạ Quang Sơn</v>
          </cell>
          <cell r="D513" t="str">
            <v>Nhân viên phục vụ hành khách</v>
          </cell>
          <cell r="G513" t="str">
            <v>HDHV</v>
          </cell>
          <cell r="H513">
            <v>1</v>
          </cell>
          <cell r="I513">
            <v>0</v>
          </cell>
          <cell r="J513">
            <v>0</v>
          </cell>
          <cell r="K513">
            <v>1</v>
          </cell>
          <cell r="M513">
            <v>0</v>
          </cell>
        </row>
        <row r="514">
          <cell r="B514">
            <v>34102015</v>
          </cell>
          <cell r="C514" t="str">
            <v>Hoàng Phương Thảo</v>
          </cell>
          <cell r="D514" t="str">
            <v>Nhân viên phục vụ hành khách</v>
          </cell>
          <cell r="G514" t="str">
            <v>HDHV</v>
          </cell>
          <cell r="H514">
            <v>1</v>
          </cell>
          <cell r="I514">
            <v>0</v>
          </cell>
          <cell r="J514">
            <v>0</v>
          </cell>
          <cell r="K514">
            <v>1</v>
          </cell>
          <cell r="M514">
            <v>0</v>
          </cell>
        </row>
        <row r="515">
          <cell r="B515">
            <v>35102015</v>
          </cell>
          <cell r="C515" t="str">
            <v>Nguyễn Diệu Thương</v>
          </cell>
          <cell r="D515" t="str">
            <v>Nhân viên phục vụ hành khách</v>
          </cell>
          <cell r="G515" t="str">
            <v>HDHV</v>
          </cell>
          <cell r="H515">
            <v>1</v>
          </cell>
          <cell r="I515">
            <v>0</v>
          </cell>
          <cell r="J515">
            <v>0</v>
          </cell>
          <cell r="K515">
            <v>1</v>
          </cell>
          <cell r="M515">
            <v>0</v>
          </cell>
        </row>
        <row r="516">
          <cell r="B516">
            <v>36102015</v>
          </cell>
          <cell r="C516" t="str">
            <v>Trần Thị Thu Thủy</v>
          </cell>
          <cell r="D516" t="str">
            <v>Nhân viên phục vụ hành khách</v>
          </cell>
          <cell r="G516" t="str">
            <v>HDHV</v>
          </cell>
          <cell r="H516">
            <v>1</v>
          </cell>
          <cell r="I516">
            <v>0</v>
          </cell>
          <cell r="J516">
            <v>0</v>
          </cell>
          <cell r="K516">
            <v>1</v>
          </cell>
          <cell r="M516">
            <v>0</v>
          </cell>
        </row>
        <row r="517">
          <cell r="B517">
            <v>37102015</v>
          </cell>
          <cell r="C517" t="str">
            <v>Dương Đức Toàn</v>
          </cell>
          <cell r="D517" t="str">
            <v>Nhân viên phục vụ hành khách</v>
          </cell>
          <cell r="G517" t="str">
            <v>HDHV</v>
          </cell>
          <cell r="H517">
            <v>1</v>
          </cell>
          <cell r="I517">
            <v>0</v>
          </cell>
          <cell r="J517">
            <v>0</v>
          </cell>
          <cell r="K517">
            <v>1</v>
          </cell>
          <cell r="M517">
            <v>0</v>
          </cell>
        </row>
        <row r="518">
          <cell r="B518">
            <v>38102015</v>
          </cell>
          <cell r="C518" t="str">
            <v>Phạm Văn Toản</v>
          </cell>
          <cell r="D518" t="str">
            <v>Nhân viên phục vụ hành khách</v>
          </cell>
          <cell r="G518" t="str">
            <v>HDHV</v>
          </cell>
          <cell r="H518">
            <v>1</v>
          </cell>
          <cell r="I518">
            <v>0</v>
          </cell>
          <cell r="J518">
            <v>0</v>
          </cell>
          <cell r="K518">
            <v>1</v>
          </cell>
          <cell r="M518">
            <v>0</v>
          </cell>
        </row>
        <row r="519">
          <cell r="B519">
            <v>39102015</v>
          </cell>
          <cell r="C519" t="str">
            <v>Trương Thị Thùy Trinh</v>
          </cell>
          <cell r="D519" t="str">
            <v>Nhân viên phục vụ hành khách</v>
          </cell>
          <cell r="G519" t="str">
            <v>HDHV</v>
          </cell>
          <cell r="H519">
            <v>1</v>
          </cell>
          <cell r="I519">
            <v>0</v>
          </cell>
          <cell r="J519">
            <v>0</v>
          </cell>
          <cell r="K519">
            <v>1</v>
          </cell>
          <cell r="M519">
            <v>0</v>
          </cell>
        </row>
        <row r="520">
          <cell r="B520">
            <v>40102015</v>
          </cell>
          <cell r="C520" t="str">
            <v>Đào Anh Tuấn</v>
          </cell>
          <cell r="D520" t="str">
            <v>Nhân viên phục vụ hành khách</v>
          </cell>
          <cell r="G520" t="str">
            <v>HDHV</v>
          </cell>
          <cell r="H520">
            <v>1</v>
          </cell>
          <cell r="I520">
            <v>0</v>
          </cell>
          <cell r="J520">
            <v>0</v>
          </cell>
          <cell r="K520">
            <v>1</v>
          </cell>
          <cell r="M520">
            <v>0</v>
          </cell>
        </row>
        <row r="521">
          <cell r="B521">
            <v>41102015</v>
          </cell>
          <cell r="C521" t="str">
            <v>Nguyễn Thị Cẩm Uyên</v>
          </cell>
          <cell r="D521" t="str">
            <v>Nhân viên phục vụ hành khách</v>
          </cell>
          <cell r="G521" t="str">
            <v>HDHV</v>
          </cell>
          <cell r="H521">
            <v>1</v>
          </cell>
          <cell r="I521">
            <v>0</v>
          </cell>
          <cell r="J521">
            <v>0</v>
          </cell>
          <cell r="K521">
            <v>1</v>
          </cell>
          <cell r="M521">
            <v>0</v>
          </cell>
        </row>
        <row r="522">
          <cell r="B522">
            <v>42102015</v>
          </cell>
          <cell r="C522" t="str">
            <v>Nguyễn Thúy Vi</v>
          </cell>
          <cell r="D522" t="str">
            <v>Nhân viên phục vụ hành khách</v>
          </cell>
          <cell r="G522" t="str">
            <v>HDHV</v>
          </cell>
          <cell r="H522">
            <v>1</v>
          </cell>
          <cell r="I522">
            <v>0</v>
          </cell>
          <cell r="J522">
            <v>0</v>
          </cell>
          <cell r="K522">
            <v>1</v>
          </cell>
          <cell r="M522">
            <v>0</v>
          </cell>
        </row>
        <row r="523">
          <cell r="B523">
            <v>44102015</v>
          </cell>
          <cell r="C523" t="str">
            <v>Lê Thị Hải Yến</v>
          </cell>
          <cell r="D523" t="str">
            <v>Nhân viên phục vụ hành khách</v>
          </cell>
          <cell r="G523" t="str">
            <v>HDHV</v>
          </cell>
          <cell r="H523">
            <v>1</v>
          </cell>
          <cell r="I523">
            <v>0</v>
          </cell>
          <cell r="J523">
            <v>0</v>
          </cell>
          <cell r="K523">
            <v>1</v>
          </cell>
          <cell r="M523">
            <v>0</v>
          </cell>
        </row>
        <row r="524">
          <cell r="B524">
            <v>45102015</v>
          </cell>
          <cell r="C524" t="str">
            <v>Nguyễn Hoàng Anh</v>
          </cell>
          <cell r="D524" t="str">
            <v>Nhân viên bốc xếp</v>
          </cell>
          <cell r="G524" t="str">
            <v>HDHV</v>
          </cell>
          <cell r="H524">
            <v>1</v>
          </cell>
          <cell r="I524">
            <v>0</v>
          </cell>
          <cell r="J524">
            <v>0</v>
          </cell>
          <cell r="K524">
            <v>1</v>
          </cell>
          <cell r="M524">
            <v>0</v>
          </cell>
        </row>
        <row r="525">
          <cell r="B525">
            <v>46102015</v>
          </cell>
          <cell r="C525" t="str">
            <v>Nguyễn Anh Hiếu</v>
          </cell>
          <cell r="D525" t="str">
            <v>Nhân viên bốc xếp</v>
          </cell>
          <cell r="G525" t="str">
            <v>HDHV</v>
          </cell>
          <cell r="H525">
            <v>1</v>
          </cell>
          <cell r="I525">
            <v>0</v>
          </cell>
          <cell r="J525">
            <v>0</v>
          </cell>
          <cell r="K525">
            <v>1</v>
          </cell>
          <cell r="M525">
            <v>0</v>
          </cell>
        </row>
        <row r="526">
          <cell r="B526">
            <v>47102015</v>
          </cell>
          <cell r="C526" t="str">
            <v>Nguyễn Văn Hồng</v>
          </cell>
          <cell r="D526" t="str">
            <v>Nhân viên bốc xếp</v>
          </cell>
          <cell r="G526" t="str">
            <v>HDHV</v>
          </cell>
          <cell r="H526">
            <v>1</v>
          </cell>
          <cell r="I526">
            <v>0</v>
          </cell>
          <cell r="J526">
            <v>0</v>
          </cell>
          <cell r="K526">
            <v>1</v>
          </cell>
          <cell r="M526">
            <v>0</v>
          </cell>
        </row>
        <row r="527">
          <cell r="B527">
            <v>48102015</v>
          </cell>
          <cell r="C527" t="str">
            <v>Đinh Văn Hùng</v>
          </cell>
          <cell r="D527" t="str">
            <v>Nhân viên bốc xếp</v>
          </cell>
          <cell r="G527" t="str">
            <v>HDHV</v>
          </cell>
          <cell r="H527">
            <v>1</v>
          </cell>
          <cell r="I527">
            <v>0</v>
          </cell>
          <cell r="J527">
            <v>0</v>
          </cell>
          <cell r="K527">
            <v>1</v>
          </cell>
          <cell r="M527">
            <v>0</v>
          </cell>
        </row>
        <row r="528">
          <cell r="B528">
            <v>49102015</v>
          </cell>
          <cell r="C528" t="str">
            <v>Nguyễn Văn Lăng</v>
          </cell>
          <cell r="D528" t="str">
            <v>Nhân viên bốc xếp</v>
          </cell>
          <cell r="G528" t="str">
            <v>HDHV</v>
          </cell>
          <cell r="H528">
            <v>1</v>
          </cell>
          <cell r="I528">
            <v>0</v>
          </cell>
          <cell r="J528">
            <v>0</v>
          </cell>
          <cell r="K528">
            <v>1</v>
          </cell>
          <cell r="M528">
            <v>0</v>
          </cell>
        </row>
        <row r="529">
          <cell r="B529">
            <v>50102015</v>
          </cell>
          <cell r="C529" t="str">
            <v>Phạm Quang Nguyên</v>
          </cell>
          <cell r="D529" t="str">
            <v>Nhân viên bốc xếp</v>
          </cell>
          <cell r="G529" t="str">
            <v>HDHV</v>
          </cell>
          <cell r="H529">
            <v>1</v>
          </cell>
          <cell r="I529">
            <v>0</v>
          </cell>
          <cell r="J529">
            <v>0</v>
          </cell>
          <cell r="K529">
            <v>1</v>
          </cell>
          <cell r="M529">
            <v>0</v>
          </cell>
        </row>
        <row r="530">
          <cell r="B530">
            <v>51102015</v>
          </cell>
          <cell r="C530" t="str">
            <v>Nguyễn Tiến Quang</v>
          </cell>
          <cell r="D530" t="str">
            <v>Nhân viên bốc xếp</v>
          </cell>
          <cell r="G530" t="str">
            <v>HDHV</v>
          </cell>
          <cell r="H530">
            <v>1</v>
          </cell>
          <cell r="I530">
            <v>0</v>
          </cell>
          <cell r="J530">
            <v>0</v>
          </cell>
          <cell r="K530">
            <v>1</v>
          </cell>
          <cell r="M530">
            <v>0</v>
          </cell>
        </row>
        <row r="531">
          <cell r="B531">
            <v>52102015</v>
          </cell>
          <cell r="C531" t="str">
            <v>Nguyễn Văn Thiệu</v>
          </cell>
          <cell r="D531" t="str">
            <v>Nhân viên bốc xếp</v>
          </cell>
          <cell r="G531" t="str">
            <v>HDHV</v>
          </cell>
          <cell r="H531">
            <v>1</v>
          </cell>
          <cell r="I531">
            <v>0</v>
          </cell>
          <cell r="J531">
            <v>0</v>
          </cell>
          <cell r="K531">
            <v>1</v>
          </cell>
          <cell r="M531">
            <v>0</v>
          </cell>
        </row>
        <row r="532">
          <cell r="B532">
            <v>53102015</v>
          </cell>
          <cell r="C532" t="str">
            <v>Nguyễn Hữu Toản</v>
          </cell>
          <cell r="D532" t="str">
            <v>Nhân viên bốc xếp</v>
          </cell>
          <cell r="G532" t="str">
            <v>HDHV</v>
          </cell>
          <cell r="H532">
            <v>1</v>
          </cell>
          <cell r="I532">
            <v>0</v>
          </cell>
          <cell r="J532">
            <v>0</v>
          </cell>
          <cell r="K532">
            <v>1</v>
          </cell>
          <cell r="M532">
            <v>0</v>
          </cell>
        </row>
      </sheetData>
      <sheetData sheetId="7"/>
      <sheetData sheetId="8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53180000</v>
          </cell>
          <cell r="F5">
            <v>18210455</v>
          </cell>
          <cell r="G5">
            <v>40969545</v>
          </cell>
          <cell r="H5">
            <v>6992386.2499999981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42680000</v>
          </cell>
          <cell r="F6">
            <v>18007070</v>
          </cell>
          <cell r="G6">
            <v>24672930</v>
          </cell>
          <cell r="H6">
            <v>3284586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42680000</v>
          </cell>
          <cell r="F7">
            <v>18007070</v>
          </cell>
          <cell r="G7">
            <v>24672930</v>
          </cell>
          <cell r="H7">
            <v>3284586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35680000</v>
          </cell>
          <cell r="F8">
            <v>14183315</v>
          </cell>
          <cell r="G8">
            <v>21496685</v>
          </cell>
          <cell r="H8">
            <v>2649337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29165000</v>
          </cell>
          <cell r="F9">
            <v>17457815</v>
          </cell>
          <cell r="G9">
            <v>11707185</v>
          </cell>
          <cell r="H9">
            <v>1006077.75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24035000</v>
          </cell>
          <cell r="F10">
            <v>17437445</v>
          </cell>
          <cell r="G10">
            <v>6597555</v>
          </cell>
          <cell r="H10">
            <v>409755.5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13361576.923076922</v>
          </cell>
          <cell r="F11">
            <v>10156070</v>
          </cell>
          <cell r="G11">
            <v>3205506.9230769221</v>
          </cell>
          <cell r="H11">
            <v>160275.34615384613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10327598.29059829</v>
          </cell>
          <cell r="F12">
            <v>10080514.444444444</v>
          </cell>
          <cell r="G12">
            <v>247083.84615384601</v>
          </cell>
          <cell r="H12">
            <v>12354.192307692301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12641576.923076924</v>
          </cell>
          <cell r="F13">
            <v>13756070</v>
          </cell>
          <cell r="G13">
            <v>-1114493.0769230761</v>
          </cell>
          <cell r="H13">
            <v>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11291576.923076924</v>
          </cell>
          <cell r="F14">
            <v>10156070</v>
          </cell>
          <cell r="G14">
            <v>1135506.9230769239</v>
          </cell>
          <cell r="H14">
            <v>56775.3461538462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9517307.692307692</v>
          </cell>
          <cell r="F15">
            <v>10097060</v>
          </cell>
          <cell r="G15">
            <v>-579752.30769230798</v>
          </cell>
          <cell r="H15">
            <v>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12239153.846153846</v>
          </cell>
          <cell r="F16">
            <v>10097060</v>
          </cell>
          <cell r="G16">
            <v>2142093.846153846</v>
          </cell>
          <cell r="H16">
            <v>107104.69230769231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11075000.000000002</v>
          </cell>
          <cell r="F17">
            <v>17297060</v>
          </cell>
          <cell r="G17">
            <v>-6222059.9999999981</v>
          </cell>
          <cell r="H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832500.00000000012</v>
          </cell>
          <cell r="F18">
            <v>19800000</v>
          </cell>
          <cell r="G18">
            <v>-18967500</v>
          </cell>
          <cell r="H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12380000</v>
          </cell>
          <cell r="F19">
            <v>13756070</v>
          </cell>
          <cell r="G19">
            <v>-1376070</v>
          </cell>
          <cell r="H19">
            <v>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9463307.692307692</v>
          </cell>
          <cell r="F20">
            <v>10097060</v>
          </cell>
          <cell r="G20">
            <v>-633752.30769230798</v>
          </cell>
          <cell r="H20">
            <v>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431666.66666666669</v>
          </cell>
          <cell r="F21">
            <v>19800000</v>
          </cell>
          <cell r="G21">
            <v>-19368333.333333332</v>
          </cell>
          <cell r="H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12965000.000000002</v>
          </cell>
          <cell r="F22">
            <v>17356070</v>
          </cell>
          <cell r="G22">
            <v>-4391069.9999999981</v>
          </cell>
          <cell r="H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10498307.692307692</v>
          </cell>
          <cell r="F23">
            <v>13697060</v>
          </cell>
          <cell r="G23">
            <v>-3198752.307692308</v>
          </cell>
          <cell r="H23">
            <v>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9729153.846153846</v>
          </cell>
          <cell r="F24">
            <v>10097060</v>
          </cell>
          <cell r="G24">
            <v>-367906.15384615399</v>
          </cell>
          <cell r="H24">
            <v>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936000.00000000012</v>
          </cell>
          <cell r="F25">
            <v>9000000</v>
          </cell>
          <cell r="G25">
            <v>-8064000</v>
          </cell>
          <cell r="H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9286250</v>
          </cell>
          <cell r="F26">
            <v>13697060</v>
          </cell>
          <cell r="G26">
            <v>-4410810</v>
          </cell>
          <cell r="H26">
            <v>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12641576.923076924</v>
          </cell>
          <cell r="F27">
            <v>20956070</v>
          </cell>
          <cell r="G27">
            <v>-8314493.0769230761</v>
          </cell>
          <cell r="H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8705925.9259259254</v>
          </cell>
          <cell r="F28">
            <v>9996319.2592592593</v>
          </cell>
          <cell r="G28">
            <v>-1290393.333333334</v>
          </cell>
          <cell r="H28">
            <v>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10344307.692307692</v>
          </cell>
          <cell r="F29">
            <v>13697060</v>
          </cell>
          <cell r="G29">
            <v>-3352752.307692308</v>
          </cell>
          <cell r="H29">
            <v>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10588307.692307692</v>
          </cell>
          <cell r="F30">
            <v>13697060</v>
          </cell>
          <cell r="G30">
            <v>-3108752.307692308</v>
          </cell>
          <cell r="H30">
            <v>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9047057.692307692</v>
          </cell>
          <cell r="F31">
            <v>13697060</v>
          </cell>
          <cell r="G31">
            <v>-4650002.307692308</v>
          </cell>
          <cell r="H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9463307.692307692</v>
          </cell>
          <cell r="F32">
            <v>10097060</v>
          </cell>
          <cell r="G32">
            <v>-633752.30769230798</v>
          </cell>
          <cell r="H32">
            <v>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9958307.692307692</v>
          </cell>
          <cell r="F33">
            <v>17297060</v>
          </cell>
          <cell r="G33">
            <v>-7338752.307692308</v>
          </cell>
          <cell r="H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8635307.692307692</v>
          </cell>
          <cell r="F34">
            <v>10097060</v>
          </cell>
          <cell r="G34">
            <v>-1461752.307692308</v>
          </cell>
          <cell r="H34">
            <v>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8780000</v>
          </cell>
          <cell r="F35">
            <v>10097060</v>
          </cell>
          <cell r="G35">
            <v>-1317060</v>
          </cell>
          <cell r="H35">
            <v>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9185000</v>
          </cell>
          <cell r="F36">
            <v>10097060</v>
          </cell>
          <cell r="G36">
            <v>-912060</v>
          </cell>
          <cell r="H36">
            <v>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12380000</v>
          </cell>
          <cell r="F37">
            <v>10156070</v>
          </cell>
          <cell r="G37">
            <v>2223930</v>
          </cell>
          <cell r="H37">
            <v>111196.5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8780000</v>
          </cell>
          <cell r="F38">
            <v>10097060</v>
          </cell>
          <cell r="G38">
            <v>-1317060</v>
          </cell>
          <cell r="H38">
            <v>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8780000</v>
          </cell>
          <cell r="F39">
            <v>10097060</v>
          </cell>
          <cell r="G39">
            <v>-1317060</v>
          </cell>
          <cell r="H39">
            <v>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8780000</v>
          </cell>
          <cell r="F40">
            <v>10097060</v>
          </cell>
          <cell r="G40">
            <v>-1317060</v>
          </cell>
          <cell r="H40">
            <v>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8780000</v>
          </cell>
          <cell r="F41">
            <v>10097060</v>
          </cell>
          <cell r="G41">
            <v>-1317060</v>
          </cell>
          <cell r="H41">
            <v>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8780000</v>
          </cell>
          <cell r="F42">
            <v>10097060</v>
          </cell>
          <cell r="G42">
            <v>-1317060</v>
          </cell>
          <cell r="H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9185000</v>
          </cell>
          <cell r="F43">
            <v>10097060</v>
          </cell>
          <cell r="G43">
            <v>-912060</v>
          </cell>
          <cell r="H43">
            <v>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10580000</v>
          </cell>
          <cell r="F44">
            <v>13756070</v>
          </cell>
          <cell r="G44">
            <v>-3176070</v>
          </cell>
          <cell r="H44">
            <v>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8290833.3333333321</v>
          </cell>
          <cell r="F45">
            <v>9870393.333333334</v>
          </cell>
          <cell r="G45">
            <v>-1579560.0000000019</v>
          </cell>
          <cell r="H45">
            <v>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8290833.3333333321</v>
          </cell>
          <cell r="F46">
            <v>9870393.333333334</v>
          </cell>
          <cell r="G46">
            <v>-1579560.0000000019</v>
          </cell>
          <cell r="H46">
            <v>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8330000</v>
          </cell>
          <cell r="F47">
            <v>10076690</v>
          </cell>
          <cell r="G47">
            <v>-1746690</v>
          </cell>
          <cell r="H47">
            <v>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7880000</v>
          </cell>
          <cell r="F48">
            <v>10076690</v>
          </cell>
          <cell r="G48">
            <v>-2196690</v>
          </cell>
          <cell r="H48">
            <v>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7880000</v>
          </cell>
          <cell r="F49">
            <v>10076690</v>
          </cell>
          <cell r="G49">
            <v>-2196690</v>
          </cell>
          <cell r="H49">
            <v>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7880000</v>
          </cell>
          <cell r="F50">
            <v>10076690</v>
          </cell>
          <cell r="G50">
            <v>-2196690</v>
          </cell>
          <cell r="H50">
            <v>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7880000</v>
          </cell>
          <cell r="F51">
            <v>10076690</v>
          </cell>
          <cell r="G51">
            <v>-2196690</v>
          </cell>
          <cell r="H51">
            <v>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6512000.0000000009</v>
          </cell>
          <cell r="F52">
            <v>10473380</v>
          </cell>
          <cell r="G52">
            <v>-3961379.9999999991</v>
          </cell>
          <cell r="H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8780000</v>
          </cell>
          <cell r="F53">
            <v>10097060</v>
          </cell>
          <cell r="G53">
            <v>-1317060</v>
          </cell>
          <cell r="H53">
            <v>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7970000</v>
          </cell>
          <cell r="F54">
            <v>10097060</v>
          </cell>
          <cell r="G54">
            <v>-2127060</v>
          </cell>
          <cell r="H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7970000</v>
          </cell>
          <cell r="F55">
            <v>10097060</v>
          </cell>
          <cell r="G55">
            <v>-2127060</v>
          </cell>
          <cell r="H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7135833.333333333</v>
          </cell>
          <cell r="F56">
            <v>9870393.333333334</v>
          </cell>
          <cell r="G56">
            <v>-2734560.0000000009</v>
          </cell>
          <cell r="H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7470153.8461538469</v>
          </cell>
          <cell r="F57">
            <v>10097060</v>
          </cell>
          <cell r="G57">
            <v>-2626906.1538461531</v>
          </cell>
          <cell r="H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7970000</v>
          </cell>
          <cell r="F58">
            <v>10097060</v>
          </cell>
          <cell r="G58">
            <v>-2127060</v>
          </cell>
          <cell r="H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7241000.0000000009</v>
          </cell>
          <cell r="F59">
            <v>10097060</v>
          </cell>
          <cell r="G59">
            <v>-2856059.9999999991</v>
          </cell>
          <cell r="H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8199153.846153846</v>
          </cell>
          <cell r="F60">
            <v>10097060</v>
          </cell>
          <cell r="G60">
            <v>-1897906.153846154</v>
          </cell>
          <cell r="H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8334500</v>
          </cell>
          <cell r="F61">
            <v>10097060</v>
          </cell>
          <cell r="G61">
            <v>-1762560</v>
          </cell>
          <cell r="H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7470153.8461538469</v>
          </cell>
          <cell r="F62">
            <v>13697060</v>
          </cell>
          <cell r="G62">
            <v>-6226906.1538461531</v>
          </cell>
          <cell r="H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7970000</v>
          </cell>
          <cell r="F63">
            <v>10097060</v>
          </cell>
          <cell r="G63">
            <v>-2127060</v>
          </cell>
          <cell r="H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7970000</v>
          </cell>
          <cell r="F64">
            <v>10097060</v>
          </cell>
          <cell r="G64">
            <v>-2127060</v>
          </cell>
          <cell r="H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7470153.8461538469</v>
          </cell>
          <cell r="F65">
            <v>10097060</v>
          </cell>
          <cell r="G65">
            <v>-2626906.1538461531</v>
          </cell>
          <cell r="H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7970000</v>
          </cell>
          <cell r="F66">
            <v>10097060</v>
          </cell>
          <cell r="G66">
            <v>-2127060</v>
          </cell>
          <cell r="H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7970000</v>
          </cell>
          <cell r="F67">
            <v>10097060</v>
          </cell>
          <cell r="G67">
            <v>-2127060</v>
          </cell>
          <cell r="H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29165000</v>
          </cell>
          <cell r="F68">
            <v>17457815</v>
          </cell>
          <cell r="G68">
            <v>11707185</v>
          </cell>
          <cell r="H68">
            <v>1006077.75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13099999.999999998</v>
          </cell>
          <cell r="F69">
            <v>17356070</v>
          </cell>
          <cell r="G69">
            <v>-4256070.0000000019</v>
          </cell>
          <cell r="H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10580000</v>
          </cell>
          <cell r="F70">
            <v>13756070</v>
          </cell>
          <cell r="G70">
            <v>-3176070</v>
          </cell>
          <cell r="H70">
            <v>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13099999.999999998</v>
          </cell>
          <cell r="F71">
            <v>17356070</v>
          </cell>
          <cell r="G71">
            <v>-4256070.0000000019</v>
          </cell>
          <cell r="H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13099999.999999998</v>
          </cell>
          <cell r="F72">
            <v>13756070</v>
          </cell>
          <cell r="G72">
            <v>-656070.00000000186</v>
          </cell>
          <cell r="H72">
            <v>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12380000</v>
          </cell>
          <cell r="F73">
            <v>10156070</v>
          </cell>
          <cell r="G73">
            <v>2223930</v>
          </cell>
          <cell r="H73">
            <v>111196.5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10849999.999999998</v>
          </cell>
          <cell r="F74">
            <v>13676690</v>
          </cell>
          <cell r="G74">
            <v>-2826690.0000000019</v>
          </cell>
          <cell r="H74">
            <v>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9230000</v>
          </cell>
          <cell r="F75">
            <v>13646240</v>
          </cell>
          <cell r="G75">
            <v>-4416240</v>
          </cell>
          <cell r="H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10615999.999999998</v>
          </cell>
          <cell r="F76">
            <v>13756070</v>
          </cell>
          <cell r="G76">
            <v>-3140070.0000000019</v>
          </cell>
          <cell r="H76">
            <v>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10580000</v>
          </cell>
          <cell r="F77">
            <v>17356070</v>
          </cell>
          <cell r="G77">
            <v>-6776070</v>
          </cell>
          <cell r="H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29165000</v>
          </cell>
          <cell r="F78">
            <v>17457815</v>
          </cell>
          <cell r="G78">
            <v>11707185</v>
          </cell>
          <cell r="H78">
            <v>1006077.75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2335500</v>
          </cell>
          <cell r="F79">
            <v>19800000</v>
          </cell>
          <cell r="G79">
            <v>-17464500</v>
          </cell>
          <cell r="H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18930096.153846152</v>
          </cell>
          <cell r="F80">
            <v>13817075</v>
          </cell>
          <cell r="G80">
            <v>5113021.1538461521</v>
          </cell>
          <cell r="H80">
            <v>261302.11538461526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15395000</v>
          </cell>
          <cell r="F81">
            <v>13796705</v>
          </cell>
          <cell r="G81">
            <v>1598295</v>
          </cell>
          <cell r="H81">
            <v>79914.75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8039115.384615385</v>
          </cell>
          <cell r="F82">
            <v>10086875</v>
          </cell>
          <cell r="G82">
            <v>-2047759.615384615</v>
          </cell>
          <cell r="H82">
            <v>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8327115.384615385</v>
          </cell>
          <cell r="F83">
            <v>10086875</v>
          </cell>
          <cell r="G83">
            <v>-1759759.615384615</v>
          </cell>
          <cell r="H83">
            <v>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7880000</v>
          </cell>
          <cell r="F84">
            <v>10086875</v>
          </cell>
          <cell r="G84">
            <v>-2206875</v>
          </cell>
          <cell r="H84">
            <v>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7736000</v>
          </cell>
          <cell r="F85">
            <v>10086875</v>
          </cell>
          <cell r="G85">
            <v>-2350875</v>
          </cell>
          <cell r="H85">
            <v>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E86">
            <v>9238307.692307692</v>
          </cell>
          <cell r="F86">
            <v>10097060</v>
          </cell>
          <cell r="G86">
            <v>-858752.30769230798</v>
          </cell>
          <cell r="H86">
            <v>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7520000</v>
          </cell>
          <cell r="F87">
            <v>13686875</v>
          </cell>
          <cell r="G87">
            <v>-6166875</v>
          </cell>
          <cell r="H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9709337.6068376042</v>
          </cell>
          <cell r="F88">
            <v>10011319.444444444</v>
          </cell>
          <cell r="G88">
            <v>-301981.83760683984</v>
          </cell>
          <cell r="H88">
            <v>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9832115.384615384</v>
          </cell>
          <cell r="F89">
            <v>13686875</v>
          </cell>
          <cell r="G89">
            <v>-3854759.615384616</v>
          </cell>
          <cell r="H89">
            <v>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9385000</v>
          </cell>
          <cell r="F90">
            <v>10086875</v>
          </cell>
          <cell r="G90">
            <v>-701875</v>
          </cell>
          <cell r="H90">
            <v>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9453557.692307692</v>
          </cell>
          <cell r="F91">
            <v>17286875</v>
          </cell>
          <cell r="G91">
            <v>-7833317.307692308</v>
          </cell>
          <cell r="H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7808000</v>
          </cell>
          <cell r="F92">
            <v>10086875</v>
          </cell>
          <cell r="G92">
            <v>-2278875</v>
          </cell>
          <cell r="H92">
            <v>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8687115.3846153859</v>
          </cell>
          <cell r="F93">
            <v>13686875</v>
          </cell>
          <cell r="G93">
            <v>-4999759.6153846141</v>
          </cell>
          <cell r="H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8935000</v>
          </cell>
          <cell r="F94">
            <v>13686875</v>
          </cell>
          <cell r="G94">
            <v>-4751875</v>
          </cell>
          <cell r="H94">
            <v>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9230000</v>
          </cell>
          <cell r="F95">
            <v>13686875</v>
          </cell>
          <cell r="G95">
            <v>-4456875</v>
          </cell>
          <cell r="H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9879999.9999999981</v>
          </cell>
          <cell r="F96">
            <v>13686875</v>
          </cell>
          <cell r="G96">
            <v>-3806875.0000000019</v>
          </cell>
          <cell r="H96">
            <v>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9955346.153846154</v>
          </cell>
          <cell r="F97">
            <v>13758065</v>
          </cell>
          <cell r="G97">
            <v>-3802718.846153846</v>
          </cell>
          <cell r="H97">
            <v>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10555807.692307692</v>
          </cell>
          <cell r="F98">
            <v>13686875</v>
          </cell>
          <cell r="G98">
            <v>-3131067.307692308</v>
          </cell>
          <cell r="H98">
            <v>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8780000</v>
          </cell>
          <cell r="F99">
            <v>13758065</v>
          </cell>
          <cell r="G99">
            <v>-4978065</v>
          </cell>
          <cell r="H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9453557.692307692</v>
          </cell>
          <cell r="F100">
            <v>10086875</v>
          </cell>
          <cell r="G100">
            <v>-633317.30769230798</v>
          </cell>
          <cell r="H100">
            <v>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8327115.384615385</v>
          </cell>
          <cell r="F101">
            <v>10086875</v>
          </cell>
          <cell r="G101">
            <v>-1759759.615384615</v>
          </cell>
          <cell r="H101">
            <v>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E102">
            <v>8417115.3846153859</v>
          </cell>
          <cell r="F102">
            <v>13686875</v>
          </cell>
          <cell r="G102">
            <v>-5269759.6153846141</v>
          </cell>
          <cell r="H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8103557.692307692</v>
          </cell>
          <cell r="F103">
            <v>13686875</v>
          </cell>
          <cell r="G103">
            <v>-5583317.307692308</v>
          </cell>
          <cell r="H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7880000</v>
          </cell>
          <cell r="F104">
            <v>10086875</v>
          </cell>
          <cell r="G104">
            <v>-2206875</v>
          </cell>
          <cell r="H104">
            <v>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8327115.384615385</v>
          </cell>
          <cell r="F105">
            <v>10086875</v>
          </cell>
          <cell r="G105">
            <v>-1759759.615384615</v>
          </cell>
          <cell r="H105">
            <v>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8903115.384615384</v>
          </cell>
          <cell r="F106">
            <v>10086875</v>
          </cell>
          <cell r="G106">
            <v>-1183759.615384616</v>
          </cell>
          <cell r="H106">
            <v>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18930096.153846152</v>
          </cell>
          <cell r="F107">
            <v>13817075</v>
          </cell>
          <cell r="G107">
            <v>5113021.1538461521</v>
          </cell>
          <cell r="H107">
            <v>261302.11538461526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15678903.846153846</v>
          </cell>
          <cell r="F108">
            <v>17396705</v>
          </cell>
          <cell r="G108">
            <v>-1717801.153846154</v>
          </cell>
          <cell r="H108">
            <v>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8660115.3846153859</v>
          </cell>
          <cell r="F109">
            <v>10086875</v>
          </cell>
          <cell r="G109">
            <v>-1426759.6153846141</v>
          </cell>
          <cell r="H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9227115.384615384</v>
          </cell>
          <cell r="F110">
            <v>10086875</v>
          </cell>
          <cell r="G110">
            <v>-859759.61538461596</v>
          </cell>
          <cell r="H110">
            <v>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9632115.384615384</v>
          </cell>
          <cell r="F111">
            <v>10086875</v>
          </cell>
          <cell r="G111">
            <v>-454759.61538461596</v>
          </cell>
          <cell r="H111">
            <v>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8327115.384615385</v>
          </cell>
          <cell r="F112">
            <v>10086875</v>
          </cell>
          <cell r="G112">
            <v>-1759759.615384615</v>
          </cell>
          <cell r="H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8327115.384615385</v>
          </cell>
          <cell r="F113">
            <v>10086875</v>
          </cell>
          <cell r="G113">
            <v>-1759759.615384615</v>
          </cell>
          <cell r="H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8327115.384615385</v>
          </cell>
          <cell r="F114">
            <v>10086875</v>
          </cell>
          <cell r="G114">
            <v>-1759759.615384615</v>
          </cell>
          <cell r="H114">
            <v>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8687115.3846153859</v>
          </cell>
          <cell r="F115">
            <v>10086875</v>
          </cell>
          <cell r="G115">
            <v>-1399759.6153846141</v>
          </cell>
          <cell r="H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8687115.3846153859</v>
          </cell>
          <cell r="F116">
            <v>10086875</v>
          </cell>
          <cell r="G116">
            <v>-1399759.6153846141</v>
          </cell>
          <cell r="H116">
            <v>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0</v>
          </cell>
          <cell r="F117">
            <v>9000000</v>
          </cell>
          <cell r="G117">
            <v>-9000000</v>
          </cell>
          <cell r="H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8103557.692307692</v>
          </cell>
          <cell r="F118">
            <v>10086875</v>
          </cell>
          <cell r="G118">
            <v>-1983317.307692308</v>
          </cell>
          <cell r="H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7736000</v>
          </cell>
          <cell r="F119">
            <v>10086875</v>
          </cell>
          <cell r="G119">
            <v>-2350875</v>
          </cell>
          <cell r="H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8327115.384615385</v>
          </cell>
          <cell r="F120">
            <v>10086875</v>
          </cell>
          <cell r="G120">
            <v>-1759759.615384615</v>
          </cell>
          <cell r="H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11375346.153846152</v>
          </cell>
          <cell r="F121">
            <v>13758065</v>
          </cell>
          <cell r="G121">
            <v>-2382718.8461538479</v>
          </cell>
          <cell r="H121">
            <v>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10292015.384615382</v>
          </cell>
          <cell r="F122">
            <v>13686875</v>
          </cell>
          <cell r="G122">
            <v>-3394859.6153846178</v>
          </cell>
          <cell r="H122">
            <v>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859500</v>
          </cell>
          <cell r="F123">
            <v>12600000</v>
          </cell>
          <cell r="G123">
            <v>-11740500</v>
          </cell>
          <cell r="H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9832115.384615384</v>
          </cell>
          <cell r="F124">
            <v>10086875</v>
          </cell>
          <cell r="G124">
            <v>-254759.61538461596</v>
          </cell>
          <cell r="H124">
            <v>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9832115.384615384</v>
          </cell>
          <cell r="F125">
            <v>13686875</v>
          </cell>
          <cell r="G125">
            <v>-3854759.615384616</v>
          </cell>
          <cell r="H125">
            <v>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E126">
            <v>7652692.307692308</v>
          </cell>
          <cell r="F126">
            <v>10005500</v>
          </cell>
          <cell r="G126">
            <v>-2352807.692307692</v>
          </cell>
          <cell r="H126">
            <v>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14953550</v>
          </cell>
          <cell r="F127">
            <v>10196705</v>
          </cell>
          <cell r="G127">
            <v>4756845</v>
          </cell>
          <cell r="H127">
            <v>237842.25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9832115.384615384</v>
          </cell>
          <cell r="F128">
            <v>13686875</v>
          </cell>
          <cell r="G128">
            <v>-3854759.615384616</v>
          </cell>
          <cell r="H128">
            <v>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8327115.384615385</v>
          </cell>
          <cell r="F129">
            <v>13686875</v>
          </cell>
          <cell r="G129">
            <v>-5359759.615384615</v>
          </cell>
          <cell r="H129">
            <v>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0</v>
          </cell>
          <cell r="F130">
            <v>12600000</v>
          </cell>
          <cell r="G130">
            <v>-12600000</v>
          </cell>
          <cell r="H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10103557.69230769</v>
          </cell>
          <cell r="F131">
            <v>10086875</v>
          </cell>
          <cell r="G131">
            <v>16682.692307690158</v>
          </cell>
          <cell r="H131">
            <v>834.13461538450792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8471115.384615384</v>
          </cell>
          <cell r="F132">
            <v>13686875</v>
          </cell>
          <cell r="G132">
            <v>-5215759.615384616</v>
          </cell>
          <cell r="H132">
            <v>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720000.00000000012</v>
          </cell>
          <cell r="F133">
            <v>9000000</v>
          </cell>
          <cell r="G133">
            <v>-8280000</v>
          </cell>
          <cell r="H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6828888.8888888899</v>
          </cell>
          <cell r="F134">
            <v>9935763.8888888881</v>
          </cell>
          <cell r="G134">
            <v>-3106874.9999999981</v>
          </cell>
          <cell r="H134">
            <v>0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8012115.384615385</v>
          </cell>
          <cell r="F135">
            <v>10086875</v>
          </cell>
          <cell r="G135">
            <v>-2074759.615384615</v>
          </cell>
          <cell r="H135">
            <v>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1515555.5555555557</v>
          </cell>
          <cell r="F136">
            <v>12675555.555555556</v>
          </cell>
          <cell r="G136">
            <v>-11160000</v>
          </cell>
          <cell r="H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8327115.384615385</v>
          </cell>
          <cell r="F137">
            <v>13686875</v>
          </cell>
          <cell r="G137">
            <v>-5359759.615384615</v>
          </cell>
          <cell r="H137">
            <v>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8327115.384615385</v>
          </cell>
          <cell r="F138">
            <v>10086875</v>
          </cell>
          <cell r="G138">
            <v>-1759759.615384615</v>
          </cell>
          <cell r="H138">
            <v>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8327115.384615385</v>
          </cell>
          <cell r="F139">
            <v>10086875</v>
          </cell>
          <cell r="G139">
            <v>-1759759.615384615</v>
          </cell>
          <cell r="H139">
            <v>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7430000</v>
          </cell>
          <cell r="F140">
            <v>10076690</v>
          </cell>
          <cell r="G140">
            <v>-2646690</v>
          </cell>
          <cell r="H140">
            <v>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8984115.384615384</v>
          </cell>
          <cell r="F141">
            <v>10086875</v>
          </cell>
          <cell r="G141">
            <v>-1102759.615384616</v>
          </cell>
          <cell r="H141">
            <v>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7607115.384615385</v>
          </cell>
          <cell r="F142">
            <v>10086875</v>
          </cell>
          <cell r="G142">
            <v>-2479759.615384615</v>
          </cell>
          <cell r="H142">
            <v>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19225192.307692308</v>
          </cell>
          <cell r="F143">
            <v>21017075</v>
          </cell>
          <cell r="G143">
            <v>-1791882.692307692</v>
          </cell>
          <cell r="H143">
            <v>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9677115.384615384</v>
          </cell>
          <cell r="F144">
            <v>10086875</v>
          </cell>
          <cell r="G144">
            <v>-409759.61538461596</v>
          </cell>
          <cell r="H144">
            <v>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855000</v>
          </cell>
          <cell r="F145">
            <v>12600000</v>
          </cell>
          <cell r="G145">
            <v>-11745000</v>
          </cell>
          <cell r="H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8183115.384615385</v>
          </cell>
          <cell r="F146">
            <v>10086875</v>
          </cell>
          <cell r="G146">
            <v>-1903759.615384615</v>
          </cell>
          <cell r="H146">
            <v>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9677115.384615384</v>
          </cell>
          <cell r="F147">
            <v>10086875</v>
          </cell>
          <cell r="G147">
            <v>-409759.61538461596</v>
          </cell>
          <cell r="H147">
            <v>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9506115.384615384</v>
          </cell>
          <cell r="F148">
            <v>10086875</v>
          </cell>
          <cell r="G148">
            <v>-580759.61538461596</v>
          </cell>
          <cell r="H148">
            <v>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8327115.384615385</v>
          </cell>
          <cell r="F149">
            <v>10086875</v>
          </cell>
          <cell r="G149">
            <v>-1759759.615384615</v>
          </cell>
          <cell r="H149">
            <v>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7967115.384615385</v>
          </cell>
          <cell r="F150">
            <v>10086875</v>
          </cell>
          <cell r="G150">
            <v>-2119759.615384615</v>
          </cell>
          <cell r="H150">
            <v>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8327115.384615385</v>
          </cell>
          <cell r="F151">
            <v>10086875</v>
          </cell>
          <cell r="G151">
            <v>-1759759.615384615</v>
          </cell>
          <cell r="H151">
            <v>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8327115.384615385</v>
          </cell>
          <cell r="F152">
            <v>10086875</v>
          </cell>
          <cell r="G152">
            <v>-1759759.615384615</v>
          </cell>
          <cell r="H152">
            <v>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7535115.3846153859</v>
          </cell>
          <cell r="F153">
            <v>10086875</v>
          </cell>
          <cell r="G153">
            <v>-2551759.6153846141</v>
          </cell>
          <cell r="H153">
            <v>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8327115.384615385</v>
          </cell>
          <cell r="F154">
            <v>10086875</v>
          </cell>
          <cell r="G154">
            <v>-1759759.615384615</v>
          </cell>
          <cell r="H154">
            <v>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8327115.384615385</v>
          </cell>
          <cell r="F155">
            <v>10086875</v>
          </cell>
          <cell r="G155">
            <v>-1759759.615384615</v>
          </cell>
          <cell r="H155">
            <v>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7391115.3846153859</v>
          </cell>
          <cell r="F156">
            <v>10086875</v>
          </cell>
          <cell r="G156">
            <v>-2695759.6153846141</v>
          </cell>
          <cell r="H156">
            <v>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11346365.384615384</v>
          </cell>
          <cell r="F157">
            <v>13686875</v>
          </cell>
          <cell r="G157">
            <v>-2340509.615384616</v>
          </cell>
          <cell r="H157">
            <v>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10712115.384615384</v>
          </cell>
          <cell r="F158">
            <v>17286875</v>
          </cell>
          <cell r="G158">
            <v>-6574759.615384616</v>
          </cell>
          <cell r="H158">
            <v>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1471500</v>
          </cell>
          <cell r="F159">
            <v>16200000</v>
          </cell>
          <cell r="G159">
            <v>-14728500</v>
          </cell>
          <cell r="H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904499.99999999988</v>
          </cell>
          <cell r="F160">
            <v>9000000</v>
          </cell>
          <cell r="G160">
            <v>-8095500</v>
          </cell>
          <cell r="H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9385000</v>
          </cell>
          <cell r="F161">
            <v>10086875</v>
          </cell>
          <cell r="G161">
            <v>-701875</v>
          </cell>
          <cell r="H161">
            <v>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9677115.384615384</v>
          </cell>
          <cell r="F162">
            <v>10086875</v>
          </cell>
          <cell r="G162">
            <v>-409759.61538461596</v>
          </cell>
          <cell r="H162">
            <v>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8272444.4444444431</v>
          </cell>
          <cell r="F163">
            <v>13611319.444444444</v>
          </cell>
          <cell r="G163">
            <v>-5338875.0000000009</v>
          </cell>
          <cell r="H163">
            <v>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10712115.384615384</v>
          </cell>
          <cell r="F164">
            <v>10086875</v>
          </cell>
          <cell r="G164">
            <v>625240.38461538404</v>
          </cell>
          <cell r="H164">
            <v>31262.019230769205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9879999.9999999981</v>
          </cell>
          <cell r="F165">
            <v>17286875</v>
          </cell>
          <cell r="G165">
            <v>-7406875.0000000019</v>
          </cell>
          <cell r="H165">
            <v>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10265000</v>
          </cell>
          <cell r="F166">
            <v>13686875</v>
          </cell>
          <cell r="G166">
            <v>-3421875</v>
          </cell>
          <cell r="H166">
            <v>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15395000</v>
          </cell>
          <cell r="F167">
            <v>13796705</v>
          </cell>
          <cell r="G167">
            <v>1598295</v>
          </cell>
          <cell r="H167">
            <v>79914.75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10867115.384615384</v>
          </cell>
          <cell r="F168">
            <v>13686875</v>
          </cell>
          <cell r="G168">
            <v>-2819759.615384616</v>
          </cell>
          <cell r="H168">
            <v>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10327115.384615382</v>
          </cell>
          <cell r="F169">
            <v>10086875</v>
          </cell>
          <cell r="G169">
            <v>240240.38461538218</v>
          </cell>
          <cell r="H169">
            <v>12012.01923076911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9881057.692307692</v>
          </cell>
          <cell r="F170">
            <v>10086875</v>
          </cell>
          <cell r="G170">
            <v>-205817.30769230798</v>
          </cell>
          <cell r="H170">
            <v>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9677115.384615384</v>
          </cell>
          <cell r="F171">
            <v>10086875</v>
          </cell>
          <cell r="G171">
            <v>-409759.61538461596</v>
          </cell>
          <cell r="H171">
            <v>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9832115.384615384</v>
          </cell>
          <cell r="F172">
            <v>10086875</v>
          </cell>
          <cell r="G172">
            <v>-254759.61538461596</v>
          </cell>
          <cell r="H172">
            <v>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9230000</v>
          </cell>
          <cell r="F173">
            <v>10086875</v>
          </cell>
          <cell r="G173">
            <v>-856875</v>
          </cell>
          <cell r="H173">
            <v>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9591615.384615384</v>
          </cell>
          <cell r="F174">
            <v>13686875</v>
          </cell>
          <cell r="G174">
            <v>-4095259.615384616</v>
          </cell>
          <cell r="H174">
            <v>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9335115.384615384</v>
          </cell>
          <cell r="F175">
            <v>10086875</v>
          </cell>
          <cell r="G175">
            <v>-751759.61538461596</v>
          </cell>
          <cell r="H175">
            <v>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10259615.384615384</v>
          </cell>
          <cell r="F176">
            <v>10086875</v>
          </cell>
          <cell r="G176">
            <v>172740.38461538404</v>
          </cell>
          <cell r="H176">
            <v>8637.0192307692032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6581159.829059829</v>
          </cell>
          <cell r="F177">
            <v>10011319.444444444</v>
          </cell>
          <cell r="G177">
            <v>-3430159.615384615</v>
          </cell>
          <cell r="H177">
            <v>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7607115.384615385</v>
          </cell>
          <cell r="F178">
            <v>10086875</v>
          </cell>
          <cell r="G178">
            <v>-2479759.615384615</v>
          </cell>
          <cell r="H178">
            <v>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7412715.384615385</v>
          </cell>
          <cell r="F179">
            <v>10086875</v>
          </cell>
          <cell r="G179">
            <v>-2674159.615384615</v>
          </cell>
          <cell r="H179">
            <v>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7347915.384615385</v>
          </cell>
          <cell r="F180">
            <v>10086875</v>
          </cell>
          <cell r="G180">
            <v>-2738959.615384615</v>
          </cell>
          <cell r="H180">
            <v>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7477515.384615385</v>
          </cell>
          <cell r="F181">
            <v>10086875</v>
          </cell>
          <cell r="G181">
            <v>-2609359.615384615</v>
          </cell>
          <cell r="H181">
            <v>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7607115.384615385</v>
          </cell>
          <cell r="F182">
            <v>10086875</v>
          </cell>
          <cell r="G182">
            <v>-2479759.615384615</v>
          </cell>
          <cell r="H182">
            <v>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6476745.0142450156</v>
          </cell>
          <cell r="F183">
            <v>10036504.629629631</v>
          </cell>
          <cell r="G183">
            <v>-3559759.615384615</v>
          </cell>
          <cell r="H183">
            <v>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7607115.384615385</v>
          </cell>
          <cell r="F184">
            <v>10086875</v>
          </cell>
          <cell r="G184">
            <v>-2479759.615384615</v>
          </cell>
          <cell r="H184">
            <v>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7347915.384615385</v>
          </cell>
          <cell r="F185">
            <v>10086875</v>
          </cell>
          <cell r="G185">
            <v>-2738959.615384615</v>
          </cell>
          <cell r="H185">
            <v>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7412715.384615385</v>
          </cell>
          <cell r="F186">
            <v>10086875</v>
          </cell>
          <cell r="G186">
            <v>-2674159.615384615</v>
          </cell>
          <cell r="H186">
            <v>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7218315.384615385</v>
          </cell>
          <cell r="F187">
            <v>10086875</v>
          </cell>
          <cell r="G187">
            <v>-2868559.615384615</v>
          </cell>
          <cell r="H187">
            <v>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7347915.384615385</v>
          </cell>
          <cell r="F188">
            <v>10086875</v>
          </cell>
          <cell r="G188">
            <v>-2738959.615384615</v>
          </cell>
          <cell r="H188">
            <v>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7607115.384615385</v>
          </cell>
          <cell r="F189">
            <v>10086875</v>
          </cell>
          <cell r="G189">
            <v>-2479759.615384615</v>
          </cell>
          <cell r="H189">
            <v>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7542315.384615385</v>
          </cell>
          <cell r="F190">
            <v>10086875</v>
          </cell>
          <cell r="G190">
            <v>-2544559.615384615</v>
          </cell>
          <cell r="H190">
            <v>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7023915.3846153859</v>
          </cell>
          <cell r="F191">
            <v>10086875</v>
          </cell>
          <cell r="G191">
            <v>-3062959.6153846141</v>
          </cell>
          <cell r="H191">
            <v>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7607115.384615385</v>
          </cell>
          <cell r="F192">
            <v>10086875</v>
          </cell>
          <cell r="G192">
            <v>-2479759.615384615</v>
          </cell>
          <cell r="H192">
            <v>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6829515.3846153859</v>
          </cell>
          <cell r="F193">
            <v>10086875</v>
          </cell>
          <cell r="G193">
            <v>-3257359.6153846141</v>
          </cell>
          <cell r="H193">
            <v>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6764715.3846153859</v>
          </cell>
          <cell r="F194">
            <v>10086875</v>
          </cell>
          <cell r="G194">
            <v>-3322159.6153846141</v>
          </cell>
          <cell r="H194">
            <v>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7607115.384615385</v>
          </cell>
          <cell r="F195">
            <v>10086875</v>
          </cell>
          <cell r="G195">
            <v>-2479759.615384615</v>
          </cell>
          <cell r="H195">
            <v>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7931115.3846153859</v>
          </cell>
          <cell r="F196">
            <v>10086875</v>
          </cell>
          <cell r="G196">
            <v>-2155759.6153846141</v>
          </cell>
          <cell r="H196">
            <v>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6764715.3846153859</v>
          </cell>
          <cell r="F197">
            <v>10086875</v>
          </cell>
          <cell r="G197">
            <v>-3322159.6153846141</v>
          </cell>
          <cell r="H197">
            <v>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7607115.384615385</v>
          </cell>
          <cell r="F198">
            <v>10086875</v>
          </cell>
          <cell r="G198">
            <v>-2479759.615384615</v>
          </cell>
          <cell r="H198">
            <v>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7283115.384615385</v>
          </cell>
          <cell r="F199">
            <v>10086875</v>
          </cell>
          <cell r="G199">
            <v>-2803759.615384615</v>
          </cell>
          <cell r="H199">
            <v>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6811559.829059829</v>
          </cell>
          <cell r="F200">
            <v>10011319.444444444</v>
          </cell>
          <cell r="G200">
            <v>-3199759.615384615</v>
          </cell>
          <cell r="H200">
            <v>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7088715.3846153859</v>
          </cell>
          <cell r="F201">
            <v>10086875</v>
          </cell>
          <cell r="G201">
            <v>-2998159.6153846141</v>
          </cell>
          <cell r="H201">
            <v>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7347915.384615385</v>
          </cell>
          <cell r="F202">
            <v>10086875</v>
          </cell>
          <cell r="G202">
            <v>-2738959.615384615</v>
          </cell>
          <cell r="H202">
            <v>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7412715.384615385</v>
          </cell>
          <cell r="F203">
            <v>10086875</v>
          </cell>
          <cell r="G203">
            <v>-2674159.615384615</v>
          </cell>
          <cell r="H203">
            <v>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7607115.384615385</v>
          </cell>
          <cell r="F204">
            <v>10086875</v>
          </cell>
          <cell r="G204">
            <v>-2479759.615384615</v>
          </cell>
          <cell r="H204">
            <v>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7607115.384615385</v>
          </cell>
          <cell r="F205">
            <v>10086875</v>
          </cell>
          <cell r="G205">
            <v>-2479759.615384615</v>
          </cell>
          <cell r="H205">
            <v>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7607115.384615385</v>
          </cell>
          <cell r="F206">
            <v>10086875</v>
          </cell>
          <cell r="G206">
            <v>-2479759.615384615</v>
          </cell>
          <cell r="H206">
            <v>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7412715.384615385</v>
          </cell>
          <cell r="F207">
            <v>10086875</v>
          </cell>
          <cell r="G207">
            <v>-2674159.615384615</v>
          </cell>
          <cell r="H207">
            <v>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6364444.444444444</v>
          </cell>
          <cell r="F208">
            <v>10011319.444444444</v>
          </cell>
          <cell r="G208">
            <v>-3646875</v>
          </cell>
          <cell r="H208">
            <v>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7477515.384615385</v>
          </cell>
          <cell r="F209">
            <v>10086875</v>
          </cell>
          <cell r="G209">
            <v>-2609359.615384615</v>
          </cell>
          <cell r="H209">
            <v>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6588002.1367521361</v>
          </cell>
          <cell r="F210">
            <v>10011319.444444444</v>
          </cell>
          <cell r="G210">
            <v>-3423317.307692308</v>
          </cell>
          <cell r="H210">
            <v>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7347915.384615385</v>
          </cell>
          <cell r="F211">
            <v>10086875</v>
          </cell>
          <cell r="G211">
            <v>-2738959.615384615</v>
          </cell>
          <cell r="H211">
            <v>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7088715.3846153859</v>
          </cell>
          <cell r="F212">
            <v>10086875</v>
          </cell>
          <cell r="G212">
            <v>-2998159.6153846141</v>
          </cell>
          <cell r="H212">
            <v>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7931115.3846153859</v>
          </cell>
          <cell r="F213">
            <v>10086875</v>
          </cell>
          <cell r="G213">
            <v>-2155759.6153846141</v>
          </cell>
          <cell r="H213">
            <v>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7542315.384615385</v>
          </cell>
          <cell r="F214">
            <v>10086875</v>
          </cell>
          <cell r="G214">
            <v>-2544559.615384615</v>
          </cell>
          <cell r="H214">
            <v>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859500</v>
          </cell>
          <cell r="F215">
            <v>16200000</v>
          </cell>
          <cell r="G215">
            <v>-15340500</v>
          </cell>
          <cell r="H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9230000</v>
          </cell>
          <cell r="F216">
            <v>17246240</v>
          </cell>
          <cell r="G216">
            <v>-8016240</v>
          </cell>
          <cell r="H216">
            <v>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29165000</v>
          </cell>
          <cell r="F217">
            <v>17457815</v>
          </cell>
          <cell r="G217">
            <v>11707185</v>
          </cell>
          <cell r="H217">
            <v>1006077.75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24035000</v>
          </cell>
          <cell r="F218">
            <v>17437445</v>
          </cell>
          <cell r="G218">
            <v>6597555</v>
          </cell>
          <cell r="H218">
            <v>409755.5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24035000</v>
          </cell>
          <cell r="F219">
            <v>21037445</v>
          </cell>
          <cell r="G219">
            <v>2997555</v>
          </cell>
          <cell r="H219">
            <v>149877.75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24035000</v>
          </cell>
          <cell r="F220">
            <v>21037445</v>
          </cell>
          <cell r="G220">
            <v>2997555</v>
          </cell>
          <cell r="H220">
            <v>149877.75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16032153.846153846</v>
          </cell>
          <cell r="F221">
            <v>17459810</v>
          </cell>
          <cell r="G221">
            <v>-1427656.153846154</v>
          </cell>
          <cell r="H221">
            <v>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9529729.3447293453</v>
          </cell>
          <cell r="F222">
            <v>17220408.703703701</v>
          </cell>
          <cell r="G222">
            <v>-7690679.3589743562</v>
          </cell>
          <cell r="H222">
            <v>0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11772807.692307692</v>
          </cell>
          <cell r="F223">
            <v>17396705</v>
          </cell>
          <cell r="G223">
            <v>-5623897.307692308</v>
          </cell>
          <cell r="H223">
            <v>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12593557.692307692</v>
          </cell>
          <cell r="F224">
            <v>20996705</v>
          </cell>
          <cell r="G224">
            <v>-8403147.307692308</v>
          </cell>
          <cell r="H224">
            <v>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11772807.692307692</v>
          </cell>
          <cell r="F225">
            <v>17396705</v>
          </cell>
          <cell r="G225">
            <v>-5623897.307692308</v>
          </cell>
          <cell r="H225">
            <v>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10877807.692307692</v>
          </cell>
          <cell r="F226">
            <v>10196705</v>
          </cell>
          <cell r="G226">
            <v>681102.69230769202</v>
          </cell>
          <cell r="H226">
            <v>34055.134615384603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11534346.153846154</v>
          </cell>
          <cell r="F227">
            <v>10261805</v>
          </cell>
          <cell r="G227">
            <v>1272541.153846154</v>
          </cell>
          <cell r="H227">
            <v>63627.057692307702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11032807.692307692</v>
          </cell>
          <cell r="F228">
            <v>13796705</v>
          </cell>
          <cell r="G228">
            <v>-2763897.307692308</v>
          </cell>
          <cell r="H228">
            <v>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9347807.692307692</v>
          </cell>
          <cell r="F229">
            <v>13796705</v>
          </cell>
          <cell r="G229">
            <v>-4448897.307692308</v>
          </cell>
          <cell r="H229">
            <v>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9502807.692307692</v>
          </cell>
          <cell r="F230">
            <v>17396705</v>
          </cell>
          <cell r="G230">
            <v>-7893897.307692308</v>
          </cell>
          <cell r="H230">
            <v>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10877807.692307692</v>
          </cell>
          <cell r="F231">
            <v>13796705</v>
          </cell>
          <cell r="G231">
            <v>-2918897.307692308</v>
          </cell>
          <cell r="H231">
            <v>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10877807.692307692</v>
          </cell>
          <cell r="F232">
            <v>17396705</v>
          </cell>
          <cell r="G232">
            <v>-6518897.307692308</v>
          </cell>
          <cell r="H232">
            <v>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10877807.692307692</v>
          </cell>
          <cell r="F233">
            <v>17396705</v>
          </cell>
          <cell r="G233">
            <v>-6518897.307692308</v>
          </cell>
          <cell r="H233">
            <v>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11359307.692307694</v>
          </cell>
          <cell r="F234">
            <v>13796705</v>
          </cell>
          <cell r="G234">
            <v>-2437397.3076923061</v>
          </cell>
          <cell r="H234">
            <v>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10551307.692307692</v>
          </cell>
          <cell r="F235">
            <v>17396705</v>
          </cell>
          <cell r="G235">
            <v>-6845397.307692308</v>
          </cell>
          <cell r="H235">
            <v>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10877807.692307692</v>
          </cell>
          <cell r="F236">
            <v>10196705</v>
          </cell>
          <cell r="G236">
            <v>681102.69230769202</v>
          </cell>
          <cell r="H236">
            <v>34055.134615384603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10877807.692307692</v>
          </cell>
          <cell r="F237">
            <v>24596705</v>
          </cell>
          <cell r="G237">
            <v>-13718897.307692308</v>
          </cell>
          <cell r="H237">
            <v>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9098692.307692308</v>
          </cell>
          <cell r="F238">
            <v>10117430</v>
          </cell>
          <cell r="G238">
            <v>-1018737.692307692</v>
          </cell>
          <cell r="H238">
            <v>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15962807.692307692</v>
          </cell>
          <cell r="F239">
            <v>17396705</v>
          </cell>
          <cell r="G239">
            <v>-1433897.307692308</v>
          </cell>
          <cell r="H239">
            <v>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15962807.692307692</v>
          </cell>
          <cell r="F240">
            <v>20996705</v>
          </cell>
          <cell r="G240">
            <v>-5033897.307692308</v>
          </cell>
          <cell r="H240">
            <v>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15962807.692307692</v>
          </cell>
          <cell r="F241">
            <v>13796705</v>
          </cell>
          <cell r="G241">
            <v>2166102.692307692</v>
          </cell>
          <cell r="H241">
            <v>108305.13461538461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15962807.692307692</v>
          </cell>
          <cell r="F242">
            <v>17396705</v>
          </cell>
          <cell r="G242">
            <v>-1433897.307692308</v>
          </cell>
          <cell r="H242">
            <v>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9098692.307692308</v>
          </cell>
          <cell r="F243">
            <v>13717430</v>
          </cell>
          <cell r="G243">
            <v>-4618737.692307692</v>
          </cell>
          <cell r="H243">
            <v>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7430000</v>
          </cell>
          <cell r="F244">
            <v>17276690</v>
          </cell>
          <cell r="G244">
            <v>-9846690</v>
          </cell>
          <cell r="H244">
            <v>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8783673.0769230779</v>
          </cell>
          <cell r="F245">
            <v>10076690</v>
          </cell>
          <cell r="G245">
            <v>-1293016.9230769221</v>
          </cell>
          <cell r="H245">
            <v>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7430000</v>
          </cell>
          <cell r="F246">
            <v>10076690</v>
          </cell>
          <cell r="G246">
            <v>-2646690</v>
          </cell>
          <cell r="H246">
            <v>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2179615.3846153845</v>
          </cell>
          <cell r="F247">
            <v>9396690</v>
          </cell>
          <cell r="G247">
            <v>-7217074.615384616</v>
          </cell>
          <cell r="H247">
            <v>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7647961.538461538</v>
          </cell>
          <cell r="F248">
            <v>13676690</v>
          </cell>
          <cell r="G248">
            <v>-6028728.461538462</v>
          </cell>
          <cell r="H248">
            <v>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8270923.076923077</v>
          </cell>
          <cell r="F249">
            <v>10076690</v>
          </cell>
          <cell r="G249">
            <v>-1805766.923076923</v>
          </cell>
          <cell r="H249">
            <v>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5503703.7037037034</v>
          </cell>
          <cell r="F250">
            <v>13500393.703703703</v>
          </cell>
          <cell r="G250">
            <v>-7996690</v>
          </cell>
          <cell r="H250">
            <v>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7430000</v>
          </cell>
          <cell r="F251">
            <v>10076690</v>
          </cell>
          <cell r="G251">
            <v>-2646690</v>
          </cell>
          <cell r="H251">
            <v>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5570923.076923077</v>
          </cell>
          <cell r="F252">
            <v>10076690</v>
          </cell>
          <cell r="G252">
            <v>-4505766.923076923</v>
          </cell>
          <cell r="H252">
            <v>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7730923.076923077</v>
          </cell>
          <cell r="F253">
            <v>10076690</v>
          </cell>
          <cell r="G253">
            <v>-2345766.923076923</v>
          </cell>
          <cell r="H253">
            <v>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8580923.0769230761</v>
          </cell>
          <cell r="F254">
            <v>13676690</v>
          </cell>
          <cell r="G254">
            <v>-5095766.9230769239</v>
          </cell>
          <cell r="H254">
            <v>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8020923.076923077</v>
          </cell>
          <cell r="F255">
            <v>13676690</v>
          </cell>
          <cell r="G255">
            <v>-5655766.923076923</v>
          </cell>
          <cell r="H255">
            <v>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10193673.076923076</v>
          </cell>
          <cell r="F256">
            <v>13676690</v>
          </cell>
          <cell r="G256">
            <v>-3483016.9230769239</v>
          </cell>
          <cell r="H256">
            <v>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8720692.307692308</v>
          </cell>
          <cell r="F257">
            <v>13717430</v>
          </cell>
          <cell r="G257">
            <v>-4996737.692307692</v>
          </cell>
          <cell r="H257">
            <v>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8580923.0769230761</v>
          </cell>
          <cell r="F258">
            <v>13676690</v>
          </cell>
          <cell r="G258">
            <v>-5095766.9230769239</v>
          </cell>
          <cell r="H258">
            <v>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7990000</v>
          </cell>
          <cell r="F259">
            <v>10076690</v>
          </cell>
          <cell r="G259">
            <v>-2086690</v>
          </cell>
          <cell r="H259">
            <v>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8720692.307692308</v>
          </cell>
          <cell r="F260">
            <v>13717430</v>
          </cell>
          <cell r="G260">
            <v>-4996737.692307692</v>
          </cell>
          <cell r="H260">
            <v>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8270923.076923077</v>
          </cell>
          <cell r="F261">
            <v>10076690</v>
          </cell>
          <cell r="G261">
            <v>-1805766.923076923</v>
          </cell>
          <cell r="H261">
            <v>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0</v>
          </cell>
          <cell r="F262">
            <v>9000000</v>
          </cell>
          <cell r="G262">
            <v>-9000000</v>
          </cell>
          <cell r="H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7690552.7065527067</v>
          </cell>
          <cell r="F263">
            <v>17226319.629629631</v>
          </cell>
          <cell r="G263">
            <v>-9535766.9230769239</v>
          </cell>
          <cell r="H263">
            <v>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6857461.5384615399</v>
          </cell>
          <cell r="F264">
            <v>13424838.148148147</v>
          </cell>
          <cell r="G264">
            <v>-6567376.6096866075</v>
          </cell>
          <cell r="H264">
            <v>0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3932962.9629629627</v>
          </cell>
          <cell r="F265">
            <v>13349282.592592593</v>
          </cell>
          <cell r="G265">
            <v>-9416319.6296296306</v>
          </cell>
          <cell r="H265">
            <v>0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7865923.076923077</v>
          </cell>
          <cell r="F266">
            <v>10076690</v>
          </cell>
          <cell r="G266">
            <v>-2210766.923076923</v>
          </cell>
          <cell r="H266">
            <v>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7247499.9999999991</v>
          </cell>
          <cell r="F267">
            <v>10076690</v>
          </cell>
          <cell r="G267">
            <v>-2829190.0000000009</v>
          </cell>
          <cell r="H267">
            <v>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7154814.8148148153</v>
          </cell>
          <cell r="F268">
            <v>13651504.814814815</v>
          </cell>
          <cell r="G268">
            <v>-6496690</v>
          </cell>
          <cell r="H268">
            <v>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8020923.076923077</v>
          </cell>
          <cell r="F269">
            <v>10076690</v>
          </cell>
          <cell r="G269">
            <v>-2055766.923076923</v>
          </cell>
          <cell r="H269">
            <v>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7885923.076923077</v>
          </cell>
          <cell r="F270">
            <v>13676690</v>
          </cell>
          <cell r="G270">
            <v>-5790766.923076923</v>
          </cell>
          <cell r="H270">
            <v>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7590737.8917378923</v>
          </cell>
          <cell r="F271">
            <v>13651504.814814815</v>
          </cell>
          <cell r="G271">
            <v>-6060766.923076923</v>
          </cell>
          <cell r="H271">
            <v>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7647961.538461538</v>
          </cell>
          <cell r="F272">
            <v>10076690</v>
          </cell>
          <cell r="G272">
            <v>-2428728.461538462</v>
          </cell>
          <cell r="H272">
            <v>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8020923.076923077</v>
          </cell>
          <cell r="F273">
            <v>10076690</v>
          </cell>
          <cell r="G273">
            <v>-2055766.923076923</v>
          </cell>
          <cell r="H273">
            <v>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6214811.965811966</v>
          </cell>
          <cell r="F274">
            <v>9925578.8888888881</v>
          </cell>
          <cell r="G274">
            <v>-3710766.9230769221</v>
          </cell>
          <cell r="H274">
            <v>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7865923.076923077</v>
          </cell>
          <cell r="F275">
            <v>10076690</v>
          </cell>
          <cell r="G275">
            <v>-2210766.923076923</v>
          </cell>
          <cell r="H275">
            <v>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7865923.076923077</v>
          </cell>
          <cell r="F276">
            <v>13676690</v>
          </cell>
          <cell r="G276">
            <v>-5810766.923076923</v>
          </cell>
          <cell r="H276">
            <v>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7865923.076923077</v>
          </cell>
          <cell r="F277">
            <v>10076690</v>
          </cell>
          <cell r="G277">
            <v>-2210766.923076923</v>
          </cell>
          <cell r="H277">
            <v>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7865923.076923077</v>
          </cell>
          <cell r="F278">
            <v>10076690</v>
          </cell>
          <cell r="G278">
            <v>-2210766.923076923</v>
          </cell>
          <cell r="H278">
            <v>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8020923.076923077</v>
          </cell>
          <cell r="F279">
            <v>10076690</v>
          </cell>
          <cell r="G279">
            <v>-2055766.923076923</v>
          </cell>
          <cell r="H279">
            <v>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8358423.0769230779</v>
          </cell>
          <cell r="F280">
            <v>10076690</v>
          </cell>
          <cell r="G280">
            <v>-1718266.9230769221</v>
          </cell>
          <cell r="H280">
            <v>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7430000</v>
          </cell>
          <cell r="F281">
            <v>10076690</v>
          </cell>
          <cell r="G281">
            <v>-2646690</v>
          </cell>
          <cell r="H281">
            <v>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0</v>
          </cell>
          <cell r="F282">
            <v>9000000</v>
          </cell>
          <cell r="G282">
            <v>-9000000</v>
          </cell>
          <cell r="H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7730923.076923077</v>
          </cell>
          <cell r="F283">
            <v>17276690</v>
          </cell>
          <cell r="G283">
            <v>-9545766.9230769239</v>
          </cell>
          <cell r="H283">
            <v>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7865923.076923077</v>
          </cell>
          <cell r="F284">
            <v>10076690</v>
          </cell>
          <cell r="G284">
            <v>-2210766.923076923</v>
          </cell>
          <cell r="H284">
            <v>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7865923.076923077</v>
          </cell>
          <cell r="F285">
            <v>10076690</v>
          </cell>
          <cell r="G285">
            <v>-2210766.923076923</v>
          </cell>
          <cell r="H285">
            <v>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8020923.076923077</v>
          </cell>
          <cell r="F286">
            <v>10076690</v>
          </cell>
          <cell r="G286">
            <v>-2055766.923076923</v>
          </cell>
          <cell r="H286">
            <v>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8020923.076923077</v>
          </cell>
          <cell r="F287">
            <v>10076690</v>
          </cell>
          <cell r="G287">
            <v>-2055766.923076923</v>
          </cell>
          <cell r="H287">
            <v>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7590737.8917378923</v>
          </cell>
          <cell r="F288">
            <v>10051504.814814815</v>
          </cell>
          <cell r="G288">
            <v>-2460766.923076923</v>
          </cell>
          <cell r="H288">
            <v>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8203423.0769230779</v>
          </cell>
          <cell r="F289">
            <v>10076690</v>
          </cell>
          <cell r="G289">
            <v>-1873266.9230769221</v>
          </cell>
          <cell r="H289">
            <v>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7865923.076923077</v>
          </cell>
          <cell r="F290">
            <v>10076690</v>
          </cell>
          <cell r="G290">
            <v>-2210766.923076923</v>
          </cell>
          <cell r="H290">
            <v>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7865923.076923077</v>
          </cell>
          <cell r="F291">
            <v>10076690</v>
          </cell>
          <cell r="G291">
            <v>-2210766.923076923</v>
          </cell>
          <cell r="H291">
            <v>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7865923.076923077</v>
          </cell>
          <cell r="F292">
            <v>10076690</v>
          </cell>
          <cell r="G292">
            <v>-2210766.923076923</v>
          </cell>
          <cell r="H292">
            <v>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7865923.076923077</v>
          </cell>
          <cell r="F293">
            <v>10076690</v>
          </cell>
          <cell r="G293">
            <v>-2210766.923076923</v>
          </cell>
          <cell r="H293">
            <v>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7430000</v>
          </cell>
          <cell r="F294">
            <v>10076690</v>
          </cell>
          <cell r="G294">
            <v>-2646690</v>
          </cell>
          <cell r="H294">
            <v>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7097591.1680911677</v>
          </cell>
          <cell r="F295">
            <v>10026319.629629631</v>
          </cell>
          <cell r="G295">
            <v>-2928728.4615384629</v>
          </cell>
          <cell r="H295">
            <v>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8991192.3076923061</v>
          </cell>
          <cell r="F296">
            <v>10076690</v>
          </cell>
          <cell r="G296">
            <v>-1085497.6923076939</v>
          </cell>
          <cell r="H296">
            <v>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9511192.307692308</v>
          </cell>
          <cell r="F297">
            <v>10076690</v>
          </cell>
          <cell r="G297">
            <v>-565497.69230769202</v>
          </cell>
          <cell r="H297">
            <v>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9328692.307692308</v>
          </cell>
          <cell r="F298">
            <v>10076690</v>
          </cell>
          <cell r="G298">
            <v>-747997.69230769202</v>
          </cell>
          <cell r="H298">
            <v>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0</v>
          </cell>
          <cell r="F299">
            <v>9000000</v>
          </cell>
          <cell r="G299">
            <v>-9000000</v>
          </cell>
          <cell r="H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8203423.0769230779</v>
          </cell>
          <cell r="F300">
            <v>10076690</v>
          </cell>
          <cell r="G300">
            <v>-1873266.9230769221</v>
          </cell>
          <cell r="H300">
            <v>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7865923.076923077</v>
          </cell>
          <cell r="F301">
            <v>10076690</v>
          </cell>
          <cell r="G301">
            <v>-2210766.923076923</v>
          </cell>
          <cell r="H301">
            <v>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7865923.076923077</v>
          </cell>
          <cell r="F302">
            <v>10076690</v>
          </cell>
          <cell r="G302">
            <v>-2210766.923076923</v>
          </cell>
          <cell r="H302">
            <v>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0</v>
          </cell>
          <cell r="F303">
            <v>9000000</v>
          </cell>
          <cell r="G303">
            <v>-9000000</v>
          </cell>
          <cell r="H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7865923.076923077</v>
          </cell>
          <cell r="F304">
            <v>10076690</v>
          </cell>
          <cell r="G304">
            <v>-2210766.923076923</v>
          </cell>
          <cell r="H304">
            <v>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7190923.076923077</v>
          </cell>
          <cell r="F305">
            <v>10076690</v>
          </cell>
          <cell r="G305">
            <v>-2885766.923076923</v>
          </cell>
          <cell r="H305">
            <v>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7190923.076923077</v>
          </cell>
          <cell r="F306">
            <v>10076690</v>
          </cell>
          <cell r="G306">
            <v>-2885766.923076923</v>
          </cell>
          <cell r="H306">
            <v>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7190923.076923077</v>
          </cell>
          <cell r="F307">
            <v>10076690</v>
          </cell>
          <cell r="G307">
            <v>-2885766.923076923</v>
          </cell>
          <cell r="H307">
            <v>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7190923.076923077</v>
          </cell>
          <cell r="F308">
            <v>10076690</v>
          </cell>
          <cell r="G308">
            <v>-2885766.923076923</v>
          </cell>
          <cell r="H308">
            <v>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7494673.0769230779</v>
          </cell>
          <cell r="F309">
            <v>10076690</v>
          </cell>
          <cell r="G309">
            <v>-2582016.9230769221</v>
          </cell>
          <cell r="H309">
            <v>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7190923.076923077</v>
          </cell>
          <cell r="F310">
            <v>10076690</v>
          </cell>
          <cell r="G310">
            <v>-2885766.923076923</v>
          </cell>
          <cell r="H310">
            <v>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7276711.538461539</v>
          </cell>
          <cell r="F311">
            <v>10076690</v>
          </cell>
          <cell r="G311">
            <v>-2799978.461538461</v>
          </cell>
          <cell r="H311">
            <v>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3438145.299145299</v>
          </cell>
          <cell r="F312">
            <v>9698912.222222222</v>
          </cell>
          <cell r="G312">
            <v>-6260766.923076923</v>
          </cell>
          <cell r="H312">
            <v>0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7190923.076923077</v>
          </cell>
          <cell r="F313">
            <v>10076690</v>
          </cell>
          <cell r="G313">
            <v>-2885766.923076923</v>
          </cell>
          <cell r="H313">
            <v>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7190923.076923077</v>
          </cell>
          <cell r="F314">
            <v>10076690</v>
          </cell>
          <cell r="G314">
            <v>-2885766.923076923</v>
          </cell>
          <cell r="H314">
            <v>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6887173.0769230761</v>
          </cell>
          <cell r="F315">
            <v>10076690</v>
          </cell>
          <cell r="G315">
            <v>-3189516.9230769239</v>
          </cell>
          <cell r="H315">
            <v>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1937034.188034188</v>
          </cell>
          <cell r="F316">
            <v>9151111.1111111119</v>
          </cell>
          <cell r="G316">
            <v>-7214076.9230769239</v>
          </cell>
          <cell r="H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7190923.076923077</v>
          </cell>
          <cell r="F317">
            <v>10076690</v>
          </cell>
          <cell r="G317">
            <v>-2885766.923076923</v>
          </cell>
          <cell r="H317">
            <v>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7190923.076923077</v>
          </cell>
          <cell r="F318">
            <v>10076690</v>
          </cell>
          <cell r="G318">
            <v>-2885766.923076923</v>
          </cell>
          <cell r="H318">
            <v>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7190923.076923077</v>
          </cell>
          <cell r="F319">
            <v>10076690</v>
          </cell>
          <cell r="G319">
            <v>-2885766.923076923</v>
          </cell>
          <cell r="H319">
            <v>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7190923.076923077</v>
          </cell>
          <cell r="F320">
            <v>10076690</v>
          </cell>
          <cell r="G320">
            <v>-2885766.923076923</v>
          </cell>
          <cell r="H320">
            <v>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7190923.076923077</v>
          </cell>
          <cell r="F321">
            <v>10076690</v>
          </cell>
          <cell r="G321">
            <v>-2885766.923076923</v>
          </cell>
          <cell r="H321">
            <v>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7494673.0769230779</v>
          </cell>
          <cell r="F322">
            <v>10076690</v>
          </cell>
          <cell r="G322">
            <v>-2582016.9230769221</v>
          </cell>
          <cell r="H322">
            <v>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6583423.076923077</v>
          </cell>
          <cell r="F323">
            <v>10076690</v>
          </cell>
          <cell r="G323">
            <v>-3493266.923076923</v>
          </cell>
          <cell r="H323">
            <v>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1686849.0028490028</v>
          </cell>
          <cell r="F324">
            <v>9522615.9259259254</v>
          </cell>
          <cell r="G324">
            <v>-7835766.9230769221</v>
          </cell>
          <cell r="H324">
            <v>0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7190923.076923077</v>
          </cell>
          <cell r="F325">
            <v>10076690</v>
          </cell>
          <cell r="G325">
            <v>-2885766.923076923</v>
          </cell>
          <cell r="H325">
            <v>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7494673.0769230779</v>
          </cell>
          <cell r="F326">
            <v>10076690</v>
          </cell>
          <cell r="G326">
            <v>-2582016.9230769221</v>
          </cell>
          <cell r="H326">
            <v>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7190923.076923077</v>
          </cell>
          <cell r="F327">
            <v>10076690</v>
          </cell>
          <cell r="G327">
            <v>-2885766.923076923</v>
          </cell>
          <cell r="H327">
            <v>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7190923.076923077</v>
          </cell>
          <cell r="F328">
            <v>10076690</v>
          </cell>
          <cell r="G328">
            <v>-2885766.923076923</v>
          </cell>
          <cell r="H328">
            <v>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7190923.076923077</v>
          </cell>
          <cell r="F329">
            <v>10076690</v>
          </cell>
          <cell r="G329">
            <v>-2885766.923076923</v>
          </cell>
          <cell r="H329">
            <v>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7190923.076923077</v>
          </cell>
          <cell r="F330">
            <v>10076690</v>
          </cell>
          <cell r="G330">
            <v>-2885766.923076923</v>
          </cell>
          <cell r="H330">
            <v>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10492807.692307692</v>
          </cell>
          <cell r="F331">
            <v>17396705</v>
          </cell>
          <cell r="G331">
            <v>-6903897.307692308</v>
          </cell>
          <cell r="H331">
            <v>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10220000</v>
          </cell>
          <cell r="F332">
            <v>10196705</v>
          </cell>
          <cell r="G332">
            <v>23295</v>
          </cell>
          <cell r="H332">
            <v>1164.75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10337807.692307692</v>
          </cell>
          <cell r="F333">
            <v>17396705</v>
          </cell>
          <cell r="G333">
            <v>-7058897.307692308</v>
          </cell>
          <cell r="H333">
            <v>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9770000</v>
          </cell>
          <cell r="F334">
            <v>17396705</v>
          </cell>
          <cell r="G334">
            <v>-7626705</v>
          </cell>
          <cell r="H334">
            <v>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10337807.692307692</v>
          </cell>
          <cell r="F335">
            <v>17396705</v>
          </cell>
          <cell r="G335">
            <v>-7058897.307692308</v>
          </cell>
          <cell r="H335">
            <v>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11187807.692307692</v>
          </cell>
          <cell r="F336">
            <v>17396705</v>
          </cell>
          <cell r="G336">
            <v>-6208897.307692308</v>
          </cell>
          <cell r="H336">
            <v>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11274923.076923076</v>
          </cell>
          <cell r="F337">
            <v>21075980</v>
          </cell>
          <cell r="G337">
            <v>-9801056.9230769239</v>
          </cell>
          <cell r="H337">
            <v>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8566607.692307692</v>
          </cell>
          <cell r="F338">
            <v>8396705</v>
          </cell>
          <cell r="G338">
            <v>169902.69230769202</v>
          </cell>
          <cell r="H338">
            <v>8495.1346153846007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11497807.692307692</v>
          </cell>
          <cell r="F339">
            <v>17396705</v>
          </cell>
          <cell r="G339">
            <v>-5898897.307692308</v>
          </cell>
          <cell r="H339">
            <v>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10337807.692307692</v>
          </cell>
          <cell r="F340">
            <v>17396705</v>
          </cell>
          <cell r="G340">
            <v>-7058897.307692308</v>
          </cell>
          <cell r="H340">
            <v>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9302311.965811966</v>
          </cell>
          <cell r="F341">
            <v>13645593.888888888</v>
          </cell>
          <cell r="G341">
            <v>-4343281.9230769221</v>
          </cell>
          <cell r="H341">
            <v>0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11032807.692307692</v>
          </cell>
          <cell r="F342">
            <v>13796705</v>
          </cell>
          <cell r="G342">
            <v>-2763897.307692308</v>
          </cell>
          <cell r="H342">
            <v>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11669307.692307694</v>
          </cell>
          <cell r="F343">
            <v>24596705</v>
          </cell>
          <cell r="G343">
            <v>-12927397.307692306</v>
          </cell>
          <cell r="H343">
            <v>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8553557.692307692</v>
          </cell>
          <cell r="F344">
            <v>17396705</v>
          </cell>
          <cell r="G344">
            <v>-8843147.307692308</v>
          </cell>
          <cell r="H344">
            <v>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9842807.692307692</v>
          </cell>
          <cell r="F345">
            <v>10196705</v>
          </cell>
          <cell r="G345">
            <v>-353897.30769230798</v>
          </cell>
          <cell r="H345">
            <v>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9396157.692307692</v>
          </cell>
          <cell r="F346">
            <v>17396705</v>
          </cell>
          <cell r="G346">
            <v>-8000547.307692308</v>
          </cell>
          <cell r="H346">
            <v>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9997807.692307692</v>
          </cell>
          <cell r="F347">
            <v>10196705</v>
          </cell>
          <cell r="G347">
            <v>-198897.30769230798</v>
          </cell>
          <cell r="H347">
            <v>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9842807.692307692</v>
          </cell>
          <cell r="F348">
            <v>20996705</v>
          </cell>
          <cell r="G348">
            <v>-11153897.307692308</v>
          </cell>
          <cell r="H348">
            <v>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9347807.692307692</v>
          </cell>
          <cell r="F349">
            <v>10196705</v>
          </cell>
          <cell r="G349">
            <v>-848897.30769230798</v>
          </cell>
          <cell r="H349">
            <v>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9347807.692307692</v>
          </cell>
          <cell r="F350">
            <v>10196705</v>
          </cell>
          <cell r="G350">
            <v>-848897.30769230798</v>
          </cell>
          <cell r="H350">
            <v>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9275000</v>
          </cell>
          <cell r="F351">
            <v>20996705</v>
          </cell>
          <cell r="G351">
            <v>-11721705</v>
          </cell>
          <cell r="H351">
            <v>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8372252.1367521351</v>
          </cell>
          <cell r="F352">
            <v>20921149.444444444</v>
          </cell>
          <cell r="G352">
            <v>-12548897.307692308</v>
          </cell>
          <cell r="H352">
            <v>0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9347807.692307692</v>
          </cell>
          <cell r="F353">
            <v>17396705</v>
          </cell>
          <cell r="G353">
            <v>-8048897.307692308</v>
          </cell>
          <cell r="H353">
            <v>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9170692.307692308</v>
          </cell>
          <cell r="F354">
            <v>13717430</v>
          </cell>
          <cell r="G354">
            <v>-4546737.692307692</v>
          </cell>
          <cell r="H354">
            <v>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9502807.692307692</v>
          </cell>
          <cell r="F355">
            <v>17396705</v>
          </cell>
          <cell r="G355">
            <v>-7893897.307692308</v>
          </cell>
          <cell r="H355">
            <v>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9502807.692307692</v>
          </cell>
          <cell r="F356">
            <v>13796705</v>
          </cell>
          <cell r="G356">
            <v>-4293897.307692308</v>
          </cell>
          <cell r="H356">
            <v>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10593903.846153846</v>
          </cell>
          <cell r="F357">
            <v>17396705</v>
          </cell>
          <cell r="G357">
            <v>-6802801.153846154</v>
          </cell>
          <cell r="H357">
            <v>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9347807.692307692</v>
          </cell>
          <cell r="F358">
            <v>17396705</v>
          </cell>
          <cell r="G358">
            <v>-8048897.307692308</v>
          </cell>
          <cell r="H358">
            <v>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9347807.692307692</v>
          </cell>
          <cell r="F359">
            <v>17396705</v>
          </cell>
          <cell r="G359">
            <v>-8048897.307692308</v>
          </cell>
          <cell r="H359">
            <v>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8260480.0569800576</v>
          </cell>
          <cell r="F360">
            <v>17195223.518518519</v>
          </cell>
          <cell r="G360">
            <v>-8934743.4615384601</v>
          </cell>
          <cell r="H360">
            <v>0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7403807.692307693</v>
          </cell>
          <cell r="F361">
            <v>13796705</v>
          </cell>
          <cell r="G361">
            <v>-6392897.307692307</v>
          </cell>
          <cell r="H361">
            <v>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9104807.692307692</v>
          </cell>
          <cell r="F362">
            <v>13796705</v>
          </cell>
          <cell r="G362">
            <v>-4691897.307692308</v>
          </cell>
          <cell r="H362">
            <v>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9347807.692307692</v>
          </cell>
          <cell r="F363">
            <v>17396705</v>
          </cell>
          <cell r="G363">
            <v>-8048897.307692308</v>
          </cell>
          <cell r="H363">
            <v>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7587311.9658119669</v>
          </cell>
          <cell r="F364">
            <v>17245593.888888888</v>
          </cell>
          <cell r="G364">
            <v>-9658281.9230769202</v>
          </cell>
          <cell r="H364">
            <v>0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8240000</v>
          </cell>
          <cell r="F365">
            <v>10117430</v>
          </cell>
          <cell r="G365">
            <v>-1877430</v>
          </cell>
          <cell r="H365">
            <v>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8569492.3076923061</v>
          </cell>
          <cell r="F366">
            <v>10117430</v>
          </cell>
          <cell r="G366">
            <v>-1547937.6923076939</v>
          </cell>
          <cell r="H366">
            <v>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9752807.692307692</v>
          </cell>
          <cell r="F367">
            <v>10196705</v>
          </cell>
          <cell r="G367">
            <v>-443897.30769230798</v>
          </cell>
          <cell r="H367">
            <v>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8191492.307692308</v>
          </cell>
          <cell r="F368">
            <v>17317430</v>
          </cell>
          <cell r="G368">
            <v>-9125937.692307692</v>
          </cell>
          <cell r="H368">
            <v>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8240000</v>
          </cell>
          <cell r="F369">
            <v>10117430</v>
          </cell>
          <cell r="G369">
            <v>-1877430</v>
          </cell>
          <cell r="H369">
            <v>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8720692.307692308</v>
          </cell>
          <cell r="F370">
            <v>17317430</v>
          </cell>
          <cell r="G370">
            <v>-8596737.692307692</v>
          </cell>
          <cell r="H370">
            <v>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7030801.9943019943</v>
          </cell>
          <cell r="F371">
            <v>9865578.1481481474</v>
          </cell>
          <cell r="G371">
            <v>-2834776.1538461531</v>
          </cell>
          <cell r="H371">
            <v>0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8334903.8461538469</v>
          </cell>
          <cell r="F372">
            <v>10196705</v>
          </cell>
          <cell r="G372">
            <v>-1861801.1538461531</v>
          </cell>
          <cell r="H372">
            <v>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8720692.307692308</v>
          </cell>
          <cell r="F373">
            <v>10117430</v>
          </cell>
          <cell r="G373">
            <v>-1396737.692307692</v>
          </cell>
          <cell r="H373">
            <v>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8720692.307692308</v>
          </cell>
          <cell r="F374">
            <v>10117430</v>
          </cell>
          <cell r="G374">
            <v>-1396737.692307692</v>
          </cell>
          <cell r="H374">
            <v>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6935410.2564102551</v>
          </cell>
          <cell r="F375">
            <v>9890763.333333334</v>
          </cell>
          <cell r="G375">
            <v>-2955353.0769230789</v>
          </cell>
          <cell r="H375">
            <v>0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8720692.307692308</v>
          </cell>
          <cell r="F376">
            <v>10117430</v>
          </cell>
          <cell r="G376">
            <v>-1396737.692307692</v>
          </cell>
          <cell r="H376">
            <v>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9098692.307692308</v>
          </cell>
          <cell r="F377">
            <v>10117430</v>
          </cell>
          <cell r="G377">
            <v>-1018737.692307692</v>
          </cell>
          <cell r="H377">
            <v>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8240000</v>
          </cell>
          <cell r="F378">
            <v>10117430</v>
          </cell>
          <cell r="G378">
            <v>-1877430</v>
          </cell>
          <cell r="H378">
            <v>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8720692.307692308</v>
          </cell>
          <cell r="F379">
            <v>10117430</v>
          </cell>
          <cell r="G379">
            <v>-1396737.692307692</v>
          </cell>
          <cell r="H379">
            <v>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8569492.3076923061</v>
          </cell>
          <cell r="F380">
            <v>10117430</v>
          </cell>
          <cell r="G380">
            <v>-1547937.6923076939</v>
          </cell>
          <cell r="H380">
            <v>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8480346.153846154</v>
          </cell>
          <cell r="F381">
            <v>10117430</v>
          </cell>
          <cell r="G381">
            <v>-1637083.846153846</v>
          </cell>
          <cell r="H381">
            <v>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8720692.307692308</v>
          </cell>
          <cell r="F382">
            <v>10117430</v>
          </cell>
          <cell r="G382">
            <v>-1396737.692307692</v>
          </cell>
          <cell r="H382">
            <v>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8720692.307692308</v>
          </cell>
          <cell r="F383">
            <v>10117430</v>
          </cell>
          <cell r="G383">
            <v>-1396737.692307692</v>
          </cell>
          <cell r="H383">
            <v>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8720692.307692308</v>
          </cell>
          <cell r="F384">
            <v>10117430</v>
          </cell>
          <cell r="G384">
            <v>-1396737.692307692</v>
          </cell>
          <cell r="H384">
            <v>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8720692.307692308</v>
          </cell>
          <cell r="F385">
            <v>10117430</v>
          </cell>
          <cell r="G385">
            <v>-1396737.692307692</v>
          </cell>
          <cell r="H385">
            <v>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9098692.307692308</v>
          </cell>
          <cell r="F386">
            <v>13717430</v>
          </cell>
          <cell r="G386">
            <v>-4618737.692307692</v>
          </cell>
          <cell r="H386">
            <v>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8418292.3076923061</v>
          </cell>
          <cell r="F387">
            <v>13717430</v>
          </cell>
          <cell r="G387">
            <v>-5299137.6923076939</v>
          </cell>
          <cell r="H387">
            <v>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7964692.307692308</v>
          </cell>
          <cell r="F388">
            <v>10117430</v>
          </cell>
          <cell r="G388">
            <v>-2152737.692307692</v>
          </cell>
          <cell r="H388">
            <v>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8720692.307692308</v>
          </cell>
          <cell r="F389">
            <v>17317430</v>
          </cell>
          <cell r="G389">
            <v>-8596737.692307692</v>
          </cell>
          <cell r="H389">
            <v>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8720692.307692308</v>
          </cell>
          <cell r="F390">
            <v>10117430</v>
          </cell>
          <cell r="G390">
            <v>-1396737.692307692</v>
          </cell>
          <cell r="H390">
            <v>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8418292.3076923061</v>
          </cell>
          <cell r="F391">
            <v>13717430</v>
          </cell>
          <cell r="G391">
            <v>-5299137.6923076939</v>
          </cell>
          <cell r="H391">
            <v>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8720692.307692308</v>
          </cell>
          <cell r="F392">
            <v>20917430</v>
          </cell>
          <cell r="G392">
            <v>-12196737.692307692</v>
          </cell>
          <cell r="H392">
            <v>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7964692.307692308</v>
          </cell>
          <cell r="F393">
            <v>10117430</v>
          </cell>
          <cell r="G393">
            <v>-2152737.692307692</v>
          </cell>
          <cell r="H393">
            <v>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9098692.307692308</v>
          </cell>
          <cell r="F394">
            <v>13717430</v>
          </cell>
          <cell r="G394">
            <v>-4618737.692307692</v>
          </cell>
          <cell r="H394">
            <v>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8415507.1225071214</v>
          </cell>
          <cell r="F395">
            <v>13692244.814814815</v>
          </cell>
          <cell r="G395">
            <v>-5276737.6923076939</v>
          </cell>
          <cell r="H395">
            <v>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8720692.307692308</v>
          </cell>
          <cell r="F396">
            <v>13717430</v>
          </cell>
          <cell r="G396">
            <v>-4996737.692307692</v>
          </cell>
          <cell r="H396">
            <v>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8240000</v>
          </cell>
          <cell r="F397">
            <v>10117430</v>
          </cell>
          <cell r="G397">
            <v>-1877430</v>
          </cell>
          <cell r="H397">
            <v>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8720692.307692308</v>
          </cell>
          <cell r="F398">
            <v>10117430</v>
          </cell>
          <cell r="G398">
            <v>-1396737.692307692</v>
          </cell>
          <cell r="H398">
            <v>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9098692.307692308</v>
          </cell>
          <cell r="F399">
            <v>10117430</v>
          </cell>
          <cell r="G399">
            <v>-1018737.692307692</v>
          </cell>
          <cell r="H399">
            <v>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6101692.307692308</v>
          </cell>
          <cell r="F400">
            <v>10117430</v>
          </cell>
          <cell r="G400">
            <v>-4015737.692307692</v>
          </cell>
          <cell r="H400">
            <v>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7964692.307692308</v>
          </cell>
          <cell r="F401">
            <v>10117430</v>
          </cell>
          <cell r="G401">
            <v>-2152737.692307692</v>
          </cell>
          <cell r="H401">
            <v>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12245000</v>
          </cell>
          <cell r="F402">
            <v>13796705</v>
          </cell>
          <cell r="G402">
            <v>-1551705</v>
          </cell>
          <cell r="H402">
            <v>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12812807.692307692</v>
          </cell>
          <cell r="F403">
            <v>17396705</v>
          </cell>
          <cell r="G403">
            <v>-4583897.307692308</v>
          </cell>
          <cell r="H403">
            <v>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15445192.307692308</v>
          </cell>
          <cell r="F404">
            <v>13817075</v>
          </cell>
          <cell r="G404">
            <v>1628117.307692308</v>
          </cell>
          <cell r="H404">
            <v>81405.865384615405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7295000</v>
          </cell>
          <cell r="F405">
            <v>10005500</v>
          </cell>
          <cell r="G405">
            <v>-2710500</v>
          </cell>
          <cell r="H405">
            <v>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7652692.307692308</v>
          </cell>
          <cell r="F406">
            <v>13605500</v>
          </cell>
          <cell r="G406">
            <v>-5952807.692307692</v>
          </cell>
          <cell r="H406">
            <v>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7295000</v>
          </cell>
          <cell r="F407">
            <v>13605500</v>
          </cell>
          <cell r="G407">
            <v>-6310500</v>
          </cell>
          <cell r="H407">
            <v>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7295000</v>
          </cell>
          <cell r="F408">
            <v>13605500</v>
          </cell>
          <cell r="G408">
            <v>-6310500</v>
          </cell>
          <cell r="H408">
            <v>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7295000</v>
          </cell>
          <cell r="F409">
            <v>13605500</v>
          </cell>
          <cell r="G409">
            <v>-6310500</v>
          </cell>
          <cell r="H409">
            <v>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7295000</v>
          </cell>
          <cell r="F410">
            <v>10005500</v>
          </cell>
          <cell r="G410">
            <v>-2710500</v>
          </cell>
          <cell r="H410">
            <v>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8462692.307692308</v>
          </cell>
          <cell r="F411">
            <v>10005500</v>
          </cell>
          <cell r="G411">
            <v>-1542807.692307692</v>
          </cell>
          <cell r="H411">
            <v>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8555000</v>
          </cell>
          <cell r="F412">
            <v>17347880</v>
          </cell>
          <cell r="G412">
            <v>-8792880</v>
          </cell>
          <cell r="H412">
            <v>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8555000</v>
          </cell>
          <cell r="F413">
            <v>13747880</v>
          </cell>
          <cell r="G413">
            <v>-5192880</v>
          </cell>
          <cell r="H413">
            <v>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8191492.307692308</v>
          </cell>
          <cell r="F414">
            <v>13717430</v>
          </cell>
          <cell r="G414">
            <v>-5525937.692307692</v>
          </cell>
          <cell r="H414">
            <v>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8462692.307692308</v>
          </cell>
          <cell r="F415">
            <v>13605500</v>
          </cell>
          <cell r="G415">
            <v>-5142807.692307692</v>
          </cell>
          <cell r="H415">
            <v>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8105000</v>
          </cell>
          <cell r="F416">
            <v>13605500</v>
          </cell>
          <cell r="G416">
            <v>-5500500</v>
          </cell>
          <cell r="H416">
            <v>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8105000</v>
          </cell>
          <cell r="F417">
            <v>13605500</v>
          </cell>
          <cell r="G417">
            <v>-5500500</v>
          </cell>
          <cell r="H417">
            <v>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8710000</v>
          </cell>
          <cell r="F418">
            <v>10070600</v>
          </cell>
          <cell r="G418">
            <v>-1360600</v>
          </cell>
          <cell r="H418">
            <v>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8555000</v>
          </cell>
          <cell r="F419">
            <v>24470600</v>
          </cell>
          <cell r="G419">
            <v>-15915600</v>
          </cell>
          <cell r="H419">
            <v>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8105000</v>
          </cell>
          <cell r="F420">
            <v>13605500</v>
          </cell>
          <cell r="G420">
            <v>-5500500</v>
          </cell>
          <cell r="H420">
            <v>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7295000</v>
          </cell>
          <cell r="F421">
            <v>10005500</v>
          </cell>
          <cell r="G421">
            <v>-2710500</v>
          </cell>
          <cell r="H421">
            <v>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661500</v>
          </cell>
          <cell r="F422">
            <v>12600000</v>
          </cell>
          <cell r="G422">
            <v>-11938500</v>
          </cell>
          <cell r="H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7295000</v>
          </cell>
          <cell r="F423">
            <v>17205500</v>
          </cell>
          <cell r="G423">
            <v>-9910500</v>
          </cell>
          <cell r="H423">
            <v>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7295000</v>
          </cell>
          <cell r="F424">
            <v>10005500</v>
          </cell>
          <cell r="G424">
            <v>-2710500</v>
          </cell>
          <cell r="H424">
            <v>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7652692.307692308</v>
          </cell>
          <cell r="F425">
            <v>10005500</v>
          </cell>
          <cell r="G425">
            <v>-2352807.692307692</v>
          </cell>
          <cell r="H425">
            <v>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7295000</v>
          </cell>
          <cell r="F426">
            <v>13605500</v>
          </cell>
          <cell r="G426">
            <v>-6310500</v>
          </cell>
          <cell r="H426">
            <v>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7700000</v>
          </cell>
          <cell r="F427">
            <v>17205500</v>
          </cell>
          <cell r="G427">
            <v>-9505500</v>
          </cell>
          <cell r="H427">
            <v>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8260000</v>
          </cell>
          <cell r="F428">
            <v>17205500</v>
          </cell>
          <cell r="G428">
            <v>-8945500</v>
          </cell>
          <cell r="H428">
            <v>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E429">
            <v>8555000</v>
          </cell>
          <cell r="F429">
            <v>17347880</v>
          </cell>
          <cell r="G429">
            <v>-8792880</v>
          </cell>
          <cell r="H429">
            <v>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E430">
            <v>7700000</v>
          </cell>
          <cell r="F430">
            <v>17205500</v>
          </cell>
          <cell r="G430">
            <v>-9505500</v>
          </cell>
          <cell r="H430">
            <v>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E431">
            <v>8057692.307692308</v>
          </cell>
          <cell r="F431">
            <v>10005500</v>
          </cell>
          <cell r="G431">
            <v>-1947807.692307692</v>
          </cell>
          <cell r="H431">
            <v>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E432">
            <v>8057692.307692308</v>
          </cell>
          <cell r="F432">
            <v>17205500</v>
          </cell>
          <cell r="G432">
            <v>-9147807.692307692</v>
          </cell>
          <cell r="H432">
            <v>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E433">
            <v>7700000</v>
          </cell>
          <cell r="F433">
            <v>13605500</v>
          </cell>
          <cell r="G433">
            <v>-5905500</v>
          </cell>
          <cell r="H433">
            <v>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E434">
            <v>7295000</v>
          </cell>
          <cell r="F434">
            <v>13605500</v>
          </cell>
          <cell r="G434">
            <v>-6310500</v>
          </cell>
          <cell r="H434">
            <v>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E435">
            <v>9103750</v>
          </cell>
          <cell r="F435">
            <v>17270600</v>
          </cell>
          <cell r="G435">
            <v>-8166850</v>
          </cell>
          <cell r="H435">
            <v>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E436">
            <v>2458310.5413105413</v>
          </cell>
          <cell r="F436">
            <v>9125925.9259259254</v>
          </cell>
          <cell r="G436">
            <v>-6667615.384615384</v>
          </cell>
          <cell r="H436">
            <v>0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E437">
            <v>6633500</v>
          </cell>
          <cell r="F437">
            <v>10005500</v>
          </cell>
          <cell r="G437">
            <v>-3372000</v>
          </cell>
          <cell r="H437">
            <v>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E438">
            <v>6931175</v>
          </cell>
          <cell r="F438">
            <v>10005500</v>
          </cell>
          <cell r="G438">
            <v>-3074325</v>
          </cell>
          <cell r="H438">
            <v>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E439">
            <v>6633500</v>
          </cell>
          <cell r="F439">
            <v>10005500</v>
          </cell>
          <cell r="G439">
            <v>-3372000</v>
          </cell>
          <cell r="H439">
            <v>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E440">
            <v>7288867.307692308</v>
          </cell>
          <cell r="F440">
            <v>10005500</v>
          </cell>
          <cell r="G440">
            <v>-2716632.692307692</v>
          </cell>
          <cell r="H440">
            <v>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E441">
            <v>6633500</v>
          </cell>
          <cell r="F441">
            <v>10005500</v>
          </cell>
          <cell r="G441">
            <v>-3372000</v>
          </cell>
          <cell r="H441">
            <v>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E442">
            <v>6633500</v>
          </cell>
          <cell r="F442">
            <v>10005500</v>
          </cell>
          <cell r="G442">
            <v>-3372000</v>
          </cell>
          <cell r="H442">
            <v>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E443">
            <v>6633500</v>
          </cell>
          <cell r="F443">
            <v>10005500</v>
          </cell>
          <cell r="G443">
            <v>-3372000</v>
          </cell>
          <cell r="H443">
            <v>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E444">
            <v>12380000</v>
          </cell>
          <cell r="F444">
            <v>17356070</v>
          </cell>
          <cell r="G444">
            <v>-4976070</v>
          </cell>
          <cell r="H444">
            <v>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E445">
            <v>12380000</v>
          </cell>
          <cell r="F445">
            <v>10156070</v>
          </cell>
          <cell r="G445">
            <v>2223930</v>
          </cell>
          <cell r="H445">
            <v>111196.5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E446">
            <v>11024923.076923076</v>
          </cell>
          <cell r="F446">
            <v>17284880</v>
          </cell>
          <cell r="G446">
            <v>-6259956.9230769239</v>
          </cell>
          <cell r="H446">
            <v>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E447">
            <v>7007000.0000000009</v>
          </cell>
          <cell r="F447">
            <v>13717430</v>
          </cell>
          <cell r="G447">
            <v>-6710429.9999999991</v>
          </cell>
          <cell r="H447">
            <v>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E448">
            <v>9230000</v>
          </cell>
          <cell r="F448">
            <v>13646240</v>
          </cell>
          <cell r="G448">
            <v>-4416240</v>
          </cell>
          <cell r="H448">
            <v>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E449">
            <v>12380000</v>
          </cell>
          <cell r="F449">
            <v>10156070</v>
          </cell>
          <cell r="G449">
            <v>2223930</v>
          </cell>
          <cell r="H449">
            <v>111196.5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E450">
            <v>10580000</v>
          </cell>
          <cell r="F450">
            <v>10156070</v>
          </cell>
          <cell r="G450">
            <v>423930</v>
          </cell>
          <cell r="H450">
            <v>21196.5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E451">
            <v>9640698.9966555163</v>
          </cell>
          <cell r="F451">
            <v>13587109.565217391</v>
          </cell>
          <cell r="G451">
            <v>-3946410.5685618743</v>
          </cell>
          <cell r="H451">
            <v>0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E452">
            <v>13820000</v>
          </cell>
          <cell r="F452">
            <v>17356070</v>
          </cell>
          <cell r="G452">
            <v>-3536070</v>
          </cell>
          <cell r="H452">
            <v>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E453">
            <v>13820000</v>
          </cell>
          <cell r="F453">
            <v>17356070</v>
          </cell>
          <cell r="G453">
            <v>-3536070</v>
          </cell>
          <cell r="H453">
            <v>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E454">
            <v>13820000</v>
          </cell>
          <cell r="F454">
            <v>17356070</v>
          </cell>
          <cell r="G454">
            <v>-3536070</v>
          </cell>
          <cell r="H454">
            <v>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E455">
            <v>11795000</v>
          </cell>
          <cell r="F455">
            <v>13756070</v>
          </cell>
          <cell r="G455">
            <v>-1961070</v>
          </cell>
          <cell r="H455">
            <v>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E456">
            <v>24035000</v>
          </cell>
          <cell r="F456">
            <v>17437445</v>
          </cell>
          <cell r="G456">
            <v>6597555</v>
          </cell>
          <cell r="H456">
            <v>409755.5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E457">
            <v>29165000</v>
          </cell>
          <cell r="F457">
            <v>17457815</v>
          </cell>
          <cell r="G457">
            <v>11707185</v>
          </cell>
          <cell r="H457">
            <v>1006077.75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E458">
            <v>24035000</v>
          </cell>
          <cell r="F458">
            <v>21037445</v>
          </cell>
          <cell r="G458">
            <v>2997555</v>
          </cell>
          <cell r="H458">
            <v>149877.75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E459">
            <v>13190000</v>
          </cell>
          <cell r="F459">
            <v>17419070</v>
          </cell>
          <cell r="G459">
            <v>-4229070</v>
          </cell>
          <cell r="H459">
            <v>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E460">
            <v>10895000</v>
          </cell>
          <cell r="F460">
            <v>17317430</v>
          </cell>
          <cell r="G460">
            <v>-6422430</v>
          </cell>
          <cell r="H460">
            <v>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E461">
            <v>10265000</v>
          </cell>
          <cell r="F461">
            <v>13646240</v>
          </cell>
          <cell r="G461">
            <v>-3381240</v>
          </cell>
          <cell r="H461">
            <v>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E462">
            <v>12965000.000000002</v>
          </cell>
          <cell r="F462">
            <v>17356070</v>
          </cell>
          <cell r="G462">
            <v>-4391069.9999999981</v>
          </cell>
          <cell r="H462">
            <v>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E463">
            <v>11075000.000000002</v>
          </cell>
          <cell r="F463">
            <v>13756070</v>
          </cell>
          <cell r="G463">
            <v>-2681069.9999999981</v>
          </cell>
          <cell r="H463">
            <v>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E464">
            <v>8780000</v>
          </cell>
          <cell r="F464">
            <v>13615685</v>
          </cell>
          <cell r="G464">
            <v>-4835685</v>
          </cell>
          <cell r="H464">
            <v>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E465">
            <v>12380000</v>
          </cell>
          <cell r="F465">
            <v>17356070</v>
          </cell>
          <cell r="G465">
            <v>-4976070</v>
          </cell>
          <cell r="H465">
            <v>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E466">
            <v>13099999.999999998</v>
          </cell>
          <cell r="F466">
            <v>20956070</v>
          </cell>
          <cell r="G466">
            <v>-7856070.0000000019</v>
          </cell>
          <cell r="H466">
            <v>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E467">
            <v>10580000</v>
          </cell>
          <cell r="F467">
            <v>10156070</v>
          </cell>
          <cell r="G467">
            <v>423930</v>
          </cell>
          <cell r="H467">
            <v>21196.5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E468">
            <v>10580000</v>
          </cell>
          <cell r="F468">
            <v>17356070</v>
          </cell>
          <cell r="G468">
            <v>-6776070</v>
          </cell>
          <cell r="H468">
            <v>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E469">
            <v>9230000</v>
          </cell>
          <cell r="F469">
            <v>13646240</v>
          </cell>
          <cell r="G469">
            <v>-4416240</v>
          </cell>
          <cell r="H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 t="e">
            <v>#N/A</v>
          </cell>
          <cell r="F470" t="e">
            <v>#N/A</v>
          </cell>
          <cell r="G470" t="e">
            <v>#N/A</v>
          </cell>
          <cell r="H470" t="e">
            <v>#N/A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E471">
            <v>14630000</v>
          </cell>
          <cell r="F471">
            <v>13756070</v>
          </cell>
          <cell r="G471">
            <v>873930</v>
          </cell>
          <cell r="H471">
            <v>43696.5</v>
          </cell>
        </row>
        <row r="472">
          <cell r="B472">
            <v>1092015</v>
          </cell>
          <cell r="C472" t="str">
            <v>Đỗ Văn Long</v>
          </cell>
          <cell r="D472" t="str">
            <v>Nhân viên lái xe</v>
          </cell>
          <cell r="E472">
            <v>6980000</v>
          </cell>
        </row>
        <row r="473">
          <cell r="B473">
            <v>2092015</v>
          </cell>
          <cell r="C473" t="str">
            <v>Vương Đình Quế</v>
          </cell>
          <cell r="D473" t="str">
            <v>Nhân viên lái xe</v>
          </cell>
          <cell r="E473">
            <v>6980000</v>
          </cell>
          <cell r="F473">
            <v>10196705</v>
          </cell>
          <cell r="G473">
            <v>-3216705</v>
          </cell>
          <cell r="H473">
            <v>0</v>
          </cell>
        </row>
        <row r="474">
          <cell r="B474">
            <v>3092015</v>
          </cell>
          <cell r="C474" t="str">
            <v>Trần Văn Thái</v>
          </cell>
          <cell r="D474" t="str">
            <v>Nhân viên lái xe</v>
          </cell>
          <cell r="E474">
            <v>6980000</v>
          </cell>
          <cell r="F474">
            <v>10196705</v>
          </cell>
          <cell r="G474">
            <v>-3216705</v>
          </cell>
          <cell r="H474">
            <v>0</v>
          </cell>
        </row>
        <row r="475">
          <cell r="B475">
            <v>4092015</v>
          </cell>
          <cell r="C475" t="str">
            <v>Nguyễn Duy BÍnh</v>
          </cell>
          <cell r="D475" t="str">
            <v>Nhân viên lái xe</v>
          </cell>
          <cell r="E475">
            <v>6980000</v>
          </cell>
          <cell r="F475">
            <v>10196705</v>
          </cell>
          <cell r="G475">
            <v>-3216705</v>
          </cell>
          <cell r="H475">
            <v>0</v>
          </cell>
        </row>
        <row r="476">
          <cell r="B476">
            <v>72102015</v>
          </cell>
          <cell r="C476" t="str">
            <v>Lưu Anh Văn</v>
          </cell>
          <cell r="D476" t="str">
            <v>Nhân viên lái xe</v>
          </cell>
          <cell r="E476">
            <v>3393333.3333333335</v>
          </cell>
          <cell r="F476">
            <v>9453333.333333334</v>
          </cell>
          <cell r="G476">
            <v>-6060000</v>
          </cell>
          <cell r="H476">
            <v>0</v>
          </cell>
        </row>
        <row r="477">
          <cell r="B477">
            <v>7102015</v>
          </cell>
          <cell r="C477" t="str">
            <v>Lưu Trung Đức</v>
          </cell>
          <cell r="D477" t="str">
            <v>Nhân viên tài liệu &amp; HDCX</v>
          </cell>
          <cell r="E477">
            <v>360000</v>
          </cell>
          <cell r="F477">
            <v>9000000</v>
          </cell>
          <cell r="G477">
            <v>-8640000</v>
          </cell>
          <cell r="H477">
            <v>0</v>
          </cell>
        </row>
        <row r="478">
          <cell r="B478">
            <v>8102015</v>
          </cell>
          <cell r="C478" t="str">
            <v>Lê Ngọc Dũng</v>
          </cell>
          <cell r="D478" t="str">
            <v>Nhân viên tài liệu &amp; HDCX</v>
          </cell>
          <cell r="E478">
            <v>420000</v>
          </cell>
          <cell r="F478">
            <v>9000000</v>
          </cell>
          <cell r="G478">
            <v>-8580000</v>
          </cell>
          <cell r="H478">
            <v>0</v>
          </cell>
        </row>
        <row r="479">
          <cell r="B479">
            <v>10102015</v>
          </cell>
          <cell r="C479" t="str">
            <v>Vũ Quang Duy</v>
          </cell>
          <cell r="D479" t="str">
            <v>Nhân viên tài liệu &amp; HDCX</v>
          </cell>
          <cell r="E479">
            <v>420000</v>
          </cell>
          <cell r="F479">
            <v>9000000</v>
          </cell>
          <cell r="G479">
            <v>-8580000</v>
          </cell>
          <cell r="H479">
            <v>0</v>
          </cell>
        </row>
        <row r="480">
          <cell r="B480">
            <v>21102015</v>
          </cell>
          <cell r="C480" t="str">
            <v>Nguyễn Mạnh Kiên</v>
          </cell>
          <cell r="D480" t="str">
            <v>Nhân viên tài liệu &amp; HDCX</v>
          </cell>
          <cell r="E480">
            <v>420000</v>
          </cell>
          <cell r="F480">
            <v>9000000</v>
          </cell>
          <cell r="G480">
            <v>-8580000</v>
          </cell>
          <cell r="H480">
            <v>0</v>
          </cell>
        </row>
        <row r="481">
          <cell r="B481">
            <v>26102015</v>
          </cell>
          <cell r="C481" t="str">
            <v>Lê Minh Ngọc</v>
          </cell>
          <cell r="D481" t="str">
            <v>Nhân viên tài liệu &amp; HDCX</v>
          </cell>
          <cell r="E481">
            <v>420000</v>
          </cell>
          <cell r="F481">
            <v>9000000</v>
          </cell>
          <cell r="G481">
            <v>-8580000</v>
          </cell>
          <cell r="H481">
            <v>0</v>
          </cell>
        </row>
        <row r="482">
          <cell r="B482">
            <v>28102015</v>
          </cell>
          <cell r="C482" t="str">
            <v>Nguyễn Văn Nguyên</v>
          </cell>
          <cell r="D482" t="str">
            <v>Nhân viên tài liệu &amp; HDCX</v>
          </cell>
          <cell r="E482">
            <v>420000</v>
          </cell>
          <cell r="F482">
            <v>9000000</v>
          </cell>
          <cell r="G482">
            <v>-8580000</v>
          </cell>
          <cell r="H482">
            <v>0</v>
          </cell>
        </row>
        <row r="483">
          <cell r="B483">
            <v>31102015</v>
          </cell>
          <cell r="C483" t="str">
            <v>Phạm Văn Quang</v>
          </cell>
          <cell r="D483" t="str">
            <v>Nhân viên tài liệu &amp; HDCX</v>
          </cell>
          <cell r="E483">
            <v>420000</v>
          </cell>
          <cell r="F483">
            <v>9000000</v>
          </cell>
          <cell r="G483">
            <v>-8580000</v>
          </cell>
          <cell r="H483">
            <v>0</v>
          </cell>
        </row>
        <row r="484">
          <cell r="B484">
            <v>32102015</v>
          </cell>
          <cell r="C484" t="str">
            <v>Phạm Hải Sơn</v>
          </cell>
          <cell r="D484" t="str">
            <v>Nhân viên tài liệu &amp; HDCX</v>
          </cell>
          <cell r="E484">
            <v>420000</v>
          </cell>
          <cell r="F484">
            <v>9000000</v>
          </cell>
          <cell r="G484">
            <v>-8580000</v>
          </cell>
          <cell r="H484">
            <v>0</v>
          </cell>
        </row>
        <row r="485">
          <cell r="B485">
            <v>43102015</v>
          </cell>
          <cell r="C485" t="str">
            <v>Nguyễn Quang Vịnh</v>
          </cell>
          <cell r="D485" t="str">
            <v>Nhân viên tài liệu &amp; HDCX</v>
          </cell>
          <cell r="E485">
            <v>420000</v>
          </cell>
          <cell r="F485">
            <v>9000000</v>
          </cell>
          <cell r="G485">
            <v>-8580000</v>
          </cell>
          <cell r="H485">
            <v>0</v>
          </cell>
        </row>
        <row r="486">
          <cell r="B486">
            <v>9102015</v>
          </cell>
          <cell r="C486" t="str">
            <v>Trần Thị Dương</v>
          </cell>
          <cell r="D486" t="str">
            <v>Nhân viên phục vụ hành khách</v>
          </cell>
          <cell r="E486">
            <v>390000</v>
          </cell>
          <cell r="F486">
            <v>9000000</v>
          </cell>
          <cell r="G486">
            <v>-8610000</v>
          </cell>
          <cell r="H486">
            <v>0</v>
          </cell>
        </row>
        <row r="487">
          <cell r="B487">
            <v>1102015</v>
          </cell>
          <cell r="C487" t="str">
            <v>Hoàng Tạ Tuấn Anh</v>
          </cell>
          <cell r="D487" t="str">
            <v>Nhân viên phục vụ hành khách</v>
          </cell>
          <cell r="E487">
            <v>390000</v>
          </cell>
          <cell r="F487">
            <v>9000000</v>
          </cell>
          <cell r="G487">
            <v>-8610000</v>
          </cell>
          <cell r="H487">
            <v>0</v>
          </cell>
        </row>
        <row r="488">
          <cell r="B488">
            <v>2102015</v>
          </cell>
          <cell r="C488" t="str">
            <v>Nguyễn Tuấn Anh</v>
          </cell>
          <cell r="D488" t="str">
            <v>Nhân viên phục vụ hành khách</v>
          </cell>
          <cell r="E488">
            <v>390000</v>
          </cell>
          <cell r="F488">
            <v>9000000</v>
          </cell>
          <cell r="G488">
            <v>-8610000</v>
          </cell>
          <cell r="H488">
            <v>0</v>
          </cell>
        </row>
        <row r="489">
          <cell r="B489">
            <v>3102015</v>
          </cell>
          <cell r="C489" t="str">
            <v>Hoàng Ngọc Anh</v>
          </cell>
          <cell r="D489" t="str">
            <v>Nhân viên phục vụ hành khách</v>
          </cell>
          <cell r="E489">
            <v>390000</v>
          </cell>
          <cell r="F489">
            <v>9000000</v>
          </cell>
          <cell r="G489">
            <v>-8610000</v>
          </cell>
          <cell r="H489">
            <v>0</v>
          </cell>
        </row>
        <row r="490">
          <cell r="B490">
            <v>4102015</v>
          </cell>
          <cell r="C490" t="str">
            <v>Lê Tuấn Anh</v>
          </cell>
          <cell r="D490" t="str">
            <v>Nhân viên phục vụ hành khách</v>
          </cell>
          <cell r="E490">
            <v>390000</v>
          </cell>
          <cell r="F490">
            <v>9000000</v>
          </cell>
          <cell r="G490">
            <v>-8610000</v>
          </cell>
          <cell r="H490">
            <v>0</v>
          </cell>
        </row>
        <row r="491">
          <cell r="B491">
            <v>5102015</v>
          </cell>
          <cell r="C491" t="str">
            <v>Nguyễn Tú Anh</v>
          </cell>
          <cell r="D491" t="str">
            <v>Nhân viên phục vụ hành khách</v>
          </cell>
          <cell r="E491">
            <v>390000</v>
          </cell>
          <cell r="F491">
            <v>9000000</v>
          </cell>
          <cell r="G491">
            <v>-8610000</v>
          </cell>
          <cell r="H491">
            <v>0</v>
          </cell>
        </row>
        <row r="492">
          <cell r="B492">
            <v>6102015</v>
          </cell>
          <cell r="C492" t="str">
            <v>Vũ Thị Mai Dinh</v>
          </cell>
          <cell r="D492" t="str">
            <v>Nhân viên phục vụ hành khách</v>
          </cell>
          <cell r="E492">
            <v>390000</v>
          </cell>
          <cell r="F492">
            <v>9000000</v>
          </cell>
          <cell r="G492">
            <v>-8610000</v>
          </cell>
          <cell r="H492">
            <v>0</v>
          </cell>
        </row>
        <row r="493">
          <cell r="B493">
            <v>9102015</v>
          </cell>
          <cell r="C493" t="str">
            <v>Trần Thị Dương</v>
          </cell>
          <cell r="D493" t="str">
            <v>Nhân viên phục vụ hành khách</v>
          </cell>
          <cell r="E493">
            <v>390000</v>
          </cell>
          <cell r="F493">
            <v>9000000</v>
          </cell>
          <cell r="G493">
            <v>-8610000</v>
          </cell>
          <cell r="H493">
            <v>0</v>
          </cell>
        </row>
        <row r="494">
          <cell r="B494">
            <v>11102015</v>
          </cell>
          <cell r="C494" t="str">
            <v>Lê Trúc Hà</v>
          </cell>
          <cell r="D494" t="str">
            <v>Nhân viên phục vụ hành khách</v>
          </cell>
          <cell r="E494">
            <v>390000</v>
          </cell>
          <cell r="F494">
            <v>9000000</v>
          </cell>
          <cell r="G494">
            <v>-8610000</v>
          </cell>
          <cell r="H494">
            <v>0</v>
          </cell>
        </row>
        <row r="495">
          <cell r="B495">
            <v>12102015</v>
          </cell>
          <cell r="C495" t="str">
            <v>Nguyễn Thị Hải</v>
          </cell>
          <cell r="D495" t="str">
            <v>Nhân viên phục vụ hành khách</v>
          </cell>
          <cell r="E495">
            <v>390000</v>
          </cell>
          <cell r="F495">
            <v>9000000</v>
          </cell>
          <cell r="G495">
            <v>-8610000</v>
          </cell>
          <cell r="H495">
            <v>0</v>
          </cell>
        </row>
        <row r="496">
          <cell r="B496">
            <v>13102015</v>
          </cell>
          <cell r="C496" t="str">
            <v>Lê Thanh Hải</v>
          </cell>
          <cell r="D496" t="str">
            <v>Nhân viên phục vụ hành khách</v>
          </cell>
          <cell r="E496">
            <v>390000</v>
          </cell>
          <cell r="F496">
            <v>9000000</v>
          </cell>
          <cell r="G496">
            <v>-8610000</v>
          </cell>
          <cell r="H496">
            <v>0</v>
          </cell>
        </row>
        <row r="497">
          <cell r="B497">
            <v>14102015</v>
          </cell>
          <cell r="C497" t="str">
            <v>Nguyễn Duy Hoàn</v>
          </cell>
          <cell r="D497" t="str">
            <v>Nhân viên phục vụ hành khách</v>
          </cell>
          <cell r="E497">
            <v>360000</v>
          </cell>
          <cell r="F497">
            <v>9000000</v>
          </cell>
          <cell r="G497">
            <v>-8640000</v>
          </cell>
          <cell r="H497">
            <v>0</v>
          </cell>
        </row>
        <row r="498">
          <cell r="B498">
            <v>15102015</v>
          </cell>
          <cell r="C498" t="str">
            <v>Lê Thị Hồng</v>
          </cell>
          <cell r="D498" t="str">
            <v>Nhân viên phục vụ hành khách</v>
          </cell>
          <cell r="E498">
            <v>390000</v>
          </cell>
          <cell r="F498">
            <v>9000000</v>
          </cell>
          <cell r="G498">
            <v>-8610000</v>
          </cell>
          <cell r="H498">
            <v>0</v>
          </cell>
        </row>
        <row r="499">
          <cell r="B499">
            <v>16102015</v>
          </cell>
          <cell r="C499" t="str">
            <v>Nguyễn Duy Hùng</v>
          </cell>
          <cell r="D499" t="str">
            <v>Nhân viên phục vụ hành khách</v>
          </cell>
          <cell r="E499">
            <v>390000</v>
          </cell>
          <cell r="F499">
            <v>9000000</v>
          </cell>
          <cell r="G499">
            <v>-8610000</v>
          </cell>
          <cell r="H499">
            <v>0</v>
          </cell>
        </row>
        <row r="500">
          <cell r="B500">
            <v>17102015</v>
          </cell>
          <cell r="C500" t="str">
            <v>Lê Duy Hưng</v>
          </cell>
          <cell r="D500" t="str">
            <v>Nhân viên phục vụ hành khách</v>
          </cell>
          <cell r="E500">
            <v>390000</v>
          </cell>
          <cell r="F500">
            <v>9000000</v>
          </cell>
          <cell r="G500">
            <v>-8610000</v>
          </cell>
          <cell r="H500">
            <v>0</v>
          </cell>
        </row>
        <row r="501">
          <cell r="B501">
            <v>18102015</v>
          </cell>
          <cell r="C501" t="str">
            <v>Nguyễn Thị Hường</v>
          </cell>
          <cell r="D501" t="str">
            <v>Nhân viên phục vụ hành khách</v>
          </cell>
          <cell r="E501">
            <v>390000</v>
          </cell>
          <cell r="F501">
            <v>9000000</v>
          </cell>
          <cell r="G501">
            <v>-8610000</v>
          </cell>
          <cell r="H501">
            <v>0</v>
          </cell>
        </row>
        <row r="502">
          <cell r="B502">
            <v>19102015</v>
          </cell>
          <cell r="C502" t="str">
            <v>Đinh Khánh Huyền</v>
          </cell>
          <cell r="D502" t="str">
            <v>Nhân viên phục vụ hành khách</v>
          </cell>
          <cell r="E502">
            <v>390000</v>
          </cell>
          <cell r="F502">
            <v>9000000</v>
          </cell>
          <cell r="G502">
            <v>-8610000</v>
          </cell>
          <cell r="H502">
            <v>0</v>
          </cell>
        </row>
        <row r="503">
          <cell r="B503">
            <v>20102015</v>
          </cell>
          <cell r="C503" t="str">
            <v>Đỗ Thị Huyền</v>
          </cell>
          <cell r="D503" t="str">
            <v>Nhân viên phục vụ hành khách</v>
          </cell>
          <cell r="E503">
            <v>390000</v>
          </cell>
          <cell r="F503">
            <v>9000000</v>
          </cell>
          <cell r="G503">
            <v>-8610000</v>
          </cell>
          <cell r="H503">
            <v>0</v>
          </cell>
        </row>
        <row r="504">
          <cell r="B504">
            <v>22102015</v>
          </cell>
          <cell r="C504" t="str">
            <v>Trương Hùng Mạnh</v>
          </cell>
          <cell r="D504" t="str">
            <v>Nhân viên phục vụ hành khách</v>
          </cell>
          <cell r="E504">
            <v>390000</v>
          </cell>
          <cell r="F504">
            <v>9000000</v>
          </cell>
          <cell r="G504">
            <v>-8610000</v>
          </cell>
          <cell r="H504">
            <v>0</v>
          </cell>
        </row>
        <row r="505">
          <cell r="B505">
            <v>23102015</v>
          </cell>
          <cell r="C505" t="str">
            <v>Nguyễn Anh Minh</v>
          </cell>
          <cell r="D505" t="str">
            <v>Nhân viên phục vụ hành khách</v>
          </cell>
          <cell r="E505">
            <v>360000</v>
          </cell>
          <cell r="F505">
            <v>9000000</v>
          </cell>
          <cell r="G505">
            <v>-8640000</v>
          </cell>
          <cell r="H505">
            <v>0</v>
          </cell>
        </row>
        <row r="506">
          <cell r="B506">
            <v>24102015</v>
          </cell>
          <cell r="C506" t="str">
            <v>Nguyễn Văn Nam</v>
          </cell>
          <cell r="D506" t="str">
            <v>Nhân viên phục vụ hành khách</v>
          </cell>
          <cell r="E506">
            <v>390000</v>
          </cell>
          <cell r="F506">
            <v>9000000</v>
          </cell>
          <cell r="G506">
            <v>-8610000</v>
          </cell>
          <cell r="H506">
            <v>0</v>
          </cell>
        </row>
        <row r="507">
          <cell r="B507">
            <v>25102015</v>
          </cell>
          <cell r="C507" t="str">
            <v>Ngô Thị Hồng Nga</v>
          </cell>
          <cell r="D507" t="str">
            <v>Nhân viên phục vụ hành khách</v>
          </cell>
          <cell r="E507">
            <v>390000</v>
          </cell>
          <cell r="F507">
            <v>9000000</v>
          </cell>
          <cell r="G507">
            <v>-8610000</v>
          </cell>
          <cell r="H507">
            <v>0</v>
          </cell>
        </row>
        <row r="508">
          <cell r="B508">
            <v>27102015</v>
          </cell>
          <cell r="C508" t="str">
            <v>Trần Thanh Ngọc</v>
          </cell>
          <cell r="D508" t="str">
            <v>Nhân viên phục vụ hành khách</v>
          </cell>
          <cell r="E508">
            <v>390000</v>
          </cell>
          <cell r="F508">
            <v>9000000</v>
          </cell>
          <cell r="G508">
            <v>-8610000</v>
          </cell>
          <cell r="H508">
            <v>0</v>
          </cell>
        </row>
        <row r="509">
          <cell r="B509">
            <v>29102015</v>
          </cell>
          <cell r="C509" t="str">
            <v>Lê Thị Thu Phương</v>
          </cell>
          <cell r="D509" t="str">
            <v>Nhân viên phục vụ hành khách</v>
          </cell>
          <cell r="E509">
            <v>390000</v>
          </cell>
          <cell r="F509">
            <v>9000000</v>
          </cell>
          <cell r="G509">
            <v>-8610000</v>
          </cell>
          <cell r="H509">
            <v>0</v>
          </cell>
        </row>
        <row r="510">
          <cell r="B510">
            <v>30102015</v>
          </cell>
          <cell r="C510" t="str">
            <v>Nguyễn Thị Minh Phương</v>
          </cell>
          <cell r="D510" t="str">
            <v>Nhân viên phục vụ hành khách</v>
          </cell>
          <cell r="E510">
            <v>390000</v>
          </cell>
          <cell r="F510">
            <v>9000000</v>
          </cell>
          <cell r="G510">
            <v>-8610000</v>
          </cell>
          <cell r="H510">
            <v>0</v>
          </cell>
        </row>
        <row r="511">
          <cell r="B511">
            <v>33102015</v>
          </cell>
          <cell r="C511" t="str">
            <v>Tạ Quang Sơn</v>
          </cell>
          <cell r="D511" t="str">
            <v>Nhân viên phục vụ hành khách</v>
          </cell>
          <cell r="E511">
            <v>390000</v>
          </cell>
          <cell r="F511">
            <v>9000000</v>
          </cell>
          <cell r="G511">
            <v>-8610000</v>
          </cell>
          <cell r="H511">
            <v>0</v>
          </cell>
        </row>
        <row r="512">
          <cell r="B512">
            <v>34102015</v>
          </cell>
          <cell r="C512" t="str">
            <v>Hoàng Phương Thảo</v>
          </cell>
          <cell r="D512" t="str">
            <v>Nhân viên phục vụ hành khách</v>
          </cell>
          <cell r="E512">
            <v>390000</v>
          </cell>
          <cell r="F512">
            <v>9000000</v>
          </cell>
          <cell r="G512">
            <v>-8610000</v>
          </cell>
          <cell r="H512">
            <v>0</v>
          </cell>
        </row>
        <row r="513">
          <cell r="B513">
            <v>35102015</v>
          </cell>
          <cell r="C513" t="str">
            <v>Nguyễn Diệu Thương</v>
          </cell>
          <cell r="D513" t="str">
            <v>Nhân viên phục vụ hành khách</v>
          </cell>
          <cell r="E513">
            <v>390000</v>
          </cell>
          <cell r="F513">
            <v>9000000</v>
          </cell>
          <cell r="G513">
            <v>-8610000</v>
          </cell>
          <cell r="H513">
            <v>0</v>
          </cell>
        </row>
        <row r="514">
          <cell r="B514">
            <v>36102015</v>
          </cell>
          <cell r="C514" t="str">
            <v>Trần Thị Thu Thủy</v>
          </cell>
          <cell r="D514" t="str">
            <v>Nhân viên phục vụ hành khách</v>
          </cell>
          <cell r="E514">
            <v>390000</v>
          </cell>
          <cell r="F514">
            <v>9000000</v>
          </cell>
          <cell r="G514">
            <v>-8610000</v>
          </cell>
          <cell r="H514">
            <v>0</v>
          </cell>
        </row>
        <row r="515">
          <cell r="B515">
            <v>37102015</v>
          </cell>
          <cell r="C515" t="str">
            <v>Dương Đức Toàn</v>
          </cell>
          <cell r="D515" t="str">
            <v>Nhân viên phục vụ hành khách</v>
          </cell>
          <cell r="E515">
            <v>390000</v>
          </cell>
          <cell r="F515">
            <v>9000000</v>
          </cell>
          <cell r="G515">
            <v>-8610000</v>
          </cell>
          <cell r="H515">
            <v>0</v>
          </cell>
        </row>
        <row r="516">
          <cell r="B516">
            <v>38102015</v>
          </cell>
          <cell r="C516" t="str">
            <v>Phạm Văn Toản</v>
          </cell>
          <cell r="D516" t="str">
            <v>Nhân viên phục vụ hành khách</v>
          </cell>
          <cell r="E516">
            <v>390000</v>
          </cell>
          <cell r="F516">
            <v>9000000</v>
          </cell>
          <cell r="G516">
            <v>-8610000</v>
          </cell>
          <cell r="H516">
            <v>0</v>
          </cell>
        </row>
        <row r="517">
          <cell r="B517">
            <v>39102015</v>
          </cell>
          <cell r="C517" t="str">
            <v>Trương Thị Thùy Trinh</v>
          </cell>
          <cell r="D517" t="str">
            <v>Nhân viên phục vụ hành khách</v>
          </cell>
          <cell r="E517">
            <v>390000</v>
          </cell>
          <cell r="F517">
            <v>9000000</v>
          </cell>
          <cell r="G517">
            <v>-8610000</v>
          </cell>
          <cell r="H517">
            <v>0</v>
          </cell>
        </row>
        <row r="518">
          <cell r="B518">
            <v>40102015</v>
          </cell>
          <cell r="C518" t="str">
            <v>Đào Anh Tuấn</v>
          </cell>
          <cell r="D518" t="str">
            <v>Nhân viên phục vụ hành khách</v>
          </cell>
          <cell r="E518">
            <v>390000</v>
          </cell>
          <cell r="F518">
            <v>9000000</v>
          </cell>
          <cell r="G518">
            <v>-8610000</v>
          </cell>
          <cell r="H518">
            <v>0</v>
          </cell>
        </row>
        <row r="519">
          <cell r="B519">
            <v>41102015</v>
          </cell>
          <cell r="C519" t="str">
            <v>Nguyễn Thị Cẩm Uyên</v>
          </cell>
          <cell r="D519" t="str">
            <v>Nhân viên phục vụ hành khách</v>
          </cell>
          <cell r="E519">
            <v>390000</v>
          </cell>
          <cell r="F519">
            <v>9000000</v>
          </cell>
          <cell r="G519">
            <v>-8610000</v>
          </cell>
          <cell r="H519">
            <v>0</v>
          </cell>
        </row>
        <row r="520">
          <cell r="B520">
            <v>42102015</v>
          </cell>
          <cell r="C520" t="str">
            <v>Nguyễn Thúy Vi</v>
          </cell>
          <cell r="D520" t="str">
            <v>Nhân viên phục vụ hành khách</v>
          </cell>
          <cell r="E520">
            <v>390000</v>
          </cell>
          <cell r="F520">
            <v>9000000</v>
          </cell>
          <cell r="G520">
            <v>-8610000</v>
          </cell>
          <cell r="H520">
            <v>0</v>
          </cell>
        </row>
        <row r="521">
          <cell r="B521">
            <v>44102015</v>
          </cell>
          <cell r="C521" t="str">
            <v>Lê Thị Hải Yến</v>
          </cell>
          <cell r="D521" t="str">
            <v>Nhân viên phục vụ hành khách</v>
          </cell>
          <cell r="E521">
            <v>390000</v>
          </cell>
          <cell r="F521">
            <v>9000000</v>
          </cell>
          <cell r="G521">
            <v>-8610000</v>
          </cell>
          <cell r="H521">
            <v>0</v>
          </cell>
        </row>
        <row r="522">
          <cell r="B522">
            <v>45102015</v>
          </cell>
          <cell r="C522" t="str">
            <v>Nguyễn Hoàng Anh</v>
          </cell>
          <cell r="D522" t="str">
            <v>Nhân viên bốc xếp</v>
          </cell>
          <cell r="E522">
            <v>390000</v>
          </cell>
          <cell r="F522">
            <v>9000000</v>
          </cell>
          <cell r="G522">
            <v>-8610000</v>
          </cell>
          <cell r="H522">
            <v>0</v>
          </cell>
        </row>
        <row r="523">
          <cell r="B523">
            <v>46102015</v>
          </cell>
          <cell r="C523" t="str">
            <v>Nguyễn Anh Hiếu</v>
          </cell>
          <cell r="D523" t="str">
            <v>Nhân viên bốc xếp</v>
          </cell>
          <cell r="E523">
            <v>390000</v>
          </cell>
          <cell r="F523">
            <v>9000000</v>
          </cell>
          <cell r="G523">
            <v>-8610000</v>
          </cell>
          <cell r="H523">
            <v>0</v>
          </cell>
        </row>
        <row r="524">
          <cell r="B524">
            <v>47102015</v>
          </cell>
          <cell r="C524" t="str">
            <v>Nguyễn Văn Hồng</v>
          </cell>
          <cell r="D524" t="str">
            <v>Nhân viên bốc xếp</v>
          </cell>
          <cell r="E524">
            <v>390000</v>
          </cell>
          <cell r="F524">
            <v>9000000</v>
          </cell>
          <cell r="G524">
            <v>-8610000</v>
          </cell>
          <cell r="H524">
            <v>0</v>
          </cell>
        </row>
        <row r="525">
          <cell r="B525">
            <v>48102015</v>
          </cell>
          <cell r="C525" t="str">
            <v>Đinh Văn Hùng</v>
          </cell>
          <cell r="D525" t="str">
            <v>Nhân viên bốc xếp</v>
          </cell>
          <cell r="E525">
            <v>390000</v>
          </cell>
          <cell r="F525">
            <v>9000000</v>
          </cell>
          <cell r="G525">
            <v>-8610000</v>
          </cell>
          <cell r="H525">
            <v>0</v>
          </cell>
        </row>
        <row r="526">
          <cell r="B526">
            <v>49102015</v>
          </cell>
          <cell r="C526" t="str">
            <v>Nguyễn Văn Lăng</v>
          </cell>
          <cell r="D526" t="str">
            <v>Nhân viên bốc xếp</v>
          </cell>
          <cell r="E526">
            <v>390000</v>
          </cell>
          <cell r="F526">
            <v>9000000</v>
          </cell>
          <cell r="G526">
            <v>-8610000</v>
          </cell>
          <cell r="H526">
            <v>0</v>
          </cell>
        </row>
        <row r="527">
          <cell r="B527">
            <v>50102015</v>
          </cell>
          <cell r="C527" t="str">
            <v>Phạm Quang Nguyên</v>
          </cell>
          <cell r="D527" t="str">
            <v>Nhân viên bốc xếp</v>
          </cell>
          <cell r="E527">
            <v>390000</v>
          </cell>
          <cell r="F527">
            <v>9000000</v>
          </cell>
          <cell r="G527">
            <v>-8610000</v>
          </cell>
          <cell r="H527">
            <v>0</v>
          </cell>
        </row>
        <row r="528">
          <cell r="B528">
            <v>51102015</v>
          </cell>
          <cell r="C528" t="str">
            <v>Nguyễn Tiến Quang</v>
          </cell>
          <cell r="D528" t="str">
            <v>Nhân viên bốc xếp</v>
          </cell>
          <cell r="E528">
            <v>390000</v>
          </cell>
          <cell r="F528">
            <v>9000000</v>
          </cell>
          <cell r="G528">
            <v>-8610000</v>
          </cell>
          <cell r="H528">
            <v>0</v>
          </cell>
        </row>
        <row r="529">
          <cell r="B529">
            <v>52102015</v>
          </cell>
          <cell r="C529" t="str">
            <v>Nguyễn Văn Thiệu</v>
          </cell>
          <cell r="D529" t="str">
            <v>Nhân viên bốc xếp</v>
          </cell>
          <cell r="E529">
            <v>390000</v>
          </cell>
          <cell r="F529">
            <v>9000000</v>
          </cell>
          <cell r="G529">
            <v>-8610000</v>
          </cell>
          <cell r="H529">
            <v>0</v>
          </cell>
        </row>
        <row r="530">
          <cell r="B530">
            <v>53102015</v>
          </cell>
          <cell r="C530" t="str">
            <v>Nguyễn Hữu Toản</v>
          </cell>
          <cell r="D530" t="str">
            <v>Nhân viên bốc xếp</v>
          </cell>
          <cell r="E530">
            <v>390000</v>
          </cell>
          <cell r="F530">
            <v>9000000</v>
          </cell>
          <cell r="G530">
            <v>-8610000</v>
          </cell>
          <cell r="H530">
            <v>0</v>
          </cell>
        </row>
        <row r="531">
          <cell r="B531">
            <v>54102015</v>
          </cell>
          <cell r="C531" t="str">
            <v>Ngô Đức Anh</v>
          </cell>
          <cell r="D531" t="str">
            <v>Nhân viên lái vận hành TTBMĐ</v>
          </cell>
          <cell r="E531">
            <v>390000</v>
          </cell>
          <cell r="F531">
            <v>9000000</v>
          </cell>
          <cell r="G531">
            <v>-8610000</v>
          </cell>
          <cell r="H531">
            <v>0</v>
          </cell>
        </row>
        <row r="532">
          <cell r="B532">
            <v>55102015</v>
          </cell>
          <cell r="C532" t="str">
            <v>Hoàng Tuấn Anh</v>
          </cell>
          <cell r="D532" t="str">
            <v>Nhân viên lái vận hành TTBMĐ</v>
          </cell>
          <cell r="E532">
            <v>390000</v>
          </cell>
          <cell r="F532">
            <v>9000000</v>
          </cell>
          <cell r="G532">
            <v>-8610000</v>
          </cell>
          <cell r="H532">
            <v>0</v>
          </cell>
        </row>
        <row r="533">
          <cell r="B533">
            <v>56102015</v>
          </cell>
          <cell r="C533" t="str">
            <v>Nguyễn Thành Chung</v>
          </cell>
          <cell r="D533" t="str">
            <v>Nhân viên lái vận hành TTBMĐ</v>
          </cell>
          <cell r="E533">
            <v>330000</v>
          </cell>
          <cell r="F533">
            <v>9000000</v>
          </cell>
          <cell r="G533">
            <v>-8670000</v>
          </cell>
          <cell r="H533">
            <v>0</v>
          </cell>
        </row>
        <row r="534">
          <cell r="B534">
            <v>57102015</v>
          </cell>
          <cell r="C534" t="str">
            <v>Nguyễn Việt Cường</v>
          </cell>
          <cell r="D534" t="str">
            <v>Nhân viên lái vận hành TTBMĐ</v>
          </cell>
          <cell r="E534">
            <v>390000</v>
          </cell>
          <cell r="F534">
            <v>9000000</v>
          </cell>
          <cell r="G534">
            <v>-8610000</v>
          </cell>
          <cell r="H534">
            <v>0</v>
          </cell>
        </row>
        <row r="535">
          <cell r="B535">
            <v>58102015</v>
          </cell>
          <cell r="C535" t="str">
            <v>Nguyễn Phương Dũng</v>
          </cell>
          <cell r="D535" t="str">
            <v>Nhân viên lái vận hành TTBMĐ</v>
          </cell>
          <cell r="E535">
            <v>390000</v>
          </cell>
          <cell r="F535">
            <v>9000000</v>
          </cell>
          <cell r="G535">
            <v>-8610000</v>
          </cell>
          <cell r="H535">
            <v>0</v>
          </cell>
        </row>
        <row r="536">
          <cell r="B536">
            <v>59102015</v>
          </cell>
          <cell r="C536" t="str">
            <v>Bùi Đình Hưng</v>
          </cell>
          <cell r="D536" t="str">
            <v>Nhân viên lái vận hành TTBMĐ</v>
          </cell>
          <cell r="E536">
            <v>360000</v>
          </cell>
          <cell r="F536">
            <v>9000000</v>
          </cell>
          <cell r="G536">
            <v>-8640000</v>
          </cell>
          <cell r="H536">
            <v>0</v>
          </cell>
        </row>
        <row r="537">
          <cell r="B537">
            <v>60102015</v>
          </cell>
          <cell r="C537" t="str">
            <v>Đoàn Khuê</v>
          </cell>
          <cell r="D537" t="str">
            <v>Nhân viên lái vận hành TTBMĐ</v>
          </cell>
          <cell r="E537">
            <v>390000</v>
          </cell>
          <cell r="F537">
            <v>9000000</v>
          </cell>
          <cell r="G537">
            <v>-8610000</v>
          </cell>
          <cell r="H537">
            <v>0</v>
          </cell>
        </row>
        <row r="538">
          <cell r="B538">
            <v>61102015</v>
          </cell>
          <cell r="C538" t="str">
            <v>Nguyễn Phương Long</v>
          </cell>
          <cell r="D538" t="str">
            <v>Nhân viên lái vận hành TTBMĐ</v>
          </cell>
          <cell r="E538">
            <v>390000</v>
          </cell>
          <cell r="F538">
            <v>9000000</v>
          </cell>
          <cell r="G538">
            <v>-8610000</v>
          </cell>
          <cell r="H538">
            <v>0</v>
          </cell>
        </row>
        <row r="539">
          <cell r="B539">
            <v>62102015</v>
          </cell>
          <cell r="C539" t="str">
            <v>Nguyễn Hữu Mạnh</v>
          </cell>
          <cell r="D539" t="str">
            <v>Nhân viên lái vận hành TTBMĐ</v>
          </cell>
          <cell r="E539">
            <v>390000</v>
          </cell>
          <cell r="F539">
            <v>9000000</v>
          </cell>
          <cell r="G539">
            <v>-8610000</v>
          </cell>
          <cell r="H539">
            <v>0</v>
          </cell>
        </row>
        <row r="540">
          <cell r="B540">
            <v>63102015</v>
          </cell>
          <cell r="C540" t="str">
            <v>Phan Đức Mạnh</v>
          </cell>
          <cell r="D540" t="str">
            <v>Nhân viên lái vận hành TTBMĐ</v>
          </cell>
          <cell r="E540">
            <v>390000</v>
          </cell>
          <cell r="F540">
            <v>9000000</v>
          </cell>
          <cell r="G540">
            <v>-8610000</v>
          </cell>
          <cell r="H540">
            <v>0</v>
          </cell>
        </row>
        <row r="541">
          <cell r="B541">
            <v>64102015</v>
          </cell>
          <cell r="C541" t="str">
            <v>Lương Văn Quân</v>
          </cell>
          <cell r="D541" t="str">
            <v>Nhân viên lái vận hành TTBMĐ</v>
          </cell>
          <cell r="E541">
            <v>390000</v>
          </cell>
          <cell r="F541">
            <v>9000000</v>
          </cell>
          <cell r="G541">
            <v>-8610000</v>
          </cell>
          <cell r="H541">
            <v>0</v>
          </cell>
        </row>
        <row r="542">
          <cell r="B542">
            <v>65102015</v>
          </cell>
          <cell r="C542" t="str">
            <v>Lã Văn Quý</v>
          </cell>
          <cell r="D542" t="str">
            <v>Nhân viên lái vận hành TTBMĐ</v>
          </cell>
          <cell r="E542">
            <v>390000</v>
          </cell>
          <cell r="F542">
            <v>9000000</v>
          </cell>
          <cell r="G542">
            <v>-8610000</v>
          </cell>
          <cell r="H542">
            <v>0</v>
          </cell>
        </row>
        <row r="543">
          <cell r="B543">
            <v>66102015</v>
          </cell>
          <cell r="C543" t="str">
            <v>Lê Văn Sơn</v>
          </cell>
          <cell r="D543" t="str">
            <v>Nhân viên lái vận hành TTBMĐ</v>
          </cell>
          <cell r="E543">
            <v>390000</v>
          </cell>
          <cell r="F543">
            <v>9000000</v>
          </cell>
          <cell r="G543">
            <v>-8610000</v>
          </cell>
          <cell r="H543">
            <v>0</v>
          </cell>
        </row>
        <row r="544">
          <cell r="B544">
            <v>67102015</v>
          </cell>
          <cell r="C544" t="str">
            <v>Nguyễn Thanh Thắng</v>
          </cell>
          <cell r="D544" t="str">
            <v>Nhân viên lái vận hành TTBMĐ</v>
          </cell>
          <cell r="E544">
            <v>390000</v>
          </cell>
          <cell r="F544">
            <v>9000000</v>
          </cell>
          <cell r="G544">
            <v>-8610000</v>
          </cell>
          <cell r="H544">
            <v>0</v>
          </cell>
        </row>
        <row r="545">
          <cell r="B545">
            <v>68102015</v>
          </cell>
          <cell r="C545" t="str">
            <v>Nguyễn Tiến Thành</v>
          </cell>
          <cell r="D545" t="str">
            <v>Nhân viên lái vận hành TTBMĐ</v>
          </cell>
          <cell r="E545">
            <v>390000</v>
          </cell>
          <cell r="F545">
            <v>9000000</v>
          </cell>
          <cell r="G545">
            <v>-8610000</v>
          </cell>
          <cell r="H545">
            <v>0</v>
          </cell>
        </row>
        <row r="546">
          <cell r="B546">
            <v>69102015</v>
          </cell>
          <cell r="C546" t="str">
            <v>Nguyễn Văn Thọ</v>
          </cell>
          <cell r="D546" t="str">
            <v>Nhân viên lái vận hành TTBMĐ</v>
          </cell>
          <cell r="E546">
            <v>390000</v>
          </cell>
          <cell r="F546">
            <v>9000000</v>
          </cell>
          <cell r="G546">
            <v>-8610000</v>
          </cell>
          <cell r="H546">
            <v>0</v>
          </cell>
        </row>
        <row r="547">
          <cell r="B547">
            <v>70102015</v>
          </cell>
          <cell r="C547" t="str">
            <v>Nguyễn Ngọc Tùng</v>
          </cell>
          <cell r="D547" t="str">
            <v>Nhân viên lái vận hành TTBMĐ</v>
          </cell>
          <cell r="E547">
            <v>390000</v>
          </cell>
          <cell r="F547">
            <v>9000000</v>
          </cell>
          <cell r="G547">
            <v>-8610000</v>
          </cell>
          <cell r="H547">
            <v>0</v>
          </cell>
        </row>
        <row r="548">
          <cell r="B548">
            <v>71102015</v>
          </cell>
          <cell r="C548" t="str">
            <v>Đỗ Đình Việt</v>
          </cell>
          <cell r="D548" t="str">
            <v>Nhân viên lái vận hành TTBMĐ</v>
          </cell>
          <cell r="E548">
            <v>390000</v>
          </cell>
          <cell r="F548">
            <v>9000000</v>
          </cell>
          <cell r="G548">
            <v>-8610000</v>
          </cell>
          <cell r="H548">
            <v>0</v>
          </cell>
        </row>
      </sheetData>
      <sheetData sheetId="9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1</v>
          </cell>
          <cell r="F5">
            <v>52500000</v>
          </cell>
          <cell r="G5">
            <v>0</v>
          </cell>
          <cell r="H5">
            <v>23</v>
          </cell>
          <cell r="I5">
            <v>23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1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52500000</v>
          </cell>
          <cell r="BE5">
            <v>12671000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1</v>
          </cell>
          <cell r="F6">
            <v>42000000</v>
          </cell>
          <cell r="G6">
            <v>0</v>
          </cell>
          <cell r="H6">
            <v>23</v>
          </cell>
          <cell r="I6">
            <v>23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1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42000000</v>
          </cell>
          <cell r="BE6">
            <v>10734000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1</v>
          </cell>
          <cell r="F7">
            <v>42000000</v>
          </cell>
          <cell r="G7">
            <v>0</v>
          </cell>
          <cell r="H7">
            <v>23</v>
          </cell>
          <cell r="I7">
            <v>23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42000000</v>
          </cell>
          <cell r="BE7">
            <v>10734000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1</v>
          </cell>
          <cell r="F8">
            <v>35000000</v>
          </cell>
          <cell r="G8">
            <v>0</v>
          </cell>
          <cell r="H8">
            <v>23</v>
          </cell>
          <cell r="I8">
            <v>23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35000000</v>
          </cell>
          <cell r="BE8">
            <v>8603000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1</v>
          </cell>
          <cell r="F9">
            <v>6.33</v>
          </cell>
          <cell r="G9">
            <v>0</v>
          </cell>
          <cell r="H9">
            <v>23</v>
          </cell>
          <cell r="I9">
            <v>23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28485000</v>
          </cell>
          <cell r="BE9">
            <v>5503000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1</v>
          </cell>
          <cell r="F10">
            <v>5.19</v>
          </cell>
          <cell r="G10">
            <v>0</v>
          </cell>
          <cell r="H10">
            <v>23</v>
          </cell>
          <cell r="I10">
            <v>23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1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23355000</v>
          </cell>
          <cell r="BE10">
            <v>5309000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1</v>
          </cell>
          <cell r="F11">
            <v>2.76</v>
          </cell>
          <cell r="G11">
            <v>0</v>
          </cell>
          <cell r="H11">
            <v>27</v>
          </cell>
          <cell r="I11">
            <v>27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12419999.999999998</v>
          </cell>
          <cell r="BE11">
            <v>4534000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261576.92307692312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1</v>
          </cell>
          <cell r="F12">
            <v>2.2999999999999998</v>
          </cell>
          <cell r="G12">
            <v>0</v>
          </cell>
          <cell r="H12">
            <v>27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0.88888888888888884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9200000</v>
          </cell>
          <cell r="BE12">
            <v>4534000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523153.84615384619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523153.84615384619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1</v>
          </cell>
          <cell r="F13">
            <v>2.6</v>
          </cell>
          <cell r="G13">
            <v>0</v>
          </cell>
          <cell r="H13">
            <v>27</v>
          </cell>
          <cell r="I13">
            <v>27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11700000</v>
          </cell>
          <cell r="BE13">
            <v>4534000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261576.92307692312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1</v>
          </cell>
          <cell r="F14">
            <v>2.2999999999999998</v>
          </cell>
          <cell r="G14">
            <v>0</v>
          </cell>
          <cell r="H14">
            <v>27</v>
          </cell>
          <cell r="I14">
            <v>27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10350000</v>
          </cell>
          <cell r="BE14">
            <v>4534000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261576.92307692312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0.95</v>
          </cell>
          <cell r="F15">
            <v>1.96</v>
          </cell>
          <cell r="G15">
            <v>0</v>
          </cell>
          <cell r="H15">
            <v>27</v>
          </cell>
          <cell r="I15">
            <v>27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8378999.9999999991</v>
          </cell>
          <cell r="BE15">
            <v>3972000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458307.69230769237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1</v>
          </cell>
          <cell r="F16">
            <v>2.38</v>
          </cell>
          <cell r="G16">
            <v>0</v>
          </cell>
          <cell r="H16">
            <v>27</v>
          </cell>
          <cell r="I16">
            <v>27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10710000</v>
          </cell>
          <cell r="BE16">
            <v>3972000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229153.84615384619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1.05</v>
          </cell>
          <cell r="F17">
            <v>2.2000000000000002</v>
          </cell>
          <cell r="G17">
            <v>0</v>
          </cell>
          <cell r="H17">
            <v>27</v>
          </cell>
          <cell r="I17">
            <v>27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10395000.000000002</v>
          </cell>
          <cell r="BE17">
            <v>3972000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1</v>
          </cell>
          <cell r="F18">
            <v>1.85</v>
          </cell>
          <cell r="G18">
            <v>0</v>
          </cell>
          <cell r="H18">
            <v>27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27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0.1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832500.00000000012</v>
          </cell>
          <cell r="BE18">
            <v>3972000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1</v>
          </cell>
          <cell r="F19">
            <v>2.6</v>
          </cell>
          <cell r="G19">
            <v>0</v>
          </cell>
          <cell r="H19">
            <v>27</v>
          </cell>
          <cell r="I19">
            <v>27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1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11700000</v>
          </cell>
          <cell r="BE19">
            <v>4534000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1</v>
          </cell>
          <cell r="F20">
            <v>1.85</v>
          </cell>
          <cell r="G20">
            <v>0</v>
          </cell>
          <cell r="H20">
            <v>27</v>
          </cell>
          <cell r="I20">
            <v>27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8325000</v>
          </cell>
          <cell r="BE20">
            <v>3972000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458307.69230769237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1</v>
          </cell>
          <cell r="F21">
            <v>1.85</v>
          </cell>
          <cell r="G21">
            <v>0</v>
          </cell>
          <cell r="H21">
            <v>27</v>
          </cell>
          <cell r="I21">
            <v>0</v>
          </cell>
          <cell r="J21">
            <v>0</v>
          </cell>
          <cell r="K21">
            <v>13</v>
          </cell>
          <cell r="L21">
            <v>0</v>
          </cell>
          <cell r="M21">
            <v>0</v>
          </cell>
          <cell r="N21">
            <v>0</v>
          </cell>
          <cell r="O21">
            <v>14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5.185185185185185E-2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431666.66666666669</v>
          </cell>
          <cell r="BE21">
            <v>3972000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1.05</v>
          </cell>
          <cell r="F22">
            <v>2.6</v>
          </cell>
          <cell r="G22">
            <v>0</v>
          </cell>
          <cell r="H22">
            <v>27</v>
          </cell>
          <cell r="I22">
            <v>27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12285000.000000002</v>
          </cell>
          <cell r="BE22">
            <v>4534000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1</v>
          </cell>
          <cell r="F23">
            <v>2.08</v>
          </cell>
          <cell r="G23">
            <v>0</v>
          </cell>
          <cell r="H23">
            <v>27</v>
          </cell>
          <cell r="I23">
            <v>27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1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9360000</v>
          </cell>
          <cell r="BE23">
            <v>3972000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458307.69230769237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1</v>
          </cell>
          <cell r="F24">
            <v>1.96</v>
          </cell>
          <cell r="G24">
            <v>0</v>
          </cell>
          <cell r="H24">
            <v>27</v>
          </cell>
          <cell r="I24">
            <v>27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8820000</v>
          </cell>
          <cell r="BE24">
            <v>3972000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229153.84615384619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1</v>
          </cell>
          <cell r="F25">
            <v>2.08</v>
          </cell>
          <cell r="G25">
            <v>0</v>
          </cell>
          <cell r="H25">
            <v>27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27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0.1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936000.00000000012</v>
          </cell>
          <cell r="BE25">
            <v>3972000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0.85</v>
          </cell>
          <cell r="F26">
            <v>2.25</v>
          </cell>
          <cell r="G26">
            <v>0</v>
          </cell>
          <cell r="H26">
            <v>27</v>
          </cell>
          <cell r="I26">
            <v>27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8606250</v>
          </cell>
          <cell r="BE26">
            <v>3972000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1</v>
          </cell>
          <cell r="F27">
            <v>2.6</v>
          </cell>
          <cell r="G27">
            <v>0</v>
          </cell>
          <cell r="H27">
            <v>27</v>
          </cell>
          <cell r="I27">
            <v>27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11700000</v>
          </cell>
          <cell r="BE27">
            <v>4534000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261576.92307692312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1</v>
          </cell>
          <cell r="F28">
            <v>2.12</v>
          </cell>
          <cell r="G28" t="e">
            <v>#N/A</v>
          </cell>
          <cell r="H28">
            <v>27</v>
          </cell>
          <cell r="I28">
            <v>23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0.85185185185185186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8126666.666666667</v>
          </cell>
          <cell r="BE28">
            <v>3972000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0.9</v>
          </cell>
          <cell r="F29">
            <v>2.12</v>
          </cell>
          <cell r="G29">
            <v>0</v>
          </cell>
          <cell r="H29">
            <v>27</v>
          </cell>
          <cell r="I29">
            <v>27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1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8586000</v>
          </cell>
          <cell r="BE29">
            <v>3972000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458307.69230769237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1.05</v>
          </cell>
          <cell r="F30">
            <v>2</v>
          </cell>
          <cell r="G30">
            <v>0</v>
          </cell>
          <cell r="H30">
            <v>27</v>
          </cell>
          <cell r="I30">
            <v>27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9450000</v>
          </cell>
          <cell r="BE30">
            <v>3972000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458307.69230769237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0.95</v>
          </cell>
          <cell r="F31">
            <v>1.85</v>
          </cell>
          <cell r="G31">
            <v>0</v>
          </cell>
          <cell r="H31">
            <v>27</v>
          </cell>
          <cell r="I31">
            <v>27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1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7908750</v>
          </cell>
          <cell r="BE31">
            <v>3972000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458307.69230769237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1</v>
          </cell>
          <cell r="F32">
            <v>1.85</v>
          </cell>
          <cell r="G32">
            <v>0</v>
          </cell>
          <cell r="H32">
            <v>27</v>
          </cell>
          <cell r="I32">
            <v>27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8325000</v>
          </cell>
          <cell r="BE32">
            <v>3972000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458307.69230769237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1</v>
          </cell>
          <cell r="F33">
            <v>1.96</v>
          </cell>
          <cell r="G33">
            <v>0</v>
          </cell>
          <cell r="H33">
            <v>27</v>
          </cell>
          <cell r="I33">
            <v>27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1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8820000</v>
          </cell>
          <cell r="BE33">
            <v>3972000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458307.69230769237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0.85</v>
          </cell>
          <cell r="F34">
            <v>1.96</v>
          </cell>
          <cell r="G34">
            <v>0</v>
          </cell>
          <cell r="H34">
            <v>27</v>
          </cell>
          <cell r="I34">
            <v>27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1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7497000</v>
          </cell>
          <cell r="BE34">
            <v>3972000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458307.69230769237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1</v>
          </cell>
          <cell r="F35">
            <v>1.8</v>
          </cell>
          <cell r="G35">
            <v>0</v>
          </cell>
          <cell r="H35">
            <v>27</v>
          </cell>
          <cell r="I35">
            <v>27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1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8100000</v>
          </cell>
          <cell r="BE35">
            <v>3972000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1.05</v>
          </cell>
          <cell r="F36">
            <v>1.8</v>
          </cell>
          <cell r="G36">
            <v>0</v>
          </cell>
          <cell r="H36">
            <v>27</v>
          </cell>
          <cell r="I36">
            <v>27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1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8505000</v>
          </cell>
          <cell r="BE36">
            <v>3972000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1</v>
          </cell>
          <cell r="F37">
            <v>2.6</v>
          </cell>
          <cell r="G37">
            <v>0</v>
          </cell>
          <cell r="H37">
            <v>27</v>
          </cell>
          <cell r="I37">
            <v>27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1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11700000</v>
          </cell>
          <cell r="BE37">
            <v>4534000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1</v>
          </cell>
          <cell r="F38">
            <v>1.8</v>
          </cell>
          <cell r="G38">
            <v>0</v>
          </cell>
          <cell r="H38">
            <v>27</v>
          </cell>
          <cell r="I38">
            <v>27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1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8100000</v>
          </cell>
          <cell r="BE38">
            <v>3972000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1</v>
          </cell>
          <cell r="F39">
            <v>1.8</v>
          </cell>
          <cell r="G39">
            <v>0</v>
          </cell>
          <cell r="H39">
            <v>27</v>
          </cell>
          <cell r="I39">
            <v>27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1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8100000</v>
          </cell>
          <cell r="BE39">
            <v>3972000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1</v>
          </cell>
          <cell r="F40">
            <v>1.8</v>
          </cell>
          <cell r="G40">
            <v>0</v>
          </cell>
          <cell r="H40">
            <v>27</v>
          </cell>
          <cell r="I40">
            <v>27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1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8100000</v>
          </cell>
          <cell r="BE40">
            <v>3972000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1</v>
          </cell>
          <cell r="F41">
            <v>1.8</v>
          </cell>
          <cell r="G41">
            <v>0</v>
          </cell>
          <cell r="H41">
            <v>27</v>
          </cell>
          <cell r="I41">
            <v>27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8100000</v>
          </cell>
          <cell r="BE41">
            <v>3972000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1</v>
          </cell>
          <cell r="F42">
            <v>1.8</v>
          </cell>
          <cell r="G42">
            <v>0</v>
          </cell>
          <cell r="H42">
            <v>27</v>
          </cell>
          <cell r="I42">
            <v>27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8100000</v>
          </cell>
          <cell r="BE42">
            <v>3972000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1.05</v>
          </cell>
          <cell r="F43">
            <v>1.8</v>
          </cell>
          <cell r="G43">
            <v>0</v>
          </cell>
          <cell r="H43">
            <v>27</v>
          </cell>
          <cell r="I43">
            <v>27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1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8505000</v>
          </cell>
          <cell r="BE43">
            <v>3972000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1</v>
          </cell>
          <cell r="F44">
            <v>2.2000000000000002</v>
          </cell>
          <cell r="G44">
            <v>0</v>
          </cell>
          <cell r="H44">
            <v>23</v>
          </cell>
          <cell r="I44">
            <v>23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9900000</v>
          </cell>
          <cell r="BE44">
            <v>4534000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1</v>
          </cell>
          <cell r="F45">
            <v>1.9</v>
          </cell>
          <cell r="G45">
            <v>0</v>
          </cell>
          <cell r="H45">
            <v>27</v>
          </cell>
          <cell r="I45">
            <v>18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9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0.66666666666666663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0.25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7837499.9999999991</v>
          </cell>
          <cell r="BE45">
            <v>3972000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1</v>
          </cell>
          <cell r="F46">
            <v>1.9</v>
          </cell>
          <cell r="G46">
            <v>0</v>
          </cell>
          <cell r="H46">
            <v>27</v>
          </cell>
          <cell r="I46">
            <v>18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9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0.66666666666666663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0.25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7837499.9999999991</v>
          </cell>
          <cell r="BE46">
            <v>3972000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1</v>
          </cell>
          <cell r="F47">
            <v>1.7</v>
          </cell>
          <cell r="G47">
            <v>0</v>
          </cell>
          <cell r="H47">
            <v>27</v>
          </cell>
          <cell r="I47">
            <v>27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7650000</v>
          </cell>
          <cell r="BE47">
            <v>3778000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1</v>
          </cell>
          <cell r="F48">
            <v>1.6</v>
          </cell>
          <cell r="G48">
            <v>0</v>
          </cell>
          <cell r="H48">
            <v>27</v>
          </cell>
          <cell r="I48">
            <v>27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7200000</v>
          </cell>
          <cell r="BE48">
            <v>3778000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1</v>
          </cell>
          <cell r="F49">
            <v>1.6</v>
          </cell>
          <cell r="G49">
            <v>0</v>
          </cell>
          <cell r="H49">
            <v>27</v>
          </cell>
          <cell r="I49">
            <v>27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7200000</v>
          </cell>
          <cell r="BE49">
            <v>3778000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1</v>
          </cell>
          <cell r="F50">
            <v>1.6</v>
          </cell>
          <cell r="H50">
            <v>27</v>
          </cell>
          <cell r="I50">
            <v>27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7200000</v>
          </cell>
          <cell r="BE50">
            <v>3778000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1</v>
          </cell>
          <cell r="F51">
            <v>1.6</v>
          </cell>
          <cell r="H51">
            <v>27</v>
          </cell>
          <cell r="I51">
            <v>27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7200000</v>
          </cell>
          <cell r="BE51">
            <v>3778000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0.9</v>
          </cell>
          <cell r="F52">
            <v>1.6</v>
          </cell>
          <cell r="H52">
            <v>27</v>
          </cell>
          <cell r="I52">
            <v>27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5832000.0000000009</v>
          </cell>
          <cell r="BE52">
            <v>7556000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1</v>
          </cell>
          <cell r="F53">
            <v>1.8</v>
          </cell>
          <cell r="H53">
            <v>27</v>
          </cell>
          <cell r="I53">
            <v>27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8100000</v>
          </cell>
          <cell r="BE53">
            <v>3972000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1</v>
          </cell>
          <cell r="F54">
            <v>1.8</v>
          </cell>
          <cell r="H54">
            <v>27</v>
          </cell>
          <cell r="I54">
            <v>27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7290000</v>
          </cell>
          <cell r="BE54">
            <v>3972000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1</v>
          </cell>
          <cell r="F55">
            <v>1.8</v>
          </cell>
          <cell r="H55">
            <v>27</v>
          </cell>
          <cell r="I55">
            <v>27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7290000</v>
          </cell>
          <cell r="BE55">
            <v>3972000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1</v>
          </cell>
          <cell r="F56">
            <v>1.8</v>
          </cell>
          <cell r="H56">
            <v>27</v>
          </cell>
          <cell r="I56">
            <v>18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0.66666666666666663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0.25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6682500</v>
          </cell>
          <cell r="BE56">
            <v>3972000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0.9</v>
          </cell>
          <cell r="F57">
            <v>1.8</v>
          </cell>
          <cell r="H57">
            <v>27</v>
          </cell>
          <cell r="I57">
            <v>27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6561000.0000000009</v>
          </cell>
          <cell r="BE57">
            <v>3972000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229153.84615384619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1</v>
          </cell>
          <cell r="F58">
            <v>1.8</v>
          </cell>
          <cell r="H58">
            <v>27</v>
          </cell>
          <cell r="I58">
            <v>27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7290000</v>
          </cell>
          <cell r="BE58">
            <v>3972000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0.9</v>
          </cell>
          <cell r="F59">
            <v>1.8</v>
          </cell>
          <cell r="H59">
            <v>27</v>
          </cell>
          <cell r="I59">
            <v>27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6561000.0000000009</v>
          </cell>
          <cell r="BE59">
            <v>3972000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1</v>
          </cell>
          <cell r="F60">
            <v>1.8</v>
          </cell>
          <cell r="H60">
            <v>27</v>
          </cell>
          <cell r="I60">
            <v>27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7290000</v>
          </cell>
          <cell r="BE60">
            <v>3972000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229153.84615384619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1.05</v>
          </cell>
          <cell r="F61">
            <v>1.8</v>
          </cell>
          <cell r="H61">
            <v>27</v>
          </cell>
          <cell r="I61">
            <v>27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7654500</v>
          </cell>
          <cell r="BE61">
            <v>3972000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0.9</v>
          </cell>
          <cell r="F62">
            <v>1.8</v>
          </cell>
          <cell r="H62">
            <v>27</v>
          </cell>
          <cell r="I62">
            <v>27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6561000.0000000009</v>
          </cell>
          <cell r="BE62">
            <v>3972000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229153.84615384619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1</v>
          </cell>
          <cell r="F63">
            <v>1.8</v>
          </cell>
          <cell r="H63">
            <v>27</v>
          </cell>
          <cell r="I63">
            <v>27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7290000</v>
          </cell>
          <cell r="BE63">
            <v>3972000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1</v>
          </cell>
          <cell r="F64">
            <v>1.8</v>
          </cell>
          <cell r="H64">
            <v>27</v>
          </cell>
          <cell r="I64">
            <v>27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7290000</v>
          </cell>
          <cell r="BE64">
            <v>3972000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0.9</v>
          </cell>
          <cell r="F65">
            <v>1.8</v>
          </cell>
          <cell r="H65">
            <v>27</v>
          </cell>
          <cell r="I65">
            <v>27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1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6561000.0000000009</v>
          </cell>
          <cell r="BE65">
            <v>3972000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229153.84615384619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1</v>
          </cell>
          <cell r="F66">
            <v>1.8</v>
          </cell>
          <cell r="H66">
            <v>27</v>
          </cell>
          <cell r="I66">
            <v>27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7290000</v>
          </cell>
          <cell r="BE66">
            <v>3972000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1</v>
          </cell>
          <cell r="F67">
            <v>1.8</v>
          </cell>
          <cell r="H67">
            <v>27</v>
          </cell>
          <cell r="I67">
            <v>27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7290000</v>
          </cell>
          <cell r="BE67">
            <v>3972000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1</v>
          </cell>
          <cell r="F68">
            <v>6.33</v>
          </cell>
          <cell r="H68">
            <v>23</v>
          </cell>
          <cell r="I68">
            <v>23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28485000</v>
          </cell>
          <cell r="BE68">
            <v>5503000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1</v>
          </cell>
          <cell r="F69">
            <v>2.76</v>
          </cell>
          <cell r="H69">
            <v>23</v>
          </cell>
          <cell r="I69">
            <v>23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12419999.999999998</v>
          </cell>
          <cell r="BE69">
            <v>4534000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1</v>
          </cell>
          <cell r="F70">
            <v>2.2000000000000002</v>
          </cell>
          <cell r="H70">
            <v>23</v>
          </cell>
          <cell r="I70">
            <v>23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9900000</v>
          </cell>
          <cell r="BE70">
            <v>4534000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1</v>
          </cell>
          <cell r="F71">
            <v>2.76</v>
          </cell>
          <cell r="H71">
            <v>23</v>
          </cell>
          <cell r="I71">
            <v>23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12419999.999999998</v>
          </cell>
          <cell r="BE71">
            <v>4534000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1</v>
          </cell>
          <cell r="F72">
            <v>2.76</v>
          </cell>
          <cell r="H72">
            <v>23</v>
          </cell>
          <cell r="I72">
            <v>23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1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12419999.999999998</v>
          </cell>
          <cell r="BE72">
            <v>4534000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1</v>
          </cell>
          <cell r="F73">
            <v>2.6</v>
          </cell>
          <cell r="H73">
            <v>23</v>
          </cell>
          <cell r="I73">
            <v>23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1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11700000</v>
          </cell>
          <cell r="BE73">
            <v>4534000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1</v>
          </cell>
          <cell r="F74">
            <v>2.2599999999999998</v>
          </cell>
          <cell r="H74">
            <v>23</v>
          </cell>
          <cell r="I74">
            <v>23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10169999.999999998</v>
          </cell>
          <cell r="BE74">
            <v>3778000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1</v>
          </cell>
          <cell r="F75">
            <v>1.9</v>
          </cell>
          <cell r="H75">
            <v>23</v>
          </cell>
          <cell r="I75">
            <v>23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1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8550000</v>
          </cell>
          <cell r="BE75">
            <v>3488000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0.8</v>
          </cell>
          <cell r="F76">
            <v>2.76</v>
          </cell>
          <cell r="H76">
            <v>23</v>
          </cell>
          <cell r="I76">
            <v>23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1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9935999.9999999981</v>
          </cell>
          <cell r="BE76">
            <v>4534000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1</v>
          </cell>
          <cell r="F77">
            <v>2.2000000000000002</v>
          </cell>
          <cell r="H77">
            <v>23</v>
          </cell>
          <cell r="I77">
            <v>23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1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9900000</v>
          </cell>
          <cell r="BE77">
            <v>4534000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1</v>
          </cell>
          <cell r="F78">
            <v>6.33</v>
          </cell>
          <cell r="H78">
            <v>23</v>
          </cell>
          <cell r="I78">
            <v>23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1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28485000</v>
          </cell>
          <cell r="BE78">
            <v>5503000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1</v>
          </cell>
          <cell r="F79">
            <v>5.19</v>
          </cell>
          <cell r="H79">
            <v>23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23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0.1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2335500</v>
          </cell>
          <cell r="BE79">
            <v>5309000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1</v>
          </cell>
          <cell r="F80">
            <v>3.99</v>
          </cell>
          <cell r="H80">
            <v>27</v>
          </cell>
          <cell r="I80">
            <v>27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1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17955000</v>
          </cell>
          <cell r="BE80">
            <v>5115000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295096.15384615387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1</v>
          </cell>
          <cell r="F81">
            <v>3.27</v>
          </cell>
          <cell r="H81">
            <v>27</v>
          </cell>
          <cell r="I81">
            <v>27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14715000</v>
          </cell>
          <cell r="BE81">
            <v>4921000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0.96</v>
          </cell>
          <cell r="F82">
            <v>1.6</v>
          </cell>
          <cell r="H82">
            <v>27</v>
          </cell>
          <cell r="I82">
            <v>27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1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6912000</v>
          </cell>
          <cell r="BE82">
            <v>3875000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447115.38461538468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1</v>
          </cell>
          <cell r="F83">
            <v>1.6</v>
          </cell>
          <cell r="H83">
            <v>27</v>
          </cell>
          <cell r="I83">
            <v>27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1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7200000</v>
          </cell>
          <cell r="BE83">
            <v>3875000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447115.38461538468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1</v>
          </cell>
          <cell r="F84">
            <v>1.6</v>
          </cell>
          <cell r="H84">
            <v>27</v>
          </cell>
          <cell r="I84">
            <v>27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1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7200000</v>
          </cell>
          <cell r="BE84">
            <v>3875000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0.98</v>
          </cell>
          <cell r="F85">
            <v>1.6</v>
          </cell>
          <cell r="H85">
            <v>27</v>
          </cell>
          <cell r="I85">
            <v>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1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7056000</v>
          </cell>
          <cell r="BE85">
            <v>3875000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E86">
            <v>1</v>
          </cell>
          <cell r="F86">
            <v>1.8</v>
          </cell>
          <cell r="H86">
            <v>27</v>
          </cell>
          <cell r="I86">
            <v>27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1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8100000</v>
          </cell>
          <cell r="BE86">
            <v>3972000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458307.69230769237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0.95</v>
          </cell>
          <cell r="F87">
            <v>1.6</v>
          </cell>
          <cell r="H87">
            <v>27</v>
          </cell>
          <cell r="I87">
            <v>27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1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6840000</v>
          </cell>
          <cell r="BE87">
            <v>3875000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1</v>
          </cell>
          <cell r="F88">
            <v>2.13</v>
          </cell>
          <cell r="H88">
            <v>27</v>
          </cell>
          <cell r="I88">
            <v>24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0.88888888888888884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8519999.9999999981</v>
          </cell>
          <cell r="BE88">
            <v>3875000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447115.38461538462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447115.38461538462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1</v>
          </cell>
          <cell r="F89">
            <v>1.9</v>
          </cell>
          <cell r="H89">
            <v>27</v>
          </cell>
          <cell r="I89">
            <v>27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2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1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8550000</v>
          </cell>
          <cell r="BE89">
            <v>3875000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447115.38461538468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1</v>
          </cell>
          <cell r="F90">
            <v>1.9</v>
          </cell>
          <cell r="H90">
            <v>27</v>
          </cell>
          <cell r="I90">
            <v>27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8550000</v>
          </cell>
          <cell r="BE90">
            <v>3875000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1</v>
          </cell>
          <cell r="F91">
            <v>1.9</v>
          </cell>
          <cell r="H91">
            <v>27</v>
          </cell>
          <cell r="I91">
            <v>27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1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8550000</v>
          </cell>
          <cell r="BE91">
            <v>3875000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223557.69230769234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0.99</v>
          </cell>
          <cell r="F92">
            <v>1.6</v>
          </cell>
          <cell r="H92">
            <v>27</v>
          </cell>
          <cell r="I92">
            <v>27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1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7128000</v>
          </cell>
          <cell r="BE92">
            <v>3875000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1.05</v>
          </cell>
          <cell r="F93">
            <v>1.6</v>
          </cell>
          <cell r="H93">
            <v>27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7560000.0000000009</v>
          </cell>
          <cell r="BE93">
            <v>3875000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447115.38461538468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1</v>
          </cell>
          <cell r="F94">
            <v>1.8</v>
          </cell>
          <cell r="H94">
            <v>27</v>
          </cell>
          <cell r="I94">
            <v>27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8100000</v>
          </cell>
          <cell r="BE94">
            <v>3875000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1</v>
          </cell>
          <cell r="F95">
            <v>1.9</v>
          </cell>
          <cell r="H95">
            <v>27</v>
          </cell>
          <cell r="I95">
            <v>27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8550000</v>
          </cell>
          <cell r="BE95">
            <v>3875000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1</v>
          </cell>
          <cell r="F96">
            <v>2.0099999999999998</v>
          </cell>
          <cell r="H96">
            <v>27</v>
          </cell>
          <cell r="I96">
            <v>27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9044999.9999999981</v>
          </cell>
          <cell r="BE96">
            <v>3875000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1</v>
          </cell>
          <cell r="F97">
            <v>1.91</v>
          </cell>
          <cell r="H97">
            <v>27</v>
          </cell>
          <cell r="I97">
            <v>27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8595000</v>
          </cell>
          <cell r="BE97">
            <v>4553000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525346.15384615387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1.05</v>
          </cell>
          <cell r="F98">
            <v>2.0099999999999998</v>
          </cell>
          <cell r="H98">
            <v>27</v>
          </cell>
          <cell r="I98">
            <v>27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1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9497250</v>
          </cell>
          <cell r="BE98">
            <v>3875000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223557.69230769234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1</v>
          </cell>
          <cell r="F99">
            <v>1.8</v>
          </cell>
          <cell r="H99">
            <v>27</v>
          </cell>
          <cell r="I99">
            <v>27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8100000</v>
          </cell>
          <cell r="BE99">
            <v>4553000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1</v>
          </cell>
          <cell r="F100">
            <v>1.9</v>
          </cell>
          <cell r="H100">
            <v>27</v>
          </cell>
          <cell r="I100">
            <v>27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8550000</v>
          </cell>
          <cell r="BE100">
            <v>3875000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223557.69230769234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1</v>
          </cell>
          <cell r="F101">
            <v>1.6</v>
          </cell>
          <cell r="H101">
            <v>27</v>
          </cell>
          <cell r="I101">
            <v>27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2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7200000</v>
          </cell>
          <cell r="BE101">
            <v>3875000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447115.38461538468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E102">
            <v>0.9</v>
          </cell>
          <cell r="F102">
            <v>1.8</v>
          </cell>
          <cell r="H102">
            <v>27</v>
          </cell>
          <cell r="I102">
            <v>27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2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7290000.0000000009</v>
          </cell>
          <cell r="BE102">
            <v>3875000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447115.38461538468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1</v>
          </cell>
          <cell r="F103">
            <v>1.6</v>
          </cell>
          <cell r="H103">
            <v>27</v>
          </cell>
          <cell r="I103">
            <v>27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1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7200000</v>
          </cell>
          <cell r="BE103">
            <v>3875000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223557.69230769234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1</v>
          </cell>
          <cell r="F104">
            <v>1.6</v>
          </cell>
          <cell r="H104">
            <v>27</v>
          </cell>
          <cell r="I104">
            <v>27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7200000</v>
          </cell>
          <cell r="BE104">
            <v>3875000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1</v>
          </cell>
          <cell r="F105">
            <v>1.6</v>
          </cell>
          <cell r="H105">
            <v>27</v>
          </cell>
          <cell r="I105">
            <v>27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7200000</v>
          </cell>
          <cell r="BE105">
            <v>3875000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447115.38461538468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0.96</v>
          </cell>
          <cell r="F106">
            <v>1.8</v>
          </cell>
          <cell r="H106">
            <v>27</v>
          </cell>
          <cell r="I106">
            <v>27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7776000</v>
          </cell>
          <cell r="BE106">
            <v>3875000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447115.38461538468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1</v>
          </cell>
          <cell r="F107">
            <v>3.99</v>
          </cell>
          <cell r="H107">
            <v>27</v>
          </cell>
          <cell r="I107">
            <v>27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17955000</v>
          </cell>
          <cell r="BE107">
            <v>5115000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295096.15384615387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1</v>
          </cell>
          <cell r="F108">
            <v>3.27</v>
          </cell>
          <cell r="H108">
            <v>27</v>
          </cell>
          <cell r="I108">
            <v>27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14715000</v>
          </cell>
          <cell r="BE108">
            <v>4921000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283903.84615384619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0.93</v>
          </cell>
          <cell r="F109">
            <v>1.8</v>
          </cell>
          <cell r="H109">
            <v>27</v>
          </cell>
          <cell r="I109">
            <v>27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2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7533000.0000000009</v>
          </cell>
          <cell r="BE109">
            <v>3875000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447115.38461538468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1</v>
          </cell>
          <cell r="F110">
            <v>1.8</v>
          </cell>
          <cell r="H110">
            <v>27</v>
          </cell>
          <cell r="I110">
            <v>27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2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8100000</v>
          </cell>
          <cell r="BE110">
            <v>3875000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447115.38461538468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1.05</v>
          </cell>
          <cell r="F111">
            <v>1.8</v>
          </cell>
          <cell r="H111">
            <v>27</v>
          </cell>
          <cell r="I111">
            <v>27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8505000</v>
          </cell>
          <cell r="BE111">
            <v>3875000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447115.38461538468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1</v>
          </cell>
          <cell r="F112">
            <v>1.6</v>
          </cell>
          <cell r="H112">
            <v>27</v>
          </cell>
          <cell r="I112">
            <v>27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2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1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7200000</v>
          </cell>
          <cell r="BE112">
            <v>3875000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447115.38461538468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1</v>
          </cell>
          <cell r="F113">
            <v>1.6</v>
          </cell>
          <cell r="H113">
            <v>27</v>
          </cell>
          <cell r="I113">
            <v>27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7200000</v>
          </cell>
          <cell r="BE113">
            <v>3875000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447115.38461538468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1</v>
          </cell>
          <cell r="F114">
            <v>1.6</v>
          </cell>
          <cell r="H114">
            <v>27</v>
          </cell>
          <cell r="I114">
            <v>27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7200000</v>
          </cell>
          <cell r="BE114">
            <v>3875000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447115.38461538468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1.05</v>
          </cell>
          <cell r="F115">
            <v>1.6</v>
          </cell>
          <cell r="H115">
            <v>27</v>
          </cell>
          <cell r="I115">
            <v>27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1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7560000.0000000009</v>
          </cell>
          <cell r="BE115">
            <v>3875000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447115.38461538468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1.05</v>
          </cell>
          <cell r="F116">
            <v>1.6</v>
          </cell>
          <cell r="H116">
            <v>27</v>
          </cell>
          <cell r="I116">
            <v>27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1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7560000.0000000009</v>
          </cell>
          <cell r="BE116">
            <v>3875000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447115.38461538468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0</v>
          </cell>
          <cell r="F117">
            <v>1.6</v>
          </cell>
          <cell r="H117">
            <v>27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E117">
            <v>3875000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1</v>
          </cell>
          <cell r="F118">
            <v>1.6</v>
          </cell>
          <cell r="H118">
            <v>27</v>
          </cell>
          <cell r="I118">
            <v>27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1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7200000</v>
          </cell>
          <cell r="BE118">
            <v>3875000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223557.69230769234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0.98</v>
          </cell>
          <cell r="F119">
            <v>1.6</v>
          </cell>
          <cell r="H119">
            <v>27</v>
          </cell>
          <cell r="I119">
            <v>27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7056000</v>
          </cell>
          <cell r="BE119">
            <v>3875000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1</v>
          </cell>
          <cell r="F120">
            <v>1.6</v>
          </cell>
          <cell r="H120">
            <v>27</v>
          </cell>
          <cell r="I120">
            <v>27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7200000</v>
          </cell>
          <cell r="BE120">
            <v>3875000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447115.38461538468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1</v>
          </cell>
          <cell r="F121">
            <v>2.2599999999999998</v>
          </cell>
          <cell r="H121">
            <v>27</v>
          </cell>
          <cell r="I121">
            <v>27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2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10169999.999999998</v>
          </cell>
          <cell r="BE121">
            <v>4553000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525346.15384615387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0.94</v>
          </cell>
          <cell r="F122">
            <v>2.13</v>
          </cell>
          <cell r="H122">
            <v>27</v>
          </cell>
          <cell r="I122">
            <v>27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2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9009899.9999999981</v>
          </cell>
          <cell r="BE122">
            <v>3875000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447115.38461538468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1</v>
          </cell>
          <cell r="F123">
            <v>1.91</v>
          </cell>
          <cell r="H123">
            <v>27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27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0.1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859500</v>
          </cell>
          <cell r="BE123">
            <v>3875000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1</v>
          </cell>
          <cell r="F124">
            <v>1.9</v>
          </cell>
          <cell r="H124">
            <v>27</v>
          </cell>
          <cell r="I124">
            <v>27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2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8550000</v>
          </cell>
          <cell r="BE124">
            <v>3875000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447115.38461538468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1</v>
          </cell>
          <cell r="F125">
            <v>1.9</v>
          </cell>
          <cell r="H125">
            <v>27</v>
          </cell>
          <cell r="I125">
            <v>27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2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1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8550000</v>
          </cell>
          <cell r="BE125">
            <v>3875000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447115.38461538468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E126">
            <v>1</v>
          </cell>
          <cell r="F126">
            <v>1.47</v>
          </cell>
          <cell r="H126">
            <v>27</v>
          </cell>
          <cell r="I126">
            <v>27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2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1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6615000</v>
          </cell>
          <cell r="BE126">
            <v>3100000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357692.30769230769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0.97</v>
          </cell>
          <cell r="F127">
            <v>3.27</v>
          </cell>
          <cell r="H127">
            <v>27</v>
          </cell>
          <cell r="I127">
            <v>27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1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14273550</v>
          </cell>
          <cell r="BE127">
            <v>4921000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1</v>
          </cell>
          <cell r="F128">
            <v>1.9</v>
          </cell>
          <cell r="H128">
            <v>27</v>
          </cell>
          <cell r="I128">
            <v>27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2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8550000</v>
          </cell>
          <cell r="BE128">
            <v>3875000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447115.38461538468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1</v>
          </cell>
          <cell r="F129">
            <v>1.6</v>
          </cell>
          <cell r="H129">
            <v>27</v>
          </cell>
          <cell r="I129">
            <v>27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2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7200000</v>
          </cell>
          <cell r="BE129">
            <v>3875000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447115.38461538468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0</v>
          </cell>
          <cell r="F130">
            <v>1.91</v>
          </cell>
          <cell r="H130">
            <v>27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E130">
            <v>3875000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1</v>
          </cell>
          <cell r="F131">
            <v>2.0099999999999998</v>
          </cell>
          <cell r="H131">
            <v>27</v>
          </cell>
          <cell r="I131">
            <v>27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9044999.9999999981</v>
          </cell>
          <cell r="BE131">
            <v>3875000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223557.69230769234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0.96</v>
          </cell>
          <cell r="F132">
            <v>1.7</v>
          </cell>
          <cell r="H132">
            <v>27</v>
          </cell>
          <cell r="I132">
            <v>27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2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7343999.9999999991</v>
          </cell>
          <cell r="BE132">
            <v>3875000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447115.38461538468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1</v>
          </cell>
          <cell r="F133">
            <v>1.6</v>
          </cell>
          <cell r="H133">
            <v>27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27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0.1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720000.00000000012</v>
          </cell>
          <cell r="BE133">
            <v>3875000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1</v>
          </cell>
          <cell r="F134">
            <v>1.8</v>
          </cell>
          <cell r="H134">
            <v>27</v>
          </cell>
          <cell r="I134">
            <v>21</v>
          </cell>
          <cell r="J134">
            <v>0</v>
          </cell>
          <cell r="K134">
            <v>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0.77777777777777779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6300000.0000000009</v>
          </cell>
          <cell r="BE134">
            <v>3875000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0.85</v>
          </cell>
          <cell r="F135">
            <v>1.8</v>
          </cell>
          <cell r="H135">
            <v>27</v>
          </cell>
          <cell r="I135">
            <v>27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6885000</v>
          </cell>
          <cell r="BE135">
            <v>3875000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447115.38461538468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1</v>
          </cell>
          <cell r="F136">
            <v>1.6</v>
          </cell>
          <cell r="H136">
            <v>27</v>
          </cell>
          <cell r="I136">
            <v>3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0.1111111111111111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8.8888888888888892E-2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1440000.0000000002</v>
          </cell>
          <cell r="BE136">
            <v>3875000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1</v>
          </cell>
          <cell r="F137">
            <v>1.6</v>
          </cell>
          <cell r="H137">
            <v>27</v>
          </cell>
          <cell r="I137">
            <v>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1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7200000</v>
          </cell>
          <cell r="BE137">
            <v>3875000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447115.38461538468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1</v>
          </cell>
          <cell r="F138">
            <v>1.6</v>
          </cell>
          <cell r="H138">
            <v>27</v>
          </cell>
          <cell r="I138">
            <v>27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7200000</v>
          </cell>
          <cell r="BE138">
            <v>3875000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447115.38461538468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1</v>
          </cell>
          <cell r="F139">
            <v>1.6</v>
          </cell>
          <cell r="H139">
            <v>27</v>
          </cell>
          <cell r="I139">
            <v>27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1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7200000</v>
          </cell>
          <cell r="BE139">
            <v>3875000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447115.38461538468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1</v>
          </cell>
          <cell r="F140">
            <v>1.5</v>
          </cell>
          <cell r="H140">
            <v>27</v>
          </cell>
          <cell r="I140">
            <v>27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1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6750000</v>
          </cell>
          <cell r="BE140">
            <v>3778000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0.97</v>
          </cell>
          <cell r="F141">
            <v>1.8</v>
          </cell>
          <cell r="H141">
            <v>27</v>
          </cell>
          <cell r="I141">
            <v>27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7857000</v>
          </cell>
          <cell r="BE141">
            <v>3875000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447115.38461538468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1</v>
          </cell>
          <cell r="F142">
            <v>1.6</v>
          </cell>
          <cell r="H142">
            <v>27</v>
          </cell>
          <cell r="I142">
            <v>27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2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1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6480000</v>
          </cell>
          <cell r="BE142">
            <v>3875000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447115.38461538468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1</v>
          </cell>
          <cell r="F143">
            <v>3.99</v>
          </cell>
          <cell r="H143">
            <v>27</v>
          </cell>
          <cell r="I143">
            <v>27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17955000</v>
          </cell>
          <cell r="BE143">
            <v>5115000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590192.30769230775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1</v>
          </cell>
          <cell r="F144">
            <v>1.9</v>
          </cell>
          <cell r="H144">
            <v>27</v>
          </cell>
          <cell r="I144">
            <v>27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2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1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8550000</v>
          </cell>
          <cell r="BE144">
            <v>3875000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447115.38461538468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1</v>
          </cell>
          <cell r="F145">
            <v>1.9</v>
          </cell>
          <cell r="H145">
            <v>27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27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0.1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855000</v>
          </cell>
          <cell r="BE145">
            <v>3875000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0.98</v>
          </cell>
          <cell r="F146">
            <v>1.6</v>
          </cell>
          <cell r="H146">
            <v>27</v>
          </cell>
          <cell r="I146">
            <v>27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2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7056000</v>
          </cell>
          <cell r="BE146">
            <v>3875000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447115.38461538468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1</v>
          </cell>
          <cell r="F147">
            <v>1.9</v>
          </cell>
          <cell r="H147">
            <v>27</v>
          </cell>
          <cell r="I147">
            <v>27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8550000</v>
          </cell>
          <cell r="BE147">
            <v>3875000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447115.38461538468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0.98</v>
          </cell>
          <cell r="F148">
            <v>1.9</v>
          </cell>
          <cell r="H148">
            <v>27</v>
          </cell>
          <cell r="I148">
            <v>27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8378999.9999999991</v>
          </cell>
          <cell r="BE148">
            <v>3875000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447115.38461538468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1</v>
          </cell>
          <cell r="F149">
            <v>1.6</v>
          </cell>
          <cell r="H149">
            <v>27</v>
          </cell>
          <cell r="I149">
            <v>27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2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7200000</v>
          </cell>
          <cell r="BE149">
            <v>3875000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447115.38461538468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0.95</v>
          </cell>
          <cell r="F150">
            <v>1.6</v>
          </cell>
          <cell r="H150">
            <v>27</v>
          </cell>
          <cell r="I150">
            <v>27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2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6840000</v>
          </cell>
          <cell r="BE150">
            <v>3875000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447115.38461538468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1</v>
          </cell>
          <cell r="F151">
            <v>1.6</v>
          </cell>
          <cell r="H151">
            <v>27</v>
          </cell>
          <cell r="I151">
            <v>27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7200000</v>
          </cell>
          <cell r="BE151">
            <v>3875000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447115.38461538468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1</v>
          </cell>
          <cell r="F152">
            <v>1.6</v>
          </cell>
          <cell r="H152">
            <v>27</v>
          </cell>
          <cell r="I152">
            <v>27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2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1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7200000</v>
          </cell>
          <cell r="BE152">
            <v>3875000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447115.38461538468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0.89</v>
          </cell>
          <cell r="F153">
            <v>1.6</v>
          </cell>
          <cell r="H153">
            <v>27</v>
          </cell>
          <cell r="I153">
            <v>27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1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6408000.0000000009</v>
          </cell>
          <cell r="BE153">
            <v>3875000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447115.38461538468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1</v>
          </cell>
          <cell r="F154">
            <v>1.6</v>
          </cell>
          <cell r="H154">
            <v>27</v>
          </cell>
          <cell r="I154">
            <v>27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7200000</v>
          </cell>
          <cell r="BE154">
            <v>3875000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447115.38461538468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1</v>
          </cell>
          <cell r="F155">
            <v>1.6</v>
          </cell>
          <cell r="H155">
            <v>27</v>
          </cell>
          <cell r="I155">
            <v>27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7200000</v>
          </cell>
          <cell r="BE155">
            <v>3875000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447115.38461538468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0.87</v>
          </cell>
          <cell r="F156">
            <v>1.6</v>
          </cell>
          <cell r="H156">
            <v>27</v>
          </cell>
          <cell r="I156">
            <v>27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1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6264000.0000000009</v>
          </cell>
          <cell r="BE156">
            <v>3875000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447115.38461538468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1.05</v>
          </cell>
          <cell r="F157">
            <v>2.13</v>
          </cell>
          <cell r="H157">
            <v>27</v>
          </cell>
          <cell r="I157">
            <v>27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10064250</v>
          </cell>
          <cell r="BE157">
            <v>3875000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447115.38461538468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1</v>
          </cell>
          <cell r="F158">
            <v>2.13</v>
          </cell>
          <cell r="H158">
            <v>27</v>
          </cell>
          <cell r="I158">
            <v>27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2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1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9585000</v>
          </cell>
          <cell r="BE158">
            <v>3875000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447115.38461538468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1</v>
          </cell>
          <cell r="F159">
            <v>3.27</v>
          </cell>
          <cell r="H159">
            <v>27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27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0.1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1471500</v>
          </cell>
          <cell r="BE159">
            <v>4921000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1</v>
          </cell>
          <cell r="F160">
            <v>2.0099999999999998</v>
          </cell>
          <cell r="H160">
            <v>27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27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0.1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904499.99999999988</v>
          </cell>
          <cell r="BE160">
            <v>3875000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1</v>
          </cell>
          <cell r="F161">
            <v>1.9</v>
          </cell>
          <cell r="H161">
            <v>27</v>
          </cell>
          <cell r="I161">
            <v>27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8550000</v>
          </cell>
          <cell r="BE161">
            <v>3875000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1</v>
          </cell>
          <cell r="F162">
            <v>1.9</v>
          </cell>
          <cell r="H162">
            <v>27</v>
          </cell>
          <cell r="I162">
            <v>27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8550000</v>
          </cell>
          <cell r="BE162">
            <v>3875000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447115.38461538468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0.9</v>
          </cell>
          <cell r="F163">
            <v>2.13</v>
          </cell>
          <cell r="H163">
            <v>27</v>
          </cell>
          <cell r="I163">
            <v>24</v>
          </cell>
          <cell r="J163">
            <v>0</v>
          </cell>
          <cell r="K163">
            <v>3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0.88888888888888884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7667999.9999999991</v>
          </cell>
          <cell r="BE163">
            <v>3875000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1</v>
          </cell>
          <cell r="F164">
            <v>2.13</v>
          </cell>
          <cell r="H164">
            <v>27</v>
          </cell>
          <cell r="I164">
            <v>27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9585000</v>
          </cell>
          <cell r="BE164">
            <v>3875000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447115.38461538468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1</v>
          </cell>
          <cell r="F165">
            <v>2.0099999999999998</v>
          </cell>
          <cell r="H165">
            <v>27</v>
          </cell>
          <cell r="I165">
            <v>27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9044999.9999999981</v>
          </cell>
          <cell r="BE165">
            <v>3875000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1</v>
          </cell>
          <cell r="F166">
            <v>2.13</v>
          </cell>
          <cell r="H166">
            <v>27</v>
          </cell>
          <cell r="I166">
            <v>27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9585000</v>
          </cell>
          <cell r="BE166">
            <v>3875000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1</v>
          </cell>
          <cell r="F167">
            <v>3.27</v>
          </cell>
          <cell r="H167">
            <v>27</v>
          </cell>
          <cell r="I167">
            <v>27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14715000</v>
          </cell>
          <cell r="BE167">
            <v>4921000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1</v>
          </cell>
          <cell r="F168">
            <v>2.13</v>
          </cell>
          <cell r="H168">
            <v>27</v>
          </cell>
          <cell r="I168">
            <v>27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1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9585000</v>
          </cell>
          <cell r="BE168">
            <v>3875000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447115.38461538468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1</v>
          </cell>
          <cell r="F169">
            <v>2.0099999999999998</v>
          </cell>
          <cell r="H169">
            <v>27</v>
          </cell>
          <cell r="I169">
            <v>27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1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9044999.9999999981</v>
          </cell>
          <cell r="BE169">
            <v>3875000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447115.38461538468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1.05</v>
          </cell>
          <cell r="F170">
            <v>1.9</v>
          </cell>
          <cell r="H170">
            <v>27</v>
          </cell>
          <cell r="I170">
            <v>27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1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8977500</v>
          </cell>
          <cell r="BE170">
            <v>3875000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223557.69230769234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1</v>
          </cell>
          <cell r="F171">
            <v>1.9</v>
          </cell>
          <cell r="H171">
            <v>27</v>
          </cell>
          <cell r="I171">
            <v>27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1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8550000</v>
          </cell>
          <cell r="BE171">
            <v>3875000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447115.38461538468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1</v>
          </cell>
          <cell r="F172">
            <v>1.9</v>
          </cell>
          <cell r="H172">
            <v>27</v>
          </cell>
          <cell r="I172">
            <v>27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1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8550000</v>
          </cell>
          <cell r="BE172">
            <v>3875000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447115.38461538468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1</v>
          </cell>
          <cell r="F173">
            <v>1.9</v>
          </cell>
          <cell r="H173">
            <v>27</v>
          </cell>
          <cell r="I173">
            <v>27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1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8550000</v>
          </cell>
          <cell r="BE173">
            <v>3875000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0.99</v>
          </cell>
          <cell r="F174">
            <v>1.9</v>
          </cell>
          <cell r="H174">
            <v>27</v>
          </cell>
          <cell r="I174">
            <v>27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1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8464500</v>
          </cell>
          <cell r="BE174">
            <v>3875000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447115.38461538468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0.96</v>
          </cell>
          <cell r="F175">
            <v>1.9</v>
          </cell>
          <cell r="H175">
            <v>27</v>
          </cell>
          <cell r="I175">
            <v>27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8207999.9999999991</v>
          </cell>
          <cell r="BE175">
            <v>3875000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447115.38461538468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1.05</v>
          </cell>
          <cell r="F176">
            <v>1.9</v>
          </cell>
          <cell r="H176">
            <v>27</v>
          </cell>
          <cell r="I176">
            <v>27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8977500</v>
          </cell>
          <cell r="BE176">
            <v>3875000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447115.38461538468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0.96</v>
          </cell>
          <cell r="F177">
            <v>1.6</v>
          </cell>
          <cell r="H177">
            <v>27</v>
          </cell>
          <cell r="I177">
            <v>24</v>
          </cell>
          <cell r="J177">
            <v>0</v>
          </cell>
          <cell r="K177">
            <v>3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0.88888888888888884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5529600</v>
          </cell>
          <cell r="BE177">
            <v>3875000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447115.38461538468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1</v>
          </cell>
          <cell r="F178">
            <v>1.6</v>
          </cell>
          <cell r="H178">
            <v>27</v>
          </cell>
          <cell r="I178">
            <v>27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6480000</v>
          </cell>
          <cell r="BE178">
            <v>3875000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447115.38461538468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0.97</v>
          </cell>
          <cell r="F179">
            <v>1.6</v>
          </cell>
          <cell r="H179">
            <v>27</v>
          </cell>
          <cell r="I179">
            <v>27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6285600</v>
          </cell>
          <cell r="BE179">
            <v>3875000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447115.38461538468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0.96</v>
          </cell>
          <cell r="F180">
            <v>1.6</v>
          </cell>
          <cell r="H180">
            <v>27</v>
          </cell>
          <cell r="I180">
            <v>27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6220800</v>
          </cell>
          <cell r="BE180">
            <v>3875000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447115.38461538468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0.98</v>
          </cell>
          <cell r="F181">
            <v>1.6</v>
          </cell>
          <cell r="H181">
            <v>27</v>
          </cell>
          <cell r="I181">
            <v>27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2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6350400</v>
          </cell>
          <cell r="BE181">
            <v>3875000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447115.38461538468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1</v>
          </cell>
          <cell r="F182">
            <v>1.6</v>
          </cell>
          <cell r="H182">
            <v>27</v>
          </cell>
          <cell r="I182">
            <v>27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1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6480000</v>
          </cell>
          <cell r="BE182">
            <v>3875000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447115.38461538468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0.9</v>
          </cell>
          <cell r="F183">
            <v>1.6</v>
          </cell>
          <cell r="H183">
            <v>27</v>
          </cell>
          <cell r="I183">
            <v>25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2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0.92592592592592593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5400000.0000000009</v>
          </cell>
          <cell r="BE183">
            <v>3875000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447115.38461538468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1</v>
          </cell>
          <cell r="F184">
            <v>1.6</v>
          </cell>
          <cell r="H184">
            <v>27</v>
          </cell>
          <cell r="I184">
            <v>27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1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6480000</v>
          </cell>
          <cell r="BE184">
            <v>3875000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447115.38461538468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0.96</v>
          </cell>
          <cell r="F185">
            <v>1.6</v>
          </cell>
          <cell r="H185">
            <v>27</v>
          </cell>
          <cell r="I185">
            <v>27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1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6220800</v>
          </cell>
          <cell r="BE185">
            <v>3875000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447115.38461538468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0.97</v>
          </cell>
          <cell r="F186">
            <v>1.6</v>
          </cell>
          <cell r="H186">
            <v>27</v>
          </cell>
          <cell r="I186">
            <v>27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6285600</v>
          </cell>
          <cell r="BE186">
            <v>3875000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447115.38461538468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0.94</v>
          </cell>
          <cell r="F187">
            <v>1.6</v>
          </cell>
          <cell r="H187">
            <v>27</v>
          </cell>
          <cell r="I187">
            <v>27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6091200</v>
          </cell>
          <cell r="BE187">
            <v>3875000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447115.38461538468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0.96</v>
          </cell>
          <cell r="F188">
            <v>1.6</v>
          </cell>
          <cell r="H188">
            <v>27</v>
          </cell>
          <cell r="I188">
            <v>27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6220800</v>
          </cell>
          <cell r="BE188">
            <v>3875000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447115.38461538468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1</v>
          </cell>
          <cell r="F189">
            <v>1.6</v>
          </cell>
          <cell r="H189">
            <v>27</v>
          </cell>
          <cell r="I189">
            <v>27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6480000</v>
          </cell>
          <cell r="BE189">
            <v>3875000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447115.38461538468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0.99</v>
          </cell>
          <cell r="F190">
            <v>1.6</v>
          </cell>
          <cell r="H190">
            <v>27</v>
          </cell>
          <cell r="I190">
            <v>27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1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6415200</v>
          </cell>
          <cell r="BE190">
            <v>3875000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447115.38461538468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0.91</v>
          </cell>
          <cell r="F191">
            <v>1.6</v>
          </cell>
          <cell r="H191">
            <v>27</v>
          </cell>
          <cell r="I191">
            <v>27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1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5896800.0000000009</v>
          </cell>
          <cell r="BE191">
            <v>3875000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447115.38461538468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1</v>
          </cell>
          <cell r="F192">
            <v>1.6</v>
          </cell>
          <cell r="H192">
            <v>27</v>
          </cell>
          <cell r="I192">
            <v>27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6480000</v>
          </cell>
          <cell r="BE192">
            <v>3875000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447115.38461538468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0.88</v>
          </cell>
          <cell r="F193">
            <v>1.6</v>
          </cell>
          <cell r="H193">
            <v>27</v>
          </cell>
          <cell r="I193">
            <v>27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5702400.0000000009</v>
          </cell>
          <cell r="BE193">
            <v>3875000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447115.38461538468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0.87</v>
          </cell>
          <cell r="F194">
            <v>1.6</v>
          </cell>
          <cell r="H194">
            <v>27</v>
          </cell>
          <cell r="I194">
            <v>27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1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5637600.0000000009</v>
          </cell>
          <cell r="BE194">
            <v>3875000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447115.38461538468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1</v>
          </cell>
          <cell r="F195">
            <v>1.6</v>
          </cell>
          <cell r="H195">
            <v>27</v>
          </cell>
          <cell r="I195">
            <v>27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1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6480000</v>
          </cell>
          <cell r="BE195">
            <v>3875000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447115.38461538468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1.05</v>
          </cell>
          <cell r="F196">
            <v>1.6</v>
          </cell>
          <cell r="H196">
            <v>27</v>
          </cell>
          <cell r="I196">
            <v>27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6804000.0000000009</v>
          </cell>
          <cell r="BE196">
            <v>3875000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447115.38461538468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0.87</v>
          </cell>
          <cell r="F197">
            <v>1.6</v>
          </cell>
          <cell r="H197">
            <v>27</v>
          </cell>
          <cell r="I197">
            <v>27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2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1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5637600.0000000009</v>
          </cell>
          <cell r="BE197">
            <v>3875000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447115.38461538468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1</v>
          </cell>
          <cell r="F198">
            <v>1.6</v>
          </cell>
          <cell r="H198">
            <v>27</v>
          </cell>
          <cell r="I198">
            <v>27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6480000</v>
          </cell>
          <cell r="BE198">
            <v>3875000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447115.38461538468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0.95</v>
          </cell>
          <cell r="F199">
            <v>1.6</v>
          </cell>
          <cell r="H199">
            <v>27</v>
          </cell>
          <cell r="I199">
            <v>27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6156000</v>
          </cell>
          <cell r="BE199">
            <v>3875000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447115.38461538468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1</v>
          </cell>
          <cell r="F200">
            <v>1.6</v>
          </cell>
          <cell r="H200">
            <v>27</v>
          </cell>
          <cell r="I200">
            <v>24</v>
          </cell>
          <cell r="J200">
            <v>0</v>
          </cell>
          <cell r="K200">
            <v>3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0.88888888888888884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5760000</v>
          </cell>
          <cell r="BE200">
            <v>3875000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447115.38461538468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0.92</v>
          </cell>
          <cell r="F201">
            <v>1.6</v>
          </cell>
          <cell r="H201">
            <v>27</v>
          </cell>
          <cell r="I201">
            <v>27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5961600.0000000009</v>
          </cell>
          <cell r="BE201">
            <v>3875000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447115.38461538468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0.96</v>
          </cell>
          <cell r="F202">
            <v>1.6</v>
          </cell>
          <cell r="H202">
            <v>27</v>
          </cell>
          <cell r="I202">
            <v>27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2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1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6220800</v>
          </cell>
          <cell r="BE202">
            <v>3875000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447115.38461538468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0.97</v>
          </cell>
          <cell r="F203">
            <v>1.6</v>
          </cell>
          <cell r="H203">
            <v>27</v>
          </cell>
          <cell r="I203">
            <v>27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1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6285600</v>
          </cell>
          <cell r="BE203">
            <v>3875000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447115.38461538468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1</v>
          </cell>
          <cell r="F204">
            <v>1.6</v>
          </cell>
          <cell r="H204">
            <v>27</v>
          </cell>
          <cell r="I204">
            <v>27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1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6480000</v>
          </cell>
          <cell r="BE204">
            <v>3875000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447115.38461538468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1</v>
          </cell>
          <cell r="F205">
            <v>1.6</v>
          </cell>
          <cell r="H205">
            <v>27</v>
          </cell>
          <cell r="I205">
            <v>27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2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1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6480000</v>
          </cell>
          <cell r="BE205">
            <v>3875000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447115.38461538468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1</v>
          </cell>
          <cell r="F206">
            <v>1.6</v>
          </cell>
          <cell r="H206">
            <v>27</v>
          </cell>
          <cell r="I206">
            <v>27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1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6480000</v>
          </cell>
          <cell r="BE206">
            <v>3875000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447115.38461538468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0.97</v>
          </cell>
          <cell r="F207">
            <v>1.6</v>
          </cell>
          <cell r="H207">
            <v>27</v>
          </cell>
          <cell r="I207">
            <v>27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6285600</v>
          </cell>
          <cell r="BE207">
            <v>3875000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447115.38461538468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1</v>
          </cell>
          <cell r="F208">
            <v>1.6</v>
          </cell>
          <cell r="H208">
            <v>27</v>
          </cell>
          <cell r="I208">
            <v>24</v>
          </cell>
          <cell r="J208">
            <v>0</v>
          </cell>
          <cell r="K208">
            <v>3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0.88888888888888884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5760000</v>
          </cell>
          <cell r="BE208">
            <v>3875000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0.98</v>
          </cell>
          <cell r="F209">
            <v>1.6</v>
          </cell>
          <cell r="H209">
            <v>27</v>
          </cell>
          <cell r="I209">
            <v>27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6350400</v>
          </cell>
          <cell r="BE209">
            <v>3875000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447115.38461538468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1</v>
          </cell>
          <cell r="F210">
            <v>1.6</v>
          </cell>
          <cell r="H210">
            <v>27</v>
          </cell>
          <cell r="I210">
            <v>24</v>
          </cell>
          <cell r="J210">
            <v>0</v>
          </cell>
          <cell r="K210">
            <v>3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0.88888888888888884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5760000</v>
          </cell>
          <cell r="BE210">
            <v>3875000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223557.69230769234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0.96</v>
          </cell>
          <cell r="F211">
            <v>1.6</v>
          </cell>
          <cell r="H211">
            <v>27</v>
          </cell>
          <cell r="I211">
            <v>27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1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6220800</v>
          </cell>
          <cell r="BE211">
            <v>3875000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447115.38461538468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0.92</v>
          </cell>
          <cell r="F212">
            <v>1.6</v>
          </cell>
          <cell r="H212">
            <v>27</v>
          </cell>
          <cell r="I212">
            <v>27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1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5961600.0000000009</v>
          </cell>
          <cell r="BE212">
            <v>3875000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447115.38461538468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1.05</v>
          </cell>
          <cell r="F213">
            <v>1.6</v>
          </cell>
          <cell r="H213">
            <v>27</v>
          </cell>
          <cell r="I213">
            <v>27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1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6804000.0000000009</v>
          </cell>
          <cell r="BE213">
            <v>3875000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447115.38461538468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0.99</v>
          </cell>
          <cell r="F214">
            <v>1.6</v>
          </cell>
          <cell r="H214">
            <v>27</v>
          </cell>
          <cell r="I214">
            <v>27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2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1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6415200</v>
          </cell>
          <cell r="BE214">
            <v>3875000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447115.38461538468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1</v>
          </cell>
          <cell r="F215">
            <v>1.91</v>
          </cell>
          <cell r="H215">
            <v>27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27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0.1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859500</v>
          </cell>
          <cell r="BE215">
            <v>3875000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1</v>
          </cell>
          <cell r="F216">
            <v>1.9</v>
          </cell>
          <cell r="H216">
            <v>23</v>
          </cell>
          <cell r="I216">
            <v>23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1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8550000</v>
          </cell>
          <cell r="BE216">
            <v>3488000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1</v>
          </cell>
          <cell r="F217">
            <v>6.33</v>
          </cell>
          <cell r="H217">
            <v>23</v>
          </cell>
          <cell r="I217">
            <v>23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1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28485000</v>
          </cell>
          <cell r="BE217">
            <v>5503000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1</v>
          </cell>
          <cell r="F218">
            <v>5.19</v>
          </cell>
          <cell r="H218">
            <v>23</v>
          </cell>
          <cell r="I218">
            <v>23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23355000</v>
          </cell>
          <cell r="BE218">
            <v>5309000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1</v>
          </cell>
          <cell r="F219">
            <v>5.19</v>
          </cell>
          <cell r="H219">
            <v>23</v>
          </cell>
          <cell r="I219">
            <v>23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23355000</v>
          </cell>
          <cell r="BE219">
            <v>5309000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1</v>
          </cell>
          <cell r="F220">
            <v>5.19</v>
          </cell>
          <cell r="H220">
            <v>23</v>
          </cell>
          <cell r="I220">
            <v>23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1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23355000</v>
          </cell>
          <cell r="BE220">
            <v>5309000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1</v>
          </cell>
          <cell r="F221">
            <v>3.27</v>
          </cell>
          <cell r="H221">
            <v>27</v>
          </cell>
          <cell r="I221">
            <v>27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1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14715000</v>
          </cell>
          <cell r="BE221">
            <v>5522000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637153.84615384624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1</v>
          </cell>
          <cell r="F222">
            <v>2.14</v>
          </cell>
          <cell r="H222">
            <v>27</v>
          </cell>
          <cell r="I222">
            <v>20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7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0.7407407407407407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7133333.333333334</v>
          </cell>
          <cell r="BE222">
            <v>4921000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1324884.6153846153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567807.69230769237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1324884.6153846153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1</v>
          </cell>
          <cell r="F223">
            <v>2.27</v>
          </cell>
          <cell r="H223">
            <v>27</v>
          </cell>
          <cell r="I223">
            <v>27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1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10215000</v>
          </cell>
          <cell r="BE223">
            <v>4921000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567807.69230769237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1.05</v>
          </cell>
          <cell r="F224">
            <v>2.27</v>
          </cell>
          <cell r="H224">
            <v>27</v>
          </cell>
          <cell r="I224">
            <v>27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10725750</v>
          </cell>
          <cell r="BE224">
            <v>4921000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567807.69230769237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1</v>
          </cell>
          <cell r="F225">
            <v>2.27</v>
          </cell>
          <cell r="H225">
            <v>27</v>
          </cell>
          <cell r="I225">
            <v>27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1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10215000</v>
          </cell>
          <cell r="BE225">
            <v>4921000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567807.69230769237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1</v>
          </cell>
          <cell r="F226">
            <v>2.14</v>
          </cell>
          <cell r="H226">
            <v>27</v>
          </cell>
          <cell r="I226">
            <v>27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2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9630000</v>
          </cell>
          <cell r="BE226">
            <v>4921000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567807.69230769237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1</v>
          </cell>
          <cell r="F227">
            <v>2.27</v>
          </cell>
          <cell r="H227">
            <v>27</v>
          </cell>
          <cell r="I227">
            <v>27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10215000</v>
          </cell>
          <cell r="BE227">
            <v>5541000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639346.15384615387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1</v>
          </cell>
          <cell r="F228">
            <v>2.14</v>
          </cell>
          <cell r="H228">
            <v>27</v>
          </cell>
          <cell r="I228">
            <v>27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1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9630000</v>
          </cell>
          <cell r="BE228">
            <v>4921000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567807.69230769237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1</v>
          </cell>
          <cell r="F229">
            <v>1.8</v>
          </cell>
          <cell r="H229">
            <v>27</v>
          </cell>
          <cell r="I229">
            <v>27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1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8100000</v>
          </cell>
          <cell r="BE229">
            <v>4921000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567807.69230769237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1</v>
          </cell>
          <cell r="F230">
            <v>1.8</v>
          </cell>
          <cell r="H230">
            <v>27</v>
          </cell>
          <cell r="I230">
            <v>27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1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8100000</v>
          </cell>
          <cell r="BE230">
            <v>4921000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567807.69230769237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1</v>
          </cell>
          <cell r="F231">
            <v>2.14</v>
          </cell>
          <cell r="H231">
            <v>27</v>
          </cell>
          <cell r="I231">
            <v>27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1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9630000</v>
          </cell>
          <cell r="BE231">
            <v>4921000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567807.69230769237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1</v>
          </cell>
          <cell r="F232">
            <v>2.14</v>
          </cell>
          <cell r="H232">
            <v>27</v>
          </cell>
          <cell r="I232">
            <v>27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1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9630000</v>
          </cell>
          <cell r="BE232">
            <v>4921000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567807.69230769237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1</v>
          </cell>
          <cell r="F233">
            <v>2.14</v>
          </cell>
          <cell r="H233">
            <v>27</v>
          </cell>
          <cell r="I233">
            <v>27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9630000</v>
          </cell>
          <cell r="BE233">
            <v>4921000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567807.69230769237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1.05</v>
          </cell>
          <cell r="F234">
            <v>2.14</v>
          </cell>
          <cell r="H234">
            <v>27</v>
          </cell>
          <cell r="I234">
            <v>27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10111500.000000002</v>
          </cell>
          <cell r="BE234">
            <v>4921000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567807.69230769237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0.95</v>
          </cell>
          <cell r="F235">
            <v>2.14</v>
          </cell>
          <cell r="H235">
            <v>27</v>
          </cell>
          <cell r="I235">
            <v>27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9148500</v>
          </cell>
          <cell r="BE235">
            <v>4921000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567807.69230769237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1</v>
          </cell>
          <cell r="F236">
            <v>2.14</v>
          </cell>
          <cell r="H236">
            <v>27</v>
          </cell>
          <cell r="I236">
            <v>27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9630000</v>
          </cell>
          <cell r="BE236">
            <v>4921000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567807.69230769237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1</v>
          </cell>
          <cell r="F237">
            <v>2.14</v>
          </cell>
          <cell r="H237">
            <v>27</v>
          </cell>
          <cell r="I237">
            <v>27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9630000</v>
          </cell>
          <cell r="BE237">
            <v>4921000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567807.69230769237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1.05</v>
          </cell>
          <cell r="F238">
            <v>1.68</v>
          </cell>
          <cell r="H238">
            <v>27</v>
          </cell>
          <cell r="I238">
            <v>27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1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7938000</v>
          </cell>
          <cell r="BE238">
            <v>4166000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480692.30769230775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1</v>
          </cell>
          <cell r="F239">
            <v>3.27</v>
          </cell>
          <cell r="H239">
            <v>27</v>
          </cell>
          <cell r="I239">
            <v>27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2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1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14715000</v>
          </cell>
          <cell r="BE239">
            <v>4921000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567807.69230769237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1</v>
          </cell>
          <cell r="F240">
            <v>3.27</v>
          </cell>
          <cell r="H240">
            <v>27</v>
          </cell>
          <cell r="I240">
            <v>27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2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1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14715000</v>
          </cell>
          <cell r="BE240">
            <v>4921000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567807.69230769237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1</v>
          </cell>
          <cell r="F241">
            <v>3.27</v>
          </cell>
          <cell r="H241">
            <v>27</v>
          </cell>
          <cell r="I241">
            <v>27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1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14715000</v>
          </cell>
          <cell r="BE241">
            <v>4921000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567807.69230769237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1</v>
          </cell>
          <cell r="F242">
            <v>3.27</v>
          </cell>
          <cell r="H242">
            <v>27</v>
          </cell>
          <cell r="I242">
            <v>27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2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14715000</v>
          </cell>
          <cell r="BE242">
            <v>4921000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567807.69230769237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1.05</v>
          </cell>
          <cell r="F243">
            <v>1.68</v>
          </cell>
          <cell r="H243">
            <v>27</v>
          </cell>
          <cell r="I243">
            <v>27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7938000</v>
          </cell>
          <cell r="BE243">
            <v>4166000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480692.30769230775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1</v>
          </cell>
          <cell r="F244">
            <v>1.5</v>
          </cell>
          <cell r="H244">
            <v>27</v>
          </cell>
          <cell r="I244">
            <v>27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6750000</v>
          </cell>
          <cell r="BE244">
            <v>3778000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1.05</v>
          </cell>
          <cell r="F245">
            <v>1.59</v>
          </cell>
          <cell r="H245">
            <v>27</v>
          </cell>
          <cell r="I245">
            <v>27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2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7512750.0000000009</v>
          </cell>
          <cell r="BE245">
            <v>3778000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435923.07692307694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1</v>
          </cell>
          <cell r="F246">
            <v>1.5</v>
          </cell>
          <cell r="H246">
            <v>27</v>
          </cell>
          <cell r="I246">
            <v>27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6750000</v>
          </cell>
          <cell r="BE246">
            <v>3778000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1</v>
          </cell>
          <cell r="F247">
            <v>1.5</v>
          </cell>
          <cell r="H247">
            <v>27</v>
          </cell>
          <cell r="I247">
            <v>0</v>
          </cell>
          <cell r="J247">
            <v>0</v>
          </cell>
          <cell r="K247">
            <v>12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E247">
            <v>3778000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2179615.3846153845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2179615.3846153845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1</v>
          </cell>
          <cell r="F248">
            <v>1.5</v>
          </cell>
          <cell r="H248">
            <v>27</v>
          </cell>
          <cell r="I248">
            <v>27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1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6750000</v>
          </cell>
          <cell r="BE248">
            <v>3778000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217961.53846153847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1</v>
          </cell>
          <cell r="F249">
            <v>1.59</v>
          </cell>
          <cell r="H249">
            <v>27</v>
          </cell>
          <cell r="I249">
            <v>27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2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1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7155000</v>
          </cell>
          <cell r="BE249">
            <v>3778000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435923.07692307694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1</v>
          </cell>
          <cell r="F250">
            <v>1.5</v>
          </cell>
          <cell r="H250">
            <v>27</v>
          </cell>
          <cell r="I250">
            <v>20</v>
          </cell>
          <cell r="J250">
            <v>0</v>
          </cell>
          <cell r="K250">
            <v>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0.7407407407407407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5000000</v>
          </cell>
          <cell r="BE250">
            <v>3778000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1</v>
          </cell>
          <cell r="F251">
            <v>1.5</v>
          </cell>
          <cell r="H251">
            <v>27</v>
          </cell>
          <cell r="I251">
            <v>27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6750000</v>
          </cell>
          <cell r="BE251">
            <v>3778000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0.66</v>
          </cell>
          <cell r="F252">
            <v>1.5</v>
          </cell>
          <cell r="H252">
            <v>27</v>
          </cell>
          <cell r="I252">
            <v>27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2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4455000</v>
          </cell>
          <cell r="BE252">
            <v>3778000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435923.07692307694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0.98</v>
          </cell>
          <cell r="F253">
            <v>1.5</v>
          </cell>
          <cell r="H253">
            <v>27</v>
          </cell>
          <cell r="I253">
            <v>27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6615000</v>
          </cell>
          <cell r="BE253">
            <v>3778000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435923.07692307694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1</v>
          </cell>
          <cell r="F254">
            <v>1.59</v>
          </cell>
          <cell r="H254">
            <v>27</v>
          </cell>
          <cell r="I254">
            <v>27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1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7155000</v>
          </cell>
          <cell r="BE254">
            <v>3778000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435923.07692307694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1</v>
          </cell>
          <cell r="F255">
            <v>1.5</v>
          </cell>
          <cell r="H255">
            <v>27</v>
          </cell>
          <cell r="I255">
            <v>27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2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6750000</v>
          </cell>
          <cell r="BE255">
            <v>3778000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435923.07692307694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1.05</v>
          </cell>
          <cell r="F256">
            <v>1.79</v>
          </cell>
          <cell r="H256">
            <v>27</v>
          </cell>
          <cell r="I256">
            <v>27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1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8457750</v>
          </cell>
          <cell r="BE256">
            <v>3778000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435923.07692307694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1</v>
          </cell>
          <cell r="F257">
            <v>1.68</v>
          </cell>
          <cell r="H257">
            <v>27</v>
          </cell>
          <cell r="I257">
            <v>27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1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7560000</v>
          </cell>
          <cell r="BE257">
            <v>4166000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480692.30769230775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1</v>
          </cell>
          <cell r="F258">
            <v>1.59</v>
          </cell>
          <cell r="H258">
            <v>27</v>
          </cell>
          <cell r="I258">
            <v>27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1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7155000</v>
          </cell>
          <cell r="BE258">
            <v>3778000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435923.07692307694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1</v>
          </cell>
          <cell r="F259">
            <v>1.59</v>
          </cell>
          <cell r="H259">
            <v>27</v>
          </cell>
          <cell r="I259">
            <v>27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1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7155000</v>
          </cell>
          <cell r="BE259">
            <v>3778000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1</v>
          </cell>
          <cell r="F260">
            <v>1.68</v>
          </cell>
          <cell r="H260">
            <v>27</v>
          </cell>
          <cell r="I260">
            <v>27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2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1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7560000</v>
          </cell>
          <cell r="BE260">
            <v>4166000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480692.30769230775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1</v>
          </cell>
          <cell r="F261">
            <v>1.59</v>
          </cell>
          <cell r="H261">
            <v>27</v>
          </cell>
          <cell r="I261">
            <v>27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7155000</v>
          </cell>
          <cell r="BE261">
            <v>3778000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435923.07692307694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0</v>
          </cell>
          <cell r="F262">
            <v>1.5</v>
          </cell>
          <cell r="H262">
            <v>27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E262">
            <v>3778000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1</v>
          </cell>
          <cell r="F263">
            <v>1.59</v>
          </cell>
          <cell r="H263">
            <v>27</v>
          </cell>
          <cell r="I263">
            <v>25</v>
          </cell>
          <cell r="J263">
            <v>0</v>
          </cell>
          <cell r="K263">
            <v>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0.92592592592592593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6625000</v>
          </cell>
          <cell r="BE263">
            <v>3778000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435923.07692307694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1</v>
          </cell>
          <cell r="F264">
            <v>1.79</v>
          </cell>
          <cell r="H264">
            <v>27</v>
          </cell>
          <cell r="I264">
            <v>17</v>
          </cell>
          <cell r="J264">
            <v>0</v>
          </cell>
          <cell r="K264">
            <v>5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5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0.62962962962962965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5071666.666666667</v>
          </cell>
          <cell r="BE264">
            <v>3778000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726538.46153846162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435923.07692307694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726538.46153846162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1</v>
          </cell>
          <cell r="F265">
            <v>1.5</v>
          </cell>
          <cell r="H265">
            <v>27</v>
          </cell>
          <cell r="I265">
            <v>14</v>
          </cell>
          <cell r="J265">
            <v>0</v>
          </cell>
          <cell r="K265">
            <v>13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0.51851851851851849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3499999.9999999995</v>
          </cell>
          <cell r="BE265">
            <v>3778000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1</v>
          </cell>
          <cell r="F266">
            <v>1.5</v>
          </cell>
          <cell r="H266">
            <v>27</v>
          </cell>
          <cell r="I266">
            <v>27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1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6750000</v>
          </cell>
          <cell r="BE266">
            <v>3778000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435923.07692307694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0.95</v>
          </cell>
          <cell r="F267">
            <v>1.5</v>
          </cell>
          <cell r="H267">
            <v>27</v>
          </cell>
          <cell r="I267">
            <v>27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1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6412499.9999999991</v>
          </cell>
          <cell r="BE267">
            <v>3778000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1</v>
          </cell>
          <cell r="F268">
            <v>1.5</v>
          </cell>
          <cell r="H268">
            <v>27</v>
          </cell>
          <cell r="I268">
            <v>26</v>
          </cell>
          <cell r="J268">
            <v>0</v>
          </cell>
          <cell r="K268">
            <v>1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0.96296296296296291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6500000</v>
          </cell>
          <cell r="BE268">
            <v>3778000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1</v>
          </cell>
          <cell r="F269">
            <v>1.5</v>
          </cell>
          <cell r="H269">
            <v>27</v>
          </cell>
          <cell r="I269">
            <v>27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1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6750000</v>
          </cell>
          <cell r="BE269">
            <v>3778000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435923.07692307694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0.98</v>
          </cell>
          <cell r="F270">
            <v>1.5</v>
          </cell>
          <cell r="H270">
            <v>27</v>
          </cell>
          <cell r="I270">
            <v>27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1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6615000</v>
          </cell>
          <cell r="BE270">
            <v>3778000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435923.07692307694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1</v>
          </cell>
          <cell r="F271">
            <v>1.5</v>
          </cell>
          <cell r="H271">
            <v>27</v>
          </cell>
          <cell r="I271">
            <v>26</v>
          </cell>
          <cell r="J271">
            <v>0</v>
          </cell>
          <cell r="K271">
            <v>1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0.96296296296296291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6500000</v>
          </cell>
          <cell r="BE271">
            <v>3778000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435923.07692307694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1</v>
          </cell>
          <cell r="F272">
            <v>1.5</v>
          </cell>
          <cell r="H272">
            <v>27</v>
          </cell>
          <cell r="I272">
            <v>27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6750000</v>
          </cell>
          <cell r="BE272">
            <v>3778000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217961.53846153847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1</v>
          </cell>
          <cell r="F273">
            <v>1.5</v>
          </cell>
          <cell r="H273">
            <v>27</v>
          </cell>
          <cell r="I273">
            <v>27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1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6750000</v>
          </cell>
          <cell r="BE273">
            <v>3778000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435923.07692307694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1</v>
          </cell>
          <cell r="F274">
            <v>1.5</v>
          </cell>
          <cell r="H274">
            <v>27</v>
          </cell>
          <cell r="I274">
            <v>21</v>
          </cell>
          <cell r="J274">
            <v>0</v>
          </cell>
          <cell r="K274">
            <v>6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0.77777777777777779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5250000</v>
          </cell>
          <cell r="BE274">
            <v>3778000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435923.07692307694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1</v>
          </cell>
          <cell r="F275">
            <v>1.5</v>
          </cell>
          <cell r="H275">
            <v>27</v>
          </cell>
          <cell r="I275">
            <v>27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2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6750000</v>
          </cell>
          <cell r="BE275">
            <v>3778000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435923.07692307694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1</v>
          </cell>
          <cell r="F276">
            <v>1.5</v>
          </cell>
          <cell r="H276">
            <v>27</v>
          </cell>
          <cell r="I276">
            <v>27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1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6750000</v>
          </cell>
          <cell r="BE276">
            <v>3778000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435923.07692307694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1</v>
          </cell>
          <cell r="F277">
            <v>1.5</v>
          </cell>
          <cell r="H277">
            <v>27</v>
          </cell>
          <cell r="I277">
            <v>27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1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6750000</v>
          </cell>
          <cell r="BE277">
            <v>3778000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435923.07692307694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1</v>
          </cell>
          <cell r="F278">
            <v>1.5</v>
          </cell>
          <cell r="H278">
            <v>27</v>
          </cell>
          <cell r="I278">
            <v>27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1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6750000</v>
          </cell>
          <cell r="BE278">
            <v>3778000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435923.07692307694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1</v>
          </cell>
          <cell r="F279">
            <v>1.5</v>
          </cell>
          <cell r="H279">
            <v>27</v>
          </cell>
          <cell r="I279">
            <v>27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2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1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6750000</v>
          </cell>
          <cell r="BE279">
            <v>3778000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435923.07692307694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1.05</v>
          </cell>
          <cell r="F280">
            <v>1.5</v>
          </cell>
          <cell r="H280">
            <v>27</v>
          </cell>
          <cell r="I280">
            <v>27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1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7087500.0000000009</v>
          </cell>
          <cell r="BE280">
            <v>3778000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435923.07692307694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1</v>
          </cell>
          <cell r="F281">
            <v>1.5</v>
          </cell>
          <cell r="H281">
            <v>27</v>
          </cell>
          <cell r="I281">
            <v>27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1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6750000</v>
          </cell>
          <cell r="BE281">
            <v>3778000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0</v>
          </cell>
          <cell r="F282">
            <v>1.5</v>
          </cell>
          <cell r="H282">
            <v>27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E282">
            <v>3778000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0.98</v>
          </cell>
          <cell r="F283">
            <v>1.5</v>
          </cell>
          <cell r="H283">
            <v>27</v>
          </cell>
          <cell r="I283">
            <v>27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1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6615000</v>
          </cell>
          <cell r="BE283">
            <v>3778000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435923.07692307694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1</v>
          </cell>
          <cell r="F284">
            <v>1.5</v>
          </cell>
          <cell r="H284">
            <v>27</v>
          </cell>
          <cell r="I284">
            <v>27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6750000</v>
          </cell>
          <cell r="BE284">
            <v>3778000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435923.07692307694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1</v>
          </cell>
          <cell r="F285">
            <v>1.5</v>
          </cell>
          <cell r="H285">
            <v>27</v>
          </cell>
          <cell r="I285">
            <v>27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1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6750000</v>
          </cell>
          <cell r="BE285">
            <v>3778000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435923.07692307694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1</v>
          </cell>
          <cell r="F286">
            <v>1.5</v>
          </cell>
          <cell r="H286">
            <v>27</v>
          </cell>
          <cell r="I286">
            <v>27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6750000</v>
          </cell>
          <cell r="BE286">
            <v>3778000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435923.07692307694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1</v>
          </cell>
          <cell r="F287">
            <v>1.5</v>
          </cell>
          <cell r="H287">
            <v>27</v>
          </cell>
          <cell r="I287">
            <v>27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1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6750000</v>
          </cell>
          <cell r="BE287">
            <v>3778000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435923.07692307694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1</v>
          </cell>
          <cell r="F288">
            <v>1.5</v>
          </cell>
          <cell r="H288">
            <v>27</v>
          </cell>
          <cell r="I288">
            <v>26</v>
          </cell>
          <cell r="J288">
            <v>0</v>
          </cell>
          <cell r="K288">
            <v>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2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0.96296296296296291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6500000</v>
          </cell>
          <cell r="BE288">
            <v>3778000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435923.07692307694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1.05</v>
          </cell>
          <cell r="F289">
            <v>1.5</v>
          </cell>
          <cell r="H289">
            <v>27</v>
          </cell>
          <cell r="I289">
            <v>27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2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7087500.0000000009</v>
          </cell>
          <cell r="BE289">
            <v>3778000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435923.07692307694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1</v>
          </cell>
          <cell r="F290">
            <v>1.5</v>
          </cell>
          <cell r="H290">
            <v>27</v>
          </cell>
          <cell r="I290">
            <v>27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1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6750000</v>
          </cell>
          <cell r="BE290">
            <v>3778000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435923.07692307694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1</v>
          </cell>
          <cell r="F291">
            <v>1.5</v>
          </cell>
          <cell r="H291">
            <v>27</v>
          </cell>
          <cell r="I291">
            <v>27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1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6750000</v>
          </cell>
          <cell r="BE291">
            <v>3778000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435923.07692307694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1</v>
          </cell>
          <cell r="F292">
            <v>1.5</v>
          </cell>
          <cell r="H292">
            <v>27</v>
          </cell>
          <cell r="I292">
            <v>27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1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6750000</v>
          </cell>
          <cell r="BE292">
            <v>3778000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435923.07692307694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1</v>
          </cell>
          <cell r="F293">
            <v>1.5</v>
          </cell>
          <cell r="H293">
            <v>27</v>
          </cell>
          <cell r="I293">
            <v>27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2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6750000</v>
          </cell>
          <cell r="BE293">
            <v>3778000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435923.07692307694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1</v>
          </cell>
          <cell r="F294">
            <v>1.5</v>
          </cell>
          <cell r="H294">
            <v>27</v>
          </cell>
          <cell r="I294">
            <v>27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1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6750000</v>
          </cell>
          <cell r="BE294">
            <v>3778000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1</v>
          </cell>
          <cell r="F295">
            <v>1.5</v>
          </cell>
          <cell r="H295">
            <v>27</v>
          </cell>
          <cell r="I295">
            <v>25</v>
          </cell>
          <cell r="J295">
            <v>0</v>
          </cell>
          <cell r="K295">
            <v>2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0.92592592592592593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6250000</v>
          </cell>
          <cell r="BE295">
            <v>3778000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217961.53846153847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0.95</v>
          </cell>
          <cell r="F296">
            <v>1.5</v>
          </cell>
          <cell r="H296">
            <v>27</v>
          </cell>
          <cell r="I296">
            <v>27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6412499.9999999991</v>
          </cell>
          <cell r="BE296">
            <v>3778000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1743692.3076923077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1.05</v>
          </cell>
          <cell r="F297">
            <v>1.5</v>
          </cell>
          <cell r="H297">
            <v>27</v>
          </cell>
          <cell r="I297">
            <v>27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8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7087500.0000000009</v>
          </cell>
          <cell r="BE297">
            <v>3778000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1743692.3076923077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1</v>
          </cell>
          <cell r="F298">
            <v>1.5</v>
          </cell>
          <cell r="H298">
            <v>27</v>
          </cell>
          <cell r="I298">
            <v>27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8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6750000</v>
          </cell>
          <cell r="BE298">
            <v>3778000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1743692.3076923077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0</v>
          </cell>
          <cell r="F299">
            <v>1.5</v>
          </cell>
          <cell r="H299">
            <v>27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E299">
            <v>3778000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1.05</v>
          </cell>
          <cell r="F300">
            <v>1.5</v>
          </cell>
          <cell r="H300">
            <v>27</v>
          </cell>
          <cell r="I300">
            <v>27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7087500.0000000009</v>
          </cell>
          <cell r="BE300">
            <v>3778000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435923.07692307694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1</v>
          </cell>
          <cell r="F301">
            <v>1.5</v>
          </cell>
          <cell r="H301">
            <v>27</v>
          </cell>
          <cell r="I301">
            <v>27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6750000</v>
          </cell>
          <cell r="BE301">
            <v>3778000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435923.07692307694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1</v>
          </cell>
          <cell r="F302">
            <v>1.5</v>
          </cell>
          <cell r="H302">
            <v>27</v>
          </cell>
          <cell r="I302">
            <v>27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1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6750000</v>
          </cell>
          <cell r="BE302">
            <v>3778000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435923.07692307694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0</v>
          </cell>
          <cell r="F303">
            <v>1.5</v>
          </cell>
          <cell r="H303">
            <v>27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E303">
            <v>3778000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1</v>
          </cell>
          <cell r="F304">
            <v>1.5</v>
          </cell>
          <cell r="H304">
            <v>27</v>
          </cell>
          <cell r="I304">
            <v>27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2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1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6750000</v>
          </cell>
          <cell r="BE304">
            <v>3778000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435923.07692307694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1</v>
          </cell>
          <cell r="F305">
            <v>1.5</v>
          </cell>
          <cell r="H305">
            <v>27</v>
          </cell>
          <cell r="I305">
            <v>27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2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1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6075000</v>
          </cell>
          <cell r="BE305">
            <v>3778000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435923.07692307694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1</v>
          </cell>
          <cell r="F306">
            <v>1.5</v>
          </cell>
          <cell r="H306">
            <v>27</v>
          </cell>
          <cell r="I306">
            <v>27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2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1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6075000</v>
          </cell>
          <cell r="BE306">
            <v>3778000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435923.07692307694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1</v>
          </cell>
          <cell r="F307">
            <v>1.5</v>
          </cell>
          <cell r="H307">
            <v>27</v>
          </cell>
          <cell r="I307">
            <v>27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1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6075000</v>
          </cell>
          <cell r="BE307">
            <v>3778000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435923.07692307694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1</v>
          </cell>
          <cell r="F308">
            <v>1.5</v>
          </cell>
          <cell r="H308">
            <v>27</v>
          </cell>
          <cell r="I308">
            <v>27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2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1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6075000</v>
          </cell>
          <cell r="BE308">
            <v>3778000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435923.07692307694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1.05</v>
          </cell>
          <cell r="F309">
            <v>1.5</v>
          </cell>
          <cell r="H309">
            <v>27</v>
          </cell>
          <cell r="I309">
            <v>27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1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6378750.0000000009</v>
          </cell>
          <cell r="BE309">
            <v>3778000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435923.07692307694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1</v>
          </cell>
          <cell r="F310">
            <v>1.5</v>
          </cell>
          <cell r="H310">
            <v>27</v>
          </cell>
          <cell r="I310">
            <v>27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2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1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6075000</v>
          </cell>
          <cell r="BE310">
            <v>3778000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435923.07692307694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1.05</v>
          </cell>
          <cell r="F311">
            <v>1.5</v>
          </cell>
          <cell r="H311">
            <v>27</v>
          </cell>
          <cell r="I311">
            <v>27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1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6378750.0000000009</v>
          </cell>
          <cell r="BE311">
            <v>3778000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217961.53846153847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1</v>
          </cell>
          <cell r="F312">
            <v>1.5</v>
          </cell>
          <cell r="H312">
            <v>27</v>
          </cell>
          <cell r="I312">
            <v>12</v>
          </cell>
          <cell r="J312">
            <v>0</v>
          </cell>
          <cell r="K312">
            <v>12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3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0.44444444444444442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2700000</v>
          </cell>
          <cell r="BE312">
            <v>3778000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435923.07692307694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435923.07692307694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1</v>
          </cell>
          <cell r="F313">
            <v>1.5</v>
          </cell>
          <cell r="H313">
            <v>27</v>
          </cell>
          <cell r="I313">
            <v>27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2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1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6075000</v>
          </cell>
          <cell r="BE313">
            <v>3778000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435923.07692307694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1</v>
          </cell>
          <cell r="F314">
            <v>1.5</v>
          </cell>
          <cell r="H314">
            <v>27</v>
          </cell>
          <cell r="I314">
            <v>27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2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6075000</v>
          </cell>
          <cell r="BE314">
            <v>3778000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435923.07692307694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0.95</v>
          </cell>
          <cell r="F315">
            <v>1.5</v>
          </cell>
          <cell r="H315">
            <v>27</v>
          </cell>
          <cell r="I315">
            <v>27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2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1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5771249.9999999991</v>
          </cell>
          <cell r="BE315">
            <v>3778000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435923.07692307694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1</v>
          </cell>
          <cell r="F316">
            <v>1.5</v>
          </cell>
          <cell r="H316">
            <v>27</v>
          </cell>
          <cell r="I316">
            <v>6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</v>
          </cell>
          <cell r="AA316">
            <v>0</v>
          </cell>
          <cell r="AB316">
            <v>0</v>
          </cell>
          <cell r="AC316">
            <v>6</v>
          </cell>
          <cell r="AD316">
            <v>0</v>
          </cell>
          <cell r="AE316">
            <v>0</v>
          </cell>
          <cell r="AF316">
            <v>0.22222222222222221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1350000</v>
          </cell>
          <cell r="BE316">
            <v>3778000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435923.07692307694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1</v>
          </cell>
          <cell r="F317">
            <v>1.5</v>
          </cell>
          <cell r="H317">
            <v>27</v>
          </cell>
          <cell r="I317">
            <v>27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2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1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6075000</v>
          </cell>
          <cell r="BE317">
            <v>3778000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435923.07692307694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1</v>
          </cell>
          <cell r="F318">
            <v>1.5</v>
          </cell>
          <cell r="H318">
            <v>27</v>
          </cell>
          <cell r="I318">
            <v>27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2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1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6075000</v>
          </cell>
          <cell r="BE318">
            <v>3778000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435923.07692307694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1</v>
          </cell>
          <cell r="F319">
            <v>1.5</v>
          </cell>
          <cell r="H319">
            <v>27</v>
          </cell>
          <cell r="I319">
            <v>27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2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1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6075000</v>
          </cell>
          <cell r="BE319">
            <v>3778000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435923.07692307694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1</v>
          </cell>
          <cell r="F320">
            <v>1.5</v>
          </cell>
          <cell r="H320">
            <v>27</v>
          </cell>
          <cell r="I320">
            <v>27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2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1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6075000</v>
          </cell>
          <cell r="BE320">
            <v>3778000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435923.07692307694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1</v>
          </cell>
          <cell r="F321">
            <v>1.5</v>
          </cell>
          <cell r="H321">
            <v>27</v>
          </cell>
          <cell r="I321">
            <v>27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2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1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6075000</v>
          </cell>
          <cell r="BE321">
            <v>3778000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435923.07692307694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1.05</v>
          </cell>
          <cell r="F322">
            <v>1.5</v>
          </cell>
          <cell r="H322">
            <v>27</v>
          </cell>
          <cell r="I322">
            <v>27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1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6378750.0000000009</v>
          </cell>
          <cell r="BE322">
            <v>3778000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435923.07692307694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0.9</v>
          </cell>
          <cell r="F323">
            <v>1.5</v>
          </cell>
          <cell r="H323">
            <v>27</v>
          </cell>
          <cell r="I323">
            <v>27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2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1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5467500</v>
          </cell>
          <cell r="BE323">
            <v>3778000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435923.07692307694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1</v>
          </cell>
          <cell r="F324">
            <v>1.5</v>
          </cell>
          <cell r="H324">
            <v>27</v>
          </cell>
          <cell r="I324">
            <v>5</v>
          </cell>
          <cell r="J324">
            <v>0</v>
          </cell>
          <cell r="K324">
            <v>19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3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0.18518518518518517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1125000</v>
          </cell>
          <cell r="BE324">
            <v>3778000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435923.07692307694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435923.07692307694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1</v>
          </cell>
          <cell r="F325">
            <v>1.5</v>
          </cell>
          <cell r="H325">
            <v>27</v>
          </cell>
          <cell r="I325">
            <v>27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2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1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6075000</v>
          </cell>
          <cell r="BE325">
            <v>3778000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435923.07692307694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1.05</v>
          </cell>
          <cell r="F326">
            <v>1.5</v>
          </cell>
          <cell r="H326">
            <v>27</v>
          </cell>
          <cell r="I326">
            <v>27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2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1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6378750.0000000009</v>
          </cell>
          <cell r="BE326">
            <v>3778000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435923.07692307694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1</v>
          </cell>
          <cell r="F327">
            <v>1.5</v>
          </cell>
          <cell r="H327">
            <v>27</v>
          </cell>
          <cell r="I327">
            <v>27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2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6075000</v>
          </cell>
          <cell r="BE327">
            <v>3778000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435923.07692307694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1</v>
          </cell>
          <cell r="F328">
            <v>1.5</v>
          </cell>
          <cell r="H328">
            <v>27</v>
          </cell>
          <cell r="I328">
            <v>27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2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1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6075000</v>
          </cell>
          <cell r="BE328">
            <v>3778000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435923.07692307694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1</v>
          </cell>
          <cell r="F329">
            <v>1.5</v>
          </cell>
          <cell r="H329">
            <v>27</v>
          </cell>
          <cell r="I329">
            <v>27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2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1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6075000</v>
          </cell>
          <cell r="BE329">
            <v>3778000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435923.07692307694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1</v>
          </cell>
          <cell r="F330">
            <v>1.5</v>
          </cell>
          <cell r="H330">
            <v>27</v>
          </cell>
          <cell r="I330">
            <v>27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2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6075000</v>
          </cell>
          <cell r="BE330">
            <v>3778000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435923.07692307694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1</v>
          </cell>
          <cell r="F331">
            <v>2.02</v>
          </cell>
          <cell r="H331">
            <v>27</v>
          </cell>
          <cell r="I331">
            <v>27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2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1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9090000</v>
          </cell>
          <cell r="BE331">
            <v>4921000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567807.69230769237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1</v>
          </cell>
          <cell r="F332">
            <v>2.12</v>
          </cell>
          <cell r="H332">
            <v>27</v>
          </cell>
          <cell r="I332">
            <v>27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1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9540000</v>
          </cell>
          <cell r="BE332">
            <v>4921000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1</v>
          </cell>
          <cell r="F333">
            <v>2.02</v>
          </cell>
          <cell r="H333">
            <v>27</v>
          </cell>
          <cell r="I333">
            <v>27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2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9090000</v>
          </cell>
          <cell r="BE333">
            <v>4921000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567807.69230769237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1</v>
          </cell>
          <cell r="F334">
            <v>2.02</v>
          </cell>
          <cell r="H334">
            <v>27</v>
          </cell>
          <cell r="I334">
            <v>27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1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9090000</v>
          </cell>
          <cell r="BE334">
            <v>4921000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1</v>
          </cell>
          <cell r="F335">
            <v>2.02</v>
          </cell>
          <cell r="H335">
            <v>27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9090000</v>
          </cell>
          <cell r="BE335">
            <v>4921000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567807.69230769237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1</v>
          </cell>
          <cell r="F336">
            <v>2.14</v>
          </cell>
          <cell r="H336">
            <v>27</v>
          </cell>
          <cell r="I336">
            <v>27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1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9630000</v>
          </cell>
          <cell r="BE336">
            <v>4921000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567807.69230769237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1</v>
          </cell>
          <cell r="F337">
            <v>2.14</v>
          </cell>
          <cell r="H337">
            <v>27</v>
          </cell>
          <cell r="I337">
            <v>27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2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1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9630000</v>
          </cell>
          <cell r="BE337">
            <v>5676000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654923.07692307699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0.76</v>
          </cell>
          <cell r="F338">
            <v>2.14</v>
          </cell>
          <cell r="H338">
            <v>27</v>
          </cell>
          <cell r="I338">
            <v>27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2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7318800</v>
          </cell>
          <cell r="BE338">
            <v>4921000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567807.69230769237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1</v>
          </cell>
          <cell r="F339">
            <v>2.14</v>
          </cell>
          <cell r="H339">
            <v>27</v>
          </cell>
          <cell r="I339">
            <v>27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2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1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9630000</v>
          </cell>
          <cell r="BE339">
            <v>4921000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567807.69230769237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1</v>
          </cell>
          <cell r="F340">
            <v>2.02</v>
          </cell>
          <cell r="H340">
            <v>27</v>
          </cell>
          <cell r="I340">
            <v>27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2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1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9090000</v>
          </cell>
          <cell r="BE340">
            <v>4921000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567807.69230769237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1</v>
          </cell>
          <cell r="F341">
            <v>2.02</v>
          </cell>
          <cell r="H341">
            <v>27</v>
          </cell>
          <cell r="I341">
            <v>21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6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0.77777777777777779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7070000</v>
          </cell>
          <cell r="BE341">
            <v>4921000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1135615.3846153847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567807.69230769237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1135615.3846153847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1</v>
          </cell>
          <cell r="F342">
            <v>2.14</v>
          </cell>
          <cell r="H342">
            <v>27</v>
          </cell>
          <cell r="I342">
            <v>27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9630000</v>
          </cell>
          <cell r="BE342">
            <v>4921000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567807.69230769237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1.05</v>
          </cell>
          <cell r="F343">
            <v>2.14</v>
          </cell>
          <cell r="H343">
            <v>27</v>
          </cell>
          <cell r="I343">
            <v>27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10111500.000000002</v>
          </cell>
          <cell r="BE343">
            <v>4921000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567807.69230769237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0.85</v>
          </cell>
          <cell r="F344">
            <v>1.91</v>
          </cell>
          <cell r="H344">
            <v>27</v>
          </cell>
          <cell r="I344">
            <v>27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2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1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7305750</v>
          </cell>
          <cell r="BE344">
            <v>4921000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567807.69230769237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1</v>
          </cell>
          <cell r="F345">
            <v>1.91</v>
          </cell>
          <cell r="H345">
            <v>27</v>
          </cell>
          <cell r="I345">
            <v>27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2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1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8595000</v>
          </cell>
          <cell r="BE345">
            <v>4921000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567807.69230769237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0.93</v>
          </cell>
          <cell r="F346">
            <v>1.91</v>
          </cell>
          <cell r="H346">
            <v>27</v>
          </cell>
          <cell r="I346">
            <v>27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2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1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7993350</v>
          </cell>
          <cell r="BE346">
            <v>4921000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567807.69230769237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1</v>
          </cell>
          <cell r="F347">
            <v>1.91</v>
          </cell>
          <cell r="H347">
            <v>27</v>
          </cell>
          <cell r="I347">
            <v>27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2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8595000</v>
          </cell>
          <cell r="BE347">
            <v>4921000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567807.69230769237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1</v>
          </cell>
          <cell r="F348">
            <v>1.91</v>
          </cell>
          <cell r="H348">
            <v>27</v>
          </cell>
          <cell r="I348">
            <v>27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2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8595000</v>
          </cell>
          <cell r="BE348">
            <v>4921000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567807.69230769237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1</v>
          </cell>
          <cell r="F349">
            <v>1.8</v>
          </cell>
          <cell r="H349">
            <v>27</v>
          </cell>
          <cell r="I349">
            <v>27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2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8100000</v>
          </cell>
          <cell r="BE349">
            <v>4921000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567807.69230769237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1</v>
          </cell>
          <cell r="F350">
            <v>1.8</v>
          </cell>
          <cell r="H350">
            <v>27</v>
          </cell>
          <cell r="I350">
            <v>27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2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1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8100000</v>
          </cell>
          <cell r="BE350">
            <v>4921000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567807.69230769237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1</v>
          </cell>
          <cell r="F351">
            <v>1.91</v>
          </cell>
          <cell r="H351">
            <v>27</v>
          </cell>
          <cell r="I351">
            <v>27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1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8595000</v>
          </cell>
          <cell r="BE351">
            <v>4921000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1</v>
          </cell>
          <cell r="F352">
            <v>1.8</v>
          </cell>
          <cell r="H352">
            <v>27</v>
          </cell>
          <cell r="I352">
            <v>24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3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0.88888888888888884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7199999.9999999991</v>
          </cell>
          <cell r="BE352">
            <v>4921000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567807.69230769237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567807.69230769237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1</v>
          </cell>
          <cell r="F353">
            <v>1.8</v>
          </cell>
          <cell r="H353">
            <v>27</v>
          </cell>
          <cell r="I353">
            <v>27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1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8100000</v>
          </cell>
          <cell r="BE353">
            <v>4921000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567807.69230769237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1</v>
          </cell>
          <cell r="F354">
            <v>1.78</v>
          </cell>
          <cell r="H354">
            <v>27</v>
          </cell>
          <cell r="I354">
            <v>27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1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8010000</v>
          </cell>
          <cell r="BE354">
            <v>4166000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480692.30769230775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1</v>
          </cell>
          <cell r="F355">
            <v>1.8</v>
          </cell>
          <cell r="H355">
            <v>27</v>
          </cell>
          <cell r="I355">
            <v>27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2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1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8100000</v>
          </cell>
          <cell r="BE355">
            <v>4921000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567807.69230769237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1</v>
          </cell>
          <cell r="F356">
            <v>1.8</v>
          </cell>
          <cell r="H356">
            <v>27</v>
          </cell>
          <cell r="I356">
            <v>27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2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8100000</v>
          </cell>
          <cell r="BE356">
            <v>4921000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567807.69230769237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1</v>
          </cell>
          <cell r="F357">
            <v>2.14</v>
          </cell>
          <cell r="H357">
            <v>27</v>
          </cell>
          <cell r="I357">
            <v>27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1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1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9630000</v>
          </cell>
          <cell r="BE357">
            <v>4921000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283903.84615384619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1</v>
          </cell>
          <cell r="F358">
            <v>1.8</v>
          </cell>
          <cell r="H358">
            <v>27</v>
          </cell>
          <cell r="I358">
            <v>27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2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1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8100000</v>
          </cell>
          <cell r="BE358">
            <v>4921000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567807.69230769237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1</v>
          </cell>
          <cell r="F359">
            <v>1.8</v>
          </cell>
          <cell r="H359">
            <v>27</v>
          </cell>
          <cell r="I359">
            <v>27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2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8100000</v>
          </cell>
          <cell r="BE359">
            <v>4921000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567807.69230769237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1</v>
          </cell>
          <cell r="F360">
            <v>1.8</v>
          </cell>
          <cell r="H360">
            <v>27</v>
          </cell>
          <cell r="I360">
            <v>19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8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2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0.70370370370370372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5700000.0000000009</v>
          </cell>
          <cell r="BE360">
            <v>4921000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1514153.8461538462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567807.69230769237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1514153.8461538462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0.76</v>
          </cell>
          <cell r="F361">
            <v>1.8</v>
          </cell>
          <cell r="H361">
            <v>27</v>
          </cell>
          <cell r="I361">
            <v>27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2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6156000.0000000009</v>
          </cell>
          <cell r="BE361">
            <v>4921000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567807.69230769237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0.97</v>
          </cell>
          <cell r="F362">
            <v>1.8</v>
          </cell>
          <cell r="H362">
            <v>27</v>
          </cell>
          <cell r="I362">
            <v>27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2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1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7857000</v>
          </cell>
          <cell r="BE362">
            <v>4921000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567807.69230769237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1</v>
          </cell>
          <cell r="F363">
            <v>1.8</v>
          </cell>
          <cell r="H363">
            <v>27</v>
          </cell>
          <cell r="I363">
            <v>27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2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1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8100000</v>
          </cell>
          <cell r="BE363">
            <v>4921000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567807.69230769237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0.85</v>
          </cell>
          <cell r="F364">
            <v>1.8</v>
          </cell>
          <cell r="H364">
            <v>27</v>
          </cell>
          <cell r="I364">
            <v>21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6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2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0.77777777777777779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5355000.0000000009</v>
          </cell>
          <cell r="BE364">
            <v>4921000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1135615.3846153847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567807.69230769237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1135615.3846153847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1</v>
          </cell>
          <cell r="F365">
            <v>1.68</v>
          </cell>
          <cell r="H365">
            <v>27</v>
          </cell>
          <cell r="I365">
            <v>27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1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7560000</v>
          </cell>
          <cell r="BE365">
            <v>4166000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0.98</v>
          </cell>
          <cell r="F366">
            <v>1.68</v>
          </cell>
          <cell r="H366">
            <v>27</v>
          </cell>
          <cell r="I366">
            <v>27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2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1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7408799.9999999991</v>
          </cell>
          <cell r="BE366">
            <v>4166000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480692.30769230775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1.05</v>
          </cell>
          <cell r="F367">
            <v>1.8</v>
          </cell>
          <cell r="H367">
            <v>27</v>
          </cell>
          <cell r="I367">
            <v>27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2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1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8505000</v>
          </cell>
          <cell r="BE367">
            <v>4921000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567807.69230769237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0.93</v>
          </cell>
          <cell r="F368">
            <v>1.68</v>
          </cell>
          <cell r="H368">
            <v>27</v>
          </cell>
          <cell r="I368">
            <v>27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7030800</v>
          </cell>
          <cell r="BE368">
            <v>4166000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480692.30769230775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1</v>
          </cell>
          <cell r="F369">
            <v>1.68</v>
          </cell>
          <cell r="H369">
            <v>27</v>
          </cell>
          <cell r="I369">
            <v>27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1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7560000</v>
          </cell>
          <cell r="BE369">
            <v>4166000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1</v>
          </cell>
          <cell r="F370">
            <v>1.68</v>
          </cell>
          <cell r="H370">
            <v>27</v>
          </cell>
          <cell r="I370">
            <v>27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2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7560000</v>
          </cell>
          <cell r="BE370">
            <v>4166000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480692.30769230775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1</v>
          </cell>
          <cell r="F371">
            <v>1.68</v>
          </cell>
          <cell r="H371">
            <v>27</v>
          </cell>
          <cell r="I371">
            <v>17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7</v>
          </cell>
          <cell r="T371">
            <v>0</v>
          </cell>
          <cell r="U371">
            <v>0</v>
          </cell>
          <cell r="V371">
            <v>3</v>
          </cell>
          <cell r="W371">
            <v>0</v>
          </cell>
          <cell r="X371">
            <v>0</v>
          </cell>
          <cell r="Y371">
            <v>0</v>
          </cell>
          <cell r="Z371">
            <v>1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0.62962962962962965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4760000</v>
          </cell>
          <cell r="BE371">
            <v>4166000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1121615.3846153845</v>
          </cell>
          <cell r="BR371">
            <v>0</v>
          </cell>
          <cell r="BS371">
            <v>0</v>
          </cell>
          <cell r="BT371">
            <v>480692.30769230775</v>
          </cell>
          <cell r="BU371">
            <v>0</v>
          </cell>
          <cell r="BV371">
            <v>0</v>
          </cell>
          <cell r="BW371">
            <v>0</v>
          </cell>
          <cell r="BX371">
            <v>240346.15384615387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1602307.6923076923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0.91</v>
          </cell>
          <cell r="F372">
            <v>1.8</v>
          </cell>
          <cell r="H372">
            <v>27</v>
          </cell>
          <cell r="I372">
            <v>27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1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1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7371000.0000000009</v>
          </cell>
          <cell r="BE372">
            <v>4921000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283903.84615384619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1</v>
          </cell>
          <cell r="F373">
            <v>1.68</v>
          </cell>
          <cell r="H373">
            <v>27</v>
          </cell>
          <cell r="I373">
            <v>27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2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1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7560000</v>
          </cell>
          <cell r="BE373">
            <v>4166000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480692.30769230775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1</v>
          </cell>
          <cell r="F374">
            <v>1.68</v>
          </cell>
          <cell r="H374">
            <v>27</v>
          </cell>
          <cell r="I374">
            <v>27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2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7560000</v>
          </cell>
          <cell r="BE374">
            <v>4166000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480692.30769230775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1</v>
          </cell>
          <cell r="F375">
            <v>1.68</v>
          </cell>
          <cell r="H375">
            <v>27</v>
          </cell>
          <cell r="I375">
            <v>18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6</v>
          </cell>
          <cell r="T375">
            <v>0</v>
          </cell>
          <cell r="U375">
            <v>0</v>
          </cell>
          <cell r="V375">
            <v>3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0.66666666666666663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5039999.9999999991</v>
          </cell>
          <cell r="BE375">
            <v>4166000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961384.61538461549</v>
          </cell>
          <cell r="BR375">
            <v>0</v>
          </cell>
          <cell r="BS375">
            <v>0</v>
          </cell>
          <cell r="BT375">
            <v>480692.30769230775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1442076.9230769232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1</v>
          </cell>
          <cell r="F376">
            <v>1.68</v>
          </cell>
          <cell r="H376">
            <v>27</v>
          </cell>
          <cell r="I376">
            <v>27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2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1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7560000</v>
          </cell>
          <cell r="BE376">
            <v>4166000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480692.30769230775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1.05</v>
          </cell>
          <cell r="F377">
            <v>1.68</v>
          </cell>
          <cell r="H377">
            <v>27</v>
          </cell>
          <cell r="I377">
            <v>27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1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7938000</v>
          </cell>
          <cell r="BE377">
            <v>4166000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480692.30769230775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1</v>
          </cell>
          <cell r="F378">
            <v>1.68</v>
          </cell>
          <cell r="H378">
            <v>27</v>
          </cell>
          <cell r="I378">
            <v>27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1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7560000</v>
          </cell>
          <cell r="BE378">
            <v>4166000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1</v>
          </cell>
          <cell r="F379">
            <v>1.68</v>
          </cell>
          <cell r="H379">
            <v>27</v>
          </cell>
          <cell r="I379">
            <v>27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2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7560000</v>
          </cell>
          <cell r="BE379">
            <v>4166000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480692.30769230775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0.98</v>
          </cell>
          <cell r="F380">
            <v>1.68</v>
          </cell>
          <cell r="H380">
            <v>27</v>
          </cell>
          <cell r="I380">
            <v>27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7408799.9999999991</v>
          </cell>
          <cell r="BE380">
            <v>4166000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480692.30769230775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1</v>
          </cell>
          <cell r="F381">
            <v>1.68</v>
          </cell>
          <cell r="H381">
            <v>27</v>
          </cell>
          <cell r="I381">
            <v>27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7560000</v>
          </cell>
          <cell r="BE381">
            <v>4166000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240346.15384615387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1</v>
          </cell>
          <cell r="F382">
            <v>1.68</v>
          </cell>
          <cell r="H382">
            <v>27</v>
          </cell>
          <cell r="I382">
            <v>27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7560000</v>
          </cell>
          <cell r="BE382">
            <v>4166000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480692.30769230775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1</v>
          </cell>
          <cell r="F383">
            <v>1.68</v>
          </cell>
          <cell r="H383">
            <v>27</v>
          </cell>
          <cell r="I383">
            <v>27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1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7560000</v>
          </cell>
          <cell r="BE383">
            <v>4166000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480692.30769230775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1</v>
          </cell>
          <cell r="F384">
            <v>1.68</v>
          </cell>
          <cell r="H384">
            <v>27</v>
          </cell>
          <cell r="I384">
            <v>27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2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1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7560000</v>
          </cell>
          <cell r="BE384">
            <v>4166000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480692.30769230775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1</v>
          </cell>
          <cell r="F385">
            <v>1.68</v>
          </cell>
          <cell r="H385">
            <v>27</v>
          </cell>
          <cell r="I385">
            <v>27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1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7560000</v>
          </cell>
          <cell r="BE385">
            <v>4166000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480692.30769230775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1.05</v>
          </cell>
          <cell r="F386">
            <v>1.68</v>
          </cell>
          <cell r="H386">
            <v>27</v>
          </cell>
          <cell r="I386">
            <v>27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7938000</v>
          </cell>
          <cell r="BE386">
            <v>4166000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480692.30769230775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0.96</v>
          </cell>
          <cell r="F387">
            <v>1.68</v>
          </cell>
          <cell r="H387">
            <v>27</v>
          </cell>
          <cell r="I387">
            <v>27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2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7257599.9999999991</v>
          </cell>
          <cell r="BE387">
            <v>4166000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480692.30769230775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0.9</v>
          </cell>
          <cell r="F388">
            <v>1.68</v>
          </cell>
          <cell r="H388">
            <v>27</v>
          </cell>
          <cell r="I388">
            <v>27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6804000</v>
          </cell>
          <cell r="BE388">
            <v>4166000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480692.30769230775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1</v>
          </cell>
          <cell r="F389">
            <v>1.68</v>
          </cell>
          <cell r="H389">
            <v>27</v>
          </cell>
          <cell r="I389">
            <v>27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7560000</v>
          </cell>
          <cell r="BE389">
            <v>4166000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480692.30769230775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1</v>
          </cell>
          <cell r="F390">
            <v>1.68</v>
          </cell>
          <cell r="H390">
            <v>27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2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1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7560000</v>
          </cell>
          <cell r="BE390">
            <v>4166000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480692.30769230775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0.96</v>
          </cell>
          <cell r="F391">
            <v>1.68</v>
          </cell>
          <cell r="H391">
            <v>27</v>
          </cell>
          <cell r="I391">
            <v>27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2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7257599.9999999991</v>
          </cell>
          <cell r="BE391">
            <v>4166000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480692.30769230775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1</v>
          </cell>
          <cell r="F392">
            <v>1.68</v>
          </cell>
          <cell r="H392">
            <v>27</v>
          </cell>
          <cell r="I392">
            <v>27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2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7560000</v>
          </cell>
          <cell r="BE392">
            <v>4166000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480692.30769230775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0.9</v>
          </cell>
          <cell r="F393">
            <v>1.68</v>
          </cell>
          <cell r="H393">
            <v>27</v>
          </cell>
          <cell r="I393">
            <v>27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1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6804000</v>
          </cell>
          <cell r="BE393">
            <v>4166000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480692.30769230775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1.05</v>
          </cell>
          <cell r="F394">
            <v>1.68</v>
          </cell>
          <cell r="H394">
            <v>27</v>
          </cell>
          <cell r="I394">
            <v>27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2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7938000</v>
          </cell>
          <cell r="BE394">
            <v>4166000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480692.30769230775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1</v>
          </cell>
          <cell r="F395">
            <v>1.68</v>
          </cell>
          <cell r="H395">
            <v>27</v>
          </cell>
          <cell r="I395">
            <v>26</v>
          </cell>
          <cell r="J395">
            <v>0</v>
          </cell>
          <cell r="K395">
            <v>1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0.96296296296296291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7279999.9999999991</v>
          </cell>
          <cell r="BE395">
            <v>4166000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480692.30769230775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1</v>
          </cell>
          <cell r="F396">
            <v>1.68</v>
          </cell>
          <cell r="H396">
            <v>27</v>
          </cell>
          <cell r="I396">
            <v>27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1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7560000</v>
          </cell>
          <cell r="BE396">
            <v>4166000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480692.30769230775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1</v>
          </cell>
          <cell r="F397">
            <v>1.68</v>
          </cell>
          <cell r="H397">
            <v>27</v>
          </cell>
          <cell r="I397">
            <v>27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1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7560000</v>
          </cell>
          <cell r="BE397">
            <v>4166000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1</v>
          </cell>
          <cell r="F398">
            <v>1.68</v>
          </cell>
          <cell r="H398">
            <v>27</v>
          </cell>
          <cell r="I398">
            <v>27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2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1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7560000</v>
          </cell>
          <cell r="BE398">
            <v>4166000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480692.30769230775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1.05</v>
          </cell>
          <cell r="F399">
            <v>1.68</v>
          </cell>
          <cell r="H399">
            <v>27</v>
          </cell>
          <cell r="I399">
            <v>27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2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1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7938000</v>
          </cell>
          <cell r="BE399">
            <v>4166000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480692.30769230775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1</v>
          </cell>
          <cell r="F400">
            <v>1.22</v>
          </cell>
          <cell r="H400">
            <v>27</v>
          </cell>
          <cell r="I400">
            <v>27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4941000</v>
          </cell>
          <cell r="BE400">
            <v>4166000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480692.30769230775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1</v>
          </cell>
          <cell r="F401">
            <v>1.68</v>
          </cell>
          <cell r="H401">
            <v>27</v>
          </cell>
          <cell r="I401">
            <v>27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2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6804000</v>
          </cell>
          <cell r="BE401">
            <v>4166000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480692.30769230775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1</v>
          </cell>
          <cell r="F402">
            <v>2.57</v>
          </cell>
          <cell r="H402">
            <v>27</v>
          </cell>
          <cell r="I402">
            <v>27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11565000</v>
          </cell>
          <cell r="BE402">
            <v>4921000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1</v>
          </cell>
          <cell r="F403">
            <v>2.57</v>
          </cell>
          <cell r="H403">
            <v>27</v>
          </cell>
          <cell r="I403">
            <v>27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1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11565000</v>
          </cell>
          <cell r="BE403">
            <v>4921000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567807.69230769237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1</v>
          </cell>
          <cell r="F404">
            <v>3.15</v>
          </cell>
          <cell r="H404">
            <v>27</v>
          </cell>
          <cell r="I404">
            <v>27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14175000</v>
          </cell>
          <cell r="BE404">
            <v>5115000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590192.30769230775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1</v>
          </cell>
          <cell r="F405">
            <v>1.47</v>
          </cell>
          <cell r="H405">
            <v>27</v>
          </cell>
          <cell r="I405">
            <v>27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1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6615000</v>
          </cell>
          <cell r="BE405">
            <v>3100000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1</v>
          </cell>
          <cell r="F406">
            <v>1.47</v>
          </cell>
          <cell r="H406">
            <v>27</v>
          </cell>
          <cell r="I406">
            <v>27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2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6615000</v>
          </cell>
          <cell r="BE406">
            <v>3100000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357692.30769230769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1</v>
          </cell>
          <cell r="F407">
            <v>1.47</v>
          </cell>
          <cell r="H407">
            <v>27</v>
          </cell>
          <cell r="I407">
            <v>27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1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6615000</v>
          </cell>
          <cell r="BE407">
            <v>3100000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1</v>
          </cell>
          <cell r="F408">
            <v>1.47</v>
          </cell>
          <cell r="H408">
            <v>27</v>
          </cell>
          <cell r="I408">
            <v>27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1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6615000</v>
          </cell>
          <cell r="BE408">
            <v>3100000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1</v>
          </cell>
          <cell r="F409">
            <v>1.47</v>
          </cell>
          <cell r="H409">
            <v>27</v>
          </cell>
          <cell r="I409">
            <v>27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1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6615000</v>
          </cell>
          <cell r="BE409">
            <v>3100000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1</v>
          </cell>
          <cell r="F410">
            <v>1.47</v>
          </cell>
          <cell r="H410">
            <v>27</v>
          </cell>
          <cell r="I410">
            <v>27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6615000</v>
          </cell>
          <cell r="BE410">
            <v>3100000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1</v>
          </cell>
          <cell r="F411">
            <v>1.65</v>
          </cell>
          <cell r="H411">
            <v>27</v>
          </cell>
          <cell r="I411">
            <v>27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2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7425000</v>
          </cell>
          <cell r="BE411">
            <v>3100000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357692.30769230769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1</v>
          </cell>
          <cell r="F412">
            <v>1.75</v>
          </cell>
          <cell r="H412">
            <v>27</v>
          </cell>
          <cell r="I412">
            <v>27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7875000</v>
          </cell>
          <cell r="BE412">
            <v>4456000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1</v>
          </cell>
          <cell r="F413">
            <v>1.75</v>
          </cell>
          <cell r="H413">
            <v>27</v>
          </cell>
          <cell r="I413">
            <v>27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7875000</v>
          </cell>
          <cell r="BE413">
            <v>4456000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0.93</v>
          </cell>
          <cell r="F414">
            <v>1.68</v>
          </cell>
          <cell r="H414">
            <v>27</v>
          </cell>
          <cell r="I414">
            <v>27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7030800</v>
          </cell>
          <cell r="BE414">
            <v>4166000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480692.30769230775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1</v>
          </cell>
          <cell r="F415">
            <v>1.65</v>
          </cell>
          <cell r="H415">
            <v>27</v>
          </cell>
          <cell r="I415">
            <v>27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1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7425000</v>
          </cell>
          <cell r="BE415">
            <v>3100000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357692.30769230769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1</v>
          </cell>
          <cell r="F416">
            <v>1.65</v>
          </cell>
          <cell r="H416">
            <v>27</v>
          </cell>
          <cell r="I416">
            <v>27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1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7425000</v>
          </cell>
          <cell r="BE416">
            <v>3100000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1</v>
          </cell>
          <cell r="F417">
            <v>1.65</v>
          </cell>
          <cell r="H417">
            <v>27</v>
          </cell>
          <cell r="I417">
            <v>27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1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7425000</v>
          </cell>
          <cell r="BE417">
            <v>3100000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1</v>
          </cell>
          <cell r="F418">
            <v>1.75</v>
          </cell>
          <cell r="H418">
            <v>27</v>
          </cell>
          <cell r="I418">
            <v>27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1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7875000</v>
          </cell>
          <cell r="BE418">
            <v>3720000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1</v>
          </cell>
          <cell r="F419">
            <v>1.75</v>
          </cell>
          <cell r="H419">
            <v>27</v>
          </cell>
          <cell r="I419">
            <v>27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1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7875000</v>
          </cell>
          <cell r="BE419">
            <v>3720000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1</v>
          </cell>
          <cell r="F420">
            <v>1.65</v>
          </cell>
          <cell r="H420">
            <v>27</v>
          </cell>
          <cell r="I420">
            <v>27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1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7425000</v>
          </cell>
          <cell r="BE420">
            <v>3100000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1</v>
          </cell>
          <cell r="F421">
            <v>1.47</v>
          </cell>
          <cell r="H421">
            <v>27</v>
          </cell>
          <cell r="I421">
            <v>27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1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6615000</v>
          </cell>
          <cell r="BE421">
            <v>3100000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1</v>
          </cell>
          <cell r="F422">
            <v>1.47</v>
          </cell>
          <cell r="H422">
            <v>27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27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0.1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661500</v>
          </cell>
          <cell r="BE422">
            <v>3100000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1</v>
          </cell>
          <cell r="F423">
            <v>1.47</v>
          </cell>
          <cell r="H423">
            <v>27</v>
          </cell>
          <cell r="I423">
            <v>27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6615000</v>
          </cell>
          <cell r="BE423">
            <v>3100000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1</v>
          </cell>
          <cell r="F424">
            <v>1.47</v>
          </cell>
          <cell r="H424">
            <v>27</v>
          </cell>
          <cell r="I424">
            <v>27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6615000</v>
          </cell>
          <cell r="BE424">
            <v>3100000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1</v>
          </cell>
          <cell r="F425">
            <v>1.47</v>
          </cell>
          <cell r="H425">
            <v>27</v>
          </cell>
          <cell r="I425">
            <v>27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1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6615000</v>
          </cell>
          <cell r="BE425">
            <v>3100000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357692.30769230769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1</v>
          </cell>
          <cell r="F426">
            <v>1.47</v>
          </cell>
          <cell r="H426">
            <v>27</v>
          </cell>
          <cell r="I426">
            <v>27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1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6615000</v>
          </cell>
          <cell r="BE426">
            <v>3100000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1</v>
          </cell>
          <cell r="F427">
            <v>1.56</v>
          </cell>
          <cell r="H427">
            <v>27</v>
          </cell>
          <cell r="I427">
            <v>27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1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7020000</v>
          </cell>
          <cell r="BE427">
            <v>3100000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1</v>
          </cell>
          <cell r="F428">
            <v>1.65</v>
          </cell>
          <cell r="H428">
            <v>27</v>
          </cell>
          <cell r="I428">
            <v>27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1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7425000</v>
          </cell>
          <cell r="BE428">
            <v>3100000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E429">
            <v>1</v>
          </cell>
          <cell r="F429">
            <v>1.75</v>
          </cell>
          <cell r="H429">
            <v>27</v>
          </cell>
          <cell r="I429">
            <v>27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1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7875000</v>
          </cell>
          <cell r="BE429">
            <v>4456000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E430">
            <v>1</v>
          </cell>
          <cell r="F430">
            <v>1.56</v>
          </cell>
          <cell r="H430">
            <v>27</v>
          </cell>
          <cell r="I430">
            <v>27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1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7020000</v>
          </cell>
          <cell r="BE430">
            <v>3100000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E431">
            <v>1</v>
          </cell>
          <cell r="F431">
            <v>1.56</v>
          </cell>
          <cell r="H431">
            <v>27</v>
          </cell>
          <cell r="I431">
            <v>27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7020000</v>
          </cell>
          <cell r="BE431">
            <v>3100000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357692.30769230769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E432">
            <v>1</v>
          </cell>
          <cell r="F432">
            <v>1.56</v>
          </cell>
          <cell r="H432">
            <v>27</v>
          </cell>
          <cell r="I432">
            <v>27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1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7020000</v>
          </cell>
          <cell r="BE432">
            <v>3100000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357692.30769230769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E433">
            <v>1</v>
          </cell>
          <cell r="F433">
            <v>1.56</v>
          </cell>
          <cell r="H433">
            <v>27</v>
          </cell>
          <cell r="I433">
            <v>27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1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7020000</v>
          </cell>
          <cell r="BE433">
            <v>3100000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E434">
            <v>1</v>
          </cell>
          <cell r="F434">
            <v>1.47</v>
          </cell>
          <cell r="H434">
            <v>27</v>
          </cell>
          <cell r="I434">
            <v>27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6615000</v>
          </cell>
          <cell r="BE434">
            <v>3100000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E435">
            <v>1.05</v>
          </cell>
          <cell r="F435">
            <v>1.75</v>
          </cell>
          <cell r="H435">
            <v>27</v>
          </cell>
          <cell r="I435">
            <v>27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8268750.0000000009</v>
          </cell>
          <cell r="BE435">
            <v>3720000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E436">
            <v>1</v>
          </cell>
          <cell r="F436">
            <v>1.47</v>
          </cell>
          <cell r="H436">
            <v>27</v>
          </cell>
          <cell r="I436">
            <v>5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16</v>
          </cell>
          <cell r="P436">
            <v>0</v>
          </cell>
          <cell r="Q436">
            <v>0</v>
          </cell>
          <cell r="R436">
            <v>0</v>
          </cell>
          <cell r="S436">
            <v>6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0.18518518518518517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5.9259259259259262E-2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1617000</v>
          </cell>
          <cell r="BE436">
            <v>3100000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715384.61538461538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715384.61538461538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E437">
            <v>1</v>
          </cell>
          <cell r="F437">
            <v>1.47</v>
          </cell>
          <cell r="H437">
            <v>27</v>
          </cell>
          <cell r="I437">
            <v>27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5953500</v>
          </cell>
          <cell r="BE437">
            <v>3100000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E438">
            <v>1.05</v>
          </cell>
          <cell r="F438">
            <v>1.47</v>
          </cell>
          <cell r="H438">
            <v>27</v>
          </cell>
          <cell r="I438">
            <v>27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1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6251175</v>
          </cell>
          <cell r="BE438">
            <v>3100000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E439">
            <v>1</v>
          </cell>
          <cell r="F439">
            <v>1.47</v>
          </cell>
          <cell r="H439">
            <v>27</v>
          </cell>
          <cell r="I439">
            <v>27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1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5953500</v>
          </cell>
          <cell r="BE439">
            <v>3100000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E440">
            <v>1.05</v>
          </cell>
          <cell r="F440">
            <v>1.47</v>
          </cell>
          <cell r="H440">
            <v>27</v>
          </cell>
          <cell r="I440">
            <v>27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2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1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6251175</v>
          </cell>
          <cell r="BE440">
            <v>3100000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357692.30769230769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E441">
            <v>1</v>
          </cell>
          <cell r="F441">
            <v>1.47</v>
          </cell>
          <cell r="H441">
            <v>27</v>
          </cell>
          <cell r="I441">
            <v>27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1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5953500</v>
          </cell>
          <cell r="BE441">
            <v>3100000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E442">
            <v>1</v>
          </cell>
          <cell r="F442">
            <v>1.47</v>
          </cell>
          <cell r="H442">
            <v>27</v>
          </cell>
          <cell r="I442">
            <v>27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1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5953500</v>
          </cell>
          <cell r="BE442">
            <v>3100000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E443">
            <v>1</v>
          </cell>
          <cell r="F443">
            <v>1.47</v>
          </cell>
          <cell r="H443">
            <v>27</v>
          </cell>
          <cell r="I443">
            <v>27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1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5953500</v>
          </cell>
          <cell r="BE443">
            <v>3100000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E444">
            <v>1</v>
          </cell>
          <cell r="F444">
            <v>2.6</v>
          </cell>
          <cell r="H444">
            <v>27</v>
          </cell>
          <cell r="I444">
            <v>27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1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11700000</v>
          </cell>
          <cell r="BE444">
            <v>4534000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E445">
            <v>1</v>
          </cell>
          <cell r="F445">
            <v>2.6</v>
          </cell>
          <cell r="H445">
            <v>27</v>
          </cell>
          <cell r="I445">
            <v>27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1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11700000</v>
          </cell>
          <cell r="BE445">
            <v>4534000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E446">
            <v>1</v>
          </cell>
          <cell r="F446">
            <v>2.2000000000000002</v>
          </cell>
          <cell r="H446">
            <v>27</v>
          </cell>
          <cell r="I446">
            <v>27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2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1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9900000</v>
          </cell>
          <cell r="BE446">
            <v>3856000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444923.07692307694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E447">
            <v>0.76</v>
          </cell>
          <cell r="F447">
            <v>1.85</v>
          </cell>
          <cell r="H447">
            <v>27</v>
          </cell>
          <cell r="I447">
            <v>27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1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6327000.0000000009</v>
          </cell>
          <cell r="BE447">
            <v>4166000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E448">
            <v>1</v>
          </cell>
          <cell r="F448">
            <v>1.9</v>
          </cell>
          <cell r="H448">
            <v>23</v>
          </cell>
          <cell r="I448">
            <v>23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8550000</v>
          </cell>
          <cell r="BE448">
            <v>3488000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E449">
            <v>1</v>
          </cell>
          <cell r="F449">
            <v>2.6</v>
          </cell>
          <cell r="H449">
            <v>23</v>
          </cell>
          <cell r="I449">
            <v>23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1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11700000</v>
          </cell>
          <cell r="BE449">
            <v>4534000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E450">
            <v>1</v>
          </cell>
          <cell r="F450">
            <v>2.2000000000000002</v>
          </cell>
          <cell r="H450">
            <v>23</v>
          </cell>
          <cell r="I450">
            <v>23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1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9900000</v>
          </cell>
          <cell r="BE450">
            <v>4534000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E451">
            <v>1</v>
          </cell>
          <cell r="F451">
            <v>2.13</v>
          </cell>
          <cell r="H451">
            <v>23</v>
          </cell>
          <cell r="I451">
            <v>21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2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0.91304347826086951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8751521.7391304336</v>
          </cell>
          <cell r="BE451">
            <v>3488000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268307.69230769231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268307.69230769231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E452">
            <v>1</v>
          </cell>
          <cell r="F452">
            <v>2.92</v>
          </cell>
          <cell r="H452">
            <v>23</v>
          </cell>
          <cell r="I452">
            <v>23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1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13140000</v>
          </cell>
          <cell r="BE452">
            <v>4534000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E453">
            <v>1</v>
          </cell>
          <cell r="F453">
            <v>2.92</v>
          </cell>
          <cell r="H453">
            <v>23</v>
          </cell>
          <cell r="I453">
            <v>23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13140000</v>
          </cell>
          <cell r="BE453">
            <v>4534000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E454">
            <v>1</v>
          </cell>
          <cell r="F454">
            <v>2.92</v>
          </cell>
          <cell r="H454">
            <v>23</v>
          </cell>
          <cell r="I454">
            <v>23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1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13140000</v>
          </cell>
          <cell r="BE454">
            <v>4534000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E455">
            <v>1</v>
          </cell>
          <cell r="F455">
            <v>2.4700000000000002</v>
          </cell>
          <cell r="H455">
            <v>23</v>
          </cell>
          <cell r="I455">
            <v>23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1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11115000</v>
          </cell>
          <cell r="BE455">
            <v>4534000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E456">
            <v>1</v>
          </cell>
          <cell r="F456">
            <v>5.19</v>
          </cell>
          <cell r="H456">
            <v>23</v>
          </cell>
          <cell r="I456">
            <v>23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1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23355000</v>
          </cell>
          <cell r="BE456">
            <v>5309000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E457">
            <v>1</v>
          </cell>
          <cell r="F457">
            <v>6.33</v>
          </cell>
          <cell r="H457">
            <v>23</v>
          </cell>
          <cell r="I457">
            <v>23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1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28485000</v>
          </cell>
          <cell r="BE457">
            <v>5503000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E458">
            <v>1</v>
          </cell>
          <cell r="F458">
            <v>5.19</v>
          </cell>
          <cell r="H458">
            <v>23</v>
          </cell>
          <cell r="I458">
            <v>23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1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23355000</v>
          </cell>
          <cell r="BE458">
            <v>5309000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E459">
            <v>1</v>
          </cell>
          <cell r="F459">
            <v>2.78</v>
          </cell>
          <cell r="H459">
            <v>23</v>
          </cell>
          <cell r="I459">
            <v>23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1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12510000</v>
          </cell>
          <cell r="BE459">
            <v>5134000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E460">
            <v>1</v>
          </cell>
          <cell r="F460">
            <v>2.27</v>
          </cell>
          <cell r="H460">
            <v>23</v>
          </cell>
          <cell r="I460">
            <v>23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1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10215000</v>
          </cell>
          <cell r="BE460">
            <v>4166000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E461">
            <v>1</v>
          </cell>
          <cell r="F461">
            <v>2.13</v>
          </cell>
          <cell r="H461">
            <v>23</v>
          </cell>
          <cell r="I461">
            <v>23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1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9585000</v>
          </cell>
          <cell r="BE461">
            <v>3488000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E462">
            <v>1.05</v>
          </cell>
          <cell r="F462">
            <v>2.6</v>
          </cell>
          <cell r="H462">
            <v>23</v>
          </cell>
          <cell r="I462">
            <v>23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1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12285000.000000002</v>
          </cell>
          <cell r="BE462">
            <v>4534000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E463">
            <v>1.05</v>
          </cell>
          <cell r="F463">
            <v>2.2000000000000002</v>
          </cell>
          <cell r="H463">
            <v>23</v>
          </cell>
          <cell r="I463">
            <v>23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1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10395000.000000002</v>
          </cell>
          <cell r="BE463">
            <v>4534000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E464">
            <v>1</v>
          </cell>
          <cell r="F464">
            <v>1.8</v>
          </cell>
          <cell r="H464">
            <v>23</v>
          </cell>
          <cell r="I464">
            <v>23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8100000</v>
          </cell>
          <cell r="BE464">
            <v>3197000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E465">
            <v>1</v>
          </cell>
          <cell r="F465">
            <v>2.6</v>
          </cell>
          <cell r="H465">
            <v>23</v>
          </cell>
          <cell r="I465">
            <v>23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1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11700000</v>
          </cell>
          <cell r="BE465">
            <v>4534000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E466">
            <v>1</v>
          </cell>
          <cell r="F466">
            <v>2.76</v>
          </cell>
          <cell r="H466">
            <v>23</v>
          </cell>
          <cell r="I466">
            <v>23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1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12419999.999999998</v>
          </cell>
          <cell r="BE466">
            <v>4534000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E467">
            <v>1</v>
          </cell>
          <cell r="F467">
            <v>2.2000000000000002</v>
          </cell>
          <cell r="H467">
            <v>23</v>
          </cell>
          <cell r="I467">
            <v>23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1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9900000</v>
          </cell>
          <cell r="BE467">
            <v>4534000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E468">
            <v>1</v>
          </cell>
          <cell r="F468">
            <v>2.2000000000000002</v>
          </cell>
          <cell r="H468">
            <v>23</v>
          </cell>
          <cell r="I468">
            <v>23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1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9900000</v>
          </cell>
          <cell r="BE468">
            <v>4534000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E469">
            <v>1</v>
          </cell>
          <cell r="F469">
            <v>1.9</v>
          </cell>
          <cell r="H469">
            <v>23</v>
          </cell>
          <cell r="I469">
            <v>23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1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8550000</v>
          </cell>
          <cell r="BE469">
            <v>3488000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E471">
            <v>1</v>
          </cell>
          <cell r="F471">
            <v>3.1</v>
          </cell>
          <cell r="H471">
            <v>23</v>
          </cell>
          <cell r="I471">
            <v>23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1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13950000</v>
          </cell>
          <cell r="BE471">
            <v>4534000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</row>
        <row r="472">
          <cell r="B472">
            <v>1092015</v>
          </cell>
          <cell r="C472" t="str">
            <v>Đỗ Văn Long</v>
          </cell>
          <cell r="D472" t="str">
            <v>Nhân viên lái xe</v>
          </cell>
          <cell r="E472">
            <v>1</v>
          </cell>
          <cell r="F472">
            <v>6300000</v>
          </cell>
          <cell r="H472">
            <v>27</v>
          </cell>
          <cell r="I472">
            <v>27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1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6300000</v>
          </cell>
          <cell r="BE472">
            <v>4921000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</row>
        <row r="473">
          <cell r="B473">
            <v>2092015</v>
          </cell>
          <cell r="C473" t="str">
            <v>Vương Đình Quế</v>
          </cell>
          <cell r="D473" t="str">
            <v>Nhân viên lái xe</v>
          </cell>
          <cell r="E473">
            <v>1</v>
          </cell>
          <cell r="F473">
            <v>6300000</v>
          </cell>
          <cell r="H473">
            <v>27</v>
          </cell>
          <cell r="I473">
            <v>27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1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6300000</v>
          </cell>
          <cell r="BE473">
            <v>4921000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</row>
        <row r="474">
          <cell r="B474">
            <v>3092015</v>
          </cell>
          <cell r="C474" t="str">
            <v>Trần Văn Thái</v>
          </cell>
          <cell r="D474" t="str">
            <v>Nhân viên lái xe</v>
          </cell>
          <cell r="E474">
            <v>1</v>
          </cell>
          <cell r="F474">
            <v>6300000</v>
          </cell>
          <cell r="H474">
            <v>27</v>
          </cell>
          <cell r="I474">
            <v>27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1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6300000</v>
          </cell>
          <cell r="BE474">
            <v>4921000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</row>
        <row r="475">
          <cell r="B475">
            <v>4092015</v>
          </cell>
          <cell r="C475" t="str">
            <v>Nguyễn Duy BÍnh</v>
          </cell>
          <cell r="D475" t="str">
            <v>Nhân viên lái xe</v>
          </cell>
          <cell r="E475">
            <v>1</v>
          </cell>
          <cell r="F475">
            <v>6300000</v>
          </cell>
          <cell r="H475">
            <v>27</v>
          </cell>
          <cell r="I475">
            <v>27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1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6300000</v>
          </cell>
          <cell r="BE475">
            <v>4921000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</row>
        <row r="476">
          <cell r="B476">
            <v>72102015</v>
          </cell>
          <cell r="C476" t="str">
            <v>Lưu Anh Văn</v>
          </cell>
          <cell r="D476" t="str">
            <v>Nhân viên lái xe</v>
          </cell>
          <cell r="E476">
            <v>1</v>
          </cell>
          <cell r="F476">
            <v>6300000</v>
          </cell>
          <cell r="H476">
            <v>27</v>
          </cell>
          <cell r="I476">
            <v>18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0.66666666666666663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2940000</v>
          </cell>
          <cell r="BE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</row>
        <row r="477">
          <cell r="B477">
            <v>7102015</v>
          </cell>
          <cell r="C477" t="str">
            <v>Lưu Trung Đức</v>
          </cell>
          <cell r="D477" t="str">
            <v>Nhân viên tài liệu &amp; HDCX</v>
          </cell>
          <cell r="E477">
            <v>1</v>
          </cell>
          <cell r="F477">
            <v>0</v>
          </cell>
          <cell r="H477">
            <v>27</v>
          </cell>
          <cell r="I477">
            <v>12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0.44444444444444442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360000</v>
          </cell>
          <cell r="BE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</row>
        <row r="478">
          <cell r="B478">
            <v>8102015</v>
          </cell>
          <cell r="C478" t="str">
            <v>Lê Ngọc Dũng</v>
          </cell>
          <cell r="D478" t="str">
            <v>Nhân viên tài liệu &amp; HDCX</v>
          </cell>
          <cell r="E478">
            <v>1</v>
          </cell>
          <cell r="F478">
            <v>0</v>
          </cell>
          <cell r="H478">
            <v>27</v>
          </cell>
          <cell r="I478">
            <v>14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0.51851851851851849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420000</v>
          </cell>
          <cell r="BE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</row>
        <row r="479">
          <cell r="B479">
            <v>10102015</v>
          </cell>
          <cell r="C479" t="str">
            <v>Vũ Quang Duy</v>
          </cell>
          <cell r="D479" t="str">
            <v>Nhân viên tài liệu &amp; HDCX</v>
          </cell>
          <cell r="E479">
            <v>1</v>
          </cell>
          <cell r="F479">
            <v>0</v>
          </cell>
          <cell r="H479">
            <v>27</v>
          </cell>
          <cell r="I479">
            <v>14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0.51851851851851849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420000</v>
          </cell>
          <cell r="BE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</row>
        <row r="480">
          <cell r="B480">
            <v>21102015</v>
          </cell>
          <cell r="C480" t="str">
            <v>Nguyễn Mạnh Kiên</v>
          </cell>
          <cell r="D480" t="str">
            <v>Nhân viên tài liệu &amp; HDCX</v>
          </cell>
          <cell r="E480">
            <v>1</v>
          </cell>
          <cell r="F480">
            <v>0</v>
          </cell>
          <cell r="H480">
            <v>27</v>
          </cell>
          <cell r="I480">
            <v>14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0.51851851851851849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420000</v>
          </cell>
          <cell r="BE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</row>
        <row r="481">
          <cell r="B481">
            <v>26102015</v>
          </cell>
          <cell r="C481" t="str">
            <v>Lê Minh Ngọc</v>
          </cell>
          <cell r="D481" t="str">
            <v>Nhân viên tài liệu &amp; HDCX</v>
          </cell>
          <cell r="E481">
            <v>1</v>
          </cell>
          <cell r="F481">
            <v>0</v>
          </cell>
          <cell r="H481">
            <v>27</v>
          </cell>
          <cell r="I481">
            <v>14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0.51851851851851849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420000</v>
          </cell>
          <cell r="BE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</row>
        <row r="482">
          <cell r="B482">
            <v>28102015</v>
          </cell>
          <cell r="C482" t="str">
            <v>Nguyễn Văn Nguyên</v>
          </cell>
          <cell r="D482" t="str">
            <v>Nhân viên tài liệu &amp; HDCX</v>
          </cell>
          <cell r="E482">
            <v>1</v>
          </cell>
          <cell r="F482">
            <v>0</v>
          </cell>
          <cell r="H482">
            <v>27</v>
          </cell>
          <cell r="I482">
            <v>14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0.51851851851851849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420000</v>
          </cell>
          <cell r="BE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</row>
        <row r="483">
          <cell r="B483">
            <v>31102015</v>
          </cell>
          <cell r="C483" t="str">
            <v>Phạm Văn Quang</v>
          </cell>
          <cell r="D483" t="str">
            <v>Nhân viên tài liệu &amp; HDCX</v>
          </cell>
          <cell r="E483">
            <v>1</v>
          </cell>
          <cell r="F483">
            <v>0</v>
          </cell>
          <cell r="H483">
            <v>27</v>
          </cell>
          <cell r="I483">
            <v>14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0.51851851851851849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420000</v>
          </cell>
          <cell r="BE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</row>
        <row r="484">
          <cell r="B484">
            <v>32102015</v>
          </cell>
          <cell r="C484" t="str">
            <v>Phạm Hải Sơn</v>
          </cell>
          <cell r="D484" t="str">
            <v>Nhân viên tài liệu &amp; HDCX</v>
          </cell>
          <cell r="E484">
            <v>1</v>
          </cell>
          <cell r="F484">
            <v>0</v>
          </cell>
          <cell r="H484">
            <v>27</v>
          </cell>
          <cell r="I484">
            <v>14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0.51851851851851849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420000</v>
          </cell>
          <cell r="BE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</row>
        <row r="485">
          <cell r="B485">
            <v>43102015</v>
          </cell>
          <cell r="C485" t="str">
            <v>Nguyễn Quang Vịnh</v>
          </cell>
          <cell r="D485" t="str">
            <v>Nhân viên tài liệu &amp; HDCX</v>
          </cell>
          <cell r="E485">
            <v>1</v>
          </cell>
          <cell r="F485">
            <v>0</v>
          </cell>
          <cell r="H485">
            <v>27</v>
          </cell>
          <cell r="I485">
            <v>14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0.51851851851851849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420000</v>
          </cell>
          <cell r="BE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</row>
        <row r="486">
          <cell r="B486">
            <v>9102015</v>
          </cell>
          <cell r="C486" t="str">
            <v>Trần Thị Dương</v>
          </cell>
          <cell r="D486" t="str">
            <v>Nhân viên phục vụ hành khách</v>
          </cell>
          <cell r="E486">
            <v>1</v>
          </cell>
          <cell r="F486">
            <v>0</v>
          </cell>
          <cell r="H486">
            <v>27</v>
          </cell>
          <cell r="I486">
            <v>13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0.48148148148148145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390000</v>
          </cell>
          <cell r="BE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</row>
        <row r="487">
          <cell r="B487">
            <v>1102015</v>
          </cell>
          <cell r="C487" t="str">
            <v>Hoàng Tạ Tuấn Anh</v>
          </cell>
          <cell r="D487" t="str">
            <v>Nhân viên phục vụ hành khách</v>
          </cell>
          <cell r="E487">
            <v>1</v>
          </cell>
          <cell r="F487">
            <v>0</v>
          </cell>
          <cell r="H487">
            <v>27</v>
          </cell>
          <cell r="I487">
            <v>13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0.48148148148148145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390000</v>
          </cell>
          <cell r="BE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</row>
        <row r="488">
          <cell r="B488">
            <v>2102015</v>
          </cell>
          <cell r="C488" t="str">
            <v>Nguyễn Tuấn Anh</v>
          </cell>
          <cell r="D488" t="str">
            <v>Nhân viên phục vụ hành khách</v>
          </cell>
          <cell r="E488">
            <v>1</v>
          </cell>
          <cell r="F488">
            <v>0</v>
          </cell>
          <cell r="H488">
            <v>27</v>
          </cell>
          <cell r="I488">
            <v>13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0.48148148148148145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390000</v>
          </cell>
          <cell r="BE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</row>
        <row r="489">
          <cell r="B489">
            <v>3102015</v>
          </cell>
          <cell r="C489" t="str">
            <v>Hoàng Ngọc Anh</v>
          </cell>
          <cell r="D489" t="str">
            <v>Nhân viên phục vụ hành khách</v>
          </cell>
          <cell r="E489">
            <v>1</v>
          </cell>
          <cell r="F489">
            <v>0</v>
          </cell>
          <cell r="H489">
            <v>27</v>
          </cell>
          <cell r="I489">
            <v>13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0.48148148148148145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390000</v>
          </cell>
          <cell r="BE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</row>
        <row r="490">
          <cell r="B490">
            <v>4102015</v>
          </cell>
          <cell r="C490" t="str">
            <v>Lê Tuấn Anh</v>
          </cell>
          <cell r="D490" t="str">
            <v>Nhân viên phục vụ hành khách</v>
          </cell>
          <cell r="E490">
            <v>1</v>
          </cell>
          <cell r="F490">
            <v>0</v>
          </cell>
          <cell r="H490">
            <v>27</v>
          </cell>
          <cell r="I490">
            <v>13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0.48148148148148145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390000</v>
          </cell>
          <cell r="BE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</row>
        <row r="491">
          <cell r="B491">
            <v>5102015</v>
          </cell>
          <cell r="C491" t="str">
            <v>Nguyễn Tú Anh</v>
          </cell>
          <cell r="D491" t="str">
            <v>Nhân viên phục vụ hành khách</v>
          </cell>
          <cell r="E491">
            <v>1</v>
          </cell>
          <cell r="F491">
            <v>0</v>
          </cell>
          <cell r="H491">
            <v>27</v>
          </cell>
          <cell r="I491">
            <v>13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0.48148148148148145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390000</v>
          </cell>
          <cell r="BE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</row>
        <row r="492">
          <cell r="B492">
            <v>6102015</v>
          </cell>
          <cell r="C492" t="str">
            <v>Vũ Thị Mai Dinh</v>
          </cell>
          <cell r="D492" t="str">
            <v>Nhân viên phục vụ hành khách</v>
          </cell>
          <cell r="E492">
            <v>1</v>
          </cell>
          <cell r="F492">
            <v>0</v>
          </cell>
          <cell r="H492">
            <v>27</v>
          </cell>
          <cell r="I492">
            <v>13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0.48148148148148145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390000</v>
          </cell>
          <cell r="BE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</row>
        <row r="493">
          <cell r="B493">
            <v>9102015</v>
          </cell>
          <cell r="C493" t="str">
            <v>Trần Thị Dương</v>
          </cell>
          <cell r="D493" t="str">
            <v>Nhân viên phục vụ hành khách</v>
          </cell>
          <cell r="E493">
            <v>1</v>
          </cell>
          <cell r="F493">
            <v>0</v>
          </cell>
          <cell r="H493">
            <v>27</v>
          </cell>
          <cell r="I493">
            <v>13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0.48148148148148145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390000</v>
          </cell>
          <cell r="BE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</row>
        <row r="494">
          <cell r="B494">
            <v>11102015</v>
          </cell>
          <cell r="C494" t="str">
            <v>Lê Trúc Hà</v>
          </cell>
          <cell r="D494" t="str">
            <v>Nhân viên phục vụ hành khách</v>
          </cell>
          <cell r="E494">
            <v>1</v>
          </cell>
          <cell r="F494">
            <v>0</v>
          </cell>
          <cell r="H494">
            <v>27</v>
          </cell>
          <cell r="I494">
            <v>13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0.48148148148148145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390000</v>
          </cell>
          <cell r="BE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</row>
        <row r="495">
          <cell r="B495">
            <v>12102015</v>
          </cell>
          <cell r="C495" t="str">
            <v>Nguyễn Thị Hải</v>
          </cell>
          <cell r="D495" t="str">
            <v>Nhân viên phục vụ hành khách</v>
          </cell>
          <cell r="E495">
            <v>1</v>
          </cell>
          <cell r="F495">
            <v>0</v>
          </cell>
          <cell r="H495">
            <v>27</v>
          </cell>
          <cell r="I495">
            <v>13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0.48148148148148145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390000</v>
          </cell>
          <cell r="BE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</row>
        <row r="496">
          <cell r="B496">
            <v>13102015</v>
          </cell>
          <cell r="C496" t="str">
            <v>Lê Thanh Hải</v>
          </cell>
          <cell r="D496" t="str">
            <v>Nhân viên phục vụ hành khách</v>
          </cell>
          <cell r="E496">
            <v>1</v>
          </cell>
          <cell r="F496">
            <v>0</v>
          </cell>
          <cell r="H496">
            <v>27</v>
          </cell>
          <cell r="I496">
            <v>13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0.48148148148148145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390000</v>
          </cell>
          <cell r="BE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</row>
        <row r="497">
          <cell r="B497">
            <v>14102015</v>
          </cell>
          <cell r="C497" t="str">
            <v>Nguyễn Duy Hoàn</v>
          </cell>
          <cell r="D497" t="str">
            <v>Nhân viên phục vụ hành khách</v>
          </cell>
          <cell r="E497">
            <v>1</v>
          </cell>
          <cell r="F497">
            <v>0</v>
          </cell>
          <cell r="H497">
            <v>27</v>
          </cell>
          <cell r="I497">
            <v>12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0.44444444444444442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360000</v>
          </cell>
          <cell r="BE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</row>
        <row r="498">
          <cell r="B498">
            <v>15102015</v>
          </cell>
          <cell r="C498" t="str">
            <v>Lê Thị Hồng</v>
          </cell>
          <cell r="D498" t="str">
            <v>Nhân viên phục vụ hành khách</v>
          </cell>
          <cell r="E498">
            <v>1</v>
          </cell>
          <cell r="F498">
            <v>0</v>
          </cell>
          <cell r="H498">
            <v>27</v>
          </cell>
          <cell r="I498">
            <v>13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0.48148148148148145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390000</v>
          </cell>
          <cell r="BE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</row>
        <row r="499">
          <cell r="B499">
            <v>16102015</v>
          </cell>
          <cell r="C499" t="str">
            <v>Nguyễn Duy Hùng</v>
          </cell>
          <cell r="D499" t="str">
            <v>Nhân viên phục vụ hành khách</v>
          </cell>
          <cell r="E499">
            <v>1</v>
          </cell>
          <cell r="F499">
            <v>0</v>
          </cell>
          <cell r="H499">
            <v>27</v>
          </cell>
          <cell r="I499">
            <v>13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0.48148148148148145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390000</v>
          </cell>
          <cell r="BE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</row>
        <row r="500">
          <cell r="B500">
            <v>17102015</v>
          </cell>
          <cell r="C500" t="str">
            <v>Lê Duy Hưng</v>
          </cell>
          <cell r="D500" t="str">
            <v>Nhân viên phục vụ hành khách</v>
          </cell>
          <cell r="E500">
            <v>1</v>
          </cell>
          <cell r="F500">
            <v>0</v>
          </cell>
          <cell r="H500">
            <v>27</v>
          </cell>
          <cell r="I500">
            <v>13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0.48148148148148145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390000</v>
          </cell>
          <cell r="BE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</row>
        <row r="501">
          <cell r="B501">
            <v>18102015</v>
          </cell>
          <cell r="C501" t="str">
            <v>Nguyễn Thị Hường</v>
          </cell>
          <cell r="D501" t="str">
            <v>Nhân viên phục vụ hành khách</v>
          </cell>
          <cell r="E501">
            <v>1</v>
          </cell>
          <cell r="F501">
            <v>0</v>
          </cell>
          <cell r="H501">
            <v>27</v>
          </cell>
          <cell r="I501">
            <v>13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0.48148148148148145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390000</v>
          </cell>
          <cell r="BE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</row>
        <row r="502">
          <cell r="B502">
            <v>19102015</v>
          </cell>
          <cell r="C502" t="str">
            <v>Đinh Khánh Huyền</v>
          </cell>
          <cell r="D502" t="str">
            <v>Nhân viên phục vụ hành khách</v>
          </cell>
          <cell r="E502">
            <v>1</v>
          </cell>
          <cell r="F502">
            <v>0</v>
          </cell>
          <cell r="H502">
            <v>27</v>
          </cell>
          <cell r="I502">
            <v>13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0.48148148148148145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390000</v>
          </cell>
          <cell r="BE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</row>
        <row r="503">
          <cell r="B503">
            <v>20102015</v>
          </cell>
          <cell r="C503" t="str">
            <v>Đỗ Thị Huyền</v>
          </cell>
          <cell r="D503" t="str">
            <v>Nhân viên phục vụ hành khách</v>
          </cell>
          <cell r="E503">
            <v>1</v>
          </cell>
          <cell r="F503">
            <v>0</v>
          </cell>
          <cell r="H503">
            <v>27</v>
          </cell>
          <cell r="I503">
            <v>13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0.48148148148148145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390000</v>
          </cell>
          <cell r="BE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</row>
        <row r="504">
          <cell r="B504">
            <v>22102015</v>
          </cell>
          <cell r="C504" t="str">
            <v>Trương Hùng Mạnh</v>
          </cell>
          <cell r="D504" t="str">
            <v>Nhân viên phục vụ hành khách</v>
          </cell>
          <cell r="E504">
            <v>1</v>
          </cell>
          <cell r="F504">
            <v>0</v>
          </cell>
          <cell r="H504">
            <v>27</v>
          </cell>
          <cell r="I504">
            <v>13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0.48148148148148145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390000</v>
          </cell>
          <cell r="BE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</row>
        <row r="505">
          <cell r="B505">
            <v>23102015</v>
          </cell>
          <cell r="C505" t="str">
            <v>Nguyễn Anh Minh</v>
          </cell>
          <cell r="D505" t="str">
            <v>Nhân viên phục vụ hành khách</v>
          </cell>
          <cell r="E505">
            <v>1</v>
          </cell>
          <cell r="F505">
            <v>0</v>
          </cell>
          <cell r="H505">
            <v>27</v>
          </cell>
          <cell r="I505">
            <v>12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0.44444444444444442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360000</v>
          </cell>
          <cell r="BE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</row>
        <row r="506">
          <cell r="B506">
            <v>24102015</v>
          </cell>
          <cell r="C506" t="str">
            <v>Nguyễn Văn Nam</v>
          </cell>
          <cell r="D506" t="str">
            <v>Nhân viên phục vụ hành khách</v>
          </cell>
          <cell r="E506">
            <v>1</v>
          </cell>
          <cell r="F506">
            <v>0</v>
          </cell>
          <cell r="H506">
            <v>27</v>
          </cell>
          <cell r="I506">
            <v>13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0.48148148148148145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390000</v>
          </cell>
          <cell r="BE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</row>
        <row r="507">
          <cell r="B507">
            <v>25102015</v>
          </cell>
          <cell r="C507" t="str">
            <v>Ngô Thị Hồng Nga</v>
          </cell>
          <cell r="D507" t="str">
            <v>Nhân viên phục vụ hành khách</v>
          </cell>
          <cell r="E507">
            <v>1</v>
          </cell>
          <cell r="F507">
            <v>0</v>
          </cell>
          <cell r="H507">
            <v>27</v>
          </cell>
          <cell r="I507">
            <v>13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0.48148148148148145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390000</v>
          </cell>
          <cell r="BE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</row>
        <row r="508">
          <cell r="B508">
            <v>27102015</v>
          </cell>
          <cell r="C508" t="str">
            <v>Trần Thanh Ngọc</v>
          </cell>
          <cell r="D508" t="str">
            <v>Nhân viên phục vụ hành khách</v>
          </cell>
          <cell r="E508">
            <v>1</v>
          </cell>
          <cell r="F508">
            <v>0</v>
          </cell>
          <cell r="H508">
            <v>27</v>
          </cell>
          <cell r="I508">
            <v>13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0.48148148148148145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390000</v>
          </cell>
          <cell r="BE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</row>
        <row r="509">
          <cell r="B509">
            <v>29102015</v>
          </cell>
          <cell r="C509" t="str">
            <v>Lê Thị Thu Phương</v>
          </cell>
          <cell r="D509" t="str">
            <v>Nhân viên phục vụ hành khách</v>
          </cell>
          <cell r="E509">
            <v>1</v>
          </cell>
          <cell r="F509">
            <v>0</v>
          </cell>
          <cell r="H509">
            <v>27</v>
          </cell>
          <cell r="I509">
            <v>13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0.48148148148148145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390000</v>
          </cell>
          <cell r="BE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</row>
        <row r="510">
          <cell r="B510">
            <v>30102015</v>
          </cell>
          <cell r="C510" t="str">
            <v>Nguyễn Thị Minh Phương</v>
          </cell>
          <cell r="D510" t="str">
            <v>Nhân viên phục vụ hành khách</v>
          </cell>
          <cell r="E510">
            <v>1</v>
          </cell>
          <cell r="F510">
            <v>0</v>
          </cell>
          <cell r="H510">
            <v>27</v>
          </cell>
          <cell r="I510">
            <v>13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0.48148148148148145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390000</v>
          </cell>
          <cell r="BE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</row>
        <row r="511">
          <cell r="B511">
            <v>33102015</v>
          </cell>
          <cell r="C511" t="str">
            <v>Tạ Quang Sơn</v>
          </cell>
          <cell r="D511" t="str">
            <v>Nhân viên phục vụ hành khách</v>
          </cell>
          <cell r="E511">
            <v>1</v>
          </cell>
          <cell r="F511">
            <v>0</v>
          </cell>
          <cell r="H511">
            <v>27</v>
          </cell>
          <cell r="I511">
            <v>13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0.48148148148148145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390000</v>
          </cell>
          <cell r="BE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</row>
        <row r="512">
          <cell r="B512">
            <v>34102015</v>
          </cell>
          <cell r="C512" t="str">
            <v>Hoàng Phương Thảo</v>
          </cell>
          <cell r="D512" t="str">
            <v>Nhân viên phục vụ hành khách</v>
          </cell>
          <cell r="E512">
            <v>1</v>
          </cell>
          <cell r="F512">
            <v>0</v>
          </cell>
          <cell r="H512">
            <v>27</v>
          </cell>
          <cell r="I512">
            <v>13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0.48148148148148145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390000</v>
          </cell>
          <cell r="BE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</row>
        <row r="513">
          <cell r="B513">
            <v>35102015</v>
          </cell>
          <cell r="C513" t="str">
            <v>Nguyễn Diệu Thương</v>
          </cell>
          <cell r="D513" t="str">
            <v>Nhân viên phục vụ hành khách</v>
          </cell>
          <cell r="E513">
            <v>1</v>
          </cell>
          <cell r="F513">
            <v>0</v>
          </cell>
          <cell r="H513">
            <v>27</v>
          </cell>
          <cell r="I513">
            <v>13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0.48148148148148145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390000</v>
          </cell>
          <cell r="BE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</row>
        <row r="514">
          <cell r="B514">
            <v>36102015</v>
          </cell>
          <cell r="C514" t="str">
            <v>Trần Thị Thu Thủy</v>
          </cell>
          <cell r="D514" t="str">
            <v>Nhân viên phục vụ hành khách</v>
          </cell>
          <cell r="E514">
            <v>1</v>
          </cell>
          <cell r="F514">
            <v>0</v>
          </cell>
          <cell r="H514">
            <v>27</v>
          </cell>
          <cell r="I514">
            <v>13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0.48148148148148145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390000</v>
          </cell>
          <cell r="BE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</row>
        <row r="515">
          <cell r="B515">
            <v>37102015</v>
          </cell>
          <cell r="C515" t="str">
            <v>Dương Đức Toàn</v>
          </cell>
          <cell r="D515" t="str">
            <v>Nhân viên phục vụ hành khách</v>
          </cell>
          <cell r="E515">
            <v>1</v>
          </cell>
          <cell r="F515">
            <v>0</v>
          </cell>
          <cell r="H515">
            <v>27</v>
          </cell>
          <cell r="I515">
            <v>13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0.48148148148148145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390000</v>
          </cell>
          <cell r="BE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</row>
        <row r="516">
          <cell r="B516">
            <v>38102015</v>
          </cell>
          <cell r="C516" t="str">
            <v>Phạm Văn Toản</v>
          </cell>
          <cell r="D516" t="str">
            <v>Nhân viên phục vụ hành khách</v>
          </cell>
          <cell r="E516">
            <v>1</v>
          </cell>
          <cell r="F516">
            <v>0</v>
          </cell>
          <cell r="H516">
            <v>27</v>
          </cell>
          <cell r="I516">
            <v>13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0.48148148148148145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390000</v>
          </cell>
          <cell r="BE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</row>
        <row r="517">
          <cell r="B517">
            <v>39102015</v>
          </cell>
          <cell r="C517" t="str">
            <v>Trương Thị Thùy Trinh</v>
          </cell>
          <cell r="D517" t="str">
            <v>Nhân viên phục vụ hành khách</v>
          </cell>
          <cell r="E517">
            <v>1</v>
          </cell>
          <cell r="F517">
            <v>0</v>
          </cell>
          <cell r="H517">
            <v>27</v>
          </cell>
          <cell r="I517">
            <v>13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0.48148148148148145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390000</v>
          </cell>
          <cell r="BE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</row>
        <row r="518">
          <cell r="B518">
            <v>40102015</v>
          </cell>
          <cell r="C518" t="str">
            <v>Đào Anh Tuấn</v>
          </cell>
          <cell r="D518" t="str">
            <v>Nhân viên phục vụ hành khách</v>
          </cell>
          <cell r="E518">
            <v>1</v>
          </cell>
          <cell r="F518">
            <v>0</v>
          </cell>
          <cell r="H518">
            <v>27</v>
          </cell>
          <cell r="I518">
            <v>13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0.48148148148148145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390000</v>
          </cell>
          <cell r="BE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</row>
        <row r="519">
          <cell r="B519">
            <v>41102015</v>
          </cell>
          <cell r="C519" t="str">
            <v>Nguyễn Thị Cẩm Uyên</v>
          </cell>
          <cell r="D519" t="str">
            <v>Nhân viên phục vụ hành khách</v>
          </cell>
          <cell r="E519">
            <v>1</v>
          </cell>
          <cell r="F519">
            <v>0</v>
          </cell>
          <cell r="H519">
            <v>27</v>
          </cell>
          <cell r="I519">
            <v>13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0.48148148148148145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390000</v>
          </cell>
          <cell r="BE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</row>
        <row r="520">
          <cell r="B520">
            <v>42102015</v>
          </cell>
          <cell r="C520" t="str">
            <v>Nguyễn Thúy Vi</v>
          </cell>
          <cell r="D520" t="str">
            <v>Nhân viên phục vụ hành khách</v>
          </cell>
          <cell r="E520">
            <v>1</v>
          </cell>
          <cell r="F520">
            <v>0</v>
          </cell>
          <cell r="H520">
            <v>27</v>
          </cell>
          <cell r="I520">
            <v>13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0.48148148148148145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390000</v>
          </cell>
          <cell r="BE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</row>
        <row r="521">
          <cell r="B521">
            <v>44102015</v>
          </cell>
          <cell r="C521" t="str">
            <v>Lê Thị Hải Yến</v>
          </cell>
          <cell r="D521" t="str">
            <v>Nhân viên phục vụ hành khách</v>
          </cell>
          <cell r="E521">
            <v>1</v>
          </cell>
          <cell r="F521">
            <v>0</v>
          </cell>
          <cell r="H521">
            <v>27</v>
          </cell>
          <cell r="I521">
            <v>13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0.48148148148148145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390000</v>
          </cell>
          <cell r="BE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</row>
        <row r="522">
          <cell r="B522">
            <v>45102015</v>
          </cell>
          <cell r="C522" t="str">
            <v>Nguyễn Hoàng Anh</v>
          </cell>
          <cell r="D522" t="str">
            <v>Nhân viên bốc xếp</v>
          </cell>
          <cell r="E522">
            <v>1</v>
          </cell>
          <cell r="F522">
            <v>0</v>
          </cell>
          <cell r="H522">
            <v>27</v>
          </cell>
          <cell r="I522">
            <v>13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0.48148148148148145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390000</v>
          </cell>
          <cell r="BE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</row>
        <row r="523">
          <cell r="B523">
            <v>46102015</v>
          </cell>
          <cell r="C523" t="str">
            <v>Nguyễn Anh Hiếu</v>
          </cell>
          <cell r="D523" t="str">
            <v>Nhân viên bốc xếp</v>
          </cell>
          <cell r="E523">
            <v>1</v>
          </cell>
          <cell r="F523">
            <v>0</v>
          </cell>
          <cell r="H523">
            <v>27</v>
          </cell>
          <cell r="I523">
            <v>13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0.48148148148148145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390000</v>
          </cell>
          <cell r="BE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</row>
        <row r="524">
          <cell r="B524">
            <v>47102015</v>
          </cell>
          <cell r="C524" t="str">
            <v>Nguyễn Văn Hồng</v>
          </cell>
          <cell r="D524" t="str">
            <v>Nhân viên bốc xếp</v>
          </cell>
          <cell r="E524">
            <v>1</v>
          </cell>
          <cell r="F524">
            <v>0</v>
          </cell>
          <cell r="H524">
            <v>27</v>
          </cell>
          <cell r="I524">
            <v>13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0.48148148148148145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390000</v>
          </cell>
          <cell r="BE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</row>
        <row r="525">
          <cell r="B525">
            <v>48102015</v>
          </cell>
          <cell r="C525" t="str">
            <v>Đinh Văn Hùng</v>
          </cell>
          <cell r="D525" t="str">
            <v>Nhân viên bốc xếp</v>
          </cell>
          <cell r="E525">
            <v>1</v>
          </cell>
          <cell r="F525">
            <v>0</v>
          </cell>
          <cell r="H525">
            <v>27</v>
          </cell>
          <cell r="I525">
            <v>13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0.48148148148148145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390000</v>
          </cell>
          <cell r="BE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</row>
        <row r="526">
          <cell r="B526">
            <v>49102015</v>
          </cell>
          <cell r="C526" t="str">
            <v>Nguyễn Văn Lăng</v>
          </cell>
          <cell r="D526" t="str">
            <v>Nhân viên bốc xếp</v>
          </cell>
          <cell r="E526">
            <v>1</v>
          </cell>
          <cell r="F526">
            <v>0</v>
          </cell>
          <cell r="H526">
            <v>27</v>
          </cell>
          <cell r="I526">
            <v>13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0.48148148148148145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390000</v>
          </cell>
          <cell r="BE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</row>
        <row r="527">
          <cell r="B527">
            <v>50102015</v>
          </cell>
          <cell r="C527" t="str">
            <v>Phạm Quang Nguyên</v>
          </cell>
          <cell r="D527" t="str">
            <v>Nhân viên bốc xếp</v>
          </cell>
          <cell r="E527">
            <v>1</v>
          </cell>
          <cell r="F527">
            <v>0</v>
          </cell>
          <cell r="H527">
            <v>27</v>
          </cell>
          <cell r="I527">
            <v>13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0.48148148148148145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390000</v>
          </cell>
          <cell r="BE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</row>
        <row r="528">
          <cell r="B528">
            <v>51102015</v>
          </cell>
          <cell r="C528" t="str">
            <v>Nguyễn Tiến Quang</v>
          </cell>
          <cell r="D528" t="str">
            <v>Nhân viên bốc xếp</v>
          </cell>
          <cell r="E528">
            <v>1</v>
          </cell>
          <cell r="F528">
            <v>0</v>
          </cell>
          <cell r="H528">
            <v>27</v>
          </cell>
          <cell r="I528">
            <v>13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0.48148148148148145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390000</v>
          </cell>
          <cell r="BE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</row>
        <row r="529">
          <cell r="B529">
            <v>52102015</v>
          </cell>
          <cell r="C529" t="str">
            <v>Nguyễn Văn Thiệu</v>
          </cell>
          <cell r="D529" t="str">
            <v>Nhân viên bốc xếp</v>
          </cell>
          <cell r="E529">
            <v>1</v>
          </cell>
          <cell r="F529">
            <v>0</v>
          </cell>
          <cell r="H529">
            <v>27</v>
          </cell>
          <cell r="I529">
            <v>13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0.48148148148148145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390000</v>
          </cell>
          <cell r="BE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</row>
        <row r="530">
          <cell r="B530">
            <v>53102015</v>
          </cell>
          <cell r="C530" t="str">
            <v>Nguyễn Hữu Toản</v>
          </cell>
          <cell r="D530" t="str">
            <v>Nhân viên bốc xếp</v>
          </cell>
          <cell r="E530">
            <v>1</v>
          </cell>
          <cell r="F530">
            <v>0</v>
          </cell>
          <cell r="H530">
            <v>27</v>
          </cell>
          <cell r="I530">
            <v>13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0.48148148148148145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390000</v>
          </cell>
          <cell r="BE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</row>
        <row r="531">
          <cell r="B531">
            <v>54102015</v>
          </cell>
          <cell r="C531" t="str">
            <v>Ngô Đức Anh</v>
          </cell>
          <cell r="D531" t="str">
            <v>Nhân viên lái vận hành TTBMĐ</v>
          </cell>
          <cell r="E531">
            <v>1</v>
          </cell>
          <cell r="F531">
            <v>0</v>
          </cell>
          <cell r="H531">
            <v>27</v>
          </cell>
          <cell r="I531">
            <v>13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0.48148148148148145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390000</v>
          </cell>
          <cell r="BE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</row>
        <row r="532">
          <cell r="B532">
            <v>55102015</v>
          </cell>
          <cell r="C532" t="str">
            <v>Hoàng Tuấn Anh</v>
          </cell>
          <cell r="D532" t="str">
            <v>Nhân viên lái vận hành TTBMĐ</v>
          </cell>
          <cell r="E532">
            <v>1</v>
          </cell>
          <cell r="F532">
            <v>0</v>
          </cell>
          <cell r="H532">
            <v>27</v>
          </cell>
          <cell r="I532">
            <v>13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0.48148148148148145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390000</v>
          </cell>
          <cell r="BE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</row>
        <row r="533">
          <cell r="B533">
            <v>56102015</v>
          </cell>
          <cell r="C533" t="str">
            <v>Nguyễn Thành Chung</v>
          </cell>
          <cell r="D533" t="str">
            <v>Nhân viên lái vận hành TTBMĐ</v>
          </cell>
          <cell r="E533">
            <v>1</v>
          </cell>
          <cell r="F533">
            <v>0</v>
          </cell>
          <cell r="H533">
            <v>27</v>
          </cell>
          <cell r="I533">
            <v>11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0.40740740740740738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330000</v>
          </cell>
          <cell r="BE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</row>
        <row r="534">
          <cell r="B534">
            <v>57102015</v>
          </cell>
          <cell r="C534" t="str">
            <v>Nguyễn Việt Cường</v>
          </cell>
          <cell r="D534" t="str">
            <v>Nhân viên lái vận hành TTBMĐ</v>
          </cell>
          <cell r="E534">
            <v>1</v>
          </cell>
          <cell r="F534">
            <v>0</v>
          </cell>
          <cell r="H534">
            <v>27</v>
          </cell>
          <cell r="I534">
            <v>13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0.48148148148148145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390000</v>
          </cell>
          <cell r="BE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</row>
        <row r="535">
          <cell r="B535">
            <v>58102015</v>
          </cell>
          <cell r="C535" t="str">
            <v>Nguyễn Phương Dũng</v>
          </cell>
          <cell r="D535" t="str">
            <v>Nhân viên lái vận hành TTBMĐ</v>
          </cell>
          <cell r="E535">
            <v>1</v>
          </cell>
          <cell r="F535">
            <v>0</v>
          </cell>
          <cell r="H535">
            <v>27</v>
          </cell>
          <cell r="I535">
            <v>13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0.48148148148148145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390000</v>
          </cell>
          <cell r="BE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</row>
        <row r="536">
          <cell r="B536">
            <v>59102015</v>
          </cell>
          <cell r="C536" t="str">
            <v>Bùi Đình Hưng</v>
          </cell>
          <cell r="D536" t="str">
            <v>Nhân viên lái vận hành TTBMĐ</v>
          </cell>
          <cell r="E536">
            <v>1</v>
          </cell>
          <cell r="F536">
            <v>0</v>
          </cell>
          <cell r="H536">
            <v>27</v>
          </cell>
          <cell r="I536">
            <v>12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0.44444444444444442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360000</v>
          </cell>
          <cell r="BE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</row>
        <row r="537">
          <cell r="B537">
            <v>60102015</v>
          </cell>
          <cell r="C537" t="str">
            <v>Đoàn Khuê</v>
          </cell>
          <cell r="D537" t="str">
            <v>Nhân viên lái vận hành TTBMĐ</v>
          </cell>
          <cell r="E537">
            <v>1</v>
          </cell>
          <cell r="F537">
            <v>0</v>
          </cell>
          <cell r="H537">
            <v>27</v>
          </cell>
          <cell r="I537">
            <v>13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0.48148148148148145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390000</v>
          </cell>
          <cell r="BE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</row>
        <row r="538">
          <cell r="B538">
            <v>61102015</v>
          </cell>
          <cell r="C538" t="str">
            <v>Nguyễn Phương Long</v>
          </cell>
          <cell r="D538" t="str">
            <v>Nhân viên lái vận hành TTBMĐ</v>
          </cell>
          <cell r="E538">
            <v>1</v>
          </cell>
          <cell r="F538">
            <v>0</v>
          </cell>
          <cell r="H538">
            <v>27</v>
          </cell>
          <cell r="I538">
            <v>13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0.48148148148148145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390000</v>
          </cell>
          <cell r="BE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</row>
        <row r="539">
          <cell r="B539">
            <v>62102015</v>
          </cell>
          <cell r="C539" t="str">
            <v>Nguyễn Hữu Mạnh</v>
          </cell>
          <cell r="D539" t="str">
            <v>Nhân viên lái vận hành TTBMĐ</v>
          </cell>
          <cell r="E539">
            <v>1</v>
          </cell>
          <cell r="F539">
            <v>0</v>
          </cell>
          <cell r="H539">
            <v>27</v>
          </cell>
          <cell r="I539">
            <v>13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0.48148148148148145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390000</v>
          </cell>
          <cell r="BE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</row>
        <row r="540">
          <cell r="B540">
            <v>63102015</v>
          </cell>
          <cell r="C540" t="str">
            <v>Phan Đức Mạnh</v>
          </cell>
          <cell r="D540" t="str">
            <v>Nhân viên lái vận hành TTBMĐ</v>
          </cell>
          <cell r="E540">
            <v>1</v>
          </cell>
          <cell r="F540">
            <v>0</v>
          </cell>
          <cell r="H540">
            <v>27</v>
          </cell>
          <cell r="I540">
            <v>13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0.48148148148148145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390000</v>
          </cell>
          <cell r="BE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</row>
        <row r="541">
          <cell r="B541">
            <v>64102015</v>
          </cell>
          <cell r="C541" t="str">
            <v>Lương Văn Quân</v>
          </cell>
          <cell r="D541" t="str">
            <v>Nhân viên lái vận hành TTBMĐ</v>
          </cell>
          <cell r="E541">
            <v>1</v>
          </cell>
          <cell r="F541">
            <v>0</v>
          </cell>
          <cell r="H541">
            <v>27</v>
          </cell>
          <cell r="I541">
            <v>13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0.48148148148148145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390000</v>
          </cell>
          <cell r="BE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</row>
        <row r="542">
          <cell r="B542">
            <v>65102015</v>
          </cell>
          <cell r="C542" t="str">
            <v>Lã Văn Quý</v>
          </cell>
          <cell r="D542" t="str">
            <v>Nhân viên lái vận hành TTBMĐ</v>
          </cell>
          <cell r="E542">
            <v>1</v>
          </cell>
          <cell r="F542">
            <v>0</v>
          </cell>
          <cell r="H542">
            <v>27</v>
          </cell>
          <cell r="I542">
            <v>13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0.48148148148148145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390000</v>
          </cell>
          <cell r="BE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</row>
        <row r="543">
          <cell r="B543">
            <v>66102015</v>
          </cell>
          <cell r="C543" t="str">
            <v>Lê Văn Sơn</v>
          </cell>
          <cell r="D543" t="str">
            <v>Nhân viên lái vận hành TTBMĐ</v>
          </cell>
          <cell r="E543">
            <v>1</v>
          </cell>
          <cell r="F543">
            <v>0</v>
          </cell>
          <cell r="H543">
            <v>27</v>
          </cell>
          <cell r="I543">
            <v>13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0.48148148148148145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390000</v>
          </cell>
          <cell r="BE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</row>
        <row r="544">
          <cell r="B544">
            <v>67102015</v>
          </cell>
          <cell r="C544" t="str">
            <v>Nguyễn Thanh Thắng</v>
          </cell>
          <cell r="D544" t="str">
            <v>Nhân viên lái vận hành TTBMĐ</v>
          </cell>
          <cell r="E544">
            <v>1</v>
          </cell>
          <cell r="F544">
            <v>0</v>
          </cell>
          <cell r="H544">
            <v>27</v>
          </cell>
          <cell r="I544">
            <v>13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0.48148148148148145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390000</v>
          </cell>
          <cell r="BE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</row>
        <row r="545">
          <cell r="B545">
            <v>68102015</v>
          </cell>
          <cell r="C545" t="str">
            <v>Nguyễn Tiến Thành</v>
          </cell>
          <cell r="D545" t="str">
            <v>Nhân viên lái vận hành TTBMĐ</v>
          </cell>
          <cell r="E545">
            <v>1</v>
          </cell>
          <cell r="F545">
            <v>0</v>
          </cell>
          <cell r="H545">
            <v>27</v>
          </cell>
          <cell r="I545">
            <v>13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0.48148148148148145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390000</v>
          </cell>
          <cell r="BE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</row>
        <row r="546">
          <cell r="B546">
            <v>69102015</v>
          </cell>
          <cell r="C546" t="str">
            <v>Nguyễn Văn Thọ</v>
          </cell>
          <cell r="D546" t="str">
            <v>Nhân viên lái vận hành TTBMĐ</v>
          </cell>
          <cell r="E546">
            <v>1</v>
          </cell>
          <cell r="F546">
            <v>0</v>
          </cell>
          <cell r="H546">
            <v>27</v>
          </cell>
          <cell r="I546">
            <v>13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0.48148148148148145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390000</v>
          </cell>
          <cell r="BE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</row>
        <row r="547">
          <cell r="B547">
            <v>70102015</v>
          </cell>
          <cell r="C547" t="str">
            <v>Nguyễn Ngọc Tùng</v>
          </cell>
          <cell r="D547" t="str">
            <v>Nhân viên lái vận hành TTBMĐ</v>
          </cell>
          <cell r="E547">
            <v>1</v>
          </cell>
          <cell r="F547">
            <v>0</v>
          </cell>
          <cell r="H547">
            <v>27</v>
          </cell>
          <cell r="I547">
            <v>13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0.48148148148148145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390000</v>
          </cell>
          <cell r="BE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</row>
        <row r="548">
          <cell r="B548">
            <v>71102015</v>
          </cell>
          <cell r="C548" t="str">
            <v>Đỗ Đình Việt</v>
          </cell>
          <cell r="D548" t="str">
            <v>Nhân viên lái vận hành TTBMĐ</v>
          </cell>
          <cell r="E548">
            <v>1</v>
          </cell>
          <cell r="F548">
            <v>0</v>
          </cell>
          <cell r="H548">
            <v>27</v>
          </cell>
          <cell r="I548">
            <v>13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0.48148148148148145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390000</v>
          </cell>
          <cell r="BE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</row>
      </sheetData>
      <sheetData sheetId="10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23</v>
          </cell>
          <cell r="F5">
            <v>23</v>
          </cell>
          <cell r="G5">
            <v>0</v>
          </cell>
          <cell r="H5">
            <v>23</v>
          </cell>
          <cell r="I5">
            <v>680000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23</v>
          </cell>
          <cell r="F6">
            <v>23</v>
          </cell>
          <cell r="G6">
            <v>0</v>
          </cell>
          <cell r="H6">
            <v>23</v>
          </cell>
          <cell r="I6">
            <v>680000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23</v>
          </cell>
          <cell r="F7">
            <v>23</v>
          </cell>
          <cell r="G7">
            <v>0</v>
          </cell>
          <cell r="H7">
            <v>23</v>
          </cell>
          <cell r="I7">
            <v>680000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23</v>
          </cell>
          <cell r="F8">
            <v>23</v>
          </cell>
          <cell r="G8">
            <v>0</v>
          </cell>
          <cell r="H8">
            <v>23</v>
          </cell>
          <cell r="I8">
            <v>680000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23</v>
          </cell>
          <cell r="F9">
            <v>23</v>
          </cell>
          <cell r="G9">
            <v>0</v>
          </cell>
          <cell r="H9">
            <v>23</v>
          </cell>
          <cell r="I9">
            <v>680000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23</v>
          </cell>
          <cell r="F10">
            <v>23</v>
          </cell>
          <cell r="G10">
            <v>0</v>
          </cell>
          <cell r="H10">
            <v>23</v>
          </cell>
          <cell r="I10">
            <v>680000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27</v>
          </cell>
          <cell r="F11">
            <v>27</v>
          </cell>
          <cell r="G11">
            <v>0</v>
          </cell>
          <cell r="H11">
            <v>27</v>
          </cell>
          <cell r="I11">
            <v>680000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27</v>
          </cell>
          <cell r="F12">
            <v>24</v>
          </cell>
          <cell r="G12">
            <v>0</v>
          </cell>
          <cell r="H12">
            <v>24</v>
          </cell>
          <cell r="I12">
            <v>604444.44444444438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27</v>
          </cell>
          <cell r="F13">
            <v>27</v>
          </cell>
          <cell r="G13">
            <v>0</v>
          </cell>
          <cell r="H13">
            <v>27</v>
          </cell>
          <cell r="I13">
            <v>680000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27</v>
          </cell>
          <cell r="F14">
            <v>27</v>
          </cell>
          <cell r="G14">
            <v>0</v>
          </cell>
          <cell r="H14">
            <v>27</v>
          </cell>
          <cell r="I14">
            <v>680000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27</v>
          </cell>
          <cell r="F15">
            <v>27</v>
          </cell>
          <cell r="G15">
            <v>0</v>
          </cell>
          <cell r="H15">
            <v>27</v>
          </cell>
          <cell r="I15">
            <v>680000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27</v>
          </cell>
          <cell r="F16">
            <v>27</v>
          </cell>
          <cell r="G16">
            <v>0</v>
          </cell>
          <cell r="H16">
            <v>27</v>
          </cell>
          <cell r="I16">
            <v>680000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27</v>
          </cell>
          <cell r="F17">
            <v>27</v>
          </cell>
          <cell r="G17">
            <v>0</v>
          </cell>
          <cell r="H17">
            <v>27</v>
          </cell>
          <cell r="I17">
            <v>680000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27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27</v>
          </cell>
          <cell r="F19">
            <v>27</v>
          </cell>
          <cell r="G19">
            <v>0</v>
          </cell>
          <cell r="H19">
            <v>27</v>
          </cell>
          <cell r="I19">
            <v>680000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27</v>
          </cell>
          <cell r="F20">
            <v>27</v>
          </cell>
          <cell r="G20">
            <v>0</v>
          </cell>
          <cell r="H20">
            <v>27</v>
          </cell>
          <cell r="I20">
            <v>680000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27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27</v>
          </cell>
          <cell r="F22">
            <v>27</v>
          </cell>
          <cell r="G22">
            <v>0</v>
          </cell>
          <cell r="H22">
            <v>27</v>
          </cell>
          <cell r="I22">
            <v>680000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27</v>
          </cell>
          <cell r="F23">
            <v>27</v>
          </cell>
          <cell r="G23">
            <v>0</v>
          </cell>
          <cell r="H23">
            <v>27</v>
          </cell>
          <cell r="I23">
            <v>680000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27</v>
          </cell>
          <cell r="F24">
            <v>27</v>
          </cell>
          <cell r="G24">
            <v>0</v>
          </cell>
          <cell r="H24">
            <v>27</v>
          </cell>
          <cell r="I24">
            <v>680000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27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27</v>
          </cell>
          <cell r="F26">
            <v>27</v>
          </cell>
          <cell r="G26">
            <v>0</v>
          </cell>
          <cell r="H26">
            <v>27</v>
          </cell>
          <cell r="I26">
            <v>680000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27</v>
          </cell>
          <cell r="F27">
            <v>27</v>
          </cell>
          <cell r="G27">
            <v>0</v>
          </cell>
          <cell r="H27">
            <v>27</v>
          </cell>
          <cell r="I27">
            <v>680000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27</v>
          </cell>
          <cell r="F28">
            <v>23</v>
          </cell>
          <cell r="G28">
            <v>0</v>
          </cell>
          <cell r="H28">
            <v>23</v>
          </cell>
          <cell r="I28">
            <v>579259.25925925921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27</v>
          </cell>
          <cell r="F29">
            <v>27</v>
          </cell>
          <cell r="G29">
            <v>0</v>
          </cell>
          <cell r="H29">
            <v>27</v>
          </cell>
          <cell r="I29">
            <v>680000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27</v>
          </cell>
          <cell r="F30">
            <v>27</v>
          </cell>
          <cell r="G30">
            <v>0</v>
          </cell>
          <cell r="H30">
            <v>27</v>
          </cell>
          <cell r="I30">
            <v>680000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27</v>
          </cell>
          <cell r="F31">
            <v>27</v>
          </cell>
          <cell r="G31">
            <v>0</v>
          </cell>
          <cell r="H31">
            <v>27</v>
          </cell>
          <cell r="I31">
            <v>680000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27</v>
          </cell>
          <cell r="F32">
            <v>27</v>
          </cell>
          <cell r="G32">
            <v>0</v>
          </cell>
          <cell r="H32">
            <v>27</v>
          </cell>
          <cell r="I32">
            <v>680000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27</v>
          </cell>
          <cell r="F33">
            <v>27</v>
          </cell>
          <cell r="G33">
            <v>0</v>
          </cell>
          <cell r="H33">
            <v>27</v>
          </cell>
          <cell r="I33">
            <v>680000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27</v>
          </cell>
          <cell r="F34">
            <v>27</v>
          </cell>
          <cell r="G34">
            <v>0</v>
          </cell>
          <cell r="H34">
            <v>27</v>
          </cell>
          <cell r="I34">
            <v>680000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27</v>
          </cell>
          <cell r="F35">
            <v>27</v>
          </cell>
          <cell r="G35">
            <v>0</v>
          </cell>
          <cell r="H35">
            <v>27</v>
          </cell>
          <cell r="I35">
            <v>680000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27</v>
          </cell>
          <cell r="F36">
            <v>27</v>
          </cell>
          <cell r="G36">
            <v>0</v>
          </cell>
          <cell r="H36">
            <v>27</v>
          </cell>
          <cell r="I36">
            <v>680000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27</v>
          </cell>
          <cell r="F37">
            <v>27</v>
          </cell>
          <cell r="G37">
            <v>0</v>
          </cell>
          <cell r="H37">
            <v>27</v>
          </cell>
          <cell r="I37">
            <v>680000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27</v>
          </cell>
          <cell r="F38">
            <v>27</v>
          </cell>
          <cell r="G38">
            <v>0</v>
          </cell>
          <cell r="H38">
            <v>27</v>
          </cell>
          <cell r="I38">
            <v>680000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27</v>
          </cell>
          <cell r="F39">
            <v>27</v>
          </cell>
          <cell r="G39">
            <v>0</v>
          </cell>
          <cell r="H39">
            <v>27</v>
          </cell>
          <cell r="I39">
            <v>680000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27</v>
          </cell>
          <cell r="F40">
            <v>27</v>
          </cell>
          <cell r="G40">
            <v>0</v>
          </cell>
          <cell r="H40">
            <v>27</v>
          </cell>
          <cell r="I40">
            <v>680000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27</v>
          </cell>
          <cell r="F41">
            <v>27</v>
          </cell>
          <cell r="G41">
            <v>0</v>
          </cell>
          <cell r="H41">
            <v>27</v>
          </cell>
          <cell r="I41">
            <v>680000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27</v>
          </cell>
          <cell r="F42">
            <v>27</v>
          </cell>
          <cell r="G42">
            <v>0</v>
          </cell>
          <cell r="H42">
            <v>27</v>
          </cell>
          <cell r="I42">
            <v>680000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27</v>
          </cell>
          <cell r="F43">
            <v>27</v>
          </cell>
          <cell r="G43">
            <v>0</v>
          </cell>
          <cell r="H43">
            <v>27</v>
          </cell>
          <cell r="I43">
            <v>680000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23</v>
          </cell>
          <cell r="F44">
            <v>23</v>
          </cell>
          <cell r="G44">
            <v>0</v>
          </cell>
          <cell r="H44">
            <v>23</v>
          </cell>
          <cell r="I44">
            <v>680000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27</v>
          </cell>
          <cell r="F45">
            <v>18</v>
          </cell>
          <cell r="G45">
            <v>0</v>
          </cell>
          <cell r="H45">
            <v>18</v>
          </cell>
          <cell r="I45">
            <v>453333.33333333331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27</v>
          </cell>
          <cell r="F46">
            <v>18</v>
          </cell>
          <cell r="G46">
            <v>0</v>
          </cell>
          <cell r="H46">
            <v>18</v>
          </cell>
          <cell r="I46">
            <v>453333.33333333331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27</v>
          </cell>
          <cell r="F47">
            <v>27</v>
          </cell>
          <cell r="G47">
            <v>0</v>
          </cell>
          <cell r="H47">
            <v>27</v>
          </cell>
          <cell r="I47">
            <v>680000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27</v>
          </cell>
          <cell r="F48">
            <v>27</v>
          </cell>
          <cell r="G48">
            <v>0</v>
          </cell>
          <cell r="H48">
            <v>27</v>
          </cell>
          <cell r="I48">
            <v>680000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27</v>
          </cell>
          <cell r="F49">
            <v>27</v>
          </cell>
          <cell r="G49">
            <v>0</v>
          </cell>
          <cell r="H49">
            <v>27</v>
          </cell>
          <cell r="I49">
            <v>680000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27</v>
          </cell>
          <cell r="F50">
            <v>27</v>
          </cell>
          <cell r="G50">
            <v>0</v>
          </cell>
          <cell r="H50">
            <v>27</v>
          </cell>
          <cell r="I50">
            <v>680000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27</v>
          </cell>
          <cell r="F51">
            <v>27</v>
          </cell>
          <cell r="G51">
            <v>0</v>
          </cell>
          <cell r="H51">
            <v>27</v>
          </cell>
          <cell r="I51">
            <v>680000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27</v>
          </cell>
          <cell r="F52">
            <v>27</v>
          </cell>
          <cell r="G52">
            <v>0</v>
          </cell>
          <cell r="H52">
            <v>27</v>
          </cell>
          <cell r="I52">
            <v>680000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27</v>
          </cell>
          <cell r="F53">
            <v>27</v>
          </cell>
          <cell r="G53">
            <v>0</v>
          </cell>
          <cell r="H53">
            <v>27</v>
          </cell>
          <cell r="I53">
            <v>680000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27</v>
          </cell>
          <cell r="F54">
            <v>27</v>
          </cell>
          <cell r="G54">
            <v>0</v>
          </cell>
          <cell r="H54">
            <v>27</v>
          </cell>
          <cell r="I54">
            <v>680000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27</v>
          </cell>
          <cell r="F55">
            <v>27</v>
          </cell>
          <cell r="G55">
            <v>0</v>
          </cell>
          <cell r="H55">
            <v>27</v>
          </cell>
          <cell r="I55">
            <v>680000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27</v>
          </cell>
          <cell r="F56">
            <v>18</v>
          </cell>
          <cell r="G56">
            <v>0</v>
          </cell>
          <cell r="H56">
            <v>18</v>
          </cell>
          <cell r="I56">
            <v>453333.33333333331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27</v>
          </cell>
          <cell r="F57">
            <v>27</v>
          </cell>
          <cell r="G57">
            <v>0</v>
          </cell>
          <cell r="H57">
            <v>27</v>
          </cell>
          <cell r="I57">
            <v>680000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27</v>
          </cell>
          <cell r="F58">
            <v>27</v>
          </cell>
          <cell r="G58">
            <v>0</v>
          </cell>
          <cell r="H58">
            <v>27</v>
          </cell>
          <cell r="I58">
            <v>680000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27</v>
          </cell>
          <cell r="F59">
            <v>27</v>
          </cell>
          <cell r="G59">
            <v>0</v>
          </cell>
          <cell r="H59">
            <v>27</v>
          </cell>
          <cell r="I59">
            <v>680000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27</v>
          </cell>
          <cell r="F60">
            <v>27</v>
          </cell>
          <cell r="G60">
            <v>0</v>
          </cell>
          <cell r="H60">
            <v>27</v>
          </cell>
          <cell r="I60">
            <v>680000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27</v>
          </cell>
          <cell r="F61">
            <v>27</v>
          </cell>
          <cell r="G61">
            <v>0</v>
          </cell>
          <cell r="H61">
            <v>27</v>
          </cell>
          <cell r="I61">
            <v>680000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27</v>
          </cell>
          <cell r="F62">
            <v>27</v>
          </cell>
          <cell r="G62">
            <v>0</v>
          </cell>
          <cell r="H62">
            <v>27</v>
          </cell>
          <cell r="I62">
            <v>680000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27</v>
          </cell>
          <cell r="F63">
            <v>27</v>
          </cell>
          <cell r="G63">
            <v>0</v>
          </cell>
          <cell r="H63">
            <v>27</v>
          </cell>
          <cell r="I63">
            <v>680000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27</v>
          </cell>
          <cell r="F64">
            <v>27</v>
          </cell>
          <cell r="G64">
            <v>0</v>
          </cell>
          <cell r="H64">
            <v>27</v>
          </cell>
          <cell r="I64">
            <v>680000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27</v>
          </cell>
          <cell r="F65">
            <v>27</v>
          </cell>
          <cell r="G65">
            <v>0</v>
          </cell>
          <cell r="H65">
            <v>27</v>
          </cell>
          <cell r="I65">
            <v>680000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27</v>
          </cell>
          <cell r="F66">
            <v>27</v>
          </cell>
          <cell r="G66">
            <v>0</v>
          </cell>
          <cell r="H66">
            <v>27</v>
          </cell>
          <cell r="I66">
            <v>680000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27</v>
          </cell>
          <cell r="F67">
            <v>27</v>
          </cell>
          <cell r="G67">
            <v>0</v>
          </cell>
          <cell r="H67">
            <v>27</v>
          </cell>
          <cell r="I67">
            <v>680000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23</v>
          </cell>
          <cell r="F68">
            <v>23</v>
          </cell>
          <cell r="G68">
            <v>0</v>
          </cell>
          <cell r="H68">
            <v>23</v>
          </cell>
          <cell r="I68">
            <v>680000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23</v>
          </cell>
          <cell r="F69">
            <v>23</v>
          </cell>
          <cell r="G69">
            <v>0</v>
          </cell>
          <cell r="H69">
            <v>23</v>
          </cell>
          <cell r="I69">
            <v>680000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23</v>
          </cell>
          <cell r="F70">
            <v>23</v>
          </cell>
          <cell r="G70">
            <v>0</v>
          </cell>
          <cell r="H70">
            <v>23</v>
          </cell>
          <cell r="I70">
            <v>680000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23</v>
          </cell>
          <cell r="F71">
            <v>23</v>
          </cell>
          <cell r="G71">
            <v>0</v>
          </cell>
          <cell r="H71">
            <v>23</v>
          </cell>
          <cell r="I71">
            <v>680000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23</v>
          </cell>
          <cell r="F72">
            <v>23</v>
          </cell>
          <cell r="G72">
            <v>0</v>
          </cell>
          <cell r="H72">
            <v>23</v>
          </cell>
          <cell r="I72">
            <v>680000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23</v>
          </cell>
          <cell r="F73">
            <v>23</v>
          </cell>
          <cell r="G73">
            <v>0</v>
          </cell>
          <cell r="H73">
            <v>23</v>
          </cell>
          <cell r="I73">
            <v>680000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23</v>
          </cell>
          <cell r="F74">
            <v>23</v>
          </cell>
          <cell r="G74">
            <v>0</v>
          </cell>
          <cell r="H74">
            <v>23</v>
          </cell>
          <cell r="I74">
            <v>680000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23</v>
          </cell>
          <cell r="F75">
            <v>23</v>
          </cell>
          <cell r="G75">
            <v>0</v>
          </cell>
          <cell r="H75">
            <v>23</v>
          </cell>
          <cell r="I75">
            <v>680000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23</v>
          </cell>
          <cell r="F76">
            <v>23</v>
          </cell>
          <cell r="G76">
            <v>0</v>
          </cell>
          <cell r="H76">
            <v>23</v>
          </cell>
          <cell r="I76">
            <v>680000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23</v>
          </cell>
          <cell r="F77">
            <v>23</v>
          </cell>
          <cell r="G77">
            <v>0</v>
          </cell>
          <cell r="H77">
            <v>23</v>
          </cell>
          <cell r="I77">
            <v>680000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23</v>
          </cell>
          <cell r="F78">
            <v>23</v>
          </cell>
          <cell r="G78">
            <v>0</v>
          </cell>
          <cell r="H78">
            <v>23</v>
          </cell>
          <cell r="I78">
            <v>680000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23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27</v>
          </cell>
          <cell r="F80">
            <v>27</v>
          </cell>
          <cell r="G80">
            <v>0</v>
          </cell>
          <cell r="H80">
            <v>27</v>
          </cell>
          <cell r="I80">
            <v>680000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27</v>
          </cell>
          <cell r="F81">
            <v>27</v>
          </cell>
          <cell r="G81">
            <v>0</v>
          </cell>
          <cell r="H81">
            <v>27</v>
          </cell>
          <cell r="I81">
            <v>680000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27</v>
          </cell>
          <cell r="F82">
            <v>27</v>
          </cell>
          <cell r="G82">
            <v>0</v>
          </cell>
          <cell r="H82">
            <v>27</v>
          </cell>
          <cell r="I82">
            <v>680000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27</v>
          </cell>
          <cell r="F83">
            <v>27</v>
          </cell>
          <cell r="G83">
            <v>0</v>
          </cell>
          <cell r="H83">
            <v>27</v>
          </cell>
          <cell r="I83">
            <v>680000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27</v>
          </cell>
          <cell r="F84">
            <v>27</v>
          </cell>
          <cell r="G84">
            <v>0</v>
          </cell>
          <cell r="H84">
            <v>27</v>
          </cell>
          <cell r="I84">
            <v>680000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27</v>
          </cell>
          <cell r="F85">
            <v>27</v>
          </cell>
          <cell r="G85">
            <v>0</v>
          </cell>
          <cell r="H85">
            <v>27</v>
          </cell>
          <cell r="I85">
            <v>680000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E86">
            <v>27</v>
          </cell>
          <cell r="F86">
            <v>27</v>
          </cell>
          <cell r="G86">
            <v>0</v>
          </cell>
          <cell r="H86">
            <v>27</v>
          </cell>
          <cell r="I86">
            <v>680000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27</v>
          </cell>
          <cell r="F87">
            <v>27</v>
          </cell>
          <cell r="G87">
            <v>0</v>
          </cell>
          <cell r="H87">
            <v>27</v>
          </cell>
          <cell r="I87">
            <v>680000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27</v>
          </cell>
          <cell r="F88">
            <v>24</v>
          </cell>
          <cell r="G88">
            <v>0</v>
          </cell>
          <cell r="H88">
            <v>24</v>
          </cell>
          <cell r="I88">
            <v>604444.44444444438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27</v>
          </cell>
          <cell r="F89">
            <v>27</v>
          </cell>
          <cell r="G89">
            <v>0</v>
          </cell>
          <cell r="H89">
            <v>27</v>
          </cell>
          <cell r="I89">
            <v>680000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27</v>
          </cell>
          <cell r="F90">
            <v>27</v>
          </cell>
          <cell r="G90">
            <v>0</v>
          </cell>
          <cell r="H90">
            <v>27</v>
          </cell>
          <cell r="I90">
            <v>680000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27</v>
          </cell>
          <cell r="F91">
            <v>27</v>
          </cell>
          <cell r="G91">
            <v>0</v>
          </cell>
          <cell r="H91">
            <v>27</v>
          </cell>
          <cell r="I91">
            <v>680000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27</v>
          </cell>
          <cell r="F92">
            <v>27</v>
          </cell>
          <cell r="G92">
            <v>0</v>
          </cell>
          <cell r="H92">
            <v>27</v>
          </cell>
          <cell r="I92">
            <v>680000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27</v>
          </cell>
          <cell r="F93">
            <v>27</v>
          </cell>
          <cell r="G93">
            <v>0</v>
          </cell>
          <cell r="H93">
            <v>27</v>
          </cell>
          <cell r="I93">
            <v>680000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27</v>
          </cell>
          <cell r="F94">
            <v>27</v>
          </cell>
          <cell r="G94">
            <v>0</v>
          </cell>
          <cell r="H94">
            <v>27</v>
          </cell>
          <cell r="I94">
            <v>680000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27</v>
          </cell>
          <cell r="F95">
            <v>27</v>
          </cell>
          <cell r="G95">
            <v>0</v>
          </cell>
          <cell r="H95">
            <v>27</v>
          </cell>
          <cell r="I95">
            <v>680000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27</v>
          </cell>
          <cell r="F96">
            <v>27</v>
          </cell>
          <cell r="G96">
            <v>0</v>
          </cell>
          <cell r="H96">
            <v>27</v>
          </cell>
          <cell r="I96">
            <v>680000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27</v>
          </cell>
          <cell r="F97">
            <v>27</v>
          </cell>
          <cell r="G97">
            <v>0</v>
          </cell>
          <cell r="H97">
            <v>27</v>
          </cell>
          <cell r="I97">
            <v>680000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27</v>
          </cell>
          <cell r="F98">
            <v>27</v>
          </cell>
          <cell r="G98">
            <v>0</v>
          </cell>
          <cell r="H98">
            <v>27</v>
          </cell>
          <cell r="I98">
            <v>680000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27</v>
          </cell>
          <cell r="F99">
            <v>27</v>
          </cell>
          <cell r="G99">
            <v>0</v>
          </cell>
          <cell r="H99">
            <v>27</v>
          </cell>
          <cell r="I99">
            <v>680000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27</v>
          </cell>
          <cell r="F100">
            <v>27</v>
          </cell>
          <cell r="G100">
            <v>0</v>
          </cell>
          <cell r="H100">
            <v>27</v>
          </cell>
          <cell r="I100">
            <v>680000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27</v>
          </cell>
          <cell r="F101">
            <v>27</v>
          </cell>
          <cell r="G101">
            <v>0</v>
          </cell>
          <cell r="H101">
            <v>27</v>
          </cell>
          <cell r="I101">
            <v>680000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E102">
            <v>27</v>
          </cell>
          <cell r="F102">
            <v>27</v>
          </cell>
          <cell r="G102">
            <v>0</v>
          </cell>
          <cell r="H102">
            <v>27</v>
          </cell>
          <cell r="I102">
            <v>680000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27</v>
          </cell>
          <cell r="F103">
            <v>27</v>
          </cell>
          <cell r="G103">
            <v>0</v>
          </cell>
          <cell r="H103">
            <v>27</v>
          </cell>
          <cell r="I103">
            <v>680000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27</v>
          </cell>
          <cell r="F104">
            <v>27</v>
          </cell>
          <cell r="G104">
            <v>0</v>
          </cell>
          <cell r="H104">
            <v>27</v>
          </cell>
          <cell r="I104">
            <v>680000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27</v>
          </cell>
          <cell r="F105">
            <v>27</v>
          </cell>
          <cell r="G105">
            <v>0</v>
          </cell>
          <cell r="H105">
            <v>27</v>
          </cell>
          <cell r="I105">
            <v>680000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27</v>
          </cell>
          <cell r="F106">
            <v>27</v>
          </cell>
          <cell r="G106">
            <v>0</v>
          </cell>
          <cell r="H106">
            <v>27</v>
          </cell>
          <cell r="I106">
            <v>680000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27</v>
          </cell>
          <cell r="F107">
            <v>27</v>
          </cell>
          <cell r="G107">
            <v>0</v>
          </cell>
          <cell r="H107">
            <v>27</v>
          </cell>
          <cell r="I107">
            <v>680000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27</v>
          </cell>
          <cell r="F108">
            <v>27</v>
          </cell>
          <cell r="G108">
            <v>0</v>
          </cell>
          <cell r="H108">
            <v>27</v>
          </cell>
          <cell r="I108">
            <v>680000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27</v>
          </cell>
          <cell r="F109">
            <v>27</v>
          </cell>
          <cell r="G109">
            <v>0</v>
          </cell>
          <cell r="H109">
            <v>27</v>
          </cell>
          <cell r="I109">
            <v>680000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27</v>
          </cell>
          <cell r="F110">
            <v>27</v>
          </cell>
          <cell r="G110">
            <v>0</v>
          </cell>
          <cell r="H110">
            <v>27</v>
          </cell>
          <cell r="I110">
            <v>680000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27</v>
          </cell>
          <cell r="F111">
            <v>27</v>
          </cell>
          <cell r="G111">
            <v>0</v>
          </cell>
          <cell r="H111">
            <v>27</v>
          </cell>
          <cell r="I111">
            <v>680000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27</v>
          </cell>
          <cell r="F112">
            <v>27</v>
          </cell>
          <cell r="G112">
            <v>0</v>
          </cell>
          <cell r="H112">
            <v>27</v>
          </cell>
          <cell r="I112">
            <v>680000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27</v>
          </cell>
          <cell r="F113">
            <v>27</v>
          </cell>
          <cell r="G113">
            <v>0</v>
          </cell>
          <cell r="H113">
            <v>27</v>
          </cell>
          <cell r="I113">
            <v>680000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27</v>
          </cell>
          <cell r="F114">
            <v>27</v>
          </cell>
          <cell r="G114">
            <v>0</v>
          </cell>
          <cell r="H114">
            <v>27</v>
          </cell>
          <cell r="I114">
            <v>680000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27</v>
          </cell>
          <cell r="F115">
            <v>27</v>
          </cell>
          <cell r="G115">
            <v>0</v>
          </cell>
          <cell r="H115">
            <v>27</v>
          </cell>
          <cell r="I115">
            <v>680000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27</v>
          </cell>
          <cell r="F116">
            <v>27</v>
          </cell>
          <cell r="G116">
            <v>0</v>
          </cell>
          <cell r="H116">
            <v>27</v>
          </cell>
          <cell r="I116">
            <v>680000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27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27</v>
          </cell>
          <cell r="F118">
            <v>27</v>
          </cell>
          <cell r="G118">
            <v>0</v>
          </cell>
          <cell r="H118">
            <v>27</v>
          </cell>
          <cell r="I118">
            <v>680000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27</v>
          </cell>
          <cell r="F119">
            <v>27</v>
          </cell>
          <cell r="G119">
            <v>0</v>
          </cell>
          <cell r="H119">
            <v>27</v>
          </cell>
          <cell r="I119">
            <v>680000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27</v>
          </cell>
          <cell r="F120">
            <v>27</v>
          </cell>
          <cell r="G120">
            <v>0</v>
          </cell>
          <cell r="H120">
            <v>27</v>
          </cell>
          <cell r="I120">
            <v>680000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27</v>
          </cell>
          <cell r="F121">
            <v>27</v>
          </cell>
          <cell r="G121">
            <v>0</v>
          </cell>
          <cell r="H121">
            <v>27</v>
          </cell>
          <cell r="I121">
            <v>680000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27</v>
          </cell>
          <cell r="F122">
            <v>27</v>
          </cell>
          <cell r="G122">
            <v>0</v>
          </cell>
          <cell r="H122">
            <v>27</v>
          </cell>
          <cell r="I122">
            <v>680000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27</v>
          </cell>
          <cell r="F124">
            <v>27</v>
          </cell>
          <cell r="G124">
            <v>0</v>
          </cell>
          <cell r="H124">
            <v>27</v>
          </cell>
          <cell r="I124">
            <v>680000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27</v>
          </cell>
          <cell r="F125">
            <v>27</v>
          </cell>
          <cell r="G125">
            <v>0</v>
          </cell>
          <cell r="H125">
            <v>27</v>
          </cell>
          <cell r="I125">
            <v>680000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E126">
            <v>27</v>
          </cell>
          <cell r="F126">
            <v>27</v>
          </cell>
          <cell r="G126">
            <v>0</v>
          </cell>
          <cell r="H126">
            <v>27</v>
          </cell>
          <cell r="I126">
            <v>680000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27</v>
          </cell>
          <cell r="F127">
            <v>27</v>
          </cell>
          <cell r="G127">
            <v>0</v>
          </cell>
          <cell r="H127">
            <v>27</v>
          </cell>
          <cell r="I127">
            <v>680000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27</v>
          </cell>
          <cell r="F128">
            <v>27</v>
          </cell>
          <cell r="G128">
            <v>0</v>
          </cell>
          <cell r="H128">
            <v>27</v>
          </cell>
          <cell r="I128">
            <v>680000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27</v>
          </cell>
          <cell r="F129">
            <v>27</v>
          </cell>
          <cell r="G129">
            <v>0</v>
          </cell>
          <cell r="H129">
            <v>27</v>
          </cell>
          <cell r="I129">
            <v>680000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27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27</v>
          </cell>
          <cell r="F131">
            <v>27</v>
          </cell>
          <cell r="G131">
            <v>0</v>
          </cell>
          <cell r="H131">
            <v>27</v>
          </cell>
          <cell r="I131">
            <v>680000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27</v>
          </cell>
          <cell r="F132">
            <v>27</v>
          </cell>
          <cell r="G132">
            <v>0</v>
          </cell>
          <cell r="H132">
            <v>27</v>
          </cell>
          <cell r="I132">
            <v>680000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27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27</v>
          </cell>
          <cell r="F134">
            <v>21</v>
          </cell>
          <cell r="G134">
            <v>0</v>
          </cell>
          <cell r="H134">
            <v>21</v>
          </cell>
          <cell r="I134">
            <v>528888.88888888888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27</v>
          </cell>
          <cell r="F135">
            <v>27</v>
          </cell>
          <cell r="G135">
            <v>0</v>
          </cell>
          <cell r="H135">
            <v>27</v>
          </cell>
          <cell r="I135">
            <v>680000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27</v>
          </cell>
          <cell r="F136">
            <v>3</v>
          </cell>
          <cell r="G136">
            <v>0</v>
          </cell>
          <cell r="H136">
            <v>3</v>
          </cell>
          <cell r="I136">
            <v>75555.555555555547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27</v>
          </cell>
          <cell r="F137">
            <v>27</v>
          </cell>
          <cell r="G137">
            <v>0</v>
          </cell>
          <cell r="H137">
            <v>27</v>
          </cell>
          <cell r="I137">
            <v>680000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27</v>
          </cell>
          <cell r="F138">
            <v>27</v>
          </cell>
          <cell r="G138">
            <v>0</v>
          </cell>
          <cell r="H138">
            <v>27</v>
          </cell>
          <cell r="I138">
            <v>680000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27</v>
          </cell>
          <cell r="F139">
            <v>27</v>
          </cell>
          <cell r="G139">
            <v>0</v>
          </cell>
          <cell r="H139">
            <v>27</v>
          </cell>
          <cell r="I139">
            <v>680000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27</v>
          </cell>
          <cell r="F140">
            <v>27</v>
          </cell>
          <cell r="G140">
            <v>0</v>
          </cell>
          <cell r="H140">
            <v>27</v>
          </cell>
          <cell r="I140">
            <v>680000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27</v>
          </cell>
          <cell r="F141">
            <v>27</v>
          </cell>
          <cell r="G141">
            <v>0</v>
          </cell>
          <cell r="H141">
            <v>27</v>
          </cell>
          <cell r="I141">
            <v>680000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27</v>
          </cell>
          <cell r="F142">
            <v>27</v>
          </cell>
          <cell r="G142">
            <v>0</v>
          </cell>
          <cell r="H142">
            <v>27</v>
          </cell>
          <cell r="I142">
            <v>680000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27</v>
          </cell>
          <cell r="F143">
            <v>27</v>
          </cell>
          <cell r="G143">
            <v>0</v>
          </cell>
          <cell r="H143">
            <v>27</v>
          </cell>
          <cell r="I143">
            <v>680000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27</v>
          </cell>
          <cell r="F144">
            <v>27</v>
          </cell>
          <cell r="G144">
            <v>0</v>
          </cell>
          <cell r="H144">
            <v>27</v>
          </cell>
          <cell r="I144">
            <v>680000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27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27</v>
          </cell>
          <cell r="F146">
            <v>27</v>
          </cell>
          <cell r="G146">
            <v>0</v>
          </cell>
          <cell r="H146">
            <v>27</v>
          </cell>
          <cell r="I146">
            <v>680000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27</v>
          </cell>
          <cell r="F147">
            <v>27</v>
          </cell>
          <cell r="G147">
            <v>0</v>
          </cell>
          <cell r="H147">
            <v>27</v>
          </cell>
          <cell r="I147">
            <v>680000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27</v>
          </cell>
          <cell r="F148">
            <v>27</v>
          </cell>
          <cell r="G148">
            <v>0</v>
          </cell>
          <cell r="H148">
            <v>27</v>
          </cell>
          <cell r="I148">
            <v>680000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27</v>
          </cell>
          <cell r="F149">
            <v>27</v>
          </cell>
          <cell r="G149">
            <v>0</v>
          </cell>
          <cell r="H149">
            <v>27</v>
          </cell>
          <cell r="I149">
            <v>680000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27</v>
          </cell>
          <cell r="F150">
            <v>27</v>
          </cell>
          <cell r="G150">
            <v>0</v>
          </cell>
          <cell r="H150">
            <v>27</v>
          </cell>
          <cell r="I150">
            <v>680000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27</v>
          </cell>
          <cell r="F151">
            <v>27</v>
          </cell>
          <cell r="G151">
            <v>0</v>
          </cell>
          <cell r="H151">
            <v>27</v>
          </cell>
          <cell r="I151">
            <v>680000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27</v>
          </cell>
          <cell r="F152">
            <v>27</v>
          </cell>
          <cell r="G152">
            <v>0</v>
          </cell>
          <cell r="H152">
            <v>27</v>
          </cell>
          <cell r="I152">
            <v>680000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27</v>
          </cell>
          <cell r="F153">
            <v>27</v>
          </cell>
          <cell r="G153">
            <v>0</v>
          </cell>
          <cell r="H153">
            <v>27</v>
          </cell>
          <cell r="I153">
            <v>680000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27</v>
          </cell>
          <cell r="F154">
            <v>27</v>
          </cell>
          <cell r="G154">
            <v>0</v>
          </cell>
          <cell r="H154">
            <v>27</v>
          </cell>
          <cell r="I154">
            <v>680000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27</v>
          </cell>
          <cell r="F155">
            <v>27</v>
          </cell>
          <cell r="G155">
            <v>0</v>
          </cell>
          <cell r="H155">
            <v>27</v>
          </cell>
          <cell r="I155">
            <v>680000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27</v>
          </cell>
          <cell r="F156">
            <v>27</v>
          </cell>
          <cell r="G156">
            <v>0</v>
          </cell>
          <cell r="H156">
            <v>27</v>
          </cell>
          <cell r="I156">
            <v>680000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27</v>
          </cell>
          <cell r="F157">
            <v>27</v>
          </cell>
          <cell r="G157">
            <v>0</v>
          </cell>
          <cell r="H157">
            <v>27</v>
          </cell>
          <cell r="I157">
            <v>680000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27</v>
          </cell>
          <cell r="F158">
            <v>27</v>
          </cell>
          <cell r="G158">
            <v>0</v>
          </cell>
          <cell r="H158">
            <v>27</v>
          </cell>
          <cell r="I158">
            <v>680000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27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27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27</v>
          </cell>
          <cell r="F161">
            <v>27</v>
          </cell>
          <cell r="G161">
            <v>0</v>
          </cell>
          <cell r="H161">
            <v>27</v>
          </cell>
          <cell r="I161">
            <v>680000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27</v>
          </cell>
          <cell r="F162">
            <v>27</v>
          </cell>
          <cell r="G162">
            <v>0</v>
          </cell>
          <cell r="H162">
            <v>27</v>
          </cell>
          <cell r="I162">
            <v>680000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27</v>
          </cell>
          <cell r="F163">
            <v>24</v>
          </cell>
          <cell r="G163">
            <v>0</v>
          </cell>
          <cell r="H163">
            <v>24</v>
          </cell>
          <cell r="I163">
            <v>604444.44444444438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27</v>
          </cell>
          <cell r="F164">
            <v>27</v>
          </cell>
          <cell r="G164">
            <v>0</v>
          </cell>
          <cell r="H164">
            <v>27</v>
          </cell>
          <cell r="I164">
            <v>680000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27</v>
          </cell>
          <cell r="F165">
            <v>27</v>
          </cell>
          <cell r="G165">
            <v>0</v>
          </cell>
          <cell r="H165">
            <v>27</v>
          </cell>
          <cell r="I165">
            <v>680000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27</v>
          </cell>
          <cell r="F166">
            <v>27</v>
          </cell>
          <cell r="G166">
            <v>0</v>
          </cell>
          <cell r="H166">
            <v>27</v>
          </cell>
          <cell r="I166">
            <v>680000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27</v>
          </cell>
          <cell r="F167">
            <v>27</v>
          </cell>
          <cell r="G167">
            <v>0</v>
          </cell>
          <cell r="H167">
            <v>27</v>
          </cell>
          <cell r="I167">
            <v>680000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27</v>
          </cell>
          <cell r="F168">
            <v>27</v>
          </cell>
          <cell r="G168">
            <v>0</v>
          </cell>
          <cell r="H168">
            <v>27</v>
          </cell>
          <cell r="I168">
            <v>680000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27</v>
          </cell>
          <cell r="F169">
            <v>27</v>
          </cell>
          <cell r="G169">
            <v>0</v>
          </cell>
          <cell r="H169">
            <v>27</v>
          </cell>
          <cell r="I169">
            <v>680000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27</v>
          </cell>
          <cell r="F170">
            <v>27</v>
          </cell>
          <cell r="G170">
            <v>0</v>
          </cell>
          <cell r="H170">
            <v>27</v>
          </cell>
          <cell r="I170">
            <v>680000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27</v>
          </cell>
          <cell r="F171">
            <v>27</v>
          </cell>
          <cell r="G171">
            <v>0</v>
          </cell>
          <cell r="H171">
            <v>27</v>
          </cell>
          <cell r="I171">
            <v>680000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27</v>
          </cell>
          <cell r="F172">
            <v>27</v>
          </cell>
          <cell r="G172">
            <v>0</v>
          </cell>
          <cell r="H172">
            <v>27</v>
          </cell>
          <cell r="I172">
            <v>680000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27</v>
          </cell>
          <cell r="F173">
            <v>27</v>
          </cell>
          <cell r="G173">
            <v>0</v>
          </cell>
          <cell r="H173">
            <v>27</v>
          </cell>
          <cell r="I173">
            <v>680000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27</v>
          </cell>
          <cell r="F174">
            <v>27</v>
          </cell>
          <cell r="G174">
            <v>0</v>
          </cell>
          <cell r="H174">
            <v>27</v>
          </cell>
          <cell r="I174">
            <v>680000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27</v>
          </cell>
          <cell r="F175">
            <v>27</v>
          </cell>
          <cell r="G175">
            <v>0</v>
          </cell>
          <cell r="H175">
            <v>27</v>
          </cell>
          <cell r="I175">
            <v>680000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27</v>
          </cell>
          <cell r="F176">
            <v>27</v>
          </cell>
          <cell r="G176">
            <v>0</v>
          </cell>
          <cell r="H176">
            <v>27</v>
          </cell>
          <cell r="I176">
            <v>680000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27</v>
          </cell>
          <cell r="F177">
            <v>24</v>
          </cell>
          <cell r="G177">
            <v>0</v>
          </cell>
          <cell r="H177">
            <v>24</v>
          </cell>
          <cell r="I177">
            <v>604444.44444444438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27</v>
          </cell>
          <cell r="F178">
            <v>27</v>
          </cell>
          <cell r="G178">
            <v>0</v>
          </cell>
          <cell r="H178">
            <v>27</v>
          </cell>
          <cell r="I178">
            <v>680000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27</v>
          </cell>
          <cell r="F179">
            <v>27</v>
          </cell>
          <cell r="G179">
            <v>0</v>
          </cell>
          <cell r="H179">
            <v>27</v>
          </cell>
          <cell r="I179">
            <v>680000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27</v>
          </cell>
          <cell r="F180">
            <v>27</v>
          </cell>
          <cell r="G180">
            <v>0</v>
          </cell>
          <cell r="H180">
            <v>27</v>
          </cell>
          <cell r="I180">
            <v>680000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27</v>
          </cell>
          <cell r="F181">
            <v>27</v>
          </cell>
          <cell r="G181">
            <v>0</v>
          </cell>
          <cell r="H181">
            <v>27</v>
          </cell>
          <cell r="I181">
            <v>680000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27</v>
          </cell>
          <cell r="F182">
            <v>27</v>
          </cell>
          <cell r="G182">
            <v>0</v>
          </cell>
          <cell r="H182">
            <v>27</v>
          </cell>
          <cell r="I182">
            <v>680000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27</v>
          </cell>
          <cell r="F183">
            <v>25</v>
          </cell>
          <cell r="G183">
            <v>0</v>
          </cell>
          <cell r="H183">
            <v>25</v>
          </cell>
          <cell r="I183">
            <v>629629.62962962966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27</v>
          </cell>
          <cell r="F184">
            <v>27</v>
          </cell>
          <cell r="G184">
            <v>0</v>
          </cell>
          <cell r="H184">
            <v>27</v>
          </cell>
          <cell r="I184">
            <v>680000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27</v>
          </cell>
          <cell r="F185">
            <v>27</v>
          </cell>
          <cell r="G185">
            <v>0</v>
          </cell>
          <cell r="H185">
            <v>27</v>
          </cell>
          <cell r="I185">
            <v>680000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27</v>
          </cell>
          <cell r="F186">
            <v>27</v>
          </cell>
          <cell r="G186">
            <v>0</v>
          </cell>
          <cell r="H186">
            <v>27</v>
          </cell>
          <cell r="I186">
            <v>680000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27</v>
          </cell>
          <cell r="F187">
            <v>27</v>
          </cell>
          <cell r="G187">
            <v>0</v>
          </cell>
          <cell r="H187">
            <v>27</v>
          </cell>
          <cell r="I187">
            <v>680000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27</v>
          </cell>
          <cell r="F188">
            <v>27</v>
          </cell>
          <cell r="G188">
            <v>0</v>
          </cell>
          <cell r="H188">
            <v>27</v>
          </cell>
          <cell r="I188">
            <v>680000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27</v>
          </cell>
          <cell r="F189">
            <v>27</v>
          </cell>
          <cell r="G189">
            <v>0</v>
          </cell>
          <cell r="H189">
            <v>27</v>
          </cell>
          <cell r="I189">
            <v>680000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27</v>
          </cell>
          <cell r="F190">
            <v>27</v>
          </cell>
          <cell r="G190">
            <v>0</v>
          </cell>
          <cell r="H190">
            <v>27</v>
          </cell>
          <cell r="I190">
            <v>680000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27</v>
          </cell>
          <cell r="F191">
            <v>27</v>
          </cell>
          <cell r="G191">
            <v>0</v>
          </cell>
          <cell r="H191">
            <v>27</v>
          </cell>
          <cell r="I191">
            <v>680000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27</v>
          </cell>
          <cell r="F192">
            <v>27</v>
          </cell>
          <cell r="G192">
            <v>0</v>
          </cell>
          <cell r="H192">
            <v>27</v>
          </cell>
          <cell r="I192">
            <v>680000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27</v>
          </cell>
          <cell r="F193">
            <v>27</v>
          </cell>
          <cell r="G193">
            <v>0</v>
          </cell>
          <cell r="H193">
            <v>27</v>
          </cell>
          <cell r="I193">
            <v>680000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27</v>
          </cell>
          <cell r="F194">
            <v>27</v>
          </cell>
          <cell r="G194">
            <v>0</v>
          </cell>
          <cell r="H194">
            <v>27</v>
          </cell>
          <cell r="I194">
            <v>680000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27</v>
          </cell>
          <cell r="F195">
            <v>27</v>
          </cell>
          <cell r="G195">
            <v>0</v>
          </cell>
          <cell r="H195">
            <v>27</v>
          </cell>
          <cell r="I195">
            <v>680000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27</v>
          </cell>
          <cell r="F196">
            <v>27</v>
          </cell>
          <cell r="G196">
            <v>0</v>
          </cell>
          <cell r="H196">
            <v>27</v>
          </cell>
          <cell r="I196">
            <v>680000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27</v>
          </cell>
          <cell r="F197">
            <v>27</v>
          </cell>
          <cell r="G197">
            <v>0</v>
          </cell>
          <cell r="H197">
            <v>27</v>
          </cell>
          <cell r="I197">
            <v>680000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27</v>
          </cell>
          <cell r="F198">
            <v>27</v>
          </cell>
          <cell r="G198">
            <v>0</v>
          </cell>
          <cell r="H198">
            <v>27</v>
          </cell>
          <cell r="I198">
            <v>680000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27</v>
          </cell>
          <cell r="F199">
            <v>27</v>
          </cell>
          <cell r="G199">
            <v>0</v>
          </cell>
          <cell r="H199">
            <v>27</v>
          </cell>
          <cell r="I199">
            <v>680000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27</v>
          </cell>
          <cell r="F200">
            <v>24</v>
          </cell>
          <cell r="G200">
            <v>0</v>
          </cell>
          <cell r="H200">
            <v>24</v>
          </cell>
          <cell r="I200">
            <v>604444.44444444438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27</v>
          </cell>
          <cell r="F201">
            <v>27</v>
          </cell>
          <cell r="G201">
            <v>0</v>
          </cell>
          <cell r="H201">
            <v>27</v>
          </cell>
          <cell r="I201">
            <v>680000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27</v>
          </cell>
          <cell r="F202">
            <v>27</v>
          </cell>
          <cell r="G202">
            <v>0</v>
          </cell>
          <cell r="H202">
            <v>27</v>
          </cell>
          <cell r="I202">
            <v>680000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27</v>
          </cell>
          <cell r="F203">
            <v>27</v>
          </cell>
          <cell r="G203">
            <v>0</v>
          </cell>
          <cell r="H203">
            <v>27</v>
          </cell>
          <cell r="I203">
            <v>680000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27</v>
          </cell>
          <cell r="F204">
            <v>27</v>
          </cell>
          <cell r="G204">
            <v>0</v>
          </cell>
          <cell r="H204">
            <v>27</v>
          </cell>
          <cell r="I204">
            <v>680000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27</v>
          </cell>
          <cell r="F205">
            <v>27</v>
          </cell>
          <cell r="G205">
            <v>0</v>
          </cell>
          <cell r="H205">
            <v>27</v>
          </cell>
          <cell r="I205">
            <v>680000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27</v>
          </cell>
          <cell r="F206">
            <v>27</v>
          </cell>
          <cell r="G206">
            <v>0</v>
          </cell>
          <cell r="H206">
            <v>27</v>
          </cell>
          <cell r="I206">
            <v>680000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27</v>
          </cell>
          <cell r="F207">
            <v>27</v>
          </cell>
          <cell r="G207">
            <v>0</v>
          </cell>
          <cell r="H207">
            <v>27</v>
          </cell>
          <cell r="I207">
            <v>680000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27</v>
          </cell>
          <cell r="F208">
            <v>24</v>
          </cell>
          <cell r="G208">
            <v>0</v>
          </cell>
          <cell r="H208">
            <v>24</v>
          </cell>
          <cell r="I208">
            <v>604444.44444444438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27</v>
          </cell>
          <cell r="F209">
            <v>27</v>
          </cell>
          <cell r="G209">
            <v>0</v>
          </cell>
          <cell r="H209">
            <v>27</v>
          </cell>
          <cell r="I209">
            <v>680000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27</v>
          </cell>
          <cell r="F210">
            <v>24</v>
          </cell>
          <cell r="G210">
            <v>0</v>
          </cell>
          <cell r="H210">
            <v>24</v>
          </cell>
          <cell r="I210">
            <v>604444.44444444438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27</v>
          </cell>
          <cell r="F211">
            <v>27</v>
          </cell>
          <cell r="G211">
            <v>0</v>
          </cell>
          <cell r="H211">
            <v>27</v>
          </cell>
          <cell r="I211">
            <v>680000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27</v>
          </cell>
          <cell r="F212">
            <v>27</v>
          </cell>
          <cell r="G212">
            <v>0</v>
          </cell>
          <cell r="H212">
            <v>27</v>
          </cell>
          <cell r="I212">
            <v>680000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27</v>
          </cell>
          <cell r="F213">
            <v>27</v>
          </cell>
          <cell r="G213">
            <v>0</v>
          </cell>
          <cell r="H213">
            <v>27</v>
          </cell>
          <cell r="I213">
            <v>680000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27</v>
          </cell>
          <cell r="F214">
            <v>27</v>
          </cell>
          <cell r="G214">
            <v>0</v>
          </cell>
          <cell r="H214">
            <v>27</v>
          </cell>
          <cell r="I214">
            <v>680000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27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23</v>
          </cell>
          <cell r="F216">
            <v>23</v>
          </cell>
          <cell r="G216">
            <v>0</v>
          </cell>
          <cell r="H216">
            <v>23</v>
          </cell>
          <cell r="I216">
            <v>680000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23</v>
          </cell>
          <cell r="F217">
            <v>23</v>
          </cell>
          <cell r="G217">
            <v>0</v>
          </cell>
          <cell r="H217">
            <v>23</v>
          </cell>
          <cell r="I217">
            <v>680000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23</v>
          </cell>
          <cell r="F218">
            <v>23</v>
          </cell>
          <cell r="G218">
            <v>0</v>
          </cell>
          <cell r="H218">
            <v>23</v>
          </cell>
          <cell r="I218">
            <v>680000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23</v>
          </cell>
          <cell r="F219">
            <v>23</v>
          </cell>
          <cell r="G219">
            <v>0</v>
          </cell>
          <cell r="H219">
            <v>23</v>
          </cell>
          <cell r="I219">
            <v>680000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23</v>
          </cell>
          <cell r="F220">
            <v>23</v>
          </cell>
          <cell r="G220">
            <v>0</v>
          </cell>
          <cell r="H220">
            <v>23</v>
          </cell>
          <cell r="I220">
            <v>680000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27</v>
          </cell>
          <cell r="F221">
            <v>27</v>
          </cell>
          <cell r="G221">
            <v>0</v>
          </cell>
          <cell r="H221">
            <v>27</v>
          </cell>
          <cell r="I221">
            <v>680000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27</v>
          </cell>
          <cell r="F222">
            <v>20</v>
          </cell>
          <cell r="G222">
            <v>0</v>
          </cell>
          <cell r="H222">
            <v>20</v>
          </cell>
          <cell r="I222">
            <v>503703.70370370365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27</v>
          </cell>
          <cell r="F223">
            <v>27</v>
          </cell>
          <cell r="G223">
            <v>0</v>
          </cell>
          <cell r="H223">
            <v>27</v>
          </cell>
          <cell r="I223">
            <v>680000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27</v>
          </cell>
          <cell r="F224">
            <v>27</v>
          </cell>
          <cell r="G224">
            <v>0</v>
          </cell>
          <cell r="H224">
            <v>27</v>
          </cell>
          <cell r="I224">
            <v>680000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27</v>
          </cell>
          <cell r="F225">
            <v>27</v>
          </cell>
          <cell r="G225">
            <v>0</v>
          </cell>
          <cell r="H225">
            <v>27</v>
          </cell>
          <cell r="I225">
            <v>680000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27</v>
          </cell>
          <cell r="F226">
            <v>27</v>
          </cell>
          <cell r="G226">
            <v>0</v>
          </cell>
          <cell r="H226">
            <v>27</v>
          </cell>
          <cell r="I226">
            <v>680000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27</v>
          </cell>
          <cell r="F227">
            <v>27</v>
          </cell>
          <cell r="G227">
            <v>0</v>
          </cell>
          <cell r="H227">
            <v>27</v>
          </cell>
          <cell r="I227">
            <v>680000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27</v>
          </cell>
          <cell r="F228">
            <v>27</v>
          </cell>
          <cell r="G228">
            <v>0</v>
          </cell>
          <cell r="H228">
            <v>27</v>
          </cell>
          <cell r="I228">
            <v>680000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27</v>
          </cell>
          <cell r="F229">
            <v>27</v>
          </cell>
          <cell r="G229">
            <v>0</v>
          </cell>
          <cell r="H229">
            <v>27</v>
          </cell>
          <cell r="I229">
            <v>680000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27</v>
          </cell>
          <cell r="F230">
            <v>27</v>
          </cell>
          <cell r="G230">
            <v>0</v>
          </cell>
          <cell r="H230">
            <v>27</v>
          </cell>
          <cell r="I230">
            <v>680000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27</v>
          </cell>
          <cell r="F231">
            <v>27</v>
          </cell>
          <cell r="G231">
            <v>0</v>
          </cell>
          <cell r="H231">
            <v>27</v>
          </cell>
          <cell r="I231">
            <v>680000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27</v>
          </cell>
          <cell r="F232">
            <v>27</v>
          </cell>
          <cell r="G232">
            <v>0</v>
          </cell>
          <cell r="H232">
            <v>27</v>
          </cell>
          <cell r="I232">
            <v>680000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27</v>
          </cell>
          <cell r="F233">
            <v>27</v>
          </cell>
          <cell r="G233">
            <v>0</v>
          </cell>
          <cell r="H233">
            <v>27</v>
          </cell>
          <cell r="I233">
            <v>680000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27</v>
          </cell>
          <cell r="F234">
            <v>27</v>
          </cell>
          <cell r="G234">
            <v>0</v>
          </cell>
          <cell r="H234">
            <v>27</v>
          </cell>
          <cell r="I234">
            <v>680000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27</v>
          </cell>
          <cell r="F235">
            <v>27</v>
          </cell>
          <cell r="G235">
            <v>0</v>
          </cell>
          <cell r="H235">
            <v>27</v>
          </cell>
          <cell r="I235">
            <v>680000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27</v>
          </cell>
          <cell r="F236">
            <v>27</v>
          </cell>
          <cell r="G236">
            <v>0</v>
          </cell>
          <cell r="H236">
            <v>27</v>
          </cell>
          <cell r="I236">
            <v>680000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27</v>
          </cell>
          <cell r="F237">
            <v>27</v>
          </cell>
          <cell r="G237">
            <v>0</v>
          </cell>
          <cell r="H237">
            <v>27</v>
          </cell>
          <cell r="I237">
            <v>680000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27</v>
          </cell>
          <cell r="F238">
            <v>27</v>
          </cell>
          <cell r="G238">
            <v>0</v>
          </cell>
          <cell r="H238">
            <v>27</v>
          </cell>
          <cell r="I238">
            <v>680000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27</v>
          </cell>
          <cell r="F239">
            <v>27</v>
          </cell>
          <cell r="G239">
            <v>0</v>
          </cell>
          <cell r="H239">
            <v>27</v>
          </cell>
          <cell r="I239">
            <v>680000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27</v>
          </cell>
          <cell r="F240">
            <v>27</v>
          </cell>
          <cell r="G240">
            <v>0</v>
          </cell>
          <cell r="H240">
            <v>27</v>
          </cell>
          <cell r="I240">
            <v>680000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27</v>
          </cell>
          <cell r="F241">
            <v>27</v>
          </cell>
          <cell r="G241">
            <v>0</v>
          </cell>
          <cell r="H241">
            <v>27</v>
          </cell>
          <cell r="I241">
            <v>680000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27</v>
          </cell>
          <cell r="F242">
            <v>27</v>
          </cell>
          <cell r="G242">
            <v>0</v>
          </cell>
          <cell r="H242">
            <v>27</v>
          </cell>
          <cell r="I242">
            <v>680000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27</v>
          </cell>
          <cell r="F243">
            <v>27</v>
          </cell>
          <cell r="G243">
            <v>0</v>
          </cell>
          <cell r="H243">
            <v>27</v>
          </cell>
          <cell r="I243">
            <v>680000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27</v>
          </cell>
          <cell r="F244">
            <v>27</v>
          </cell>
          <cell r="G244">
            <v>0</v>
          </cell>
          <cell r="H244">
            <v>27</v>
          </cell>
          <cell r="I244">
            <v>680000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27</v>
          </cell>
          <cell r="F245">
            <v>27</v>
          </cell>
          <cell r="G245">
            <v>0</v>
          </cell>
          <cell r="H245">
            <v>27</v>
          </cell>
          <cell r="I245">
            <v>680000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27</v>
          </cell>
          <cell r="F246">
            <v>27</v>
          </cell>
          <cell r="G246">
            <v>0</v>
          </cell>
          <cell r="H246">
            <v>27</v>
          </cell>
          <cell r="I246">
            <v>680000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27</v>
          </cell>
          <cell r="F248">
            <v>27</v>
          </cell>
          <cell r="G248">
            <v>0</v>
          </cell>
          <cell r="H248">
            <v>27</v>
          </cell>
          <cell r="I248">
            <v>680000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27</v>
          </cell>
          <cell r="F249">
            <v>27</v>
          </cell>
          <cell r="G249">
            <v>0</v>
          </cell>
          <cell r="H249">
            <v>27</v>
          </cell>
          <cell r="I249">
            <v>680000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27</v>
          </cell>
          <cell r="F250">
            <v>20</v>
          </cell>
          <cell r="G250">
            <v>0</v>
          </cell>
          <cell r="H250">
            <v>20</v>
          </cell>
          <cell r="I250">
            <v>503703.70370370365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27</v>
          </cell>
          <cell r="F251">
            <v>27</v>
          </cell>
          <cell r="G251">
            <v>0</v>
          </cell>
          <cell r="H251">
            <v>27</v>
          </cell>
          <cell r="I251">
            <v>680000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27</v>
          </cell>
          <cell r="F252">
            <v>27</v>
          </cell>
          <cell r="G252">
            <v>0</v>
          </cell>
          <cell r="H252">
            <v>27</v>
          </cell>
          <cell r="I252">
            <v>680000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27</v>
          </cell>
          <cell r="F253">
            <v>27</v>
          </cell>
          <cell r="G253">
            <v>0</v>
          </cell>
          <cell r="H253">
            <v>27</v>
          </cell>
          <cell r="I253">
            <v>680000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27</v>
          </cell>
          <cell r="F254">
            <v>27</v>
          </cell>
          <cell r="G254">
            <v>0</v>
          </cell>
          <cell r="H254">
            <v>27</v>
          </cell>
          <cell r="I254">
            <v>680000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27</v>
          </cell>
          <cell r="F255">
            <v>27</v>
          </cell>
          <cell r="G255">
            <v>0</v>
          </cell>
          <cell r="H255">
            <v>27</v>
          </cell>
          <cell r="I255">
            <v>680000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27</v>
          </cell>
          <cell r="F256">
            <v>27</v>
          </cell>
          <cell r="G256">
            <v>0</v>
          </cell>
          <cell r="H256">
            <v>27</v>
          </cell>
          <cell r="I256">
            <v>680000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27</v>
          </cell>
          <cell r="F257">
            <v>27</v>
          </cell>
          <cell r="G257">
            <v>0</v>
          </cell>
          <cell r="H257">
            <v>27</v>
          </cell>
          <cell r="I257">
            <v>680000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27</v>
          </cell>
          <cell r="F258">
            <v>27</v>
          </cell>
          <cell r="G258">
            <v>0</v>
          </cell>
          <cell r="H258">
            <v>27</v>
          </cell>
          <cell r="I258">
            <v>680000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27</v>
          </cell>
          <cell r="F259">
            <v>27</v>
          </cell>
          <cell r="G259">
            <v>0</v>
          </cell>
          <cell r="H259">
            <v>27</v>
          </cell>
          <cell r="I259">
            <v>680000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27</v>
          </cell>
          <cell r="F260">
            <v>27</v>
          </cell>
          <cell r="G260">
            <v>0</v>
          </cell>
          <cell r="H260">
            <v>27</v>
          </cell>
          <cell r="I260">
            <v>680000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27</v>
          </cell>
          <cell r="F261">
            <v>27</v>
          </cell>
          <cell r="G261">
            <v>0</v>
          </cell>
          <cell r="H261">
            <v>27</v>
          </cell>
          <cell r="I261">
            <v>680000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27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27</v>
          </cell>
          <cell r="F263">
            <v>25</v>
          </cell>
          <cell r="G263">
            <v>0</v>
          </cell>
          <cell r="H263">
            <v>25</v>
          </cell>
          <cell r="I263">
            <v>629629.62962962966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27</v>
          </cell>
          <cell r="F264">
            <v>17</v>
          </cell>
          <cell r="G264">
            <v>0</v>
          </cell>
          <cell r="H264">
            <v>17</v>
          </cell>
          <cell r="I264">
            <v>428148.14814814815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27</v>
          </cell>
          <cell r="F265">
            <v>14</v>
          </cell>
          <cell r="G265">
            <v>0</v>
          </cell>
          <cell r="H265">
            <v>14</v>
          </cell>
          <cell r="I265">
            <v>352592.59259259258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27</v>
          </cell>
          <cell r="F266">
            <v>27</v>
          </cell>
          <cell r="G266">
            <v>0</v>
          </cell>
          <cell r="H266">
            <v>27</v>
          </cell>
          <cell r="I266">
            <v>680000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27</v>
          </cell>
          <cell r="F267">
            <v>27</v>
          </cell>
          <cell r="G267">
            <v>0</v>
          </cell>
          <cell r="H267">
            <v>27</v>
          </cell>
          <cell r="I267">
            <v>680000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27</v>
          </cell>
          <cell r="F268">
            <v>26</v>
          </cell>
          <cell r="G268">
            <v>0</v>
          </cell>
          <cell r="H268">
            <v>26</v>
          </cell>
          <cell r="I268">
            <v>654814.81481481483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27</v>
          </cell>
          <cell r="F269">
            <v>27</v>
          </cell>
          <cell r="G269">
            <v>0</v>
          </cell>
          <cell r="H269">
            <v>27</v>
          </cell>
          <cell r="I269">
            <v>680000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27</v>
          </cell>
          <cell r="F270">
            <v>27</v>
          </cell>
          <cell r="G270">
            <v>0</v>
          </cell>
          <cell r="H270">
            <v>27</v>
          </cell>
          <cell r="I270">
            <v>680000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27</v>
          </cell>
          <cell r="F271">
            <v>26</v>
          </cell>
          <cell r="G271">
            <v>0</v>
          </cell>
          <cell r="H271">
            <v>26</v>
          </cell>
          <cell r="I271">
            <v>654814.81481481483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27</v>
          </cell>
          <cell r="F272">
            <v>27</v>
          </cell>
          <cell r="G272">
            <v>0</v>
          </cell>
          <cell r="H272">
            <v>27</v>
          </cell>
          <cell r="I272">
            <v>680000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27</v>
          </cell>
          <cell r="F273">
            <v>27</v>
          </cell>
          <cell r="G273">
            <v>0</v>
          </cell>
          <cell r="H273">
            <v>27</v>
          </cell>
          <cell r="I273">
            <v>680000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27</v>
          </cell>
          <cell r="F274">
            <v>21</v>
          </cell>
          <cell r="G274">
            <v>0</v>
          </cell>
          <cell r="H274">
            <v>21</v>
          </cell>
          <cell r="I274">
            <v>528888.88888888888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27</v>
          </cell>
          <cell r="F275">
            <v>27</v>
          </cell>
          <cell r="G275">
            <v>0</v>
          </cell>
          <cell r="H275">
            <v>27</v>
          </cell>
          <cell r="I275">
            <v>680000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27</v>
          </cell>
          <cell r="F276">
            <v>27</v>
          </cell>
          <cell r="G276">
            <v>0</v>
          </cell>
          <cell r="H276">
            <v>27</v>
          </cell>
          <cell r="I276">
            <v>680000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27</v>
          </cell>
          <cell r="F277">
            <v>27</v>
          </cell>
          <cell r="G277">
            <v>0</v>
          </cell>
          <cell r="H277">
            <v>27</v>
          </cell>
          <cell r="I277">
            <v>680000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27</v>
          </cell>
          <cell r="F278">
            <v>27</v>
          </cell>
          <cell r="G278">
            <v>0</v>
          </cell>
          <cell r="H278">
            <v>27</v>
          </cell>
          <cell r="I278">
            <v>680000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27</v>
          </cell>
          <cell r="F279">
            <v>27</v>
          </cell>
          <cell r="G279">
            <v>0</v>
          </cell>
          <cell r="H279">
            <v>27</v>
          </cell>
          <cell r="I279">
            <v>680000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27</v>
          </cell>
          <cell r="F280">
            <v>27</v>
          </cell>
          <cell r="G280">
            <v>0</v>
          </cell>
          <cell r="H280">
            <v>27</v>
          </cell>
          <cell r="I280">
            <v>680000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27</v>
          </cell>
          <cell r="F281">
            <v>27</v>
          </cell>
          <cell r="G281">
            <v>0</v>
          </cell>
          <cell r="H281">
            <v>27</v>
          </cell>
          <cell r="I281">
            <v>680000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27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27</v>
          </cell>
          <cell r="F283">
            <v>27</v>
          </cell>
          <cell r="G283">
            <v>0</v>
          </cell>
          <cell r="H283">
            <v>27</v>
          </cell>
          <cell r="I283">
            <v>680000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27</v>
          </cell>
          <cell r="F284">
            <v>27</v>
          </cell>
          <cell r="G284">
            <v>0</v>
          </cell>
          <cell r="H284">
            <v>27</v>
          </cell>
          <cell r="I284">
            <v>680000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27</v>
          </cell>
          <cell r="F285">
            <v>27</v>
          </cell>
          <cell r="G285">
            <v>0</v>
          </cell>
          <cell r="H285">
            <v>27</v>
          </cell>
          <cell r="I285">
            <v>680000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27</v>
          </cell>
          <cell r="F286">
            <v>27</v>
          </cell>
          <cell r="G286">
            <v>0</v>
          </cell>
          <cell r="H286">
            <v>27</v>
          </cell>
          <cell r="I286">
            <v>680000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27</v>
          </cell>
          <cell r="F287">
            <v>27</v>
          </cell>
          <cell r="G287">
            <v>0</v>
          </cell>
          <cell r="H287">
            <v>27</v>
          </cell>
          <cell r="I287">
            <v>680000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27</v>
          </cell>
          <cell r="F288">
            <v>26</v>
          </cell>
          <cell r="G288">
            <v>0</v>
          </cell>
          <cell r="H288">
            <v>26</v>
          </cell>
          <cell r="I288">
            <v>654814.81481481483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27</v>
          </cell>
          <cell r="F289">
            <v>27</v>
          </cell>
          <cell r="G289">
            <v>0</v>
          </cell>
          <cell r="H289">
            <v>27</v>
          </cell>
          <cell r="I289">
            <v>680000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27</v>
          </cell>
          <cell r="F290">
            <v>27</v>
          </cell>
          <cell r="G290">
            <v>0</v>
          </cell>
          <cell r="H290">
            <v>27</v>
          </cell>
          <cell r="I290">
            <v>680000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27</v>
          </cell>
          <cell r="F291">
            <v>27</v>
          </cell>
          <cell r="G291">
            <v>0</v>
          </cell>
          <cell r="H291">
            <v>27</v>
          </cell>
          <cell r="I291">
            <v>680000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27</v>
          </cell>
          <cell r="F292">
            <v>27</v>
          </cell>
          <cell r="G292">
            <v>0</v>
          </cell>
          <cell r="H292">
            <v>27</v>
          </cell>
          <cell r="I292">
            <v>680000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27</v>
          </cell>
          <cell r="F293">
            <v>27</v>
          </cell>
          <cell r="G293">
            <v>0</v>
          </cell>
          <cell r="H293">
            <v>27</v>
          </cell>
          <cell r="I293">
            <v>680000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27</v>
          </cell>
          <cell r="F294">
            <v>27</v>
          </cell>
          <cell r="G294">
            <v>0</v>
          </cell>
          <cell r="H294">
            <v>27</v>
          </cell>
          <cell r="I294">
            <v>680000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27</v>
          </cell>
          <cell r="F295">
            <v>25</v>
          </cell>
          <cell r="G295">
            <v>0</v>
          </cell>
          <cell r="H295">
            <v>25</v>
          </cell>
          <cell r="I295">
            <v>629629.62962962966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27</v>
          </cell>
          <cell r="F296">
            <v>27</v>
          </cell>
          <cell r="G296">
            <v>0</v>
          </cell>
          <cell r="H296">
            <v>27</v>
          </cell>
          <cell r="I296">
            <v>680000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27</v>
          </cell>
          <cell r="F297">
            <v>27</v>
          </cell>
          <cell r="G297">
            <v>0</v>
          </cell>
          <cell r="H297">
            <v>27</v>
          </cell>
          <cell r="I297">
            <v>680000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27</v>
          </cell>
          <cell r="F298">
            <v>27</v>
          </cell>
          <cell r="G298">
            <v>0</v>
          </cell>
          <cell r="H298">
            <v>27</v>
          </cell>
          <cell r="I298">
            <v>680000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27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27</v>
          </cell>
          <cell r="F300">
            <v>27</v>
          </cell>
          <cell r="G300">
            <v>0</v>
          </cell>
          <cell r="H300">
            <v>27</v>
          </cell>
          <cell r="I300">
            <v>680000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27</v>
          </cell>
          <cell r="F301">
            <v>27</v>
          </cell>
          <cell r="G301">
            <v>0</v>
          </cell>
          <cell r="H301">
            <v>27</v>
          </cell>
          <cell r="I301">
            <v>680000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27</v>
          </cell>
          <cell r="F302">
            <v>27</v>
          </cell>
          <cell r="G302">
            <v>0</v>
          </cell>
          <cell r="H302">
            <v>27</v>
          </cell>
          <cell r="I302">
            <v>680000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27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27</v>
          </cell>
          <cell r="F304">
            <v>27</v>
          </cell>
          <cell r="G304">
            <v>0</v>
          </cell>
          <cell r="H304">
            <v>27</v>
          </cell>
          <cell r="I304">
            <v>680000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27</v>
          </cell>
          <cell r="F305">
            <v>27</v>
          </cell>
          <cell r="G305">
            <v>0</v>
          </cell>
          <cell r="H305">
            <v>27</v>
          </cell>
          <cell r="I305">
            <v>680000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27</v>
          </cell>
          <cell r="F306">
            <v>27</v>
          </cell>
          <cell r="G306">
            <v>0</v>
          </cell>
          <cell r="H306">
            <v>27</v>
          </cell>
          <cell r="I306">
            <v>680000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27</v>
          </cell>
          <cell r="F307">
            <v>27</v>
          </cell>
          <cell r="G307">
            <v>0</v>
          </cell>
          <cell r="H307">
            <v>27</v>
          </cell>
          <cell r="I307">
            <v>680000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27</v>
          </cell>
          <cell r="F308">
            <v>27</v>
          </cell>
          <cell r="G308">
            <v>0</v>
          </cell>
          <cell r="H308">
            <v>27</v>
          </cell>
          <cell r="I308">
            <v>680000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27</v>
          </cell>
          <cell r="F309">
            <v>27</v>
          </cell>
          <cell r="G309">
            <v>0</v>
          </cell>
          <cell r="H309">
            <v>27</v>
          </cell>
          <cell r="I309">
            <v>680000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27</v>
          </cell>
          <cell r="F310">
            <v>27</v>
          </cell>
          <cell r="G310">
            <v>0</v>
          </cell>
          <cell r="H310">
            <v>27</v>
          </cell>
          <cell r="I310">
            <v>680000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27</v>
          </cell>
          <cell r="F311">
            <v>27</v>
          </cell>
          <cell r="G311">
            <v>0</v>
          </cell>
          <cell r="H311">
            <v>27</v>
          </cell>
          <cell r="I311">
            <v>680000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27</v>
          </cell>
          <cell r="F312">
            <v>12</v>
          </cell>
          <cell r="G312">
            <v>0</v>
          </cell>
          <cell r="H312">
            <v>12</v>
          </cell>
          <cell r="I312">
            <v>302222.22222222219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27</v>
          </cell>
          <cell r="F313">
            <v>27</v>
          </cell>
          <cell r="G313">
            <v>0</v>
          </cell>
          <cell r="H313">
            <v>27</v>
          </cell>
          <cell r="I313">
            <v>680000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27</v>
          </cell>
          <cell r="F314">
            <v>27</v>
          </cell>
          <cell r="G314">
            <v>0</v>
          </cell>
          <cell r="H314">
            <v>27</v>
          </cell>
          <cell r="I314">
            <v>680000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27</v>
          </cell>
          <cell r="F315">
            <v>27</v>
          </cell>
          <cell r="G315">
            <v>0</v>
          </cell>
          <cell r="H315">
            <v>27</v>
          </cell>
          <cell r="I315">
            <v>680000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27</v>
          </cell>
          <cell r="F316">
            <v>6</v>
          </cell>
          <cell r="G316">
            <v>0</v>
          </cell>
          <cell r="H316">
            <v>6</v>
          </cell>
          <cell r="I316">
            <v>151111.11111111109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27</v>
          </cell>
          <cell r="F317">
            <v>27</v>
          </cell>
          <cell r="G317">
            <v>0</v>
          </cell>
          <cell r="H317">
            <v>27</v>
          </cell>
          <cell r="I317">
            <v>680000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27</v>
          </cell>
          <cell r="F318">
            <v>27</v>
          </cell>
          <cell r="G318">
            <v>0</v>
          </cell>
          <cell r="H318">
            <v>27</v>
          </cell>
          <cell r="I318">
            <v>680000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27</v>
          </cell>
          <cell r="F319">
            <v>27</v>
          </cell>
          <cell r="G319">
            <v>0</v>
          </cell>
          <cell r="H319">
            <v>27</v>
          </cell>
          <cell r="I319">
            <v>680000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27</v>
          </cell>
          <cell r="F320">
            <v>27</v>
          </cell>
          <cell r="G320">
            <v>0</v>
          </cell>
          <cell r="H320">
            <v>27</v>
          </cell>
          <cell r="I320">
            <v>680000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27</v>
          </cell>
          <cell r="F321">
            <v>27</v>
          </cell>
          <cell r="G321">
            <v>0</v>
          </cell>
          <cell r="H321">
            <v>27</v>
          </cell>
          <cell r="I321">
            <v>680000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27</v>
          </cell>
          <cell r="F322">
            <v>27</v>
          </cell>
          <cell r="G322">
            <v>0</v>
          </cell>
          <cell r="H322">
            <v>27</v>
          </cell>
          <cell r="I322">
            <v>680000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27</v>
          </cell>
          <cell r="F323">
            <v>27</v>
          </cell>
          <cell r="G323">
            <v>0</v>
          </cell>
          <cell r="H323">
            <v>27</v>
          </cell>
          <cell r="I323">
            <v>680000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27</v>
          </cell>
          <cell r="F324">
            <v>5</v>
          </cell>
          <cell r="G324">
            <v>0</v>
          </cell>
          <cell r="H324">
            <v>5</v>
          </cell>
          <cell r="I324">
            <v>125925.92592592591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27</v>
          </cell>
          <cell r="F325">
            <v>27</v>
          </cell>
          <cell r="G325">
            <v>0</v>
          </cell>
          <cell r="H325">
            <v>27</v>
          </cell>
          <cell r="I325">
            <v>680000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27</v>
          </cell>
          <cell r="F326">
            <v>27</v>
          </cell>
          <cell r="G326">
            <v>0</v>
          </cell>
          <cell r="H326">
            <v>27</v>
          </cell>
          <cell r="I326">
            <v>680000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27</v>
          </cell>
          <cell r="F327">
            <v>27</v>
          </cell>
          <cell r="G327">
            <v>0</v>
          </cell>
          <cell r="H327">
            <v>27</v>
          </cell>
          <cell r="I327">
            <v>680000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27</v>
          </cell>
          <cell r="F328">
            <v>27</v>
          </cell>
          <cell r="G328">
            <v>0</v>
          </cell>
          <cell r="H328">
            <v>27</v>
          </cell>
          <cell r="I328">
            <v>680000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27</v>
          </cell>
          <cell r="F329">
            <v>27</v>
          </cell>
          <cell r="G329">
            <v>0</v>
          </cell>
          <cell r="H329">
            <v>27</v>
          </cell>
          <cell r="I329">
            <v>680000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27</v>
          </cell>
          <cell r="F330">
            <v>27</v>
          </cell>
          <cell r="G330">
            <v>0</v>
          </cell>
          <cell r="H330">
            <v>27</v>
          </cell>
          <cell r="I330">
            <v>680000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27</v>
          </cell>
          <cell r="F331">
            <v>27</v>
          </cell>
          <cell r="G331">
            <v>0</v>
          </cell>
          <cell r="H331">
            <v>27</v>
          </cell>
          <cell r="I331">
            <v>680000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27</v>
          </cell>
          <cell r="F332">
            <v>27</v>
          </cell>
          <cell r="G332">
            <v>0</v>
          </cell>
          <cell r="H332">
            <v>27</v>
          </cell>
          <cell r="I332">
            <v>680000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27</v>
          </cell>
          <cell r="F333">
            <v>27</v>
          </cell>
          <cell r="G333">
            <v>0</v>
          </cell>
          <cell r="H333">
            <v>27</v>
          </cell>
          <cell r="I333">
            <v>680000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27</v>
          </cell>
          <cell r="F334">
            <v>27</v>
          </cell>
          <cell r="G334">
            <v>0</v>
          </cell>
          <cell r="H334">
            <v>27</v>
          </cell>
          <cell r="I334">
            <v>680000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27</v>
          </cell>
          <cell r="F335">
            <v>27</v>
          </cell>
          <cell r="G335">
            <v>0</v>
          </cell>
          <cell r="H335">
            <v>27</v>
          </cell>
          <cell r="I335">
            <v>680000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27</v>
          </cell>
          <cell r="F336">
            <v>27</v>
          </cell>
          <cell r="G336">
            <v>0</v>
          </cell>
          <cell r="H336">
            <v>27</v>
          </cell>
          <cell r="I336">
            <v>680000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27</v>
          </cell>
          <cell r="F337">
            <v>27</v>
          </cell>
          <cell r="G337">
            <v>0</v>
          </cell>
          <cell r="H337">
            <v>27</v>
          </cell>
          <cell r="I337">
            <v>680000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27</v>
          </cell>
          <cell r="F338">
            <v>27</v>
          </cell>
          <cell r="G338">
            <v>0</v>
          </cell>
          <cell r="H338">
            <v>27</v>
          </cell>
          <cell r="I338">
            <v>680000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27</v>
          </cell>
          <cell r="F339">
            <v>27</v>
          </cell>
          <cell r="G339">
            <v>0</v>
          </cell>
          <cell r="H339">
            <v>27</v>
          </cell>
          <cell r="I339">
            <v>680000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27</v>
          </cell>
          <cell r="F340">
            <v>27</v>
          </cell>
          <cell r="G340">
            <v>0</v>
          </cell>
          <cell r="H340">
            <v>27</v>
          </cell>
          <cell r="I340">
            <v>680000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27</v>
          </cell>
          <cell r="F341">
            <v>21</v>
          </cell>
          <cell r="G341">
            <v>0</v>
          </cell>
          <cell r="H341">
            <v>21</v>
          </cell>
          <cell r="I341">
            <v>528888.88888888888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27</v>
          </cell>
          <cell r="F342">
            <v>27</v>
          </cell>
          <cell r="G342">
            <v>0</v>
          </cell>
          <cell r="H342">
            <v>27</v>
          </cell>
          <cell r="I342">
            <v>680000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27</v>
          </cell>
          <cell r="F343">
            <v>27</v>
          </cell>
          <cell r="G343">
            <v>0</v>
          </cell>
          <cell r="H343">
            <v>27</v>
          </cell>
          <cell r="I343">
            <v>680000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27</v>
          </cell>
          <cell r="F344">
            <v>27</v>
          </cell>
          <cell r="G344">
            <v>0</v>
          </cell>
          <cell r="H344">
            <v>27</v>
          </cell>
          <cell r="I344">
            <v>680000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27</v>
          </cell>
          <cell r="F345">
            <v>27</v>
          </cell>
          <cell r="G345">
            <v>0</v>
          </cell>
          <cell r="H345">
            <v>27</v>
          </cell>
          <cell r="I345">
            <v>680000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27</v>
          </cell>
          <cell r="F346">
            <v>27</v>
          </cell>
          <cell r="G346">
            <v>0</v>
          </cell>
          <cell r="H346">
            <v>27</v>
          </cell>
          <cell r="I346">
            <v>680000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27</v>
          </cell>
          <cell r="F347">
            <v>27</v>
          </cell>
          <cell r="G347">
            <v>0</v>
          </cell>
          <cell r="H347">
            <v>27</v>
          </cell>
          <cell r="I347">
            <v>680000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27</v>
          </cell>
          <cell r="F348">
            <v>27</v>
          </cell>
          <cell r="G348">
            <v>0</v>
          </cell>
          <cell r="H348">
            <v>27</v>
          </cell>
          <cell r="I348">
            <v>680000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27</v>
          </cell>
          <cell r="F349">
            <v>27</v>
          </cell>
          <cell r="G349">
            <v>0</v>
          </cell>
          <cell r="H349">
            <v>27</v>
          </cell>
          <cell r="I349">
            <v>680000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27</v>
          </cell>
          <cell r="F350">
            <v>27</v>
          </cell>
          <cell r="G350">
            <v>0</v>
          </cell>
          <cell r="H350">
            <v>27</v>
          </cell>
          <cell r="I350">
            <v>680000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27</v>
          </cell>
          <cell r="F351">
            <v>27</v>
          </cell>
          <cell r="G351">
            <v>0</v>
          </cell>
          <cell r="H351">
            <v>27</v>
          </cell>
          <cell r="I351">
            <v>680000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27</v>
          </cell>
          <cell r="F352">
            <v>24</v>
          </cell>
          <cell r="G352">
            <v>0</v>
          </cell>
          <cell r="H352">
            <v>24</v>
          </cell>
          <cell r="I352">
            <v>604444.44444444438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27</v>
          </cell>
          <cell r="F353">
            <v>27</v>
          </cell>
          <cell r="G353">
            <v>0</v>
          </cell>
          <cell r="H353">
            <v>27</v>
          </cell>
          <cell r="I353">
            <v>680000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27</v>
          </cell>
          <cell r="F354">
            <v>27</v>
          </cell>
          <cell r="G354">
            <v>0</v>
          </cell>
          <cell r="H354">
            <v>27</v>
          </cell>
          <cell r="I354">
            <v>680000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27</v>
          </cell>
          <cell r="F355">
            <v>27</v>
          </cell>
          <cell r="G355">
            <v>0</v>
          </cell>
          <cell r="H355">
            <v>27</v>
          </cell>
          <cell r="I355">
            <v>680000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27</v>
          </cell>
          <cell r="F356">
            <v>27</v>
          </cell>
          <cell r="G356">
            <v>0</v>
          </cell>
          <cell r="H356">
            <v>27</v>
          </cell>
          <cell r="I356">
            <v>680000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27</v>
          </cell>
          <cell r="F357">
            <v>27</v>
          </cell>
          <cell r="G357">
            <v>0</v>
          </cell>
          <cell r="H357">
            <v>27</v>
          </cell>
          <cell r="I357">
            <v>680000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27</v>
          </cell>
          <cell r="F358">
            <v>27</v>
          </cell>
          <cell r="G358">
            <v>0</v>
          </cell>
          <cell r="H358">
            <v>27</v>
          </cell>
          <cell r="I358">
            <v>680000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27</v>
          </cell>
          <cell r="F359">
            <v>27</v>
          </cell>
          <cell r="G359">
            <v>0</v>
          </cell>
          <cell r="H359">
            <v>27</v>
          </cell>
          <cell r="I359">
            <v>680000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27</v>
          </cell>
          <cell r="F360">
            <v>19</v>
          </cell>
          <cell r="G360">
            <v>0</v>
          </cell>
          <cell r="H360">
            <v>19</v>
          </cell>
          <cell r="I360">
            <v>478518.51851851854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27</v>
          </cell>
          <cell r="F361">
            <v>27</v>
          </cell>
          <cell r="G361">
            <v>0</v>
          </cell>
          <cell r="H361">
            <v>27</v>
          </cell>
          <cell r="I361">
            <v>680000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27</v>
          </cell>
          <cell r="F362">
            <v>27</v>
          </cell>
          <cell r="G362">
            <v>0</v>
          </cell>
          <cell r="H362">
            <v>27</v>
          </cell>
          <cell r="I362">
            <v>680000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27</v>
          </cell>
          <cell r="F363">
            <v>27</v>
          </cell>
          <cell r="G363">
            <v>0</v>
          </cell>
          <cell r="H363">
            <v>27</v>
          </cell>
          <cell r="I363">
            <v>680000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27</v>
          </cell>
          <cell r="F364">
            <v>21</v>
          </cell>
          <cell r="G364">
            <v>0</v>
          </cell>
          <cell r="H364">
            <v>21</v>
          </cell>
          <cell r="I364">
            <v>528888.88888888888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27</v>
          </cell>
          <cell r="F365">
            <v>27</v>
          </cell>
          <cell r="G365">
            <v>0</v>
          </cell>
          <cell r="H365">
            <v>27</v>
          </cell>
          <cell r="I365">
            <v>680000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27</v>
          </cell>
          <cell r="F366">
            <v>27</v>
          </cell>
          <cell r="G366">
            <v>0</v>
          </cell>
          <cell r="H366">
            <v>27</v>
          </cell>
          <cell r="I366">
            <v>680000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27</v>
          </cell>
          <cell r="F367">
            <v>27</v>
          </cell>
          <cell r="G367">
            <v>0</v>
          </cell>
          <cell r="H367">
            <v>27</v>
          </cell>
          <cell r="I367">
            <v>680000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27</v>
          </cell>
          <cell r="F368">
            <v>27</v>
          </cell>
          <cell r="G368">
            <v>0</v>
          </cell>
          <cell r="H368">
            <v>27</v>
          </cell>
          <cell r="I368">
            <v>680000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27</v>
          </cell>
          <cell r="F369">
            <v>27</v>
          </cell>
          <cell r="G369">
            <v>0</v>
          </cell>
          <cell r="H369">
            <v>27</v>
          </cell>
          <cell r="I369">
            <v>680000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27</v>
          </cell>
          <cell r="F370">
            <v>27</v>
          </cell>
          <cell r="G370">
            <v>0</v>
          </cell>
          <cell r="H370">
            <v>27</v>
          </cell>
          <cell r="I370">
            <v>680000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27</v>
          </cell>
          <cell r="F371">
            <v>17</v>
          </cell>
          <cell r="G371">
            <v>0</v>
          </cell>
          <cell r="H371">
            <v>17</v>
          </cell>
          <cell r="I371">
            <v>428148.14814814815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27</v>
          </cell>
          <cell r="F372">
            <v>27</v>
          </cell>
          <cell r="G372">
            <v>0</v>
          </cell>
          <cell r="H372">
            <v>27</v>
          </cell>
          <cell r="I372">
            <v>680000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27</v>
          </cell>
          <cell r="F373">
            <v>27</v>
          </cell>
          <cell r="G373">
            <v>0</v>
          </cell>
          <cell r="H373">
            <v>27</v>
          </cell>
          <cell r="I373">
            <v>680000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27</v>
          </cell>
          <cell r="F374">
            <v>27</v>
          </cell>
          <cell r="G374">
            <v>0</v>
          </cell>
          <cell r="H374">
            <v>27</v>
          </cell>
          <cell r="I374">
            <v>680000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27</v>
          </cell>
          <cell r="F375">
            <v>18</v>
          </cell>
          <cell r="G375">
            <v>0</v>
          </cell>
          <cell r="H375">
            <v>18</v>
          </cell>
          <cell r="I375">
            <v>453333.33333333331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27</v>
          </cell>
          <cell r="F376">
            <v>27</v>
          </cell>
          <cell r="G376">
            <v>0</v>
          </cell>
          <cell r="H376">
            <v>27</v>
          </cell>
          <cell r="I376">
            <v>680000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27</v>
          </cell>
          <cell r="F377">
            <v>27</v>
          </cell>
          <cell r="G377">
            <v>0</v>
          </cell>
          <cell r="H377">
            <v>27</v>
          </cell>
          <cell r="I377">
            <v>680000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27</v>
          </cell>
          <cell r="F378">
            <v>27</v>
          </cell>
          <cell r="G378">
            <v>0</v>
          </cell>
          <cell r="H378">
            <v>27</v>
          </cell>
          <cell r="I378">
            <v>680000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27</v>
          </cell>
          <cell r="F379">
            <v>27</v>
          </cell>
          <cell r="G379">
            <v>0</v>
          </cell>
          <cell r="H379">
            <v>27</v>
          </cell>
          <cell r="I379">
            <v>680000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27</v>
          </cell>
          <cell r="F380">
            <v>27</v>
          </cell>
          <cell r="G380">
            <v>0</v>
          </cell>
          <cell r="H380">
            <v>27</v>
          </cell>
          <cell r="I380">
            <v>680000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27</v>
          </cell>
          <cell r="F381">
            <v>27</v>
          </cell>
          <cell r="G381">
            <v>0</v>
          </cell>
          <cell r="H381">
            <v>27</v>
          </cell>
          <cell r="I381">
            <v>680000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27</v>
          </cell>
          <cell r="F382">
            <v>27</v>
          </cell>
          <cell r="G382">
            <v>0</v>
          </cell>
          <cell r="H382">
            <v>27</v>
          </cell>
          <cell r="I382">
            <v>680000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27</v>
          </cell>
          <cell r="F383">
            <v>27</v>
          </cell>
          <cell r="G383">
            <v>0</v>
          </cell>
          <cell r="H383">
            <v>27</v>
          </cell>
          <cell r="I383">
            <v>680000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27</v>
          </cell>
          <cell r="F384">
            <v>27</v>
          </cell>
          <cell r="G384">
            <v>0</v>
          </cell>
          <cell r="H384">
            <v>27</v>
          </cell>
          <cell r="I384">
            <v>680000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27</v>
          </cell>
          <cell r="F385">
            <v>27</v>
          </cell>
          <cell r="G385">
            <v>0</v>
          </cell>
          <cell r="H385">
            <v>27</v>
          </cell>
          <cell r="I385">
            <v>680000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27</v>
          </cell>
          <cell r="F386">
            <v>27</v>
          </cell>
          <cell r="G386">
            <v>0</v>
          </cell>
          <cell r="H386">
            <v>27</v>
          </cell>
          <cell r="I386">
            <v>680000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27</v>
          </cell>
          <cell r="F387">
            <v>27</v>
          </cell>
          <cell r="G387">
            <v>0</v>
          </cell>
          <cell r="H387">
            <v>27</v>
          </cell>
          <cell r="I387">
            <v>680000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27</v>
          </cell>
          <cell r="F388">
            <v>27</v>
          </cell>
          <cell r="G388">
            <v>0</v>
          </cell>
          <cell r="H388">
            <v>27</v>
          </cell>
          <cell r="I388">
            <v>680000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27</v>
          </cell>
          <cell r="F389">
            <v>27</v>
          </cell>
          <cell r="G389">
            <v>0</v>
          </cell>
          <cell r="H389">
            <v>27</v>
          </cell>
          <cell r="I389">
            <v>680000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27</v>
          </cell>
          <cell r="F390">
            <v>27</v>
          </cell>
          <cell r="G390">
            <v>0</v>
          </cell>
          <cell r="H390">
            <v>27</v>
          </cell>
          <cell r="I390">
            <v>680000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27</v>
          </cell>
          <cell r="F391">
            <v>27</v>
          </cell>
          <cell r="G391">
            <v>0</v>
          </cell>
          <cell r="H391">
            <v>27</v>
          </cell>
          <cell r="I391">
            <v>680000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27</v>
          </cell>
          <cell r="F392">
            <v>27</v>
          </cell>
          <cell r="G392">
            <v>0</v>
          </cell>
          <cell r="H392">
            <v>27</v>
          </cell>
          <cell r="I392">
            <v>680000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27</v>
          </cell>
          <cell r="F393">
            <v>27</v>
          </cell>
          <cell r="G393">
            <v>0</v>
          </cell>
          <cell r="H393">
            <v>27</v>
          </cell>
          <cell r="I393">
            <v>680000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27</v>
          </cell>
          <cell r="F394">
            <v>27</v>
          </cell>
          <cell r="G394">
            <v>0</v>
          </cell>
          <cell r="H394">
            <v>27</v>
          </cell>
          <cell r="I394">
            <v>680000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27</v>
          </cell>
          <cell r="F395">
            <v>26</v>
          </cell>
          <cell r="G395">
            <v>0</v>
          </cell>
          <cell r="H395">
            <v>26</v>
          </cell>
          <cell r="I395">
            <v>654814.81481481483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27</v>
          </cell>
          <cell r="F396">
            <v>27</v>
          </cell>
          <cell r="G396">
            <v>0</v>
          </cell>
          <cell r="H396">
            <v>27</v>
          </cell>
          <cell r="I396">
            <v>680000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27</v>
          </cell>
          <cell r="F397">
            <v>27</v>
          </cell>
          <cell r="G397">
            <v>0</v>
          </cell>
          <cell r="H397">
            <v>27</v>
          </cell>
          <cell r="I397">
            <v>680000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27</v>
          </cell>
          <cell r="F398">
            <v>27</v>
          </cell>
          <cell r="G398">
            <v>0</v>
          </cell>
          <cell r="H398">
            <v>27</v>
          </cell>
          <cell r="I398">
            <v>680000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27</v>
          </cell>
          <cell r="F399">
            <v>27</v>
          </cell>
          <cell r="G399">
            <v>0</v>
          </cell>
          <cell r="H399">
            <v>27</v>
          </cell>
          <cell r="I399">
            <v>680000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27</v>
          </cell>
          <cell r="F400">
            <v>27</v>
          </cell>
          <cell r="G400">
            <v>0</v>
          </cell>
          <cell r="H400">
            <v>27</v>
          </cell>
          <cell r="I400">
            <v>680000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27</v>
          </cell>
          <cell r="F401">
            <v>27</v>
          </cell>
          <cell r="G401">
            <v>0</v>
          </cell>
          <cell r="H401">
            <v>27</v>
          </cell>
          <cell r="I401">
            <v>680000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27</v>
          </cell>
          <cell r="F402">
            <v>27</v>
          </cell>
          <cell r="G402">
            <v>0</v>
          </cell>
          <cell r="H402">
            <v>27</v>
          </cell>
          <cell r="I402">
            <v>680000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27</v>
          </cell>
          <cell r="F403">
            <v>27</v>
          </cell>
          <cell r="G403">
            <v>0</v>
          </cell>
          <cell r="H403">
            <v>27</v>
          </cell>
          <cell r="I403">
            <v>680000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27</v>
          </cell>
          <cell r="F404">
            <v>27</v>
          </cell>
          <cell r="G404">
            <v>0</v>
          </cell>
          <cell r="H404">
            <v>27</v>
          </cell>
          <cell r="I404">
            <v>680000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27</v>
          </cell>
          <cell r="F405">
            <v>27</v>
          </cell>
          <cell r="G405">
            <v>0</v>
          </cell>
          <cell r="H405">
            <v>27</v>
          </cell>
          <cell r="I405">
            <v>680000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27</v>
          </cell>
          <cell r="F406">
            <v>27</v>
          </cell>
          <cell r="G406">
            <v>0</v>
          </cell>
          <cell r="H406">
            <v>27</v>
          </cell>
          <cell r="I406">
            <v>680000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27</v>
          </cell>
          <cell r="F407">
            <v>27</v>
          </cell>
          <cell r="G407">
            <v>0</v>
          </cell>
          <cell r="H407">
            <v>27</v>
          </cell>
          <cell r="I407">
            <v>680000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27</v>
          </cell>
          <cell r="F408">
            <v>27</v>
          </cell>
          <cell r="G408">
            <v>0</v>
          </cell>
          <cell r="H408">
            <v>27</v>
          </cell>
          <cell r="I408">
            <v>680000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27</v>
          </cell>
          <cell r="F409">
            <v>27</v>
          </cell>
          <cell r="G409">
            <v>0</v>
          </cell>
          <cell r="H409">
            <v>27</v>
          </cell>
          <cell r="I409">
            <v>680000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27</v>
          </cell>
          <cell r="F410">
            <v>27</v>
          </cell>
          <cell r="G410">
            <v>0</v>
          </cell>
          <cell r="H410">
            <v>27</v>
          </cell>
          <cell r="I410">
            <v>680000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27</v>
          </cell>
          <cell r="F411">
            <v>27</v>
          </cell>
          <cell r="G411">
            <v>0</v>
          </cell>
          <cell r="H411">
            <v>27</v>
          </cell>
          <cell r="I411">
            <v>680000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27</v>
          </cell>
          <cell r="F412">
            <v>27</v>
          </cell>
          <cell r="G412">
            <v>0</v>
          </cell>
          <cell r="H412">
            <v>27</v>
          </cell>
          <cell r="I412">
            <v>680000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27</v>
          </cell>
          <cell r="F413">
            <v>27</v>
          </cell>
          <cell r="G413">
            <v>0</v>
          </cell>
          <cell r="H413">
            <v>27</v>
          </cell>
          <cell r="I413">
            <v>680000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27</v>
          </cell>
          <cell r="F414">
            <v>27</v>
          </cell>
          <cell r="G414">
            <v>0</v>
          </cell>
          <cell r="H414">
            <v>27</v>
          </cell>
          <cell r="I414">
            <v>680000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27</v>
          </cell>
          <cell r="F415">
            <v>27</v>
          </cell>
          <cell r="G415">
            <v>0</v>
          </cell>
          <cell r="H415">
            <v>27</v>
          </cell>
          <cell r="I415">
            <v>680000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27</v>
          </cell>
          <cell r="F416">
            <v>27</v>
          </cell>
          <cell r="G416">
            <v>0</v>
          </cell>
          <cell r="H416">
            <v>27</v>
          </cell>
          <cell r="I416">
            <v>680000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27</v>
          </cell>
          <cell r="F417">
            <v>27</v>
          </cell>
          <cell r="G417">
            <v>0</v>
          </cell>
          <cell r="H417">
            <v>27</v>
          </cell>
          <cell r="I417">
            <v>680000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27</v>
          </cell>
          <cell r="F418">
            <v>27</v>
          </cell>
          <cell r="G418">
            <v>0</v>
          </cell>
          <cell r="H418">
            <v>27</v>
          </cell>
          <cell r="I418">
            <v>680000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27</v>
          </cell>
          <cell r="F419">
            <v>27</v>
          </cell>
          <cell r="G419">
            <v>0</v>
          </cell>
          <cell r="H419">
            <v>27</v>
          </cell>
          <cell r="I419">
            <v>680000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27</v>
          </cell>
          <cell r="F420">
            <v>27</v>
          </cell>
          <cell r="G420">
            <v>0</v>
          </cell>
          <cell r="H420">
            <v>27</v>
          </cell>
          <cell r="I420">
            <v>680000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27</v>
          </cell>
          <cell r="F421">
            <v>27</v>
          </cell>
          <cell r="G421">
            <v>0</v>
          </cell>
          <cell r="H421">
            <v>27</v>
          </cell>
          <cell r="I421">
            <v>680000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27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27</v>
          </cell>
          <cell r="F423">
            <v>27</v>
          </cell>
          <cell r="G423">
            <v>0</v>
          </cell>
          <cell r="H423">
            <v>27</v>
          </cell>
          <cell r="I423">
            <v>680000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27</v>
          </cell>
          <cell r="F424">
            <v>27</v>
          </cell>
          <cell r="G424">
            <v>0</v>
          </cell>
          <cell r="H424">
            <v>27</v>
          </cell>
          <cell r="I424">
            <v>680000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27</v>
          </cell>
          <cell r="F425">
            <v>27</v>
          </cell>
          <cell r="G425">
            <v>0</v>
          </cell>
          <cell r="H425">
            <v>27</v>
          </cell>
          <cell r="I425">
            <v>680000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27</v>
          </cell>
          <cell r="F426">
            <v>27</v>
          </cell>
          <cell r="G426">
            <v>0</v>
          </cell>
          <cell r="H426">
            <v>27</v>
          </cell>
          <cell r="I426">
            <v>680000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27</v>
          </cell>
          <cell r="F427">
            <v>27</v>
          </cell>
          <cell r="G427">
            <v>0</v>
          </cell>
          <cell r="H427">
            <v>27</v>
          </cell>
          <cell r="I427">
            <v>680000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27</v>
          </cell>
          <cell r="F428">
            <v>27</v>
          </cell>
          <cell r="G428">
            <v>0</v>
          </cell>
          <cell r="H428">
            <v>27</v>
          </cell>
          <cell r="I428">
            <v>680000</v>
          </cell>
        </row>
        <row r="429">
          <cell r="B429" t="e">
            <v>#REF!</v>
          </cell>
          <cell r="C429" t="e">
            <v>#REF!</v>
          </cell>
          <cell r="D429" t="e">
            <v>#REF!</v>
          </cell>
          <cell r="E429" t="e">
            <v>#REF!</v>
          </cell>
          <cell r="F429" t="e">
            <v>#REF!</v>
          </cell>
          <cell r="G429" t="e">
            <v>#REF!</v>
          </cell>
          <cell r="H429" t="e">
            <v>#REF!</v>
          </cell>
          <cell r="I429" t="e">
            <v>#REF!</v>
          </cell>
        </row>
        <row r="430">
          <cell r="B430">
            <v>10775</v>
          </cell>
          <cell r="C430" t="str">
            <v>Đặng Thị Thu Hường</v>
          </cell>
          <cell r="D430" t="str">
            <v>Nv VS MB</v>
          </cell>
          <cell r="E430">
            <v>27</v>
          </cell>
          <cell r="F430">
            <v>27</v>
          </cell>
          <cell r="G430">
            <v>0</v>
          </cell>
          <cell r="H430">
            <v>27</v>
          </cell>
          <cell r="I430">
            <v>680000</v>
          </cell>
        </row>
        <row r="431">
          <cell r="B431">
            <v>10776</v>
          </cell>
          <cell r="C431" t="str">
            <v>Nguyễn Thị Thu</v>
          </cell>
          <cell r="D431" t="str">
            <v>Nv VS MB</v>
          </cell>
          <cell r="E431">
            <v>27</v>
          </cell>
          <cell r="F431">
            <v>27</v>
          </cell>
          <cell r="G431">
            <v>0</v>
          </cell>
          <cell r="H431">
            <v>27</v>
          </cell>
          <cell r="I431">
            <v>680000</v>
          </cell>
        </row>
        <row r="432">
          <cell r="B432">
            <v>10777</v>
          </cell>
          <cell r="C432" t="str">
            <v>Nguyễn Thị Lý</v>
          </cell>
          <cell r="D432" t="str">
            <v>Nv VS MB</v>
          </cell>
          <cell r="E432">
            <v>27</v>
          </cell>
          <cell r="F432">
            <v>27</v>
          </cell>
          <cell r="G432">
            <v>0</v>
          </cell>
          <cell r="H432">
            <v>27</v>
          </cell>
          <cell r="I432">
            <v>680000</v>
          </cell>
        </row>
        <row r="433">
          <cell r="B433">
            <v>10780</v>
          </cell>
          <cell r="C433" t="str">
            <v>Hoàng Hải Yến</v>
          </cell>
          <cell r="D433" t="str">
            <v>Nv VS MB</v>
          </cell>
          <cell r="E433">
            <v>27</v>
          </cell>
          <cell r="F433">
            <v>27</v>
          </cell>
          <cell r="G433">
            <v>0</v>
          </cell>
          <cell r="H433">
            <v>27</v>
          </cell>
          <cell r="I433">
            <v>680000</v>
          </cell>
        </row>
        <row r="434">
          <cell r="B434">
            <v>10781</v>
          </cell>
          <cell r="C434" t="str">
            <v>Lê Phương Huyền</v>
          </cell>
          <cell r="D434" t="str">
            <v>Nv VS MB</v>
          </cell>
          <cell r="E434">
            <v>27</v>
          </cell>
          <cell r="F434">
            <v>27</v>
          </cell>
          <cell r="G434">
            <v>0</v>
          </cell>
          <cell r="H434">
            <v>27</v>
          </cell>
          <cell r="I434">
            <v>680000</v>
          </cell>
        </row>
        <row r="435">
          <cell r="B435">
            <v>10782</v>
          </cell>
          <cell r="C435" t="str">
            <v>Phạm Thị Lan Phương</v>
          </cell>
          <cell r="D435" t="str">
            <v>Nv VS MB</v>
          </cell>
          <cell r="E435">
            <v>27</v>
          </cell>
          <cell r="F435">
            <v>27</v>
          </cell>
          <cell r="G435">
            <v>0</v>
          </cell>
          <cell r="H435">
            <v>27</v>
          </cell>
          <cell r="I435">
            <v>680000</v>
          </cell>
        </row>
        <row r="436">
          <cell r="B436">
            <v>10783</v>
          </cell>
          <cell r="C436" t="str">
            <v>Phạm Thị Thúy Ngà</v>
          </cell>
          <cell r="D436" t="str">
            <v>Nv VS MB</v>
          </cell>
          <cell r="E436">
            <v>27</v>
          </cell>
          <cell r="F436">
            <v>27</v>
          </cell>
          <cell r="G436">
            <v>0</v>
          </cell>
          <cell r="H436">
            <v>27</v>
          </cell>
          <cell r="I436">
            <v>680000</v>
          </cell>
        </row>
        <row r="437">
          <cell r="B437">
            <v>11769</v>
          </cell>
          <cell r="C437" t="str">
            <v>Ngô Thị Hường</v>
          </cell>
          <cell r="D437" t="str">
            <v>Nv VS MB</v>
          </cell>
          <cell r="E437">
            <v>27</v>
          </cell>
          <cell r="F437">
            <v>5</v>
          </cell>
          <cell r="G437">
            <v>0</v>
          </cell>
          <cell r="H437">
            <v>5</v>
          </cell>
          <cell r="I437">
            <v>125925.92592592591</v>
          </cell>
        </row>
        <row r="438">
          <cell r="B438">
            <v>201502</v>
          </cell>
          <cell r="C438" t="str">
            <v>Nguyễn Thị Khánh</v>
          </cell>
          <cell r="D438" t="str">
            <v>Nhân viên VSMB</v>
          </cell>
          <cell r="E438">
            <v>27</v>
          </cell>
          <cell r="F438">
            <v>27</v>
          </cell>
          <cell r="G438">
            <v>0</v>
          </cell>
          <cell r="H438">
            <v>27</v>
          </cell>
          <cell r="I438">
            <v>680000</v>
          </cell>
        </row>
        <row r="439">
          <cell r="B439">
            <v>13728</v>
          </cell>
          <cell r="C439" t="str">
            <v>Nguyễn Thị Thanh</v>
          </cell>
          <cell r="D439" t="str">
            <v>Nv vệ sinh</v>
          </cell>
          <cell r="E439">
            <v>27</v>
          </cell>
          <cell r="F439">
            <v>27</v>
          </cell>
          <cell r="G439">
            <v>0</v>
          </cell>
          <cell r="H439">
            <v>27</v>
          </cell>
          <cell r="I439">
            <v>680000</v>
          </cell>
        </row>
        <row r="440">
          <cell r="B440">
            <v>13745</v>
          </cell>
          <cell r="C440" t="str">
            <v>Nguyễn Thị Hoài Hương</v>
          </cell>
          <cell r="D440" t="str">
            <v>Nv vệ sinh</v>
          </cell>
          <cell r="E440">
            <v>27</v>
          </cell>
          <cell r="F440">
            <v>27</v>
          </cell>
          <cell r="G440">
            <v>0</v>
          </cell>
          <cell r="H440">
            <v>27</v>
          </cell>
          <cell r="I440">
            <v>680000</v>
          </cell>
        </row>
        <row r="441">
          <cell r="B441">
            <v>13746</v>
          </cell>
          <cell r="C441" t="str">
            <v>Nguyễn Minh Tuấn</v>
          </cell>
          <cell r="D441" t="str">
            <v>Nv vệ sinh</v>
          </cell>
          <cell r="E441">
            <v>27</v>
          </cell>
          <cell r="F441">
            <v>27</v>
          </cell>
          <cell r="G441">
            <v>0</v>
          </cell>
          <cell r="H441">
            <v>27</v>
          </cell>
          <cell r="I441">
            <v>680000</v>
          </cell>
        </row>
        <row r="442">
          <cell r="B442">
            <v>13747</v>
          </cell>
          <cell r="C442" t="str">
            <v>Nguyễn Thị Liên</v>
          </cell>
          <cell r="D442" t="str">
            <v>Nv vệ sinh</v>
          </cell>
          <cell r="E442">
            <v>27</v>
          </cell>
          <cell r="F442">
            <v>27</v>
          </cell>
          <cell r="G442">
            <v>0</v>
          </cell>
          <cell r="H442">
            <v>27</v>
          </cell>
          <cell r="I442">
            <v>680000</v>
          </cell>
        </row>
        <row r="443">
          <cell r="B443">
            <v>13748</v>
          </cell>
          <cell r="C443" t="str">
            <v>Thiều Thị Thu Lan</v>
          </cell>
          <cell r="D443" t="str">
            <v>Nv vệ sinh</v>
          </cell>
          <cell r="E443">
            <v>27</v>
          </cell>
          <cell r="F443">
            <v>27</v>
          </cell>
          <cell r="G443">
            <v>0</v>
          </cell>
          <cell r="H443">
            <v>27</v>
          </cell>
          <cell r="I443">
            <v>680000</v>
          </cell>
        </row>
        <row r="444">
          <cell r="B444">
            <v>13749</v>
          </cell>
          <cell r="C444" t="str">
            <v>Chu Phương Thảo</v>
          </cell>
          <cell r="D444" t="str">
            <v>Nv vệ sinh</v>
          </cell>
          <cell r="E444">
            <v>27</v>
          </cell>
          <cell r="F444">
            <v>27</v>
          </cell>
          <cell r="G444">
            <v>0</v>
          </cell>
          <cell r="H444">
            <v>27</v>
          </cell>
          <cell r="I444">
            <v>680000</v>
          </cell>
        </row>
        <row r="445">
          <cell r="B445">
            <v>11082</v>
          </cell>
          <cell r="C445" t="str">
            <v>Hoàng Trung Dũng</v>
          </cell>
          <cell r="D445" t="str">
            <v>CV Kỹ thuật</v>
          </cell>
          <cell r="E445">
            <v>27</v>
          </cell>
          <cell r="F445">
            <v>27</v>
          </cell>
          <cell r="G445">
            <v>0</v>
          </cell>
          <cell r="H445">
            <v>27</v>
          </cell>
          <cell r="I445">
            <v>680000</v>
          </cell>
        </row>
        <row r="446">
          <cell r="B446">
            <v>11083</v>
          </cell>
          <cell r="C446" t="str">
            <v>Bùi Văn Nam</v>
          </cell>
          <cell r="D446" t="str">
            <v>CV Kỹ thuật</v>
          </cell>
          <cell r="E446">
            <v>27</v>
          </cell>
          <cell r="F446">
            <v>27</v>
          </cell>
          <cell r="G446">
            <v>0</v>
          </cell>
          <cell r="H446">
            <v>27</v>
          </cell>
          <cell r="I446">
            <v>680000</v>
          </cell>
        </row>
        <row r="447">
          <cell r="B447">
            <v>10643</v>
          </cell>
          <cell r="C447" t="str">
            <v>Nguyễn Văn Thành</v>
          </cell>
          <cell r="D447" t="str">
            <v>KTV mặt đất</v>
          </cell>
          <cell r="E447">
            <v>27</v>
          </cell>
          <cell r="F447">
            <v>27</v>
          </cell>
          <cell r="G447">
            <v>0</v>
          </cell>
          <cell r="H447">
            <v>27</v>
          </cell>
          <cell r="I447">
            <v>680000</v>
          </cell>
        </row>
        <row r="448">
          <cell r="B448">
            <v>13049</v>
          </cell>
          <cell r="C448" t="str">
            <v>Nguyễn Đức Anh</v>
          </cell>
          <cell r="D448" t="str">
            <v>Nhân viên kỹ thuật</v>
          </cell>
          <cell r="E448">
            <v>27</v>
          </cell>
          <cell r="F448">
            <v>27</v>
          </cell>
          <cell r="G448">
            <v>0</v>
          </cell>
          <cell r="H448">
            <v>27</v>
          </cell>
          <cell r="I448">
            <v>680000</v>
          </cell>
        </row>
        <row r="449">
          <cell r="B449">
            <v>10595</v>
          </cell>
          <cell r="C449" t="str">
            <v>Lê Thị Mai</v>
          </cell>
          <cell r="D449" t="str">
            <v>Nhân viên kế toán</v>
          </cell>
          <cell r="E449">
            <v>23</v>
          </cell>
          <cell r="F449">
            <v>23</v>
          </cell>
          <cell r="G449">
            <v>0</v>
          </cell>
          <cell r="H449">
            <v>23</v>
          </cell>
          <cell r="I449">
            <v>680000</v>
          </cell>
        </row>
        <row r="450">
          <cell r="B450">
            <v>10793</v>
          </cell>
          <cell r="C450" t="str">
            <v>Lê Thị Thúy</v>
          </cell>
          <cell r="D450" t="str">
            <v>Nhân viên kế toán</v>
          </cell>
          <cell r="E450">
            <v>23</v>
          </cell>
          <cell r="F450">
            <v>23</v>
          </cell>
          <cell r="G450">
            <v>0</v>
          </cell>
          <cell r="H450">
            <v>23</v>
          </cell>
          <cell r="I450">
            <v>680000</v>
          </cell>
        </row>
        <row r="451">
          <cell r="B451">
            <v>12660</v>
          </cell>
          <cell r="C451" t="str">
            <v>Bùi Thị Thu</v>
          </cell>
          <cell r="D451" t="str">
            <v>Nhân viên kế toán</v>
          </cell>
          <cell r="E451">
            <v>23</v>
          </cell>
          <cell r="F451">
            <v>23</v>
          </cell>
          <cell r="G451">
            <v>0</v>
          </cell>
          <cell r="H451">
            <v>23</v>
          </cell>
          <cell r="I451">
            <v>680000</v>
          </cell>
        </row>
        <row r="452">
          <cell r="B452">
            <v>10794</v>
          </cell>
          <cell r="C452" t="str">
            <v>Nguyễn Thị Kim Huệ</v>
          </cell>
          <cell r="D452" t="str">
            <v>NV Thủ Quỹ</v>
          </cell>
          <cell r="E452">
            <v>23</v>
          </cell>
          <cell r="F452">
            <v>21</v>
          </cell>
          <cell r="G452">
            <v>0</v>
          </cell>
          <cell r="H452">
            <v>21</v>
          </cell>
          <cell r="I452">
            <v>620869.56521739124</v>
          </cell>
        </row>
        <row r="453">
          <cell r="B453">
            <v>10788</v>
          </cell>
          <cell r="C453" t="str">
            <v>Phạm Thị Thu Hiền</v>
          </cell>
          <cell r="D453" t="str">
            <v>Chuyên viên TCKT</v>
          </cell>
          <cell r="E453">
            <v>23</v>
          </cell>
          <cell r="F453">
            <v>23</v>
          </cell>
          <cell r="G453">
            <v>0</v>
          </cell>
          <cell r="H453">
            <v>23</v>
          </cell>
          <cell r="I453">
            <v>680000</v>
          </cell>
        </row>
        <row r="454">
          <cell r="B454">
            <v>10789</v>
          </cell>
          <cell r="C454" t="str">
            <v>Hoàng Thị Trang Nhung</v>
          </cell>
          <cell r="D454" t="str">
            <v>Chuyên viên TCKT</v>
          </cell>
          <cell r="E454">
            <v>23</v>
          </cell>
          <cell r="F454">
            <v>23</v>
          </cell>
          <cell r="G454">
            <v>0</v>
          </cell>
          <cell r="H454">
            <v>23</v>
          </cell>
          <cell r="I454">
            <v>680000</v>
          </cell>
        </row>
        <row r="455">
          <cell r="B455">
            <v>10790</v>
          </cell>
          <cell r="C455" t="str">
            <v>Đào Thị Chín</v>
          </cell>
          <cell r="D455" t="str">
            <v>Chuyên viên TCKT</v>
          </cell>
          <cell r="E455">
            <v>23</v>
          </cell>
          <cell r="F455">
            <v>23</v>
          </cell>
          <cell r="G455">
            <v>0</v>
          </cell>
          <cell r="H455">
            <v>23</v>
          </cell>
          <cell r="I455">
            <v>680000</v>
          </cell>
        </row>
        <row r="456">
          <cell r="B456">
            <v>10791</v>
          </cell>
          <cell r="C456" t="str">
            <v>Trần Thu Trang</v>
          </cell>
          <cell r="D456" t="str">
            <v>Chuyên viên TCKT</v>
          </cell>
          <cell r="E456">
            <v>23</v>
          </cell>
          <cell r="F456">
            <v>23</v>
          </cell>
          <cell r="G456">
            <v>0</v>
          </cell>
          <cell r="H456">
            <v>23</v>
          </cell>
          <cell r="I456">
            <v>680000</v>
          </cell>
        </row>
        <row r="457">
          <cell r="B457">
            <v>11147</v>
          </cell>
          <cell r="C457" t="str">
            <v>Vũ Chí Kiên</v>
          </cell>
          <cell r="D457" t="str">
            <v>Phó Trưởng Phòng</v>
          </cell>
          <cell r="E457">
            <v>23</v>
          </cell>
          <cell r="F457">
            <v>23</v>
          </cell>
          <cell r="G457">
            <v>0</v>
          </cell>
          <cell r="H457">
            <v>23</v>
          </cell>
          <cell r="I457">
            <v>680000</v>
          </cell>
        </row>
        <row r="458">
          <cell r="B458">
            <v>10563</v>
          </cell>
          <cell r="C458" t="str">
            <v>Lưu Xuân Cường</v>
          </cell>
          <cell r="D458" t="str">
            <v>Trưởng phòng</v>
          </cell>
          <cell r="E458">
            <v>23</v>
          </cell>
          <cell r="F458">
            <v>23</v>
          </cell>
          <cell r="G458">
            <v>0</v>
          </cell>
          <cell r="H458">
            <v>23</v>
          </cell>
          <cell r="I458">
            <v>680000</v>
          </cell>
        </row>
        <row r="459">
          <cell r="B459">
            <v>10556</v>
          </cell>
          <cell r="C459" t="str">
            <v>Nguyễn Thị Thuỳ Linh</v>
          </cell>
          <cell r="D459" t="str">
            <v>Phó Trưởng Phòng</v>
          </cell>
          <cell r="E459">
            <v>23</v>
          </cell>
          <cell r="F459">
            <v>23</v>
          </cell>
          <cell r="G459">
            <v>0</v>
          </cell>
          <cell r="H459">
            <v>23</v>
          </cell>
          <cell r="I459">
            <v>680000</v>
          </cell>
        </row>
        <row r="460">
          <cell r="B460">
            <v>10797</v>
          </cell>
          <cell r="C460" t="str">
            <v>Nguyễn Hữu Hạ</v>
          </cell>
          <cell r="D460" t="str">
            <v>CV Đảng Đoàn - Thi đua</v>
          </cell>
          <cell r="E460">
            <v>23</v>
          </cell>
          <cell r="F460">
            <v>23</v>
          </cell>
          <cell r="G460">
            <v>0</v>
          </cell>
          <cell r="H460">
            <v>23</v>
          </cell>
          <cell r="I460">
            <v>680000</v>
          </cell>
        </row>
        <row r="461">
          <cell r="B461">
            <v>10803</v>
          </cell>
          <cell r="C461" t="str">
            <v>Hà Duyên Lâm</v>
          </cell>
          <cell r="D461" t="str">
            <v>Lái xe CT</v>
          </cell>
          <cell r="E461">
            <v>23</v>
          </cell>
          <cell r="F461">
            <v>23</v>
          </cell>
          <cell r="G461">
            <v>0</v>
          </cell>
          <cell r="H461">
            <v>23</v>
          </cell>
          <cell r="I461">
            <v>680000</v>
          </cell>
        </row>
        <row r="462">
          <cell r="B462">
            <v>10800</v>
          </cell>
          <cell r="C462" t="str">
            <v>Hoàng Thùy Lan</v>
          </cell>
          <cell r="D462" t="str">
            <v>NV đào tạo huấn luyện</v>
          </cell>
          <cell r="E462">
            <v>23</v>
          </cell>
          <cell r="F462">
            <v>23</v>
          </cell>
          <cell r="G462">
            <v>0</v>
          </cell>
          <cell r="H462">
            <v>23</v>
          </cell>
          <cell r="I462">
            <v>680000</v>
          </cell>
        </row>
        <row r="463">
          <cell r="B463">
            <v>10801</v>
          </cell>
          <cell r="C463" t="str">
            <v>Diệu Linh</v>
          </cell>
          <cell r="D463" t="str">
            <v>NV đào tạo huấn luyện</v>
          </cell>
          <cell r="E463">
            <v>23</v>
          </cell>
          <cell r="F463">
            <v>23</v>
          </cell>
          <cell r="G463">
            <v>0</v>
          </cell>
          <cell r="H463">
            <v>23</v>
          </cell>
          <cell r="I463">
            <v>680000</v>
          </cell>
        </row>
        <row r="464">
          <cell r="B464">
            <v>10802</v>
          </cell>
          <cell r="C464" t="str">
            <v>Hà Phương Thảo</v>
          </cell>
          <cell r="D464" t="str">
            <v>NV hành chính</v>
          </cell>
          <cell r="E464">
            <v>23</v>
          </cell>
          <cell r="F464">
            <v>23</v>
          </cell>
          <cell r="G464">
            <v>0</v>
          </cell>
          <cell r="H464">
            <v>23</v>
          </cell>
          <cell r="I464">
            <v>680000</v>
          </cell>
        </row>
        <row r="465">
          <cell r="B465">
            <v>10805</v>
          </cell>
          <cell r="C465" t="str">
            <v>Trịnh Thị Thu Hằng</v>
          </cell>
          <cell r="D465" t="str">
            <v>NV Hành chính - VT</v>
          </cell>
          <cell r="E465">
            <v>23</v>
          </cell>
          <cell r="F465">
            <v>23</v>
          </cell>
          <cell r="G465">
            <v>0</v>
          </cell>
          <cell r="H465">
            <v>23</v>
          </cell>
          <cell r="I465">
            <v>680000</v>
          </cell>
        </row>
        <row r="466">
          <cell r="B466">
            <v>10566</v>
          </cell>
          <cell r="C466" t="str">
            <v>Nguyễn Thị Ngọc</v>
          </cell>
          <cell r="D466" t="str">
            <v>NV Kế hoạch - Quản lý chất lượng</v>
          </cell>
          <cell r="E466">
            <v>23</v>
          </cell>
          <cell r="F466">
            <v>23</v>
          </cell>
          <cell r="G466">
            <v>0</v>
          </cell>
          <cell r="H466">
            <v>23</v>
          </cell>
          <cell r="I466">
            <v>680000</v>
          </cell>
        </row>
        <row r="467">
          <cell r="B467">
            <v>10804</v>
          </cell>
          <cell r="C467" t="str">
            <v>Vũ Thị Hoà</v>
          </cell>
          <cell r="D467" t="str">
            <v>NV Lao động tiền lương</v>
          </cell>
          <cell r="E467">
            <v>23</v>
          </cell>
          <cell r="F467">
            <v>23</v>
          </cell>
          <cell r="G467">
            <v>0</v>
          </cell>
          <cell r="H467">
            <v>23</v>
          </cell>
          <cell r="I467">
            <v>680000</v>
          </cell>
        </row>
        <row r="468">
          <cell r="B468">
            <v>11117</v>
          </cell>
          <cell r="C468" t="str">
            <v>Nguyễn Hương Giang</v>
          </cell>
          <cell r="D468" t="str">
            <v>NV Kế hoạch - Quản lý chất lượng</v>
          </cell>
          <cell r="E468">
            <v>23</v>
          </cell>
          <cell r="F468">
            <v>23</v>
          </cell>
          <cell r="G468">
            <v>0</v>
          </cell>
          <cell r="H468">
            <v>23</v>
          </cell>
          <cell r="I468">
            <v>680000</v>
          </cell>
        </row>
        <row r="469">
          <cell r="B469">
            <v>10735</v>
          </cell>
          <cell r="C469" t="str">
            <v>Nguyễn Thị Phương Lan</v>
          </cell>
          <cell r="D469" t="str">
            <v>NV Thống kê - Tổng hợp</v>
          </cell>
          <cell r="E469">
            <v>23</v>
          </cell>
          <cell r="F469">
            <v>23</v>
          </cell>
          <cell r="G469">
            <v>0</v>
          </cell>
          <cell r="H469">
            <v>23</v>
          </cell>
          <cell r="I469">
            <v>680000</v>
          </cell>
        </row>
        <row r="470">
          <cell r="B470">
            <v>10562</v>
          </cell>
          <cell r="C470" t="str">
            <v>Phạm Thị Thịnh</v>
          </cell>
          <cell r="D470" t="str">
            <v>NV Hành chính - VT</v>
          </cell>
          <cell r="E470">
            <v>23</v>
          </cell>
          <cell r="F470">
            <v>23</v>
          </cell>
          <cell r="G470">
            <v>0</v>
          </cell>
          <cell r="H470">
            <v>23</v>
          </cell>
          <cell r="I470">
            <v>680000</v>
          </cell>
        </row>
        <row r="471">
          <cell r="B471">
            <v>1092015</v>
          </cell>
          <cell r="C471" t="str">
            <v>Đỗ Văn Long</v>
          </cell>
          <cell r="D471">
            <v>0</v>
          </cell>
          <cell r="E471">
            <v>27</v>
          </cell>
          <cell r="F471">
            <v>27</v>
          </cell>
          <cell r="G471">
            <v>0</v>
          </cell>
          <cell r="H471">
            <v>27</v>
          </cell>
          <cell r="I471">
            <v>680000</v>
          </cell>
        </row>
        <row r="472">
          <cell r="B472">
            <v>10799</v>
          </cell>
          <cell r="C472" t="str">
            <v>Phương Lan</v>
          </cell>
          <cell r="D472" t="str">
            <v>Chuyên viên lao động tiền lương</v>
          </cell>
          <cell r="E472">
            <v>23</v>
          </cell>
          <cell r="F472">
            <v>23</v>
          </cell>
          <cell r="G472">
            <v>0</v>
          </cell>
          <cell r="H472">
            <v>23</v>
          </cell>
          <cell r="I472">
            <v>680000</v>
          </cell>
        </row>
        <row r="473">
          <cell r="B473">
            <v>2092015</v>
          </cell>
          <cell r="C473" t="str">
            <v>Vương Đình Quế</v>
          </cell>
          <cell r="D473" t="str">
            <v>Nhân viên lái xe</v>
          </cell>
          <cell r="E473">
            <v>27</v>
          </cell>
          <cell r="F473">
            <v>27</v>
          </cell>
          <cell r="G473">
            <v>0</v>
          </cell>
          <cell r="H473">
            <v>27</v>
          </cell>
          <cell r="I473">
            <v>680000</v>
          </cell>
        </row>
        <row r="474">
          <cell r="B474">
            <v>3092015</v>
          </cell>
          <cell r="C474" t="str">
            <v>Trần Văn Thái</v>
          </cell>
          <cell r="D474" t="str">
            <v>Nhân viên lái xe</v>
          </cell>
          <cell r="E474">
            <v>27</v>
          </cell>
          <cell r="F474">
            <v>27</v>
          </cell>
          <cell r="G474">
            <v>0</v>
          </cell>
          <cell r="H474">
            <v>27</v>
          </cell>
          <cell r="I474">
            <v>680000</v>
          </cell>
        </row>
        <row r="475">
          <cell r="B475">
            <v>4092015</v>
          </cell>
          <cell r="C475" t="str">
            <v>Nguyễn Duy BÍnh</v>
          </cell>
          <cell r="D475" t="str">
            <v>Nhân viên lái xe</v>
          </cell>
          <cell r="E475">
            <v>27</v>
          </cell>
          <cell r="F475">
            <v>27</v>
          </cell>
          <cell r="G475">
            <v>0</v>
          </cell>
          <cell r="H475">
            <v>27</v>
          </cell>
          <cell r="I475">
            <v>680000</v>
          </cell>
        </row>
        <row r="476">
          <cell r="B476">
            <v>72102015</v>
          </cell>
          <cell r="C476" t="str">
            <v>Lưu Anh Văn</v>
          </cell>
          <cell r="D476" t="str">
            <v>Nhân viên lái xe</v>
          </cell>
          <cell r="E476">
            <v>27</v>
          </cell>
          <cell r="F476">
            <v>18</v>
          </cell>
          <cell r="G476">
            <v>0</v>
          </cell>
          <cell r="H476">
            <v>18</v>
          </cell>
          <cell r="I476">
            <v>453333.33333333331</v>
          </cell>
        </row>
        <row r="477">
          <cell r="B477">
            <v>7102015</v>
          </cell>
          <cell r="C477" t="str">
            <v>Lưu Trung Đức</v>
          </cell>
          <cell r="D477" t="str">
            <v>Nhân viên tài liệu &amp; HDCX</v>
          </cell>
          <cell r="E477">
            <v>27</v>
          </cell>
          <cell r="F477">
            <v>12</v>
          </cell>
          <cell r="G477">
            <v>0</v>
          </cell>
          <cell r="H477">
            <v>12</v>
          </cell>
          <cell r="I477">
            <v>0</v>
          </cell>
        </row>
        <row r="478">
          <cell r="B478">
            <v>8102015</v>
          </cell>
          <cell r="C478" t="str">
            <v>Lê Ngọc Dũng</v>
          </cell>
          <cell r="D478" t="str">
            <v>Nhân viên tài liệu &amp; HDCX</v>
          </cell>
          <cell r="E478">
            <v>27</v>
          </cell>
          <cell r="F478">
            <v>14</v>
          </cell>
          <cell r="G478">
            <v>0</v>
          </cell>
          <cell r="H478">
            <v>14</v>
          </cell>
          <cell r="I478">
            <v>0</v>
          </cell>
        </row>
        <row r="479">
          <cell r="B479">
            <v>10102015</v>
          </cell>
          <cell r="C479" t="str">
            <v>Vũ Quang Duy</v>
          </cell>
          <cell r="D479" t="str">
            <v>Nhân viên tài liệu &amp; HDCX</v>
          </cell>
          <cell r="E479">
            <v>27</v>
          </cell>
          <cell r="F479">
            <v>14</v>
          </cell>
          <cell r="G479">
            <v>0</v>
          </cell>
          <cell r="H479">
            <v>14</v>
          </cell>
          <cell r="I479">
            <v>0</v>
          </cell>
        </row>
        <row r="480">
          <cell r="B480">
            <v>21102015</v>
          </cell>
          <cell r="C480" t="str">
            <v>Nguyễn Mạnh Kiên</v>
          </cell>
          <cell r="D480" t="str">
            <v>Nhân viên tài liệu &amp; HDCX</v>
          </cell>
          <cell r="E480">
            <v>27</v>
          </cell>
          <cell r="F480">
            <v>14</v>
          </cell>
          <cell r="G480">
            <v>0</v>
          </cell>
          <cell r="H480">
            <v>14</v>
          </cell>
          <cell r="I480">
            <v>0</v>
          </cell>
        </row>
        <row r="481">
          <cell r="B481">
            <v>26102015</v>
          </cell>
          <cell r="C481" t="str">
            <v>Lê Minh Ngọc</v>
          </cell>
          <cell r="D481" t="str">
            <v>Nhân viên tài liệu &amp; HDCX</v>
          </cell>
          <cell r="E481">
            <v>27</v>
          </cell>
          <cell r="F481">
            <v>14</v>
          </cell>
          <cell r="G481">
            <v>0</v>
          </cell>
          <cell r="H481">
            <v>14</v>
          </cell>
          <cell r="I481">
            <v>0</v>
          </cell>
        </row>
        <row r="482">
          <cell r="B482">
            <v>28102015</v>
          </cell>
          <cell r="C482" t="str">
            <v>Nguyễn Văn Nguyên</v>
          </cell>
          <cell r="D482" t="str">
            <v>Nhân viên tài liệu &amp; HDCX</v>
          </cell>
          <cell r="E482">
            <v>27</v>
          </cell>
          <cell r="F482">
            <v>14</v>
          </cell>
          <cell r="G482">
            <v>0</v>
          </cell>
          <cell r="H482">
            <v>14</v>
          </cell>
          <cell r="I482">
            <v>0</v>
          </cell>
        </row>
        <row r="483">
          <cell r="B483">
            <v>31102015</v>
          </cell>
          <cell r="C483" t="str">
            <v>Phạm Văn Quang</v>
          </cell>
          <cell r="D483" t="str">
            <v>Nhân viên tài liệu &amp; HDCX</v>
          </cell>
          <cell r="E483">
            <v>27</v>
          </cell>
          <cell r="F483">
            <v>14</v>
          </cell>
          <cell r="G483">
            <v>0</v>
          </cell>
          <cell r="H483">
            <v>14</v>
          </cell>
          <cell r="I483">
            <v>0</v>
          </cell>
        </row>
        <row r="484">
          <cell r="B484">
            <v>32102015</v>
          </cell>
          <cell r="C484" t="str">
            <v>Phạm Hải Sơn</v>
          </cell>
          <cell r="D484" t="str">
            <v>Nhân viên tài liệu &amp; HDCX</v>
          </cell>
          <cell r="E484">
            <v>27</v>
          </cell>
          <cell r="F484">
            <v>14</v>
          </cell>
          <cell r="G484">
            <v>0</v>
          </cell>
          <cell r="H484">
            <v>14</v>
          </cell>
          <cell r="I484">
            <v>0</v>
          </cell>
        </row>
        <row r="485">
          <cell r="B485">
            <v>43102015</v>
          </cell>
          <cell r="C485" t="str">
            <v>Nguyễn Quang Vịnh</v>
          </cell>
          <cell r="D485" t="str">
            <v>Nhân viên tài liệu &amp; HDCX</v>
          </cell>
          <cell r="E485">
            <v>27</v>
          </cell>
          <cell r="F485">
            <v>14</v>
          </cell>
          <cell r="G485">
            <v>0</v>
          </cell>
          <cell r="H485">
            <v>14</v>
          </cell>
          <cell r="I485">
            <v>0</v>
          </cell>
        </row>
        <row r="486">
          <cell r="B486">
            <v>9102015</v>
          </cell>
          <cell r="C486" t="str">
            <v>Trần Thị Dương</v>
          </cell>
          <cell r="D486" t="str">
            <v>Nhân viên phục vụ hành khách</v>
          </cell>
          <cell r="E486">
            <v>27</v>
          </cell>
          <cell r="F486">
            <v>13</v>
          </cell>
          <cell r="G486">
            <v>0</v>
          </cell>
          <cell r="H486">
            <v>13</v>
          </cell>
          <cell r="I486">
            <v>0</v>
          </cell>
        </row>
        <row r="487">
          <cell r="B487">
            <v>1102015</v>
          </cell>
          <cell r="C487" t="str">
            <v>Hoàng Tạ Tuấn Anh</v>
          </cell>
          <cell r="D487" t="str">
            <v>Nhân viên phục vụ hành khách</v>
          </cell>
          <cell r="E487">
            <v>27</v>
          </cell>
          <cell r="F487">
            <v>13</v>
          </cell>
          <cell r="G487">
            <v>0</v>
          </cell>
          <cell r="H487">
            <v>13</v>
          </cell>
          <cell r="I487">
            <v>0</v>
          </cell>
        </row>
        <row r="488">
          <cell r="B488">
            <v>2102015</v>
          </cell>
          <cell r="C488" t="str">
            <v>Nguyễn Tuấn Anh</v>
          </cell>
          <cell r="D488" t="str">
            <v>Nhân viên phục vụ hành khách</v>
          </cell>
          <cell r="E488">
            <v>27</v>
          </cell>
          <cell r="F488">
            <v>13</v>
          </cell>
          <cell r="G488">
            <v>0</v>
          </cell>
          <cell r="H488">
            <v>13</v>
          </cell>
          <cell r="I488">
            <v>0</v>
          </cell>
        </row>
        <row r="489">
          <cell r="B489">
            <v>3102015</v>
          </cell>
          <cell r="C489" t="str">
            <v>Hoàng Ngọc Anh</v>
          </cell>
          <cell r="D489" t="str">
            <v>Nhân viên phục vụ hành khách</v>
          </cell>
          <cell r="E489">
            <v>27</v>
          </cell>
          <cell r="F489">
            <v>13</v>
          </cell>
          <cell r="G489">
            <v>0</v>
          </cell>
          <cell r="H489">
            <v>13</v>
          </cell>
          <cell r="I489">
            <v>0</v>
          </cell>
        </row>
        <row r="490">
          <cell r="B490">
            <v>4102015</v>
          </cell>
          <cell r="C490" t="str">
            <v>Lê Tuấn Anh</v>
          </cell>
          <cell r="D490" t="str">
            <v>Nhân viên phục vụ hành khách</v>
          </cell>
          <cell r="E490">
            <v>27</v>
          </cell>
          <cell r="F490">
            <v>13</v>
          </cell>
          <cell r="G490">
            <v>0</v>
          </cell>
          <cell r="H490">
            <v>13</v>
          </cell>
          <cell r="I490">
            <v>0</v>
          </cell>
        </row>
        <row r="491">
          <cell r="B491">
            <v>5102015</v>
          </cell>
          <cell r="C491" t="str">
            <v>Nguyễn Tú Anh</v>
          </cell>
          <cell r="D491" t="str">
            <v>Nhân viên phục vụ hành khách</v>
          </cell>
          <cell r="E491">
            <v>27</v>
          </cell>
          <cell r="F491">
            <v>13</v>
          </cell>
          <cell r="G491">
            <v>0</v>
          </cell>
          <cell r="H491">
            <v>13</v>
          </cell>
          <cell r="I491">
            <v>0</v>
          </cell>
        </row>
        <row r="492">
          <cell r="B492">
            <v>6102015</v>
          </cell>
          <cell r="C492" t="str">
            <v>Vũ Thị Mai Dinh</v>
          </cell>
          <cell r="D492" t="str">
            <v>Nhân viên phục vụ hành khách</v>
          </cell>
          <cell r="E492">
            <v>27</v>
          </cell>
          <cell r="F492">
            <v>13</v>
          </cell>
          <cell r="G492">
            <v>0</v>
          </cell>
          <cell r="H492">
            <v>13</v>
          </cell>
          <cell r="I492">
            <v>0</v>
          </cell>
        </row>
        <row r="493">
          <cell r="B493">
            <v>9102015</v>
          </cell>
          <cell r="C493" t="str">
            <v>Trần Thị Dương</v>
          </cell>
          <cell r="D493" t="str">
            <v>Nhân viên phục vụ hành khách</v>
          </cell>
          <cell r="E493">
            <v>27</v>
          </cell>
          <cell r="F493">
            <v>13</v>
          </cell>
          <cell r="G493">
            <v>0</v>
          </cell>
          <cell r="H493">
            <v>13</v>
          </cell>
          <cell r="I493">
            <v>0</v>
          </cell>
        </row>
        <row r="494">
          <cell r="B494">
            <v>11102015</v>
          </cell>
          <cell r="C494" t="str">
            <v>Lê Trúc Hà</v>
          </cell>
          <cell r="D494" t="str">
            <v>Nhân viên phục vụ hành khách</v>
          </cell>
          <cell r="E494">
            <v>27</v>
          </cell>
          <cell r="F494">
            <v>13</v>
          </cell>
          <cell r="G494">
            <v>0</v>
          </cell>
          <cell r="H494">
            <v>13</v>
          </cell>
          <cell r="I494">
            <v>0</v>
          </cell>
        </row>
        <row r="495">
          <cell r="B495">
            <v>12102015</v>
          </cell>
          <cell r="C495" t="str">
            <v>Nguyễn Thị Hải</v>
          </cell>
          <cell r="D495" t="str">
            <v>Nhân viên phục vụ hành khách</v>
          </cell>
          <cell r="E495">
            <v>27</v>
          </cell>
          <cell r="F495">
            <v>13</v>
          </cell>
          <cell r="G495">
            <v>0</v>
          </cell>
          <cell r="H495">
            <v>13</v>
          </cell>
          <cell r="I495">
            <v>0</v>
          </cell>
        </row>
        <row r="496">
          <cell r="B496">
            <v>13102015</v>
          </cell>
          <cell r="C496" t="str">
            <v>Lê Thanh Hải</v>
          </cell>
          <cell r="D496" t="str">
            <v>Nhân viên phục vụ hành khách</v>
          </cell>
          <cell r="E496">
            <v>27</v>
          </cell>
          <cell r="F496">
            <v>13</v>
          </cell>
          <cell r="G496">
            <v>0</v>
          </cell>
          <cell r="H496">
            <v>13</v>
          </cell>
          <cell r="I496">
            <v>0</v>
          </cell>
        </row>
        <row r="497">
          <cell r="B497">
            <v>14102015</v>
          </cell>
          <cell r="C497" t="str">
            <v>Nguyễn Duy Hoàn</v>
          </cell>
          <cell r="D497" t="str">
            <v>Nhân viên phục vụ hành khách</v>
          </cell>
          <cell r="E497">
            <v>27</v>
          </cell>
          <cell r="F497">
            <v>12</v>
          </cell>
          <cell r="G497">
            <v>0</v>
          </cell>
          <cell r="H497">
            <v>12</v>
          </cell>
          <cell r="I497">
            <v>0</v>
          </cell>
        </row>
        <row r="498">
          <cell r="B498">
            <v>15102015</v>
          </cell>
          <cell r="C498" t="str">
            <v>Lê Thị Hồng</v>
          </cell>
          <cell r="D498" t="str">
            <v>Nhân viên phục vụ hành khách</v>
          </cell>
          <cell r="E498">
            <v>27</v>
          </cell>
          <cell r="F498">
            <v>13</v>
          </cell>
          <cell r="G498">
            <v>0</v>
          </cell>
          <cell r="H498">
            <v>13</v>
          </cell>
          <cell r="I498">
            <v>0</v>
          </cell>
        </row>
        <row r="499">
          <cell r="B499">
            <v>16102015</v>
          </cell>
          <cell r="C499" t="str">
            <v>Nguyễn Duy Hùng</v>
          </cell>
          <cell r="D499" t="str">
            <v>Nhân viên phục vụ hành khách</v>
          </cell>
          <cell r="E499">
            <v>27</v>
          </cell>
          <cell r="F499">
            <v>13</v>
          </cell>
          <cell r="G499">
            <v>0</v>
          </cell>
          <cell r="H499">
            <v>13</v>
          </cell>
          <cell r="I499">
            <v>0</v>
          </cell>
        </row>
        <row r="500">
          <cell r="B500">
            <v>17102015</v>
          </cell>
          <cell r="C500" t="str">
            <v>Lê Duy Hưng</v>
          </cell>
          <cell r="D500" t="str">
            <v>Nhân viên phục vụ hành khách</v>
          </cell>
          <cell r="E500">
            <v>27</v>
          </cell>
          <cell r="F500">
            <v>13</v>
          </cell>
          <cell r="G500">
            <v>0</v>
          </cell>
          <cell r="H500">
            <v>13</v>
          </cell>
          <cell r="I500">
            <v>0</v>
          </cell>
        </row>
        <row r="501">
          <cell r="B501">
            <v>18102015</v>
          </cell>
          <cell r="C501" t="str">
            <v>Nguyễn Thị Hường</v>
          </cell>
          <cell r="D501" t="str">
            <v>Nhân viên phục vụ hành khách</v>
          </cell>
          <cell r="E501">
            <v>27</v>
          </cell>
          <cell r="F501">
            <v>13</v>
          </cell>
          <cell r="G501">
            <v>0</v>
          </cell>
          <cell r="H501">
            <v>13</v>
          </cell>
          <cell r="I501">
            <v>0</v>
          </cell>
        </row>
        <row r="502">
          <cell r="B502">
            <v>19102015</v>
          </cell>
          <cell r="C502" t="str">
            <v>Đinh Khánh Huyền</v>
          </cell>
          <cell r="D502" t="str">
            <v>Nhân viên phục vụ hành khách</v>
          </cell>
          <cell r="E502">
            <v>27</v>
          </cell>
          <cell r="F502">
            <v>13</v>
          </cell>
          <cell r="G502">
            <v>0</v>
          </cell>
          <cell r="H502">
            <v>13</v>
          </cell>
          <cell r="I502">
            <v>0</v>
          </cell>
        </row>
        <row r="503">
          <cell r="B503">
            <v>20102015</v>
          </cell>
          <cell r="C503" t="str">
            <v>Đỗ Thị Huyền</v>
          </cell>
          <cell r="D503" t="str">
            <v>Nhân viên phục vụ hành khách</v>
          </cell>
          <cell r="E503">
            <v>27</v>
          </cell>
          <cell r="F503">
            <v>13</v>
          </cell>
          <cell r="G503">
            <v>0</v>
          </cell>
          <cell r="H503">
            <v>13</v>
          </cell>
          <cell r="I503">
            <v>0</v>
          </cell>
        </row>
        <row r="504">
          <cell r="B504">
            <v>22102015</v>
          </cell>
          <cell r="C504" t="str">
            <v>Trương Hùng Mạnh</v>
          </cell>
          <cell r="D504" t="str">
            <v>Nhân viên phục vụ hành khách</v>
          </cell>
          <cell r="E504">
            <v>27</v>
          </cell>
          <cell r="F504">
            <v>13</v>
          </cell>
          <cell r="G504">
            <v>0</v>
          </cell>
          <cell r="H504">
            <v>13</v>
          </cell>
          <cell r="I504">
            <v>0</v>
          </cell>
        </row>
        <row r="505">
          <cell r="B505">
            <v>23102015</v>
          </cell>
          <cell r="C505" t="str">
            <v>Nguyễn Anh Minh</v>
          </cell>
          <cell r="D505" t="str">
            <v>Nhân viên phục vụ hành khách</v>
          </cell>
          <cell r="E505">
            <v>27</v>
          </cell>
          <cell r="F505">
            <v>12</v>
          </cell>
          <cell r="G505">
            <v>0</v>
          </cell>
          <cell r="H505">
            <v>12</v>
          </cell>
          <cell r="I505">
            <v>0</v>
          </cell>
        </row>
        <row r="506">
          <cell r="B506">
            <v>24102015</v>
          </cell>
          <cell r="C506" t="str">
            <v>Nguyễn Văn Nam</v>
          </cell>
          <cell r="D506" t="str">
            <v>Nhân viên phục vụ hành khách</v>
          </cell>
          <cell r="E506">
            <v>27</v>
          </cell>
          <cell r="F506">
            <v>13</v>
          </cell>
          <cell r="G506">
            <v>0</v>
          </cell>
          <cell r="H506">
            <v>13</v>
          </cell>
          <cell r="I506">
            <v>0</v>
          </cell>
        </row>
        <row r="507">
          <cell r="B507">
            <v>25102015</v>
          </cell>
          <cell r="C507" t="str">
            <v>Ngô Thị Hồng Nga</v>
          </cell>
          <cell r="D507" t="str">
            <v>Nhân viên phục vụ hành khách</v>
          </cell>
          <cell r="E507">
            <v>27</v>
          </cell>
          <cell r="F507">
            <v>13</v>
          </cell>
          <cell r="G507">
            <v>0</v>
          </cell>
          <cell r="H507">
            <v>13</v>
          </cell>
          <cell r="I507">
            <v>0</v>
          </cell>
        </row>
        <row r="508">
          <cell r="B508">
            <v>27102015</v>
          </cell>
          <cell r="C508" t="str">
            <v>Trần Thanh Ngọc</v>
          </cell>
          <cell r="D508" t="str">
            <v>Nhân viên phục vụ hành khách</v>
          </cell>
          <cell r="E508">
            <v>27</v>
          </cell>
          <cell r="F508">
            <v>13</v>
          </cell>
          <cell r="G508">
            <v>0</v>
          </cell>
          <cell r="H508">
            <v>13</v>
          </cell>
          <cell r="I508">
            <v>0</v>
          </cell>
        </row>
        <row r="509">
          <cell r="B509">
            <v>29102015</v>
          </cell>
          <cell r="C509" t="str">
            <v>Lê Thị Thu Phương</v>
          </cell>
          <cell r="D509" t="str">
            <v>Nhân viên phục vụ hành khách</v>
          </cell>
          <cell r="E509">
            <v>27</v>
          </cell>
          <cell r="F509">
            <v>13</v>
          </cell>
          <cell r="G509">
            <v>0</v>
          </cell>
          <cell r="H509">
            <v>13</v>
          </cell>
          <cell r="I509">
            <v>0</v>
          </cell>
        </row>
        <row r="510">
          <cell r="B510">
            <v>30102015</v>
          </cell>
          <cell r="C510" t="str">
            <v>Nguyễn Thị Minh Phương</v>
          </cell>
          <cell r="D510" t="str">
            <v>Nhân viên phục vụ hành khách</v>
          </cell>
          <cell r="E510">
            <v>27</v>
          </cell>
          <cell r="F510">
            <v>13</v>
          </cell>
          <cell r="G510">
            <v>0</v>
          </cell>
          <cell r="H510">
            <v>13</v>
          </cell>
          <cell r="I510">
            <v>0</v>
          </cell>
        </row>
        <row r="511">
          <cell r="B511">
            <v>33102015</v>
          </cell>
          <cell r="C511" t="str">
            <v>Tạ Quang Sơn</v>
          </cell>
          <cell r="D511" t="str">
            <v>Nhân viên phục vụ hành khách</v>
          </cell>
          <cell r="E511">
            <v>27</v>
          </cell>
          <cell r="F511">
            <v>13</v>
          </cell>
          <cell r="G511">
            <v>0</v>
          </cell>
          <cell r="H511">
            <v>13</v>
          </cell>
          <cell r="I511">
            <v>0</v>
          </cell>
        </row>
        <row r="512">
          <cell r="B512">
            <v>34102015</v>
          </cell>
          <cell r="C512" t="str">
            <v>Hoàng Phương Thảo</v>
          </cell>
          <cell r="D512" t="str">
            <v>Nhân viên phục vụ hành khách</v>
          </cell>
          <cell r="E512">
            <v>27</v>
          </cell>
          <cell r="F512">
            <v>13</v>
          </cell>
          <cell r="G512">
            <v>0</v>
          </cell>
          <cell r="H512">
            <v>13</v>
          </cell>
          <cell r="I512">
            <v>0</v>
          </cell>
        </row>
        <row r="513">
          <cell r="B513">
            <v>35102015</v>
          </cell>
          <cell r="C513" t="str">
            <v>Nguyễn Diệu Thương</v>
          </cell>
          <cell r="D513" t="str">
            <v>Nhân viên phục vụ hành khách</v>
          </cell>
          <cell r="E513">
            <v>27</v>
          </cell>
          <cell r="F513">
            <v>13</v>
          </cell>
          <cell r="G513">
            <v>0</v>
          </cell>
          <cell r="H513">
            <v>13</v>
          </cell>
          <cell r="I513">
            <v>0</v>
          </cell>
        </row>
        <row r="514">
          <cell r="B514">
            <v>36102015</v>
          </cell>
          <cell r="C514" t="str">
            <v>Trần Thị Thu Thủy</v>
          </cell>
          <cell r="D514" t="str">
            <v>Nhân viên phục vụ hành khách</v>
          </cell>
          <cell r="E514">
            <v>27</v>
          </cell>
          <cell r="F514">
            <v>13</v>
          </cell>
          <cell r="G514">
            <v>0</v>
          </cell>
          <cell r="H514">
            <v>13</v>
          </cell>
          <cell r="I514">
            <v>0</v>
          </cell>
        </row>
        <row r="515">
          <cell r="B515">
            <v>37102015</v>
          </cell>
          <cell r="C515" t="str">
            <v>Dương Đức Toàn</v>
          </cell>
          <cell r="D515" t="str">
            <v>Nhân viên phục vụ hành khách</v>
          </cell>
          <cell r="E515">
            <v>27</v>
          </cell>
          <cell r="F515">
            <v>13</v>
          </cell>
          <cell r="G515">
            <v>0</v>
          </cell>
          <cell r="H515">
            <v>13</v>
          </cell>
          <cell r="I515">
            <v>0</v>
          </cell>
        </row>
        <row r="516">
          <cell r="B516">
            <v>38102015</v>
          </cell>
          <cell r="C516" t="str">
            <v>Phạm Văn Toản</v>
          </cell>
          <cell r="D516" t="str">
            <v>Nhân viên phục vụ hành khách</v>
          </cell>
          <cell r="E516">
            <v>27</v>
          </cell>
          <cell r="F516">
            <v>13</v>
          </cell>
          <cell r="G516">
            <v>0</v>
          </cell>
          <cell r="H516">
            <v>13</v>
          </cell>
          <cell r="I516">
            <v>0</v>
          </cell>
        </row>
        <row r="517">
          <cell r="B517">
            <v>39102015</v>
          </cell>
          <cell r="C517" t="str">
            <v>Trương Thị Thùy Trinh</v>
          </cell>
          <cell r="D517" t="str">
            <v>Nhân viên phục vụ hành khách</v>
          </cell>
          <cell r="E517">
            <v>27</v>
          </cell>
          <cell r="F517">
            <v>13</v>
          </cell>
          <cell r="G517">
            <v>0</v>
          </cell>
          <cell r="H517">
            <v>13</v>
          </cell>
          <cell r="I517">
            <v>0</v>
          </cell>
        </row>
        <row r="518">
          <cell r="B518">
            <v>40102015</v>
          </cell>
          <cell r="C518" t="str">
            <v>Đào Anh Tuấn</v>
          </cell>
          <cell r="D518" t="str">
            <v>Nhân viên phục vụ hành khách</v>
          </cell>
          <cell r="E518">
            <v>27</v>
          </cell>
          <cell r="F518">
            <v>13</v>
          </cell>
          <cell r="G518">
            <v>0</v>
          </cell>
          <cell r="H518">
            <v>13</v>
          </cell>
          <cell r="I518">
            <v>0</v>
          </cell>
        </row>
        <row r="519">
          <cell r="B519">
            <v>41102015</v>
          </cell>
          <cell r="C519" t="str">
            <v>Nguyễn Thị Cẩm Uyên</v>
          </cell>
          <cell r="D519" t="str">
            <v>Nhân viên phục vụ hành khách</v>
          </cell>
          <cell r="E519">
            <v>27</v>
          </cell>
          <cell r="F519">
            <v>13</v>
          </cell>
          <cell r="G519">
            <v>0</v>
          </cell>
          <cell r="H519">
            <v>13</v>
          </cell>
          <cell r="I519">
            <v>0</v>
          </cell>
        </row>
        <row r="520">
          <cell r="B520">
            <v>42102015</v>
          </cell>
          <cell r="C520" t="str">
            <v>Nguyễn Thúy Vi</v>
          </cell>
          <cell r="D520" t="str">
            <v>Nhân viên phục vụ hành khách</v>
          </cell>
          <cell r="E520">
            <v>27</v>
          </cell>
          <cell r="F520">
            <v>13</v>
          </cell>
          <cell r="G520">
            <v>0</v>
          </cell>
          <cell r="H520">
            <v>13</v>
          </cell>
          <cell r="I520">
            <v>0</v>
          </cell>
        </row>
        <row r="521">
          <cell r="B521">
            <v>44102015</v>
          </cell>
          <cell r="C521" t="str">
            <v>Lê Thị Hải Yến</v>
          </cell>
          <cell r="D521" t="str">
            <v>Nhân viên phục vụ hành khách</v>
          </cell>
          <cell r="E521">
            <v>27</v>
          </cell>
          <cell r="F521">
            <v>13</v>
          </cell>
          <cell r="G521">
            <v>0</v>
          </cell>
          <cell r="H521">
            <v>13</v>
          </cell>
          <cell r="I521">
            <v>0</v>
          </cell>
        </row>
        <row r="522">
          <cell r="B522">
            <v>45102015</v>
          </cell>
          <cell r="C522" t="str">
            <v>Nguyễn Hoàng Anh</v>
          </cell>
          <cell r="D522" t="str">
            <v>Nhân viên bốc xếp</v>
          </cell>
          <cell r="E522">
            <v>27</v>
          </cell>
          <cell r="F522">
            <v>13</v>
          </cell>
          <cell r="G522">
            <v>0</v>
          </cell>
          <cell r="H522">
            <v>13</v>
          </cell>
          <cell r="I522">
            <v>0</v>
          </cell>
        </row>
        <row r="523">
          <cell r="B523">
            <v>46102015</v>
          </cell>
          <cell r="C523" t="str">
            <v>Nguyễn Anh Hiếu</v>
          </cell>
          <cell r="D523" t="str">
            <v>Nhân viên bốc xếp</v>
          </cell>
          <cell r="E523">
            <v>27</v>
          </cell>
          <cell r="F523">
            <v>13</v>
          </cell>
          <cell r="G523">
            <v>0</v>
          </cell>
          <cell r="H523">
            <v>13</v>
          </cell>
          <cell r="I523">
            <v>0</v>
          </cell>
        </row>
        <row r="524">
          <cell r="B524">
            <v>47102015</v>
          </cell>
          <cell r="C524" t="str">
            <v>Nguyễn Văn Hồng</v>
          </cell>
          <cell r="D524" t="str">
            <v>Nhân viên bốc xếp</v>
          </cell>
          <cell r="E524">
            <v>27</v>
          </cell>
          <cell r="F524">
            <v>13</v>
          </cell>
          <cell r="G524">
            <v>0</v>
          </cell>
          <cell r="H524">
            <v>13</v>
          </cell>
          <cell r="I524">
            <v>0</v>
          </cell>
        </row>
        <row r="525">
          <cell r="B525">
            <v>48102015</v>
          </cell>
          <cell r="C525" t="str">
            <v>Đinh Văn Hùng</v>
          </cell>
          <cell r="D525" t="str">
            <v>Nhân viên bốc xếp</v>
          </cell>
          <cell r="E525">
            <v>27</v>
          </cell>
          <cell r="F525">
            <v>13</v>
          </cell>
          <cell r="G525">
            <v>0</v>
          </cell>
          <cell r="H525">
            <v>13</v>
          </cell>
          <cell r="I525">
            <v>0</v>
          </cell>
        </row>
        <row r="526">
          <cell r="B526">
            <v>49102015</v>
          </cell>
          <cell r="C526" t="str">
            <v>Nguyễn Văn Lăng</v>
          </cell>
          <cell r="D526" t="str">
            <v>Nhân viên bốc xếp</v>
          </cell>
          <cell r="E526">
            <v>27</v>
          </cell>
          <cell r="F526">
            <v>13</v>
          </cell>
          <cell r="G526">
            <v>0</v>
          </cell>
          <cell r="H526">
            <v>13</v>
          </cell>
          <cell r="I526">
            <v>0</v>
          </cell>
        </row>
        <row r="527">
          <cell r="B527">
            <v>50102015</v>
          </cell>
          <cell r="C527" t="str">
            <v>Phạm Quang Nguyên</v>
          </cell>
          <cell r="D527" t="str">
            <v>Nhân viên bốc xếp</v>
          </cell>
          <cell r="E527">
            <v>27</v>
          </cell>
          <cell r="F527">
            <v>13</v>
          </cell>
          <cell r="G527">
            <v>0</v>
          </cell>
          <cell r="H527">
            <v>13</v>
          </cell>
          <cell r="I527">
            <v>0</v>
          </cell>
        </row>
        <row r="528">
          <cell r="B528">
            <v>51102015</v>
          </cell>
          <cell r="C528" t="str">
            <v>Nguyễn Tiến Quang</v>
          </cell>
          <cell r="D528" t="str">
            <v>Nhân viên bốc xếp</v>
          </cell>
          <cell r="E528">
            <v>27</v>
          </cell>
          <cell r="F528">
            <v>13</v>
          </cell>
          <cell r="G528">
            <v>0</v>
          </cell>
          <cell r="H528">
            <v>13</v>
          </cell>
          <cell r="I528">
            <v>0</v>
          </cell>
        </row>
        <row r="529">
          <cell r="B529">
            <v>52102015</v>
          </cell>
          <cell r="C529" t="str">
            <v>Nguyễn Văn Thiệu</v>
          </cell>
          <cell r="D529" t="str">
            <v>Nhân viên bốc xếp</v>
          </cell>
          <cell r="E529">
            <v>27</v>
          </cell>
          <cell r="F529">
            <v>13</v>
          </cell>
          <cell r="G529">
            <v>0</v>
          </cell>
          <cell r="H529">
            <v>13</v>
          </cell>
          <cell r="I529">
            <v>0</v>
          </cell>
        </row>
        <row r="530">
          <cell r="B530">
            <v>53102015</v>
          </cell>
          <cell r="C530" t="str">
            <v>Nguyễn Hữu Toản</v>
          </cell>
          <cell r="D530" t="str">
            <v>Nhân viên bốc xếp</v>
          </cell>
          <cell r="E530">
            <v>27</v>
          </cell>
          <cell r="F530">
            <v>13</v>
          </cell>
          <cell r="G530">
            <v>0</v>
          </cell>
          <cell r="H530">
            <v>13</v>
          </cell>
          <cell r="I530">
            <v>0</v>
          </cell>
        </row>
        <row r="531">
          <cell r="B531">
            <v>54102015</v>
          </cell>
          <cell r="C531" t="str">
            <v>Ngô Đức Anh</v>
          </cell>
          <cell r="D531" t="str">
            <v>Nhân viên lái vận hành TTBMĐ</v>
          </cell>
          <cell r="E531">
            <v>27</v>
          </cell>
          <cell r="F531">
            <v>13</v>
          </cell>
          <cell r="G531">
            <v>0</v>
          </cell>
          <cell r="H531">
            <v>13</v>
          </cell>
          <cell r="I531">
            <v>0</v>
          </cell>
        </row>
        <row r="532">
          <cell r="B532">
            <v>55102015</v>
          </cell>
          <cell r="C532" t="str">
            <v>Hoàng Tuấn Anh</v>
          </cell>
          <cell r="D532" t="str">
            <v>Nhân viên lái vận hành TTBMĐ</v>
          </cell>
          <cell r="E532">
            <v>27</v>
          </cell>
          <cell r="F532">
            <v>13</v>
          </cell>
          <cell r="G532">
            <v>0</v>
          </cell>
          <cell r="H532">
            <v>13</v>
          </cell>
          <cell r="I532">
            <v>0</v>
          </cell>
        </row>
        <row r="533">
          <cell r="B533">
            <v>56102015</v>
          </cell>
          <cell r="C533" t="str">
            <v>Nguyễn Thành Chung</v>
          </cell>
          <cell r="D533" t="str">
            <v>Nhân viên lái vận hành TTBMĐ</v>
          </cell>
          <cell r="E533">
            <v>27</v>
          </cell>
          <cell r="F533">
            <v>11</v>
          </cell>
          <cell r="G533">
            <v>0</v>
          </cell>
          <cell r="H533">
            <v>11</v>
          </cell>
          <cell r="I533">
            <v>0</v>
          </cell>
        </row>
        <row r="534">
          <cell r="B534">
            <v>57102015</v>
          </cell>
          <cell r="C534" t="str">
            <v>Nguyễn Việt Cường</v>
          </cell>
          <cell r="D534" t="str">
            <v>Nhân viên lái vận hành TTBMĐ</v>
          </cell>
          <cell r="E534">
            <v>27</v>
          </cell>
          <cell r="F534">
            <v>13</v>
          </cell>
          <cell r="G534">
            <v>0</v>
          </cell>
          <cell r="H534">
            <v>13</v>
          </cell>
          <cell r="I534">
            <v>0</v>
          </cell>
        </row>
        <row r="535">
          <cell r="B535">
            <v>58102015</v>
          </cell>
          <cell r="C535" t="str">
            <v>Nguyễn Phương Dũng</v>
          </cell>
          <cell r="D535" t="str">
            <v>Nhân viên lái vận hành TTBMĐ</v>
          </cell>
          <cell r="E535">
            <v>27</v>
          </cell>
          <cell r="F535">
            <v>13</v>
          </cell>
          <cell r="G535">
            <v>0</v>
          </cell>
          <cell r="H535">
            <v>13</v>
          </cell>
          <cell r="I535">
            <v>0</v>
          </cell>
        </row>
        <row r="536">
          <cell r="B536">
            <v>59102015</v>
          </cell>
          <cell r="C536" t="str">
            <v>Bùi Đình Hưng</v>
          </cell>
          <cell r="D536" t="str">
            <v>Nhân viên lái vận hành TTBMĐ</v>
          </cell>
          <cell r="E536">
            <v>27</v>
          </cell>
          <cell r="F536">
            <v>12</v>
          </cell>
          <cell r="G536">
            <v>0</v>
          </cell>
          <cell r="H536">
            <v>12</v>
          </cell>
          <cell r="I536">
            <v>0</v>
          </cell>
        </row>
        <row r="537">
          <cell r="B537">
            <v>60102015</v>
          </cell>
          <cell r="C537" t="str">
            <v>Đoàn Khuê</v>
          </cell>
          <cell r="D537" t="str">
            <v>Nhân viên lái vận hành TTBMĐ</v>
          </cell>
          <cell r="E537">
            <v>27</v>
          </cell>
          <cell r="F537">
            <v>13</v>
          </cell>
          <cell r="G537">
            <v>0</v>
          </cell>
          <cell r="H537">
            <v>13</v>
          </cell>
          <cell r="I537">
            <v>0</v>
          </cell>
        </row>
        <row r="538">
          <cell r="B538">
            <v>61102015</v>
          </cell>
          <cell r="C538" t="str">
            <v>Nguyễn Phương Long</v>
          </cell>
          <cell r="D538" t="str">
            <v>Nhân viên lái vận hành TTBMĐ</v>
          </cell>
          <cell r="E538">
            <v>27</v>
          </cell>
          <cell r="F538">
            <v>13</v>
          </cell>
          <cell r="G538">
            <v>0</v>
          </cell>
          <cell r="H538">
            <v>13</v>
          </cell>
          <cell r="I538">
            <v>0</v>
          </cell>
        </row>
        <row r="539">
          <cell r="B539">
            <v>62102015</v>
          </cell>
          <cell r="C539" t="str">
            <v>Nguyễn Hữu Mạnh</v>
          </cell>
          <cell r="D539" t="str">
            <v>Nhân viên lái vận hành TTBMĐ</v>
          </cell>
          <cell r="E539">
            <v>27</v>
          </cell>
          <cell r="F539">
            <v>13</v>
          </cell>
          <cell r="G539">
            <v>0</v>
          </cell>
          <cell r="H539">
            <v>13</v>
          </cell>
          <cell r="I539">
            <v>0</v>
          </cell>
        </row>
        <row r="540">
          <cell r="B540">
            <v>63102015</v>
          </cell>
          <cell r="C540" t="str">
            <v>Phan Đức Mạnh</v>
          </cell>
          <cell r="D540" t="str">
            <v>Nhân viên lái vận hành TTBMĐ</v>
          </cell>
          <cell r="E540">
            <v>27</v>
          </cell>
          <cell r="F540">
            <v>13</v>
          </cell>
          <cell r="G540">
            <v>0</v>
          </cell>
          <cell r="H540">
            <v>13</v>
          </cell>
          <cell r="I540">
            <v>0</v>
          </cell>
        </row>
        <row r="541">
          <cell r="B541">
            <v>64102015</v>
          </cell>
          <cell r="C541" t="str">
            <v>Lương Văn Quân</v>
          </cell>
          <cell r="D541" t="str">
            <v>Nhân viên lái vận hành TTBMĐ</v>
          </cell>
          <cell r="E541">
            <v>27</v>
          </cell>
          <cell r="F541">
            <v>13</v>
          </cell>
          <cell r="G541">
            <v>0</v>
          </cell>
          <cell r="H541">
            <v>13</v>
          </cell>
          <cell r="I541">
            <v>0</v>
          </cell>
        </row>
        <row r="542">
          <cell r="B542">
            <v>65102015</v>
          </cell>
          <cell r="C542" t="str">
            <v>Lã Văn Quý</v>
          </cell>
          <cell r="D542" t="str">
            <v>Nhân viên lái vận hành TTBMĐ</v>
          </cell>
          <cell r="E542">
            <v>27</v>
          </cell>
          <cell r="F542">
            <v>13</v>
          </cell>
          <cell r="G542">
            <v>0</v>
          </cell>
          <cell r="H542">
            <v>13</v>
          </cell>
          <cell r="I542">
            <v>0</v>
          </cell>
        </row>
        <row r="543">
          <cell r="B543">
            <v>66102015</v>
          </cell>
          <cell r="C543" t="str">
            <v>Lê Văn Sơn</v>
          </cell>
          <cell r="D543" t="str">
            <v>Nhân viên lái vận hành TTBMĐ</v>
          </cell>
          <cell r="E543">
            <v>27</v>
          </cell>
          <cell r="F543">
            <v>13</v>
          </cell>
          <cell r="G543">
            <v>0</v>
          </cell>
          <cell r="H543">
            <v>13</v>
          </cell>
          <cell r="I543">
            <v>0</v>
          </cell>
        </row>
        <row r="544">
          <cell r="B544">
            <v>67102015</v>
          </cell>
          <cell r="C544" t="str">
            <v>Nguyễn Thanh Thắng</v>
          </cell>
          <cell r="D544" t="str">
            <v>Nhân viên lái vận hành TTBMĐ</v>
          </cell>
          <cell r="E544">
            <v>27</v>
          </cell>
          <cell r="F544">
            <v>13</v>
          </cell>
          <cell r="G544">
            <v>0</v>
          </cell>
          <cell r="H544">
            <v>13</v>
          </cell>
          <cell r="I544">
            <v>0</v>
          </cell>
        </row>
        <row r="545">
          <cell r="B545">
            <v>68102015</v>
          </cell>
          <cell r="C545" t="str">
            <v>Nguyễn Tiến Thành</v>
          </cell>
          <cell r="D545" t="str">
            <v>Nhân viên lái vận hành TTBMĐ</v>
          </cell>
          <cell r="E545">
            <v>27</v>
          </cell>
          <cell r="F545">
            <v>13</v>
          </cell>
          <cell r="G545">
            <v>0</v>
          </cell>
          <cell r="H545">
            <v>13</v>
          </cell>
          <cell r="I545">
            <v>0</v>
          </cell>
        </row>
        <row r="546">
          <cell r="B546">
            <v>69102015</v>
          </cell>
          <cell r="C546" t="str">
            <v>Nguyễn Văn Thọ</v>
          </cell>
          <cell r="D546" t="str">
            <v>Nhân viên lái vận hành TTBMĐ</v>
          </cell>
          <cell r="E546">
            <v>27</v>
          </cell>
          <cell r="F546">
            <v>13</v>
          </cell>
          <cell r="G546">
            <v>0</v>
          </cell>
          <cell r="H546">
            <v>13</v>
          </cell>
          <cell r="I546">
            <v>0</v>
          </cell>
        </row>
        <row r="547">
          <cell r="B547">
            <v>70102015</v>
          </cell>
          <cell r="C547" t="str">
            <v>Nguyễn Ngọc Tùng</v>
          </cell>
          <cell r="D547" t="str">
            <v>Nhân viên lái vận hành TTBMĐ</v>
          </cell>
          <cell r="E547">
            <v>27</v>
          </cell>
          <cell r="F547">
            <v>13</v>
          </cell>
          <cell r="G547">
            <v>0</v>
          </cell>
          <cell r="H547">
            <v>13</v>
          </cell>
          <cell r="I547">
            <v>0</v>
          </cell>
        </row>
        <row r="548">
          <cell r="B548">
            <v>71102015</v>
          </cell>
          <cell r="C548" t="str">
            <v>Đỗ Đình Việt</v>
          </cell>
          <cell r="D548" t="str">
            <v>Nhân viên lái vận hành TTBMĐ</v>
          </cell>
          <cell r="E548">
            <v>27</v>
          </cell>
          <cell r="F548">
            <v>13</v>
          </cell>
          <cell r="G548">
            <v>0</v>
          </cell>
          <cell r="H548">
            <v>13</v>
          </cell>
          <cell r="I548">
            <v>0</v>
          </cell>
        </row>
        <row r="549">
          <cell r="B549">
            <v>0</v>
          </cell>
          <cell r="C549">
            <v>0</v>
          </cell>
          <cell r="D549">
            <v>0</v>
          </cell>
        </row>
        <row r="550">
          <cell r="B550">
            <v>0</v>
          </cell>
          <cell r="C550">
            <v>0</v>
          </cell>
          <cell r="D550">
            <v>0</v>
          </cell>
        </row>
        <row r="551">
          <cell r="B551">
            <v>0</v>
          </cell>
          <cell r="C551">
            <v>0</v>
          </cell>
          <cell r="D551">
            <v>0</v>
          </cell>
        </row>
        <row r="552">
          <cell r="B552">
            <v>0</v>
          </cell>
          <cell r="C552">
            <v>0</v>
          </cell>
          <cell r="D552">
            <v>0</v>
          </cell>
        </row>
        <row r="553">
          <cell r="B553">
            <v>0</v>
          </cell>
          <cell r="C553">
            <v>0</v>
          </cell>
          <cell r="D553">
            <v>0</v>
          </cell>
        </row>
        <row r="554">
          <cell r="B554">
            <v>0</v>
          </cell>
          <cell r="C554">
            <v>0</v>
          </cell>
          <cell r="D554">
            <v>0</v>
          </cell>
        </row>
        <row r="555">
          <cell r="B555">
            <v>0</v>
          </cell>
          <cell r="C555">
            <v>0</v>
          </cell>
          <cell r="D555">
            <v>0</v>
          </cell>
        </row>
        <row r="556">
          <cell r="B556">
            <v>0</v>
          </cell>
          <cell r="C556">
            <v>0</v>
          </cell>
          <cell r="D556">
            <v>0</v>
          </cell>
        </row>
        <row r="557">
          <cell r="B557">
            <v>0</v>
          </cell>
          <cell r="C557">
            <v>0</v>
          </cell>
          <cell r="D557">
            <v>0</v>
          </cell>
        </row>
        <row r="558">
          <cell r="B558">
            <v>0</v>
          </cell>
          <cell r="C558">
            <v>0</v>
          </cell>
          <cell r="D558">
            <v>0</v>
          </cell>
        </row>
        <row r="559">
          <cell r="B559">
            <v>0</v>
          </cell>
          <cell r="C559">
            <v>0</v>
          </cell>
          <cell r="D559">
            <v>0</v>
          </cell>
        </row>
        <row r="560">
          <cell r="B560">
            <v>0</v>
          </cell>
          <cell r="C560">
            <v>0</v>
          </cell>
          <cell r="D560">
            <v>0</v>
          </cell>
        </row>
        <row r="561">
          <cell r="B561">
            <v>0</v>
          </cell>
          <cell r="C561">
            <v>0</v>
          </cell>
          <cell r="D561">
            <v>0</v>
          </cell>
        </row>
        <row r="562">
          <cell r="B562">
            <v>0</v>
          </cell>
          <cell r="C562">
            <v>0</v>
          </cell>
          <cell r="D562">
            <v>0</v>
          </cell>
        </row>
        <row r="563">
          <cell r="B563">
            <v>0</v>
          </cell>
          <cell r="C563">
            <v>0</v>
          </cell>
          <cell r="D563">
            <v>0</v>
          </cell>
        </row>
        <row r="564">
          <cell r="B564">
            <v>0</v>
          </cell>
          <cell r="C564">
            <v>0</v>
          </cell>
          <cell r="D564">
            <v>0</v>
          </cell>
        </row>
        <row r="565">
          <cell r="B565">
            <v>0</v>
          </cell>
          <cell r="C565">
            <v>0</v>
          </cell>
          <cell r="D565">
            <v>0</v>
          </cell>
        </row>
        <row r="566">
          <cell r="B566">
            <v>0</v>
          </cell>
          <cell r="C566">
            <v>0</v>
          </cell>
          <cell r="D566">
            <v>0</v>
          </cell>
        </row>
        <row r="567">
          <cell r="B567">
            <v>0</v>
          </cell>
          <cell r="C567">
            <v>0</v>
          </cell>
          <cell r="D567">
            <v>0</v>
          </cell>
        </row>
        <row r="568">
          <cell r="B568">
            <v>0</v>
          </cell>
          <cell r="C568">
            <v>0</v>
          </cell>
          <cell r="D568">
            <v>0</v>
          </cell>
        </row>
        <row r="569">
          <cell r="B569">
            <v>0</v>
          </cell>
          <cell r="C569">
            <v>0</v>
          </cell>
          <cell r="D569">
            <v>0</v>
          </cell>
        </row>
        <row r="570">
          <cell r="B570">
            <v>0</v>
          </cell>
          <cell r="C570">
            <v>0</v>
          </cell>
          <cell r="D570">
            <v>0</v>
          </cell>
        </row>
        <row r="571">
          <cell r="B571">
            <v>0</v>
          </cell>
          <cell r="C571">
            <v>0</v>
          </cell>
          <cell r="D571">
            <v>0</v>
          </cell>
        </row>
        <row r="572">
          <cell r="B572">
            <v>0</v>
          </cell>
          <cell r="C572">
            <v>0</v>
          </cell>
          <cell r="D572">
            <v>0</v>
          </cell>
        </row>
        <row r="573">
          <cell r="B573">
            <v>0</v>
          </cell>
          <cell r="C573">
            <v>0</v>
          </cell>
          <cell r="D573">
            <v>0</v>
          </cell>
        </row>
        <row r="574">
          <cell r="B574">
            <v>0</v>
          </cell>
          <cell r="C574">
            <v>0</v>
          </cell>
          <cell r="D574">
            <v>0</v>
          </cell>
        </row>
        <row r="575">
          <cell r="B575">
            <v>0</v>
          </cell>
          <cell r="C575">
            <v>0</v>
          </cell>
          <cell r="D575">
            <v>0</v>
          </cell>
        </row>
        <row r="576">
          <cell r="B576">
            <v>0</v>
          </cell>
          <cell r="C576">
            <v>0</v>
          </cell>
          <cell r="D576">
            <v>0</v>
          </cell>
        </row>
        <row r="577">
          <cell r="B577">
            <v>0</v>
          </cell>
          <cell r="C577">
            <v>0</v>
          </cell>
          <cell r="D577">
            <v>0</v>
          </cell>
        </row>
      </sheetData>
      <sheetData sheetId="1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23</v>
          </cell>
          <cell r="F5">
            <v>23</v>
          </cell>
          <cell r="G5">
            <v>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23</v>
          </cell>
          <cell r="F6">
            <v>23</v>
          </cell>
          <cell r="G6">
            <v>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23</v>
          </cell>
          <cell r="F7">
            <v>23</v>
          </cell>
          <cell r="G7">
            <v>0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23</v>
          </cell>
          <cell r="F8">
            <v>23</v>
          </cell>
          <cell r="G8">
            <v>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23</v>
          </cell>
          <cell r="F9">
            <v>23</v>
          </cell>
          <cell r="G9">
            <v>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23</v>
          </cell>
          <cell r="F10">
            <v>23</v>
          </cell>
          <cell r="G10">
            <v>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27</v>
          </cell>
          <cell r="F11">
            <v>27</v>
          </cell>
          <cell r="G11">
            <v>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24</v>
          </cell>
          <cell r="F12">
            <v>27</v>
          </cell>
          <cell r="G12">
            <v>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27</v>
          </cell>
          <cell r="F13">
            <v>27</v>
          </cell>
          <cell r="G13">
            <v>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27</v>
          </cell>
          <cell r="F14">
            <v>27</v>
          </cell>
          <cell r="G14">
            <v>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27</v>
          </cell>
          <cell r="F15">
            <v>27</v>
          </cell>
          <cell r="G15">
            <v>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27</v>
          </cell>
          <cell r="F16">
            <v>27</v>
          </cell>
          <cell r="G16">
            <v>620000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27</v>
          </cell>
          <cell r="F17">
            <v>27</v>
          </cell>
          <cell r="G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0</v>
          </cell>
          <cell r="F18">
            <v>27</v>
          </cell>
          <cell r="G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27</v>
          </cell>
          <cell r="F19">
            <v>27</v>
          </cell>
          <cell r="G19">
            <v>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27</v>
          </cell>
          <cell r="F20">
            <v>27</v>
          </cell>
          <cell r="G20">
            <v>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0</v>
          </cell>
          <cell r="F21">
            <v>27</v>
          </cell>
          <cell r="G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27</v>
          </cell>
          <cell r="F22">
            <v>27</v>
          </cell>
          <cell r="G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27</v>
          </cell>
          <cell r="F23">
            <v>27</v>
          </cell>
          <cell r="G23">
            <v>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27</v>
          </cell>
          <cell r="F24">
            <v>27</v>
          </cell>
          <cell r="G24">
            <v>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0</v>
          </cell>
          <cell r="F25">
            <v>27</v>
          </cell>
          <cell r="G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27</v>
          </cell>
          <cell r="F26">
            <v>27</v>
          </cell>
          <cell r="G26">
            <v>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27</v>
          </cell>
          <cell r="F27">
            <v>27</v>
          </cell>
          <cell r="G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23</v>
          </cell>
          <cell r="F28">
            <v>27</v>
          </cell>
          <cell r="G28">
            <v>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27</v>
          </cell>
          <cell r="F29">
            <v>27</v>
          </cell>
          <cell r="G29">
            <v>620000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27</v>
          </cell>
          <cell r="F30">
            <v>27</v>
          </cell>
          <cell r="G30">
            <v>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27</v>
          </cell>
          <cell r="F31">
            <v>27</v>
          </cell>
          <cell r="G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27</v>
          </cell>
          <cell r="F32">
            <v>27</v>
          </cell>
          <cell r="G32">
            <v>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27</v>
          </cell>
          <cell r="F33">
            <v>27</v>
          </cell>
          <cell r="G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27</v>
          </cell>
          <cell r="F34">
            <v>27</v>
          </cell>
          <cell r="G34">
            <v>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27</v>
          </cell>
          <cell r="F35">
            <v>27</v>
          </cell>
          <cell r="G35">
            <v>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27</v>
          </cell>
          <cell r="F36">
            <v>27</v>
          </cell>
          <cell r="G36">
            <v>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27</v>
          </cell>
          <cell r="F37">
            <v>27</v>
          </cell>
          <cell r="G37">
            <v>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27</v>
          </cell>
          <cell r="F38">
            <v>27</v>
          </cell>
          <cell r="G38">
            <v>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27</v>
          </cell>
          <cell r="F39">
            <v>27</v>
          </cell>
          <cell r="G39">
            <v>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27</v>
          </cell>
          <cell r="F40">
            <v>27</v>
          </cell>
          <cell r="G40">
            <v>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27</v>
          </cell>
          <cell r="F41">
            <v>27</v>
          </cell>
          <cell r="G41">
            <v>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27</v>
          </cell>
          <cell r="F42">
            <v>27</v>
          </cell>
          <cell r="G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27</v>
          </cell>
          <cell r="F43">
            <v>27</v>
          </cell>
          <cell r="G43">
            <v>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23</v>
          </cell>
          <cell r="F44">
            <v>23</v>
          </cell>
          <cell r="G44">
            <v>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18</v>
          </cell>
          <cell r="F45">
            <v>27</v>
          </cell>
          <cell r="G45">
            <v>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18</v>
          </cell>
          <cell r="F46">
            <v>27</v>
          </cell>
          <cell r="G46">
            <v>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27</v>
          </cell>
          <cell r="F47">
            <v>27</v>
          </cell>
          <cell r="G47">
            <v>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27</v>
          </cell>
          <cell r="F48">
            <v>27</v>
          </cell>
          <cell r="G48">
            <v>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27</v>
          </cell>
          <cell r="F49">
            <v>27</v>
          </cell>
          <cell r="G49">
            <v>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27</v>
          </cell>
          <cell r="F50">
            <v>27</v>
          </cell>
          <cell r="G50">
            <v>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27</v>
          </cell>
          <cell r="F51">
            <v>27</v>
          </cell>
          <cell r="G51">
            <v>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27</v>
          </cell>
          <cell r="F52">
            <v>27</v>
          </cell>
          <cell r="G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27</v>
          </cell>
          <cell r="F53">
            <v>27</v>
          </cell>
          <cell r="G53">
            <v>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27</v>
          </cell>
          <cell r="F54">
            <v>27</v>
          </cell>
          <cell r="G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27</v>
          </cell>
          <cell r="F55">
            <v>27</v>
          </cell>
          <cell r="G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18</v>
          </cell>
          <cell r="F56">
            <v>27</v>
          </cell>
          <cell r="G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27</v>
          </cell>
          <cell r="F57">
            <v>27</v>
          </cell>
          <cell r="G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27</v>
          </cell>
          <cell r="F58">
            <v>27</v>
          </cell>
          <cell r="G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27</v>
          </cell>
          <cell r="F59">
            <v>27</v>
          </cell>
          <cell r="G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27</v>
          </cell>
          <cell r="F60">
            <v>27</v>
          </cell>
          <cell r="G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27</v>
          </cell>
          <cell r="F61">
            <v>27</v>
          </cell>
          <cell r="G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27</v>
          </cell>
          <cell r="F62">
            <v>27</v>
          </cell>
          <cell r="G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27</v>
          </cell>
          <cell r="F63">
            <v>27</v>
          </cell>
          <cell r="G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27</v>
          </cell>
          <cell r="F64">
            <v>27</v>
          </cell>
          <cell r="G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27</v>
          </cell>
          <cell r="F65">
            <v>27</v>
          </cell>
          <cell r="G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27</v>
          </cell>
          <cell r="F66">
            <v>27</v>
          </cell>
          <cell r="G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27</v>
          </cell>
          <cell r="F67">
            <v>27</v>
          </cell>
          <cell r="G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23</v>
          </cell>
          <cell r="F68">
            <v>23</v>
          </cell>
          <cell r="G68">
            <v>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23</v>
          </cell>
          <cell r="F69">
            <v>23</v>
          </cell>
          <cell r="G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23</v>
          </cell>
          <cell r="F70">
            <v>23</v>
          </cell>
          <cell r="G70">
            <v>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23</v>
          </cell>
          <cell r="F71">
            <v>23</v>
          </cell>
          <cell r="G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23</v>
          </cell>
          <cell r="F72">
            <v>23</v>
          </cell>
          <cell r="G72">
            <v>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23</v>
          </cell>
          <cell r="F73">
            <v>23</v>
          </cell>
          <cell r="G73">
            <v>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23</v>
          </cell>
          <cell r="F74">
            <v>23</v>
          </cell>
          <cell r="G74">
            <v>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23</v>
          </cell>
          <cell r="F75">
            <v>23</v>
          </cell>
          <cell r="G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23</v>
          </cell>
          <cell r="F76">
            <v>23</v>
          </cell>
          <cell r="G76">
            <v>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23</v>
          </cell>
          <cell r="F77">
            <v>23</v>
          </cell>
          <cell r="G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23</v>
          </cell>
          <cell r="F78">
            <v>23</v>
          </cell>
          <cell r="G78">
            <v>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0</v>
          </cell>
          <cell r="F79">
            <v>23</v>
          </cell>
          <cell r="G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27</v>
          </cell>
          <cell r="F80">
            <v>27</v>
          </cell>
          <cell r="G80">
            <v>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27</v>
          </cell>
          <cell r="F81">
            <v>27</v>
          </cell>
          <cell r="G81">
            <v>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27</v>
          </cell>
          <cell r="F82">
            <v>27</v>
          </cell>
          <cell r="G82">
            <v>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27</v>
          </cell>
          <cell r="F83">
            <v>27</v>
          </cell>
          <cell r="G83">
            <v>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27</v>
          </cell>
          <cell r="F84">
            <v>27</v>
          </cell>
          <cell r="G84">
            <v>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27</v>
          </cell>
          <cell r="F85">
            <v>27</v>
          </cell>
          <cell r="G85">
            <v>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E86">
            <v>27</v>
          </cell>
          <cell r="F86">
            <v>27</v>
          </cell>
          <cell r="G86">
            <v>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27</v>
          </cell>
          <cell r="F87">
            <v>27</v>
          </cell>
          <cell r="G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24</v>
          </cell>
          <cell r="F88">
            <v>27</v>
          </cell>
          <cell r="G88">
            <v>137777.77777777778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27</v>
          </cell>
          <cell r="F89">
            <v>27</v>
          </cell>
          <cell r="G89">
            <v>155000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27</v>
          </cell>
          <cell r="F90">
            <v>27</v>
          </cell>
          <cell r="G90">
            <v>155000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27</v>
          </cell>
          <cell r="F91">
            <v>27</v>
          </cell>
          <cell r="G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27</v>
          </cell>
          <cell r="F92">
            <v>27</v>
          </cell>
          <cell r="G92">
            <v>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27</v>
          </cell>
          <cell r="F93">
            <v>27</v>
          </cell>
          <cell r="G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27</v>
          </cell>
          <cell r="F94">
            <v>27</v>
          </cell>
          <cell r="G94">
            <v>155000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27</v>
          </cell>
          <cell r="F95">
            <v>27</v>
          </cell>
          <cell r="G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27</v>
          </cell>
          <cell r="F96">
            <v>27</v>
          </cell>
          <cell r="G96">
            <v>155000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27</v>
          </cell>
          <cell r="F97">
            <v>27</v>
          </cell>
          <cell r="G97">
            <v>155000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27</v>
          </cell>
          <cell r="F98">
            <v>27</v>
          </cell>
          <cell r="G98">
            <v>155000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27</v>
          </cell>
          <cell r="F99">
            <v>27</v>
          </cell>
          <cell r="G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27</v>
          </cell>
          <cell r="F100">
            <v>27</v>
          </cell>
          <cell r="G100">
            <v>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27</v>
          </cell>
          <cell r="F101">
            <v>27</v>
          </cell>
          <cell r="G101">
            <v>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E102">
            <v>27</v>
          </cell>
          <cell r="F102">
            <v>27</v>
          </cell>
          <cell r="G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27</v>
          </cell>
          <cell r="F103">
            <v>27</v>
          </cell>
          <cell r="G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27</v>
          </cell>
          <cell r="F104">
            <v>27</v>
          </cell>
          <cell r="G104">
            <v>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27</v>
          </cell>
          <cell r="F105">
            <v>27</v>
          </cell>
          <cell r="G105">
            <v>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27</v>
          </cell>
          <cell r="F106">
            <v>27</v>
          </cell>
          <cell r="G106">
            <v>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27</v>
          </cell>
          <cell r="F107">
            <v>27</v>
          </cell>
          <cell r="G107">
            <v>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27</v>
          </cell>
          <cell r="F108">
            <v>27</v>
          </cell>
          <cell r="G108">
            <v>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27</v>
          </cell>
          <cell r="F109">
            <v>27</v>
          </cell>
          <cell r="G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27</v>
          </cell>
          <cell r="F110">
            <v>27</v>
          </cell>
          <cell r="G110">
            <v>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27</v>
          </cell>
          <cell r="F111">
            <v>27</v>
          </cell>
          <cell r="G111">
            <v>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27</v>
          </cell>
          <cell r="F112">
            <v>27</v>
          </cell>
          <cell r="G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27</v>
          </cell>
          <cell r="F113">
            <v>27</v>
          </cell>
          <cell r="G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27</v>
          </cell>
          <cell r="F114">
            <v>27</v>
          </cell>
          <cell r="G114">
            <v>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27</v>
          </cell>
          <cell r="F115">
            <v>27</v>
          </cell>
          <cell r="G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27</v>
          </cell>
          <cell r="F116">
            <v>27</v>
          </cell>
          <cell r="G116">
            <v>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0</v>
          </cell>
          <cell r="F117">
            <v>27</v>
          </cell>
          <cell r="G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27</v>
          </cell>
          <cell r="F118">
            <v>27</v>
          </cell>
          <cell r="G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27</v>
          </cell>
          <cell r="F119">
            <v>27</v>
          </cell>
          <cell r="G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27</v>
          </cell>
          <cell r="F120">
            <v>27</v>
          </cell>
          <cell r="G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27</v>
          </cell>
          <cell r="F121">
            <v>27</v>
          </cell>
          <cell r="G121">
            <v>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27</v>
          </cell>
          <cell r="F122">
            <v>27</v>
          </cell>
          <cell r="G122">
            <v>155000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0</v>
          </cell>
          <cell r="F123">
            <v>27</v>
          </cell>
          <cell r="G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27</v>
          </cell>
          <cell r="F124">
            <v>27</v>
          </cell>
          <cell r="G124">
            <v>155000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27</v>
          </cell>
          <cell r="F125">
            <v>27</v>
          </cell>
          <cell r="G125">
            <v>155000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E126">
            <v>27</v>
          </cell>
          <cell r="F126">
            <v>27</v>
          </cell>
          <cell r="G126">
            <v>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27</v>
          </cell>
          <cell r="F127">
            <v>27</v>
          </cell>
          <cell r="G127">
            <v>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27</v>
          </cell>
          <cell r="F128">
            <v>27</v>
          </cell>
          <cell r="G128">
            <v>155000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27</v>
          </cell>
          <cell r="F129">
            <v>27</v>
          </cell>
          <cell r="G129">
            <v>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0</v>
          </cell>
          <cell r="F130">
            <v>27</v>
          </cell>
          <cell r="G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27</v>
          </cell>
          <cell r="F131">
            <v>27</v>
          </cell>
          <cell r="G131">
            <v>155000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27</v>
          </cell>
          <cell r="F132">
            <v>27</v>
          </cell>
          <cell r="G132">
            <v>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0</v>
          </cell>
          <cell r="F133">
            <v>27</v>
          </cell>
          <cell r="G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21</v>
          </cell>
          <cell r="F134">
            <v>27</v>
          </cell>
          <cell r="G134">
            <v>0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27</v>
          </cell>
          <cell r="F135">
            <v>27</v>
          </cell>
          <cell r="G135">
            <v>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3</v>
          </cell>
          <cell r="F136">
            <v>27</v>
          </cell>
          <cell r="G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27</v>
          </cell>
          <cell r="F137">
            <v>27</v>
          </cell>
          <cell r="G137">
            <v>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27</v>
          </cell>
          <cell r="F138">
            <v>27</v>
          </cell>
          <cell r="G138">
            <v>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27</v>
          </cell>
          <cell r="F139">
            <v>27</v>
          </cell>
          <cell r="G139">
            <v>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27</v>
          </cell>
          <cell r="F140">
            <v>27</v>
          </cell>
          <cell r="G140">
            <v>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27</v>
          </cell>
          <cell r="F141">
            <v>27</v>
          </cell>
          <cell r="G141">
            <v>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27</v>
          </cell>
          <cell r="F142">
            <v>27</v>
          </cell>
          <cell r="G142">
            <v>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27</v>
          </cell>
          <cell r="F143">
            <v>27</v>
          </cell>
          <cell r="G143">
            <v>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27</v>
          </cell>
          <cell r="F144">
            <v>27</v>
          </cell>
          <cell r="G144">
            <v>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0</v>
          </cell>
          <cell r="F145">
            <v>27</v>
          </cell>
          <cell r="G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27</v>
          </cell>
          <cell r="F146">
            <v>27</v>
          </cell>
          <cell r="G146">
            <v>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27</v>
          </cell>
          <cell r="F147">
            <v>27</v>
          </cell>
          <cell r="G147">
            <v>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27</v>
          </cell>
          <cell r="F148">
            <v>27</v>
          </cell>
          <cell r="G148">
            <v>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27</v>
          </cell>
          <cell r="F149">
            <v>27</v>
          </cell>
          <cell r="G149">
            <v>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27</v>
          </cell>
          <cell r="F150">
            <v>27</v>
          </cell>
          <cell r="G150">
            <v>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27</v>
          </cell>
          <cell r="F151">
            <v>27</v>
          </cell>
          <cell r="G151">
            <v>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27</v>
          </cell>
          <cell r="F152">
            <v>27</v>
          </cell>
          <cell r="G152">
            <v>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27</v>
          </cell>
          <cell r="F153">
            <v>27</v>
          </cell>
          <cell r="G153">
            <v>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27</v>
          </cell>
          <cell r="F154">
            <v>27</v>
          </cell>
          <cell r="G154">
            <v>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27</v>
          </cell>
          <cell r="F155">
            <v>27</v>
          </cell>
          <cell r="G155">
            <v>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27</v>
          </cell>
          <cell r="F156">
            <v>27</v>
          </cell>
          <cell r="G156">
            <v>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27</v>
          </cell>
          <cell r="F157">
            <v>27</v>
          </cell>
          <cell r="G157">
            <v>155000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27</v>
          </cell>
          <cell r="F158">
            <v>27</v>
          </cell>
          <cell r="G158">
            <v>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0</v>
          </cell>
          <cell r="F159">
            <v>27</v>
          </cell>
          <cell r="G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0</v>
          </cell>
          <cell r="F160">
            <v>27</v>
          </cell>
          <cell r="G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27</v>
          </cell>
          <cell r="F161">
            <v>27</v>
          </cell>
          <cell r="G161">
            <v>155000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27</v>
          </cell>
          <cell r="F162">
            <v>27</v>
          </cell>
          <cell r="G162">
            <v>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24</v>
          </cell>
          <cell r="F163">
            <v>27</v>
          </cell>
          <cell r="G163">
            <v>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27</v>
          </cell>
          <cell r="F164">
            <v>27</v>
          </cell>
          <cell r="G164">
            <v>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27</v>
          </cell>
          <cell r="F165">
            <v>27</v>
          </cell>
          <cell r="G165">
            <v>155000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27</v>
          </cell>
          <cell r="F166">
            <v>27</v>
          </cell>
          <cell r="G166">
            <v>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27</v>
          </cell>
          <cell r="F167">
            <v>27</v>
          </cell>
          <cell r="G167">
            <v>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27</v>
          </cell>
          <cell r="F168">
            <v>27</v>
          </cell>
          <cell r="G168">
            <v>155000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27</v>
          </cell>
          <cell r="F169">
            <v>27</v>
          </cell>
          <cell r="G169">
            <v>155000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27</v>
          </cell>
          <cell r="F170">
            <v>27</v>
          </cell>
          <cell r="G170">
            <v>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27</v>
          </cell>
          <cell r="F171">
            <v>27</v>
          </cell>
          <cell r="G171">
            <v>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27</v>
          </cell>
          <cell r="F172">
            <v>27</v>
          </cell>
          <cell r="G172">
            <v>155000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27</v>
          </cell>
          <cell r="F173">
            <v>27</v>
          </cell>
          <cell r="G173">
            <v>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27</v>
          </cell>
          <cell r="F174">
            <v>27</v>
          </cell>
          <cell r="G174">
            <v>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27</v>
          </cell>
          <cell r="F175">
            <v>27</v>
          </cell>
          <cell r="G175">
            <v>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27</v>
          </cell>
          <cell r="F176">
            <v>27</v>
          </cell>
          <cell r="G176">
            <v>155000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24</v>
          </cell>
          <cell r="F177">
            <v>27</v>
          </cell>
          <cell r="G177">
            <v>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27</v>
          </cell>
          <cell r="F178">
            <v>27</v>
          </cell>
          <cell r="G178">
            <v>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27</v>
          </cell>
          <cell r="F179">
            <v>27</v>
          </cell>
          <cell r="G179">
            <v>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27</v>
          </cell>
          <cell r="F180">
            <v>27</v>
          </cell>
          <cell r="G180">
            <v>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27</v>
          </cell>
          <cell r="F181">
            <v>27</v>
          </cell>
          <cell r="G181">
            <v>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27</v>
          </cell>
          <cell r="F182">
            <v>27</v>
          </cell>
          <cell r="G182">
            <v>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25</v>
          </cell>
          <cell r="F183">
            <v>27</v>
          </cell>
          <cell r="G183">
            <v>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27</v>
          </cell>
          <cell r="F184">
            <v>27</v>
          </cell>
          <cell r="G184">
            <v>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27</v>
          </cell>
          <cell r="F185">
            <v>27</v>
          </cell>
          <cell r="G185">
            <v>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27</v>
          </cell>
          <cell r="F186">
            <v>27</v>
          </cell>
          <cell r="G186">
            <v>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27</v>
          </cell>
          <cell r="F187">
            <v>27</v>
          </cell>
          <cell r="G187">
            <v>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27</v>
          </cell>
          <cell r="F188">
            <v>27</v>
          </cell>
          <cell r="G188">
            <v>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27</v>
          </cell>
          <cell r="F189">
            <v>27</v>
          </cell>
          <cell r="G189">
            <v>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27</v>
          </cell>
          <cell r="F190">
            <v>27</v>
          </cell>
          <cell r="G190">
            <v>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27</v>
          </cell>
          <cell r="F191">
            <v>27</v>
          </cell>
          <cell r="G191">
            <v>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27</v>
          </cell>
          <cell r="F192">
            <v>27</v>
          </cell>
          <cell r="G192">
            <v>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27</v>
          </cell>
          <cell r="F193">
            <v>27</v>
          </cell>
          <cell r="G193">
            <v>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27</v>
          </cell>
          <cell r="F194">
            <v>27</v>
          </cell>
          <cell r="G194">
            <v>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27</v>
          </cell>
          <cell r="F195">
            <v>27</v>
          </cell>
          <cell r="G195">
            <v>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27</v>
          </cell>
          <cell r="F196">
            <v>27</v>
          </cell>
          <cell r="G196">
            <v>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27</v>
          </cell>
          <cell r="F197">
            <v>27</v>
          </cell>
          <cell r="G197">
            <v>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27</v>
          </cell>
          <cell r="F198">
            <v>27</v>
          </cell>
          <cell r="G198">
            <v>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27</v>
          </cell>
          <cell r="F199">
            <v>27</v>
          </cell>
          <cell r="G199">
            <v>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24</v>
          </cell>
          <cell r="F200">
            <v>27</v>
          </cell>
          <cell r="G200">
            <v>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27</v>
          </cell>
          <cell r="F201">
            <v>27</v>
          </cell>
          <cell r="G201">
            <v>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27</v>
          </cell>
          <cell r="F202">
            <v>27</v>
          </cell>
          <cell r="G202">
            <v>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27</v>
          </cell>
          <cell r="F203">
            <v>27</v>
          </cell>
          <cell r="G203">
            <v>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27</v>
          </cell>
          <cell r="F204">
            <v>27</v>
          </cell>
          <cell r="G204">
            <v>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27</v>
          </cell>
          <cell r="F205">
            <v>27</v>
          </cell>
          <cell r="G205">
            <v>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27</v>
          </cell>
          <cell r="F206">
            <v>27</v>
          </cell>
          <cell r="G206">
            <v>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27</v>
          </cell>
          <cell r="F207">
            <v>27</v>
          </cell>
          <cell r="G207">
            <v>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24</v>
          </cell>
          <cell r="F208">
            <v>27</v>
          </cell>
          <cell r="G208">
            <v>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27</v>
          </cell>
          <cell r="F209">
            <v>27</v>
          </cell>
          <cell r="G209">
            <v>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24</v>
          </cell>
          <cell r="F210">
            <v>27</v>
          </cell>
          <cell r="G210">
            <v>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27</v>
          </cell>
          <cell r="F211">
            <v>27</v>
          </cell>
          <cell r="G211">
            <v>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27</v>
          </cell>
          <cell r="F212">
            <v>27</v>
          </cell>
          <cell r="G212">
            <v>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27</v>
          </cell>
          <cell r="F213">
            <v>27</v>
          </cell>
          <cell r="G213">
            <v>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27</v>
          </cell>
          <cell r="F214">
            <v>27</v>
          </cell>
          <cell r="G214">
            <v>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0</v>
          </cell>
          <cell r="F215">
            <v>27</v>
          </cell>
          <cell r="G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23</v>
          </cell>
          <cell r="F216">
            <v>23</v>
          </cell>
          <cell r="G216">
            <v>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23</v>
          </cell>
          <cell r="F217">
            <v>23</v>
          </cell>
          <cell r="G217">
            <v>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23</v>
          </cell>
          <cell r="F218">
            <v>23</v>
          </cell>
          <cell r="G218">
            <v>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23</v>
          </cell>
          <cell r="F219">
            <v>23</v>
          </cell>
          <cell r="G219">
            <v>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23</v>
          </cell>
          <cell r="F220">
            <v>23</v>
          </cell>
          <cell r="G220">
            <v>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27</v>
          </cell>
          <cell r="F221">
            <v>27</v>
          </cell>
          <cell r="G221">
            <v>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20</v>
          </cell>
          <cell r="F222">
            <v>27</v>
          </cell>
          <cell r="G222">
            <v>0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27</v>
          </cell>
          <cell r="F223">
            <v>27</v>
          </cell>
          <cell r="G223">
            <v>310000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27</v>
          </cell>
          <cell r="F224">
            <v>27</v>
          </cell>
          <cell r="G224">
            <v>620000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27</v>
          </cell>
          <cell r="F225">
            <v>27</v>
          </cell>
          <cell r="G225">
            <v>310000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27</v>
          </cell>
          <cell r="F226">
            <v>27</v>
          </cell>
          <cell r="G226">
            <v>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27</v>
          </cell>
          <cell r="F227">
            <v>27</v>
          </cell>
          <cell r="G227">
            <v>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27</v>
          </cell>
          <cell r="F228">
            <v>27</v>
          </cell>
          <cell r="G228">
            <v>155000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27</v>
          </cell>
          <cell r="F229">
            <v>27</v>
          </cell>
          <cell r="G229">
            <v>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27</v>
          </cell>
          <cell r="F230">
            <v>27</v>
          </cell>
          <cell r="G230">
            <v>155000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27</v>
          </cell>
          <cell r="F231">
            <v>27</v>
          </cell>
          <cell r="G231">
            <v>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27</v>
          </cell>
          <cell r="F232">
            <v>27</v>
          </cell>
          <cell r="G232">
            <v>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27</v>
          </cell>
          <cell r="F233">
            <v>27</v>
          </cell>
          <cell r="G233">
            <v>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27</v>
          </cell>
          <cell r="F234">
            <v>27</v>
          </cell>
          <cell r="G234">
            <v>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27</v>
          </cell>
          <cell r="F235">
            <v>27</v>
          </cell>
          <cell r="G235">
            <v>155000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27</v>
          </cell>
          <cell r="F236">
            <v>27</v>
          </cell>
          <cell r="G236">
            <v>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27</v>
          </cell>
          <cell r="F237">
            <v>27</v>
          </cell>
          <cell r="G237">
            <v>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27</v>
          </cell>
          <cell r="F238">
            <v>27</v>
          </cell>
          <cell r="G238">
            <v>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27</v>
          </cell>
          <cell r="F239">
            <v>27</v>
          </cell>
          <cell r="G239">
            <v>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27</v>
          </cell>
          <cell r="F240">
            <v>27</v>
          </cell>
          <cell r="G240">
            <v>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27</v>
          </cell>
          <cell r="F241">
            <v>27</v>
          </cell>
          <cell r="G241">
            <v>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27</v>
          </cell>
          <cell r="F242">
            <v>27</v>
          </cell>
          <cell r="G242">
            <v>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27</v>
          </cell>
          <cell r="F243">
            <v>27</v>
          </cell>
          <cell r="G243">
            <v>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27</v>
          </cell>
          <cell r="F244">
            <v>27</v>
          </cell>
          <cell r="G244">
            <v>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27</v>
          </cell>
          <cell r="F245">
            <v>27</v>
          </cell>
          <cell r="G245">
            <v>155000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27</v>
          </cell>
          <cell r="F246">
            <v>27</v>
          </cell>
          <cell r="G246">
            <v>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0</v>
          </cell>
          <cell r="F247">
            <v>27</v>
          </cell>
          <cell r="G247">
            <v>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27</v>
          </cell>
          <cell r="F248">
            <v>27</v>
          </cell>
          <cell r="G248">
            <v>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27</v>
          </cell>
          <cell r="F249">
            <v>27</v>
          </cell>
          <cell r="G249">
            <v>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20</v>
          </cell>
          <cell r="F250">
            <v>27</v>
          </cell>
          <cell r="G250">
            <v>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27</v>
          </cell>
          <cell r="F251">
            <v>27</v>
          </cell>
          <cell r="G251">
            <v>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27</v>
          </cell>
          <cell r="F252">
            <v>27</v>
          </cell>
          <cell r="G252">
            <v>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27</v>
          </cell>
          <cell r="F253">
            <v>27</v>
          </cell>
          <cell r="G253">
            <v>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27</v>
          </cell>
          <cell r="F254">
            <v>27</v>
          </cell>
          <cell r="G254">
            <v>310000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27</v>
          </cell>
          <cell r="F255">
            <v>27</v>
          </cell>
          <cell r="G255">
            <v>155000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27</v>
          </cell>
          <cell r="F256">
            <v>27</v>
          </cell>
          <cell r="G256">
            <v>620000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27</v>
          </cell>
          <cell r="F257">
            <v>27</v>
          </cell>
          <cell r="G257">
            <v>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27</v>
          </cell>
          <cell r="F258">
            <v>27</v>
          </cell>
          <cell r="G258">
            <v>310000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27</v>
          </cell>
          <cell r="F259">
            <v>27</v>
          </cell>
          <cell r="G259">
            <v>155000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27</v>
          </cell>
          <cell r="F260">
            <v>27</v>
          </cell>
          <cell r="G260">
            <v>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27</v>
          </cell>
          <cell r="F261">
            <v>27</v>
          </cell>
          <cell r="G261">
            <v>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0</v>
          </cell>
          <cell r="F262">
            <v>27</v>
          </cell>
          <cell r="G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25</v>
          </cell>
          <cell r="F263">
            <v>27</v>
          </cell>
          <cell r="G263">
            <v>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17</v>
          </cell>
          <cell r="F264">
            <v>27</v>
          </cell>
          <cell r="G264">
            <v>195185.1851851852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14</v>
          </cell>
          <cell r="F265">
            <v>27</v>
          </cell>
          <cell r="G265">
            <v>80370.37037037038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27</v>
          </cell>
          <cell r="F266">
            <v>27</v>
          </cell>
          <cell r="G266">
            <v>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27</v>
          </cell>
          <cell r="F267">
            <v>27</v>
          </cell>
          <cell r="G267">
            <v>155000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26</v>
          </cell>
          <cell r="F268">
            <v>27</v>
          </cell>
          <cell r="G268">
            <v>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27</v>
          </cell>
          <cell r="F269">
            <v>27</v>
          </cell>
          <cell r="G269">
            <v>155000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27</v>
          </cell>
          <cell r="F270">
            <v>27</v>
          </cell>
          <cell r="G270">
            <v>155000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26</v>
          </cell>
          <cell r="F271">
            <v>27</v>
          </cell>
          <cell r="G271">
            <v>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27</v>
          </cell>
          <cell r="F272">
            <v>27</v>
          </cell>
          <cell r="G272">
            <v>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27</v>
          </cell>
          <cell r="F273">
            <v>27</v>
          </cell>
          <cell r="G273">
            <v>155000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21</v>
          </cell>
          <cell r="F274">
            <v>27</v>
          </cell>
          <cell r="G274">
            <v>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27</v>
          </cell>
          <cell r="F275">
            <v>27</v>
          </cell>
          <cell r="G275">
            <v>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27</v>
          </cell>
          <cell r="F276">
            <v>27</v>
          </cell>
          <cell r="G276">
            <v>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27</v>
          </cell>
          <cell r="F277">
            <v>27</v>
          </cell>
          <cell r="G277">
            <v>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27</v>
          </cell>
          <cell r="F278">
            <v>27</v>
          </cell>
          <cell r="G278">
            <v>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27</v>
          </cell>
          <cell r="F279">
            <v>27</v>
          </cell>
          <cell r="G279">
            <v>155000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27</v>
          </cell>
          <cell r="F280">
            <v>27</v>
          </cell>
          <cell r="G280">
            <v>155000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27</v>
          </cell>
          <cell r="F281">
            <v>27</v>
          </cell>
          <cell r="G281">
            <v>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0</v>
          </cell>
          <cell r="F282">
            <v>27</v>
          </cell>
          <cell r="G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27</v>
          </cell>
          <cell r="F283">
            <v>27</v>
          </cell>
          <cell r="G283">
            <v>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27</v>
          </cell>
          <cell r="F284">
            <v>27</v>
          </cell>
          <cell r="G284">
            <v>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27</v>
          </cell>
          <cell r="F285">
            <v>27</v>
          </cell>
          <cell r="G285">
            <v>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27</v>
          </cell>
          <cell r="F286">
            <v>27</v>
          </cell>
          <cell r="G286">
            <v>155000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27</v>
          </cell>
          <cell r="F287">
            <v>27</v>
          </cell>
          <cell r="G287">
            <v>155000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26</v>
          </cell>
          <cell r="F288">
            <v>27</v>
          </cell>
          <cell r="G288">
            <v>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27</v>
          </cell>
          <cell r="F289">
            <v>27</v>
          </cell>
          <cell r="G289">
            <v>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27</v>
          </cell>
          <cell r="F290">
            <v>27</v>
          </cell>
          <cell r="G290">
            <v>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27</v>
          </cell>
          <cell r="F291">
            <v>27</v>
          </cell>
          <cell r="G291">
            <v>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27</v>
          </cell>
          <cell r="F292">
            <v>27</v>
          </cell>
          <cell r="G292">
            <v>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27</v>
          </cell>
          <cell r="F293">
            <v>27</v>
          </cell>
          <cell r="G293">
            <v>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27</v>
          </cell>
          <cell r="F294">
            <v>27</v>
          </cell>
          <cell r="G294">
            <v>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25</v>
          </cell>
          <cell r="F295">
            <v>27</v>
          </cell>
          <cell r="G295">
            <v>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27</v>
          </cell>
          <cell r="F296">
            <v>27</v>
          </cell>
          <cell r="G296">
            <v>155000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27</v>
          </cell>
          <cell r="F297">
            <v>27</v>
          </cell>
          <cell r="G297">
            <v>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27</v>
          </cell>
          <cell r="F298">
            <v>27</v>
          </cell>
          <cell r="G298">
            <v>155000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0</v>
          </cell>
          <cell r="F299">
            <v>27</v>
          </cell>
          <cell r="G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27</v>
          </cell>
          <cell r="F300">
            <v>27</v>
          </cell>
          <cell r="G300">
            <v>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27</v>
          </cell>
          <cell r="F301">
            <v>27</v>
          </cell>
          <cell r="G301">
            <v>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27</v>
          </cell>
          <cell r="F302">
            <v>27</v>
          </cell>
          <cell r="G302">
            <v>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0</v>
          </cell>
          <cell r="F303">
            <v>27</v>
          </cell>
          <cell r="G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27</v>
          </cell>
          <cell r="F304">
            <v>27</v>
          </cell>
          <cell r="G304">
            <v>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27</v>
          </cell>
          <cell r="F305">
            <v>27</v>
          </cell>
          <cell r="G305">
            <v>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27</v>
          </cell>
          <cell r="F306">
            <v>27</v>
          </cell>
          <cell r="G306">
            <v>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27</v>
          </cell>
          <cell r="F307">
            <v>27</v>
          </cell>
          <cell r="G307">
            <v>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27</v>
          </cell>
          <cell r="F308">
            <v>27</v>
          </cell>
          <cell r="G308">
            <v>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27</v>
          </cell>
          <cell r="F309">
            <v>27</v>
          </cell>
          <cell r="G309">
            <v>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27</v>
          </cell>
          <cell r="F310">
            <v>27</v>
          </cell>
          <cell r="G310">
            <v>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27</v>
          </cell>
          <cell r="F311">
            <v>27</v>
          </cell>
          <cell r="G311">
            <v>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12</v>
          </cell>
          <cell r="F312">
            <v>27</v>
          </cell>
          <cell r="G312">
            <v>0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27</v>
          </cell>
          <cell r="F313">
            <v>27</v>
          </cell>
          <cell r="G313">
            <v>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27</v>
          </cell>
          <cell r="F314">
            <v>27</v>
          </cell>
          <cell r="G314">
            <v>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27</v>
          </cell>
          <cell r="F315">
            <v>27</v>
          </cell>
          <cell r="G315">
            <v>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6</v>
          </cell>
          <cell r="F316">
            <v>27</v>
          </cell>
          <cell r="G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27</v>
          </cell>
          <cell r="F317">
            <v>27</v>
          </cell>
          <cell r="G317">
            <v>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27</v>
          </cell>
          <cell r="F318">
            <v>27</v>
          </cell>
          <cell r="G318">
            <v>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27</v>
          </cell>
          <cell r="F319">
            <v>27</v>
          </cell>
          <cell r="G319">
            <v>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27</v>
          </cell>
          <cell r="F320">
            <v>27</v>
          </cell>
          <cell r="G320">
            <v>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27</v>
          </cell>
          <cell r="F321">
            <v>27</v>
          </cell>
          <cell r="G321">
            <v>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27</v>
          </cell>
          <cell r="F322">
            <v>27</v>
          </cell>
          <cell r="G322">
            <v>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27</v>
          </cell>
          <cell r="F323">
            <v>27</v>
          </cell>
          <cell r="G323">
            <v>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5</v>
          </cell>
          <cell r="F324">
            <v>27</v>
          </cell>
          <cell r="G324">
            <v>0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27</v>
          </cell>
          <cell r="F325">
            <v>27</v>
          </cell>
          <cell r="G325">
            <v>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27</v>
          </cell>
          <cell r="F326">
            <v>27</v>
          </cell>
          <cell r="G326">
            <v>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27</v>
          </cell>
          <cell r="F327">
            <v>27</v>
          </cell>
          <cell r="G327">
            <v>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27</v>
          </cell>
          <cell r="F328">
            <v>27</v>
          </cell>
          <cell r="G328">
            <v>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27</v>
          </cell>
          <cell r="F329">
            <v>27</v>
          </cell>
          <cell r="G329">
            <v>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27</v>
          </cell>
          <cell r="F330">
            <v>27</v>
          </cell>
          <cell r="G330">
            <v>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27</v>
          </cell>
          <cell r="F331">
            <v>27</v>
          </cell>
          <cell r="G331">
            <v>155000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27</v>
          </cell>
          <cell r="F332">
            <v>27</v>
          </cell>
          <cell r="G332">
            <v>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27</v>
          </cell>
          <cell r="F333">
            <v>27</v>
          </cell>
          <cell r="G333">
            <v>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27</v>
          </cell>
          <cell r="F334">
            <v>27</v>
          </cell>
          <cell r="G334">
            <v>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27</v>
          </cell>
          <cell r="F335">
            <v>27</v>
          </cell>
          <cell r="G335">
            <v>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27</v>
          </cell>
          <cell r="F336">
            <v>27</v>
          </cell>
          <cell r="G336">
            <v>310000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27</v>
          </cell>
          <cell r="F337">
            <v>27</v>
          </cell>
          <cell r="G337">
            <v>310000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27</v>
          </cell>
          <cell r="F338">
            <v>27</v>
          </cell>
          <cell r="G338">
            <v>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27</v>
          </cell>
          <cell r="F339">
            <v>27</v>
          </cell>
          <cell r="G339">
            <v>620000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27</v>
          </cell>
          <cell r="F340">
            <v>27</v>
          </cell>
          <cell r="G340">
            <v>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21</v>
          </cell>
          <cell r="F341">
            <v>27</v>
          </cell>
          <cell r="G341">
            <v>0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27</v>
          </cell>
          <cell r="F342">
            <v>27</v>
          </cell>
          <cell r="G342">
            <v>155000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27</v>
          </cell>
          <cell r="F343">
            <v>27</v>
          </cell>
          <cell r="G343">
            <v>310000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27</v>
          </cell>
          <cell r="F344">
            <v>27</v>
          </cell>
          <cell r="G344">
            <v>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27</v>
          </cell>
          <cell r="F345">
            <v>27</v>
          </cell>
          <cell r="G345">
            <v>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27</v>
          </cell>
          <cell r="F346">
            <v>27</v>
          </cell>
          <cell r="G346">
            <v>155000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27</v>
          </cell>
          <cell r="F347">
            <v>27</v>
          </cell>
          <cell r="G347">
            <v>155000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27</v>
          </cell>
          <cell r="F348">
            <v>27</v>
          </cell>
          <cell r="G348">
            <v>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27</v>
          </cell>
          <cell r="F349">
            <v>27</v>
          </cell>
          <cell r="G349">
            <v>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27</v>
          </cell>
          <cell r="F350">
            <v>27</v>
          </cell>
          <cell r="G350">
            <v>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27</v>
          </cell>
          <cell r="F351">
            <v>27</v>
          </cell>
          <cell r="G351">
            <v>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24</v>
          </cell>
          <cell r="F352">
            <v>27</v>
          </cell>
          <cell r="G352">
            <v>0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27</v>
          </cell>
          <cell r="F353">
            <v>27</v>
          </cell>
          <cell r="G353">
            <v>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27</v>
          </cell>
          <cell r="F354">
            <v>27</v>
          </cell>
          <cell r="G354">
            <v>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27</v>
          </cell>
          <cell r="F355">
            <v>27</v>
          </cell>
          <cell r="G355">
            <v>155000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27</v>
          </cell>
          <cell r="F356">
            <v>27</v>
          </cell>
          <cell r="G356">
            <v>155000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27</v>
          </cell>
          <cell r="F357">
            <v>27</v>
          </cell>
          <cell r="G357">
            <v>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27</v>
          </cell>
          <cell r="F358">
            <v>27</v>
          </cell>
          <cell r="G358">
            <v>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27</v>
          </cell>
          <cell r="F359">
            <v>27</v>
          </cell>
          <cell r="G359">
            <v>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19</v>
          </cell>
          <cell r="F360">
            <v>27</v>
          </cell>
          <cell r="G360">
            <v>0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27</v>
          </cell>
          <cell r="F361">
            <v>27</v>
          </cell>
          <cell r="G361">
            <v>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27</v>
          </cell>
          <cell r="F362">
            <v>27</v>
          </cell>
          <cell r="G362">
            <v>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27</v>
          </cell>
          <cell r="F363">
            <v>27</v>
          </cell>
          <cell r="G363">
            <v>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21</v>
          </cell>
          <cell r="F364">
            <v>27</v>
          </cell>
          <cell r="G364">
            <v>0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27</v>
          </cell>
          <cell r="F365">
            <v>27</v>
          </cell>
          <cell r="G365">
            <v>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27</v>
          </cell>
          <cell r="F366">
            <v>27</v>
          </cell>
          <cell r="G366">
            <v>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27</v>
          </cell>
          <cell r="F367">
            <v>27</v>
          </cell>
          <cell r="G367">
            <v>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27</v>
          </cell>
          <cell r="F368">
            <v>27</v>
          </cell>
          <cell r="G368">
            <v>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27</v>
          </cell>
          <cell r="F369">
            <v>27</v>
          </cell>
          <cell r="G369">
            <v>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27</v>
          </cell>
          <cell r="F370">
            <v>27</v>
          </cell>
          <cell r="G370">
            <v>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17</v>
          </cell>
          <cell r="F371">
            <v>27</v>
          </cell>
          <cell r="G371">
            <v>0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27</v>
          </cell>
          <cell r="F372">
            <v>27</v>
          </cell>
          <cell r="G372">
            <v>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27</v>
          </cell>
          <cell r="F373">
            <v>27</v>
          </cell>
          <cell r="G373">
            <v>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27</v>
          </cell>
          <cell r="F374">
            <v>27</v>
          </cell>
          <cell r="G374">
            <v>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18</v>
          </cell>
          <cell r="F375">
            <v>27</v>
          </cell>
          <cell r="G375">
            <v>0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27</v>
          </cell>
          <cell r="F376">
            <v>27</v>
          </cell>
          <cell r="G376">
            <v>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27</v>
          </cell>
          <cell r="F377">
            <v>27</v>
          </cell>
          <cell r="G377">
            <v>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27</v>
          </cell>
          <cell r="F378">
            <v>27</v>
          </cell>
          <cell r="G378">
            <v>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27</v>
          </cell>
          <cell r="F379">
            <v>27</v>
          </cell>
          <cell r="G379">
            <v>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27</v>
          </cell>
          <cell r="F380">
            <v>27</v>
          </cell>
          <cell r="G380">
            <v>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27</v>
          </cell>
          <cell r="F381">
            <v>27</v>
          </cell>
          <cell r="G381">
            <v>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27</v>
          </cell>
          <cell r="F382">
            <v>27</v>
          </cell>
          <cell r="G382">
            <v>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27</v>
          </cell>
          <cell r="F383">
            <v>27</v>
          </cell>
          <cell r="G383">
            <v>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27</v>
          </cell>
          <cell r="F384">
            <v>27</v>
          </cell>
          <cell r="G384">
            <v>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27</v>
          </cell>
          <cell r="F385">
            <v>27</v>
          </cell>
          <cell r="G385">
            <v>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27</v>
          </cell>
          <cell r="F386">
            <v>27</v>
          </cell>
          <cell r="G386">
            <v>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27</v>
          </cell>
          <cell r="F387">
            <v>27</v>
          </cell>
          <cell r="G387">
            <v>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27</v>
          </cell>
          <cell r="F388">
            <v>27</v>
          </cell>
          <cell r="G388">
            <v>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27</v>
          </cell>
          <cell r="F389">
            <v>27</v>
          </cell>
          <cell r="G389">
            <v>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27</v>
          </cell>
          <cell r="F390">
            <v>27</v>
          </cell>
          <cell r="G390">
            <v>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27</v>
          </cell>
          <cell r="F391">
            <v>27</v>
          </cell>
          <cell r="G391">
            <v>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27</v>
          </cell>
          <cell r="F392">
            <v>27</v>
          </cell>
          <cell r="G392">
            <v>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27</v>
          </cell>
          <cell r="F393">
            <v>27</v>
          </cell>
          <cell r="G393">
            <v>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27</v>
          </cell>
          <cell r="F394">
            <v>27</v>
          </cell>
          <cell r="G394">
            <v>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26</v>
          </cell>
          <cell r="F395">
            <v>27</v>
          </cell>
          <cell r="G395">
            <v>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27</v>
          </cell>
          <cell r="F396">
            <v>27</v>
          </cell>
          <cell r="G396">
            <v>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27</v>
          </cell>
          <cell r="F397">
            <v>27</v>
          </cell>
          <cell r="G397">
            <v>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27</v>
          </cell>
          <cell r="F398">
            <v>27</v>
          </cell>
          <cell r="G398">
            <v>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27</v>
          </cell>
          <cell r="F399">
            <v>27</v>
          </cell>
          <cell r="G399">
            <v>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27</v>
          </cell>
          <cell r="F400">
            <v>27</v>
          </cell>
          <cell r="G400">
            <v>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27</v>
          </cell>
          <cell r="F401">
            <v>27</v>
          </cell>
          <cell r="G401">
            <v>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27</v>
          </cell>
          <cell r="F402">
            <v>27</v>
          </cell>
          <cell r="G402">
            <v>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27</v>
          </cell>
          <cell r="F403">
            <v>27</v>
          </cell>
          <cell r="G403">
            <v>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27</v>
          </cell>
          <cell r="F404">
            <v>27</v>
          </cell>
          <cell r="G404">
            <v>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27</v>
          </cell>
          <cell r="F405">
            <v>27</v>
          </cell>
          <cell r="G405">
            <v>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27</v>
          </cell>
          <cell r="F406">
            <v>27</v>
          </cell>
          <cell r="G406">
            <v>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27</v>
          </cell>
          <cell r="F407">
            <v>27</v>
          </cell>
          <cell r="G407">
            <v>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27</v>
          </cell>
          <cell r="F408">
            <v>27</v>
          </cell>
          <cell r="G408">
            <v>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27</v>
          </cell>
          <cell r="F409">
            <v>27</v>
          </cell>
          <cell r="G409">
            <v>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27</v>
          </cell>
          <cell r="F410">
            <v>27</v>
          </cell>
          <cell r="G410">
            <v>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27</v>
          </cell>
          <cell r="F411">
            <v>27</v>
          </cell>
          <cell r="G411">
            <v>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27</v>
          </cell>
          <cell r="F412">
            <v>27</v>
          </cell>
          <cell r="G412">
            <v>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27</v>
          </cell>
          <cell r="F413">
            <v>27</v>
          </cell>
          <cell r="G413">
            <v>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27</v>
          </cell>
          <cell r="F414">
            <v>27</v>
          </cell>
          <cell r="G414">
            <v>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27</v>
          </cell>
          <cell r="F415">
            <v>27</v>
          </cell>
          <cell r="G415">
            <v>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27</v>
          </cell>
          <cell r="F416">
            <v>27</v>
          </cell>
          <cell r="G416">
            <v>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27</v>
          </cell>
          <cell r="F417">
            <v>27</v>
          </cell>
          <cell r="G417">
            <v>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27</v>
          </cell>
          <cell r="F418">
            <v>27</v>
          </cell>
          <cell r="G418">
            <v>155000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27</v>
          </cell>
          <cell r="F419">
            <v>27</v>
          </cell>
          <cell r="G419">
            <v>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27</v>
          </cell>
          <cell r="F420">
            <v>27</v>
          </cell>
          <cell r="G420">
            <v>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27</v>
          </cell>
          <cell r="F421">
            <v>27</v>
          </cell>
          <cell r="G421">
            <v>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0</v>
          </cell>
          <cell r="F422">
            <v>27</v>
          </cell>
          <cell r="G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27</v>
          </cell>
          <cell r="F423">
            <v>27</v>
          </cell>
          <cell r="G423">
            <v>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27</v>
          </cell>
          <cell r="F424">
            <v>27</v>
          </cell>
          <cell r="G424">
            <v>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27</v>
          </cell>
          <cell r="F425">
            <v>27</v>
          </cell>
          <cell r="G425">
            <v>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27</v>
          </cell>
          <cell r="F426">
            <v>27</v>
          </cell>
          <cell r="G426">
            <v>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27</v>
          </cell>
          <cell r="F427">
            <v>27</v>
          </cell>
          <cell r="G427">
            <v>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27</v>
          </cell>
          <cell r="F428">
            <v>27</v>
          </cell>
          <cell r="G428">
            <v>155000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E429">
            <v>27</v>
          </cell>
          <cell r="F429">
            <v>27</v>
          </cell>
          <cell r="G429">
            <v>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E430">
            <v>27</v>
          </cell>
          <cell r="F430">
            <v>27</v>
          </cell>
          <cell r="G430">
            <v>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E431">
            <v>27</v>
          </cell>
          <cell r="F431">
            <v>27</v>
          </cell>
          <cell r="G431">
            <v>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E432">
            <v>27</v>
          </cell>
          <cell r="F432">
            <v>27</v>
          </cell>
          <cell r="G432">
            <v>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E433">
            <v>27</v>
          </cell>
          <cell r="F433">
            <v>27</v>
          </cell>
          <cell r="G433">
            <v>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E434">
            <v>27</v>
          </cell>
          <cell r="F434">
            <v>27</v>
          </cell>
          <cell r="G434">
            <v>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E435">
            <v>27</v>
          </cell>
          <cell r="F435">
            <v>27</v>
          </cell>
          <cell r="G435">
            <v>155000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E436">
            <v>5</v>
          </cell>
          <cell r="F436">
            <v>27</v>
          </cell>
          <cell r="G436">
            <v>0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E437">
            <v>27</v>
          </cell>
          <cell r="F437">
            <v>27</v>
          </cell>
          <cell r="G437">
            <v>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E438">
            <v>27</v>
          </cell>
          <cell r="F438">
            <v>27</v>
          </cell>
          <cell r="G438">
            <v>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E439">
            <v>27</v>
          </cell>
          <cell r="F439">
            <v>27</v>
          </cell>
          <cell r="G439">
            <v>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E440">
            <v>27</v>
          </cell>
          <cell r="F440">
            <v>27</v>
          </cell>
          <cell r="G440">
            <v>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E441">
            <v>27</v>
          </cell>
          <cell r="F441">
            <v>27</v>
          </cell>
          <cell r="G441">
            <v>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E442">
            <v>27</v>
          </cell>
          <cell r="F442">
            <v>27</v>
          </cell>
          <cell r="G442">
            <v>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E443">
            <v>27</v>
          </cell>
          <cell r="F443">
            <v>27</v>
          </cell>
          <cell r="G443">
            <v>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E444">
            <v>27</v>
          </cell>
          <cell r="F444">
            <v>27</v>
          </cell>
          <cell r="G444">
            <v>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E445">
            <v>27</v>
          </cell>
          <cell r="F445">
            <v>27</v>
          </cell>
          <cell r="G445">
            <v>0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E446">
            <v>27</v>
          </cell>
          <cell r="F446">
            <v>27</v>
          </cell>
          <cell r="G446">
            <v>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E447">
            <v>27</v>
          </cell>
          <cell r="F447">
            <v>27</v>
          </cell>
          <cell r="G447">
            <v>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E448">
            <v>23</v>
          </cell>
          <cell r="F448">
            <v>23</v>
          </cell>
          <cell r="G448">
            <v>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E449">
            <v>23</v>
          </cell>
          <cell r="F449">
            <v>23</v>
          </cell>
          <cell r="G449">
            <v>0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E450">
            <v>23</v>
          </cell>
          <cell r="F450">
            <v>23</v>
          </cell>
          <cell r="G450">
            <v>0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E451">
            <v>21</v>
          </cell>
          <cell r="F451">
            <v>23</v>
          </cell>
          <cell r="G451">
            <v>0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E452">
            <v>23</v>
          </cell>
          <cell r="F452">
            <v>23</v>
          </cell>
          <cell r="G452">
            <v>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E453">
            <v>23</v>
          </cell>
          <cell r="F453">
            <v>23</v>
          </cell>
          <cell r="G453">
            <v>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E454">
            <v>23</v>
          </cell>
          <cell r="F454">
            <v>23</v>
          </cell>
          <cell r="G454">
            <v>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E455">
            <v>23</v>
          </cell>
          <cell r="F455">
            <v>23</v>
          </cell>
          <cell r="G455">
            <v>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E456">
            <v>23</v>
          </cell>
          <cell r="F456">
            <v>23</v>
          </cell>
          <cell r="G456">
            <v>0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E457">
            <v>23</v>
          </cell>
          <cell r="F457">
            <v>23</v>
          </cell>
          <cell r="G457">
            <v>0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E458">
            <v>23</v>
          </cell>
          <cell r="F458">
            <v>23</v>
          </cell>
          <cell r="G458">
            <v>0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E459">
            <v>23</v>
          </cell>
          <cell r="F459">
            <v>23</v>
          </cell>
          <cell r="G459">
            <v>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E460">
            <v>23</v>
          </cell>
          <cell r="F460">
            <v>23</v>
          </cell>
          <cell r="G460">
            <v>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E461">
            <v>23</v>
          </cell>
          <cell r="F461">
            <v>23</v>
          </cell>
          <cell r="G461">
            <v>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E462">
            <v>23</v>
          </cell>
          <cell r="F462">
            <v>23</v>
          </cell>
          <cell r="G462">
            <v>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E463">
            <v>23</v>
          </cell>
          <cell r="F463">
            <v>23</v>
          </cell>
          <cell r="G463">
            <v>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E464">
            <v>23</v>
          </cell>
          <cell r="F464">
            <v>23</v>
          </cell>
          <cell r="G464">
            <v>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E465">
            <v>23</v>
          </cell>
          <cell r="F465">
            <v>23</v>
          </cell>
          <cell r="G465">
            <v>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E466">
            <v>23</v>
          </cell>
          <cell r="F466">
            <v>23</v>
          </cell>
          <cell r="G466">
            <v>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E467">
            <v>23</v>
          </cell>
          <cell r="F467">
            <v>23</v>
          </cell>
          <cell r="G467">
            <v>0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E468">
            <v>23</v>
          </cell>
          <cell r="F468">
            <v>23</v>
          </cell>
          <cell r="G468">
            <v>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E469">
            <v>23</v>
          </cell>
          <cell r="F469">
            <v>23</v>
          </cell>
          <cell r="G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 t="e">
            <v>#N/A</v>
          </cell>
          <cell r="F470" t="e">
            <v>#REF!</v>
          </cell>
          <cell r="G470" t="e">
            <v>#N/A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E471">
            <v>23</v>
          </cell>
          <cell r="F471">
            <v>23</v>
          </cell>
          <cell r="G471">
            <v>0</v>
          </cell>
        </row>
        <row r="472">
          <cell r="B472">
            <v>2092015</v>
          </cell>
          <cell r="C472" t="str">
            <v>Vương Đình Quế</v>
          </cell>
          <cell r="D472" t="str">
            <v>Nhân viên lái xe</v>
          </cell>
          <cell r="E472">
            <v>27</v>
          </cell>
          <cell r="F472">
            <v>27</v>
          </cell>
          <cell r="G472">
            <v>0</v>
          </cell>
        </row>
        <row r="473">
          <cell r="B473">
            <v>3092015</v>
          </cell>
          <cell r="C473" t="str">
            <v>Trần Văn Thái</v>
          </cell>
          <cell r="D473" t="str">
            <v>Nhân viên lái xe</v>
          </cell>
          <cell r="E473" t="e">
            <v>#N/A</v>
          </cell>
          <cell r="F473">
            <v>27</v>
          </cell>
          <cell r="G473" t="e">
            <v>#N/A</v>
          </cell>
        </row>
        <row r="474">
          <cell r="B474">
            <v>4092015</v>
          </cell>
          <cell r="C474" t="str">
            <v>Nguyễn Duy BÍnh</v>
          </cell>
          <cell r="D474" t="str">
            <v>Nhân viên lái xe</v>
          </cell>
          <cell r="E474" t="e">
            <v>#N/A</v>
          </cell>
          <cell r="F474">
            <v>27</v>
          </cell>
          <cell r="G474" t="e">
            <v>#N/A</v>
          </cell>
        </row>
        <row r="475">
          <cell r="B475">
            <v>72102015</v>
          </cell>
          <cell r="C475" t="str">
            <v>Lưu Anh Văn</v>
          </cell>
          <cell r="D475" t="str">
            <v>Nhân viên lái xe</v>
          </cell>
          <cell r="E475" t="e">
            <v>#N/A</v>
          </cell>
          <cell r="F475">
            <v>27</v>
          </cell>
          <cell r="G475" t="e">
            <v>#N/A</v>
          </cell>
        </row>
        <row r="476">
          <cell r="B476">
            <v>7102015</v>
          </cell>
          <cell r="C476" t="str">
            <v>Lưu Trung Đức</v>
          </cell>
          <cell r="D476" t="str">
            <v>Nhân viên tài liệu &amp; HDCX</v>
          </cell>
          <cell r="E476" t="e">
            <v>#N/A</v>
          </cell>
          <cell r="F476">
            <v>27</v>
          </cell>
          <cell r="G476" t="e">
            <v>#N/A</v>
          </cell>
        </row>
        <row r="477">
          <cell r="B477">
            <v>8102015</v>
          </cell>
          <cell r="C477" t="str">
            <v>Lê Ngọc Dũng</v>
          </cell>
          <cell r="D477" t="str">
            <v>Nhân viên tài liệu &amp; HDCX</v>
          </cell>
          <cell r="E477" t="e">
            <v>#N/A</v>
          </cell>
          <cell r="F477">
            <v>27</v>
          </cell>
          <cell r="G477" t="e">
            <v>#N/A</v>
          </cell>
        </row>
        <row r="478">
          <cell r="B478">
            <v>10102015</v>
          </cell>
          <cell r="C478" t="str">
            <v>Vũ Quang Duy</v>
          </cell>
          <cell r="D478" t="str">
            <v>Nhân viên tài liệu &amp; HDCX</v>
          </cell>
          <cell r="E478" t="e">
            <v>#N/A</v>
          </cell>
          <cell r="F478">
            <v>27</v>
          </cell>
          <cell r="G478" t="e">
            <v>#N/A</v>
          </cell>
        </row>
        <row r="479">
          <cell r="B479">
            <v>21102015</v>
          </cell>
          <cell r="C479" t="str">
            <v>Nguyễn Mạnh Kiên</v>
          </cell>
          <cell r="D479" t="str">
            <v>Nhân viên tài liệu &amp; HDCX</v>
          </cell>
          <cell r="E479" t="e">
            <v>#N/A</v>
          </cell>
          <cell r="F479">
            <v>27</v>
          </cell>
          <cell r="G479" t="e">
            <v>#N/A</v>
          </cell>
        </row>
        <row r="480">
          <cell r="B480">
            <v>26102015</v>
          </cell>
          <cell r="C480" t="str">
            <v>Lê Minh Ngọc</v>
          </cell>
          <cell r="D480" t="str">
            <v>Nhân viên tài liệu &amp; HDCX</v>
          </cell>
          <cell r="E480" t="e">
            <v>#N/A</v>
          </cell>
          <cell r="F480">
            <v>27</v>
          </cell>
          <cell r="G480" t="e">
            <v>#N/A</v>
          </cell>
        </row>
        <row r="481">
          <cell r="B481">
            <v>28102015</v>
          </cell>
          <cell r="C481" t="str">
            <v>Nguyễn Văn Nguyên</v>
          </cell>
          <cell r="D481" t="str">
            <v>Nhân viên tài liệu &amp; HDCX</v>
          </cell>
          <cell r="E481" t="e">
            <v>#N/A</v>
          </cell>
          <cell r="F481">
            <v>27</v>
          </cell>
          <cell r="G481" t="e">
            <v>#N/A</v>
          </cell>
        </row>
        <row r="482">
          <cell r="B482">
            <v>31102015</v>
          </cell>
          <cell r="C482" t="str">
            <v>Phạm Văn Quang</v>
          </cell>
          <cell r="D482" t="str">
            <v>Nhân viên tài liệu &amp; HDCX</v>
          </cell>
          <cell r="E482" t="e">
            <v>#N/A</v>
          </cell>
          <cell r="F482">
            <v>27</v>
          </cell>
          <cell r="G482" t="e">
            <v>#N/A</v>
          </cell>
        </row>
        <row r="483">
          <cell r="B483">
            <v>32102015</v>
          </cell>
          <cell r="C483" t="str">
            <v>Phạm Hải Sơn</v>
          </cell>
          <cell r="D483" t="str">
            <v>Nhân viên tài liệu &amp; HDCX</v>
          </cell>
          <cell r="E483" t="e">
            <v>#N/A</v>
          </cell>
          <cell r="F483">
            <v>27</v>
          </cell>
          <cell r="G483" t="e">
            <v>#N/A</v>
          </cell>
        </row>
        <row r="484">
          <cell r="B484">
            <v>43102015</v>
          </cell>
          <cell r="C484" t="str">
            <v>Nguyễn Quang Vịnh</v>
          </cell>
          <cell r="D484" t="str">
            <v>Nhân viên tài liệu &amp; HDCX</v>
          </cell>
          <cell r="E484" t="e">
            <v>#N/A</v>
          </cell>
          <cell r="F484">
            <v>27</v>
          </cell>
          <cell r="G484" t="e">
            <v>#N/A</v>
          </cell>
        </row>
        <row r="485">
          <cell r="B485">
            <v>9102015</v>
          </cell>
          <cell r="C485" t="str">
            <v>Trần Thị Dương</v>
          </cell>
          <cell r="D485" t="str">
            <v>Nhân viên phục vụ hành khách</v>
          </cell>
          <cell r="E485" t="e">
            <v>#N/A</v>
          </cell>
          <cell r="F485">
            <v>27</v>
          </cell>
          <cell r="G485" t="e">
            <v>#N/A</v>
          </cell>
        </row>
        <row r="486">
          <cell r="B486">
            <v>1102015</v>
          </cell>
          <cell r="C486" t="str">
            <v>Hoàng Tạ Tuấn Anh</v>
          </cell>
          <cell r="D486" t="str">
            <v>Nhân viên phục vụ hành khách</v>
          </cell>
          <cell r="E486" t="e">
            <v>#N/A</v>
          </cell>
          <cell r="F486">
            <v>27</v>
          </cell>
          <cell r="G486" t="e">
            <v>#N/A</v>
          </cell>
        </row>
        <row r="487">
          <cell r="B487">
            <v>2102015</v>
          </cell>
          <cell r="C487" t="str">
            <v>Nguyễn Tuấn Anh</v>
          </cell>
          <cell r="D487" t="str">
            <v>Nhân viên phục vụ hành khách</v>
          </cell>
          <cell r="E487" t="e">
            <v>#N/A</v>
          </cell>
          <cell r="F487">
            <v>27</v>
          </cell>
          <cell r="G487" t="e">
            <v>#N/A</v>
          </cell>
        </row>
        <row r="488">
          <cell r="B488">
            <v>3102015</v>
          </cell>
          <cell r="C488" t="str">
            <v>Hoàng Ngọc Anh</v>
          </cell>
          <cell r="D488" t="str">
            <v>Nhân viên phục vụ hành khách</v>
          </cell>
          <cell r="E488" t="e">
            <v>#N/A</v>
          </cell>
          <cell r="F488">
            <v>27</v>
          </cell>
          <cell r="G488" t="e">
            <v>#N/A</v>
          </cell>
        </row>
        <row r="489">
          <cell r="B489">
            <v>4102015</v>
          </cell>
          <cell r="C489" t="str">
            <v>Lê Tuấn Anh</v>
          </cell>
          <cell r="D489" t="str">
            <v>Nhân viên phục vụ hành khách</v>
          </cell>
          <cell r="E489" t="e">
            <v>#N/A</v>
          </cell>
          <cell r="F489">
            <v>27</v>
          </cell>
          <cell r="G489" t="e">
            <v>#N/A</v>
          </cell>
        </row>
        <row r="490">
          <cell r="B490">
            <v>5102015</v>
          </cell>
          <cell r="C490" t="str">
            <v>Nguyễn Tú Anh</v>
          </cell>
          <cell r="D490" t="str">
            <v>Nhân viên phục vụ hành khách</v>
          </cell>
          <cell r="E490" t="e">
            <v>#N/A</v>
          </cell>
          <cell r="F490">
            <v>27</v>
          </cell>
          <cell r="G490" t="e">
            <v>#N/A</v>
          </cell>
        </row>
        <row r="491">
          <cell r="B491">
            <v>6102015</v>
          </cell>
          <cell r="C491" t="str">
            <v>Vũ Thị Mai Dinh</v>
          </cell>
          <cell r="D491" t="str">
            <v>Nhân viên phục vụ hành khách</v>
          </cell>
          <cell r="E491" t="e">
            <v>#N/A</v>
          </cell>
          <cell r="F491">
            <v>27</v>
          </cell>
          <cell r="G491" t="e">
            <v>#N/A</v>
          </cell>
        </row>
        <row r="492">
          <cell r="B492">
            <v>9102015</v>
          </cell>
          <cell r="C492" t="str">
            <v>Trần Thị Dương</v>
          </cell>
          <cell r="D492" t="str">
            <v>Nhân viên phục vụ hành khách</v>
          </cell>
          <cell r="E492" t="e">
            <v>#N/A</v>
          </cell>
          <cell r="F492">
            <v>27</v>
          </cell>
          <cell r="G492" t="e">
            <v>#N/A</v>
          </cell>
        </row>
        <row r="493">
          <cell r="B493">
            <v>11102015</v>
          </cell>
          <cell r="C493" t="str">
            <v>Lê Trúc Hà</v>
          </cell>
          <cell r="D493" t="str">
            <v>Nhân viên phục vụ hành khách</v>
          </cell>
          <cell r="E493" t="e">
            <v>#N/A</v>
          </cell>
          <cell r="F493">
            <v>27</v>
          </cell>
          <cell r="G493" t="e">
            <v>#N/A</v>
          </cell>
        </row>
        <row r="494">
          <cell r="B494">
            <v>12102015</v>
          </cell>
          <cell r="C494" t="str">
            <v>Nguyễn Thị Hải</v>
          </cell>
          <cell r="D494" t="str">
            <v>Nhân viên phục vụ hành khách</v>
          </cell>
          <cell r="E494" t="e">
            <v>#N/A</v>
          </cell>
          <cell r="F494">
            <v>27</v>
          </cell>
          <cell r="G494" t="e">
            <v>#N/A</v>
          </cell>
        </row>
        <row r="495">
          <cell r="B495">
            <v>13102015</v>
          </cell>
          <cell r="C495" t="str">
            <v>Lê Thanh Hải</v>
          </cell>
          <cell r="D495" t="str">
            <v>Nhân viên phục vụ hành khách</v>
          </cell>
          <cell r="E495" t="e">
            <v>#N/A</v>
          </cell>
          <cell r="F495">
            <v>27</v>
          </cell>
          <cell r="G495" t="e">
            <v>#N/A</v>
          </cell>
        </row>
        <row r="496">
          <cell r="B496">
            <v>14102015</v>
          </cell>
          <cell r="C496" t="str">
            <v>Nguyễn Duy Hoàn</v>
          </cell>
          <cell r="D496" t="str">
            <v>Nhân viên phục vụ hành khách</v>
          </cell>
          <cell r="E496" t="e">
            <v>#N/A</v>
          </cell>
          <cell r="F496">
            <v>27</v>
          </cell>
          <cell r="G496" t="e">
            <v>#N/A</v>
          </cell>
        </row>
        <row r="497">
          <cell r="B497">
            <v>15102015</v>
          </cell>
          <cell r="C497" t="str">
            <v>Lê Thị Hồng</v>
          </cell>
          <cell r="D497" t="str">
            <v>Nhân viên phục vụ hành khách</v>
          </cell>
          <cell r="E497" t="e">
            <v>#N/A</v>
          </cell>
          <cell r="F497">
            <v>27</v>
          </cell>
          <cell r="G497" t="e">
            <v>#N/A</v>
          </cell>
        </row>
        <row r="498">
          <cell r="B498">
            <v>16102015</v>
          </cell>
          <cell r="C498" t="str">
            <v>Nguyễn Duy Hùng</v>
          </cell>
          <cell r="D498" t="str">
            <v>Nhân viên phục vụ hành khách</v>
          </cell>
          <cell r="E498" t="e">
            <v>#N/A</v>
          </cell>
          <cell r="F498">
            <v>27</v>
          </cell>
          <cell r="G498" t="e">
            <v>#N/A</v>
          </cell>
        </row>
        <row r="499">
          <cell r="B499">
            <v>17102015</v>
          </cell>
          <cell r="C499" t="str">
            <v>Lê Duy Hưng</v>
          </cell>
          <cell r="D499" t="str">
            <v>Nhân viên phục vụ hành khách</v>
          </cell>
          <cell r="E499" t="e">
            <v>#N/A</v>
          </cell>
          <cell r="F499">
            <v>27</v>
          </cell>
          <cell r="G499" t="e">
            <v>#N/A</v>
          </cell>
        </row>
        <row r="500">
          <cell r="B500">
            <v>18102015</v>
          </cell>
          <cell r="C500" t="str">
            <v>Nguyễn Thị Hường</v>
          </cell>
          <cell r="D500" t="str">
            <v>Nhân viên phục vụ hành khách</v>
          </cell>
          <cell r="E500" t="e">
            <v>#N/A</v>
          </cell>
          <cell r="F500">
            <v>27</v>
          </cell>
          <cell r="G500" t="e">
            <v>#N/A</v>
          </cell>
        </row>
        <row r="501">
          <cell r="B501">
            <v>19102015</v>
          </cell>
          <cell r="C501" t="str">
            <v>Đinh Khánh Huyền</v>
          </cell>
          <cell r="D501" t="str">
            <v>Nhân viên phục vụ hành khách</v>
          </cell>
          <cell r="E501" t="e">
            <v>#N/A</v>
          </cell>
          <cell r="F501">
            <v>27</v>
          </cell>
          <cell r="G501" t="e">
            <v>#N/A</v>
          </cell>
        </row>
        <row r="502">
          <cell r="B502">
            <v>20102015</v>
          </cell>
          <cell r="C502" t="str">
            <v>Đỗ Thị Huyền</v>
          </cell>
          <cell r="D502" t="str">
            <v>Nhân viên phục vụ hành khách</v>
          </cell>
          <cell r="E502" t="e">
            <v>#N/A</v>
          </cell>
          <cell r="F502">
            <v>27</v>
          </cell>
          <cell r="G502" t="e">
            <v>#N/A</v>
          </cell>
        </row>
        <row r="503">
          <cell r="B503">
            <v>22102015</v>
          </cell>
          <cell r="C503" t="str">
            <v>Trương Hùng Mạnh</v>
          </cell>
          <cell r="D503" t="str">
            <v>Nhân viên phục vụ hành khách</v>
          </cell>
          <cell r="E503" t="e">
            <v>#N/A</v>
          </cell>
          <cell r="F503">
            <v>27</v>
          </cell>
          <cell r="G503" t="e">
            <v>#N/A</v>
          </cell>
        </row>
        <row r="504">
          <cell r="B504">
            <v>23102015</v>
          </cell>
          <cell r="C504" t="str">
            <v>Nguyễn Anh Minh</v>
          </cell>
          <cell r="D504" t="str">
            <v>Nhân viên phục vụ hành khách</v>
          </cell>
          <cell r="E504" t="e">
            <v>#N/A</v>
          </cell>
          <cell r="F504">
            <v>27</v>
          </cell>
          <cell r="G504" t="e">
            <v>#N/A</v>
          </cell>
        </row>
        <row r="505">
          <cell r="B505">
            <v>24102015</v>
          </cell>
          <cell r="C505" t="str">
            <v>Nguyễn Văn Nam</v>
          </cell>
          <cell r="D505" t="str">
            <v>Nhân viên phục vụ hành khách</v>
          </cell>
          <cell r="E505" t="e">
            <v>#N/A</v>
          </cell>
          <cell r="F505">
            <v>27</v>
          </cell>
          <cell r="G505" t="e">
            <v>#N/A</v>
          </cell>
        </row>
        <row r="506">
          <cell r="B506">
            <v>25102015</v>
          </cell>
          <cell r="C506" t="str">
            <v>Ngô Thị Hồng Nga</v>
          </cell>
          <cell r="D506" t="str">
            <v>Nhân viên phục vụ hành khách</v>
          </cell>
          <cell r="E506" t="e">
            <v>#N/A</v>
          </cell>
          <cell r="F506">
            <v>27</v>
          </cell>
          <cell r="G506" t="e">
            <v>#N/A</v>
          </cell>
        </row>
        <row r="507">
          <cell r="B507">
            <v>27102015</v>
          </cell>
          <cell r="C507" t="str">
            <v>Trần Thanh Ngọc</v>
          </cell>
          <cell r="D507" t="str">
            <v>Nhân viên phục vụ hành khách</v>
          </cell>
          <cell r="E507" t="e">
            <v>#N/A</v>
          </cell>
          <cell r="F507">
            <v>27</v>
          </cell>
          <cell r="G507" t="e">
            <v>#N/A</v>
          </cell>
        </row>
        <row r="508">
          <cell r="B508">
            <v>29102015</v>
          </cell>
          <cell r="C508" t="str">
            <v>Lê Thị Thu Phương</v>
          </cell>
          <cell r="D508" t="str">
            <v>Nhân viên phục vụ hành khách</v>
          </cell>
          <cell r="E508" t="e">
            <v>#N/A</v>
          </cell>
          <cell r="F508">
            <v>27</v>
          </cell>
          <cell r="G508" t="e">
            <v>#N/A</v>
          </cell>
        </row>
        <row r="509">
          <cell r="B509">
            <v>30102015</v>
          </cell>
          <cell r="C509" t="str">
            <v>Nguyễn Thị Minh Phương</v>
          </cell>
          <cell r="D509" t="str">
            <v>Nhân viên phục vụ hành khách</v>
          </cell>
          <cell r="E509" t="e">
            <v>#N/A</v>
          </cell>
          <cell r="F509">
            <v>27</v>
          </cell>
          <cell r="G509" t="e">
            <v>#N/A</v>
          </cell>
        </row>
        <row r="510">
          <cell r="B510">
            <v>33102015</v>
          </cell>
          <cell r="C510" t="str">
            <v>Tạ Quang Sơn</v>
          </cell>
          <cell r="D510" t="str">
            <v>Nhân viên phục vụ hành khách</v>
          </cell>
          <cell r="E510" t="e">
            <v>#N/A</v>
          </cell>
          <cell r="F510">
            <v>27</v>
          </cell>
          <cell r="G510" t="e">
            <v>#N/A</v>
          </cell>
        </row>
        <row r="511">
          <cell r="B511">
            <v>34102015</v>
          </cell>
          <cell r="C511" t="str">
            <v>Hoàng Phương Thảo</v>
          </cell>
          <cell r="D511" t="str">
            <v>Nhân viên phục vụ hành khách</v>
          </cell>
          <cell r="E511" t="e">
            <v>#N/A</v>
          </cell>
          <cell r="F511">
            <v>27</v>
          </cell>
          <cell r="G511" t="e">
            <v>#N/A</v>
          </cell>
        </row>
        <row r="512">
          <cell r="B512">
            <v>35102015</v>
          </cell>
          <cell r="C512" t="str">
            <v>Nguyễn Diệu Thương</v>
          </cell>
          <cell r="D512" t="str">
            <v>Nhân viên phục vụ hành khách</v>
          </cell>
          <cell r="E512" t="e">
            <v>#N/A</v>
          </cell>
          <cell r="F512">
            <v>27</v>
          </cell>
          <cell r="G512" t="e">
            <v>#N/A</v>
          </cell>
        </row>
        <row r="513">
          <cell r="B513">
            <v>36102015</v>
          </cell>
          <cell r="C513" t="str">
            <v>Trần Thị Thu Thủy</v>
          </cell>
          <cell r="D513" t="str">
            <v>Nhân viên phục vụ hành khách</v>
          </cell>
          <cell r="E513" t="e">
            <v>#N/A</v>
          </cell>
          <cell r="F513">
            <v>27</v>
          </cell>
          <cell r="G513" t="e">
            <v>#N/A</v>
          </cell>
        </row>
        <row r="514">
          <cell r="B514">
            <v>37102015</v>
          </cell>
          <cell r="C514" t="str">
            <v>Dương Đức Toàn</v>
          </cell>
          <cell r="D514" t="str">
            <v>Nhân viên phục vụ hành khách</v>
          </cell>
          <cell r="E514" t="e">
            <v>#N/A</v>
          </cell>
          <cell r="F514">
            <v>27</v>
          </cell>
          <cell r="G514" t="e">
            <v>#N/A</v>
          </cell>
        </row>
        <row r="515">
          <cell r="B515">
            <v>38102015</v>
          </cell>
          <cell r="C515" t="str">
            <v>Phạm Văn Toản</v>
          </cell>
          <cell r="D515" t="str">
            <v>Nhân viên phục vụ hành khách</v>
          </cell>
          <cell r="E515" t="e">
            <v>#N/A</v>
          </cell>
          <cell r="F515">
            <v>27</v>
          </cell>
          <cell r="G515" t="e">
            <v>#N/A</v>
          </cell>
        </row>
        <row r="516">
          <cell r="B516">
            <v>39102015</v>
          </cell>
          <cell r="C516" t="str">
            <v>Trương Thị Thùy Trinh</v>
          </cell>
          <cell r="D516" t="str">
            <v>Nhân viên phục vụ hành khách</v>
          </cell>
          <cell r="E516" t="e">
            <v>#N/A</v>
          </cell>
          <cell r="F516">
            <v>27</v>
          </cell>
          <cell r="G516" t="e">
            <v>#N/A</v>
          </cell>
        </row>
        <row r="517">
          <cell r="B517">
            <v>40102015</v>
          </cell>
          <cell r="C517" t="str">
            <v>Đào Anh Tuấn</v>
          </cell>
          <cell r="D517" t="str">
            <v>Nhân viên phục vụ hành khách</v>
          </cell>
          <cell r="E517" t="e">
            <v>#N/A</v>
          </cell>
          <cell r="F517">
            <v>27</v>
          </cell>
          <cell r="G517" t="e">
            <v>#N/A</v>
          </cell>
        </row>
        <row r="518">
          <cell r="B518">
            <v>41102015</v>
          </cell>
          <cell r="C518" t="str">
            <v>Nguyễn Thị Cẩm Uyên</v>
          </cell>
          <cell r="D518" t="str">
            <v>Nhân viên phục vụ hành khách</v>
          </cell>
          <cell r="E518" t="e">
            <v>#N/A</v>
          </cell>
          <cell r="F518">
            <v>27</v>
          </cell>
          <cell r="G518" t="e">
            <v>#N/A</v>
          </cell>
        </row>
        <row r="519">
          <cell r="B519">
            <v>42102015</v>
          </cell>
          <cell r="C519" t="str">
            <v>Nguyễn Thúy Vi</v>
          </cell>
          <cell r="D519" t="str">
            <v>Nhân viên phục vụ hành khách</v>
          </cell>
          <cell r="E519" t="e">
            <v>#N/A</v>
          </cell>
          <cell r="F519">
            <v>27</v>
          </cell>
          <cell r="G519" t="e">
            <v>#N/A</v>
          </cell>
        </row>
        <row r="520">
          <cell r="B520">
            <v>44102015</v>
          </cell>
          <cell r="C520" t="str">
            <v>Lê Thị Hải Yến</v>
          </cell>
          <cell r="D520" t="str">
            <v>Nhân viên phục vụ hành khách</v>
          </cell>
          <cell r="E520" t="e">
            <v>#N/A</v>
          </cell>
          <cell r="F520">
            <v>27</v>
          </cell>
          <cell r="G520" t="e">
            <v>#N/A</v>
          </cell>
        </row>
        <row r="521">
          <cell r="B521">
            <v>45102015</v>
          </cell>
          <cell r="C521" t="str">
            <v>Nguyễn Hoàng Anh</v>
          </cell>
          <cell r="D521" t="str">
            <v>Nhân viên bốc xếp</v>
          </cell>
          <cell r="E521" t="e">
            <v>#N/A</v>
          </cell>
          <cell r="F521">
            <v>27</v>
          </cell>
          <cell r="G521" t="e">
            <v>#N/A</v>
          </cell>
        </row>
        <row r="522">
          <cell r="B522">
            <v>46102015</v>
          </cell>
          <cell r="C522" t="str">
            <v>Nguyễn Anh Hiếu</v>
          </cell>
          <cell r="D522" t="str">
            <v>Nhân viên bốc xếp</v>
          </cell>
          <cell r="E522" t="e">
            <v>#N/A</v>
          </cell>
          <cell r="F522">
            <v>27</v>
          </cell>
          <cell r="G522" t="e">
            <v>#N/A</v>
          </cell>
        </row>
        <row r="523">
          <cell r="B523">
            <v>47102015</v>
          </cell>
          <cell r="C523" t="str">
            <v>Nguyễn Văn Hồng</v>
          </cell>
          <cell r="D523" t="str">
            <v>Nhân viên bốc xếp</v>
          </cell>
          <cell r="E523" t="e">
            <v>#N/A</v>
          </cell>
          <cell r="F523">
            <v>27</v>
          </cell>
          <cell r="G523" t="e">
            <v>#N/A</v>
          </cell>
        </row>
        <row r="524">
          <cell r="B524">
            <v>48102015</v>
          </cell>
          <cell r="C524" t="str">
            <v>Đinh Văn Hùng</v>
          </cell>
          <cell r="D524" t="str">
            <v>Nhân viên bốc xếp</v>
          </cell>
          <cell r="E524" t="e">
            <v>#N/A</v>
          </cell>
          <cell r="F524">
            <v>27</v>
          </cell>
          <cell r="G524" t="e">
            <v>#N/A</v>
          </cell>
        </row>
        <row r="525">
          <cell r="B525">
            <v>49102015</v>
          </cell>
          <cell r="C525" t="str">
            <v>Nguyễn Văn Lăng</v>
          </cell>
          <cell r="D525" t="str">
            <v>Nhân viên bốc xếp</v>
          </cell>
          <cell r="E525" t="e">
            <v>#N/A</v>
          </cell>
          <cell r="F525">
            <v>27</v>
          </cell>
          <cell r="G525" t="e">
            <v>#N/A</v>
          </cell>
        </row>
        <row r="526">
          <cell r="B526">
            <v>50102015</v>
          </cell>
          <cell r="C526" t="str">
            <v>Phạm Quang Nguyên</v>
          </cell>
          <cell r="D526" t="str">
            <v>Nhân viên bốc xếp</v>
          </cell>
          <cell r="E526" t="e">
            <v>#N/A</v>
          </cell>
          <cell r="F526">
            <v>27</v>
          </cell>
          <cell r="G526" t="e">
            <v>#N/A</v>
          </cell>
        </row>
        <row r="527">
          <cell r="B527">
            <v>51102015</v>
          </cell>
          <cell r="C527" t="str">
            <v>Nguyễn Tiến Quang</v>
          </cell>
          <cell r="D527" t="str">
            <v>Nhân viên bốc xếp</v>
          </cell>
          <cell r="E527" t="e">
            <v>#N/A</v>
          </cell>
          <cell r="F527">
            <v>27</v>
          </cell>
          <cell r="G527" t="e">
            <v>#N/A</v>
          </cell>
        </row>
        <row r="528">
          <cell r="B528">
            <v>52102015</v>
          </cell>
          <cell r="C528" t="str">
            <v>Nguyễn Văn Thiệu</v>
          </cell>
          <cell r="D528" t="str">
            <v>Nhân viên bốc xếp</v>
          </cell>
          <cell r="E528" t="e">
            <v>#N/A</v>
          </cell>
          <cell r="F528">
            <v>27</v>
          </cell>
          <cell r="G528" t="e">
            <v>#N/A</v>
          </cell>
        </row>
        <row r="529">
          <cell r="B529">
            <v>53102015</v>
          </cell>
          <cell r="C529" t="str">
            <v>Nguyễn Hữu Toản</v>
          </cell>
          <cell r="D529" t="str">
            <v>Nhân viên bốc xếp</v>
          </cell>
          <cell r="E529" t="e">
            <v>#N/A</v>
          </cell>
          <cell r="F529">
            <v>27</v>
          </cell>
          <cell r="G529" t="e">
            <v>#N/A</v>
          </cell>
        </row>
        <row r="530">
          <cell r="B530">
            <v>54102015</v>
          </cell>
          <cell r="C530" t="str">
            <v>Ngô Đức Anh</v>
          </cell>
          <cell r="D530" t="str">
            <v>Nhân viên lái vận hành TTBMĐ</v>
          </cell>
          <cell r="E530" t="e">
            <v>#N/A</v>
          </cell>
          <cell r="F530">
            <v>27</v>
          </cell>
          <cell r="G530" t="e">
            <v>#N/A</v>
          </cell>
        </row>
        <row r="531">
          <cell r="B531">
            <v>55102015</v>
          </cell>
          <cell r="C531" t="str">
            <v>Hoàng Tuấn Anh</v>
          </cell>
          <cell r="D531" t="str">
            <v>Nhân viên lái vận hành TTBMĐ</v>
          </cell>
          <cell r="E531" t="e">
            <v>#N/A</v>
          </cell>
          <cell r="F531">
            <v>27</v>
          </cell>
          <cell r="G531" t="e">
            <v>#N/A</v>
          </cell>
        </row>
        <row r="532">
          <cell r="B532">
            <v>56102015</v>
          </cell>
          <cell r="C532" t="str">
            <v>Nguyễn Thành Chung</v>
          </cell>
          <cell r="D532" t="str">
            <v>Nhân viên lái vận hành TTBMĐ</v>
          </cell>
          <cell r="E532" t="e">
            <v>#N/A</v>
          </cell>
          <cell r="F532">
            <v>27</v>
          </cell>
          <cell r="G532" t="e">
            <v>#N/A</v>
          </cell>
        </row>
        <row r="533">
          <cell r="B533">
            <v>57102015</v>
          </cell>
          <cell r="C533" t="str">
            <v>Nguyễn Việt Cường</v>
          </cell>
          <cell r="D533" t="str">
            <v>Nhân viên lái vận hành TTBMĐ</v>
          </cell>
          <cell r="E533" t="e">
            <v>#N/A</v>
          </cell>
          <cell r="F533">
            <v>27</v>
          </cell>
          <cell r="G533" t="e">
            <v>#N/A</v>
          </cell>
        </row>
        <row r="534">
          <cell r="B534">
            <v>58102015</v>
          </cell>
          <cell r="C534" t="str">
            <v>Nguyễn Phương Dũng</v>
          </cell>
          <cell r="D534" t="str">
            <v>Nhân viên lái vận hành TTBMĐ</v>
          </cell>
          <cell r="E534" t="e">
            <v>#N/A</v>
          </cell>
          <cell r="F534">
            <v>27</v>
          </cell>
          <cell r="G534" t="e">
            <v>#N/A</v>
          </cell>
        </row>
        <row r="535">
          <cell r="B535">
            <v>59102015</v>
          </cell>
          <cell r="C535" t="str">
            <v>Bùi Đình Hưng</v>
          </cell>
          <cell r="D535" t="str">
            <v>Nhân viên lái vận hành TTBMĐ</v>
          </cell>
          <cell r="E535" t="e">
            <v>#N/A</v>
          </cell>
          <cell r="F535">
            <v>27</v>
          </cell>
          <cell r="G535" t="e">
            <v>#N/A</v>
          </cell>
        </row>
        <row r="536">
          <cell r="B536">
            <v>60102015</v>
          </cell>
          <cell r="C536" t="str">
            <v>Đoàn Khuê</v>
          </cell>
          <cell r="D536" t="str">
            <v>Nhân viên lái vận hành TTBMĐ</v>
          </cell>
          <cell r="E536" t="e">
            <v>#N/A</v>
          </cell>
          <cell r="F536">
            <v>27</v>
          </cell>
          <cell r="G536" t="e">
            <v>#N/A</v>
          </cell>
        </row>
        <row r="537">
          <cell r="B537">
            <v>61102015</v>
          </cell>
          <cell r="C537" t="str">
            <v>Nguyễn Phương Long</v>
          </cell>
          <cell r="D537" t="str">
            <v>Nhân viên lái vận hành TTBMĐ</v>
          </cell>
          <cell r="E537" t="e">
            <v>#N/A</v>
          </cell>
          <cell r="F537">
            <v>27</v>
          </cell>
          <cell r="G537" t="e">
            <v>#N/A</v>
          </cell>
        </row>
        <row r="538">
          <cell r="B538">
            <v>62102015</v>
          </cell>
          <cell r="C538" t="str">
            <v>Nguyễn Hữu Mạnh</v>
          </cell>
          <cell r="D538" t="str">
            <v>Nhân viên lái vận hành TTBMĐ</v>
          </cell>
          <cell r="E538" t="e">
            <v>#N/A</v>
          </cell>
          <cell r="F538">
            <v>27</v>
          </cell>
          <cell r="G538" t="e">
            <v>#N/A</v>
          </cell>
        </row>
        <row r="539">
          <cell r="B539">
            <v>63102015</v>
          </cell>
          <cell r="C539" t="str">
            <v>Phan Đức Mạnh</v>
          </cell>
          <cell r="D539" t="str">
            <v>Nhân viên lái vận hành TTBMĐ</v>
          </cell>
          <cell r="E539" t="e">
            <v>#N/A</v>
          </cell>
          <cell r="F539">
            <v>27</v>
          </cell>
          <cell r="G539" t="e">
            <v>#N/A</v>
          </cell>
        </row>
        <row r="540">
          <cell r="B540">
            <v>64102015</v>
          </cell>
          <cell r="C540" t="str">
            <v>Lương Văn Quân</v>
          </cell>
          <cell r="D540" t="str">
            <v>Nhân viên lái vận hành TTBMĐ</v>
          </cell>
          <cell r="E540" t="e">
            <v>#N/A</v>
          </cell>
          <cell r="F540">
            <v>27</v>
          </cell>
          <cell r="G540" t="e">
            <v>#N/A</v>
          </cell>
        </row>
        <row r="541">
          <cell r="B541">
            <v>65102015</v>
          </cell>
          <cell r="C541" t="str">
            <v>Lã Văn Quý</v>
          </cell>
          <cell r="D541" t="str">
            <v>Nhân viên lái vận hành TTBMĐ</v>
          </cell>
          <cell r="E541" t="e">
            <v>#N/A</v>
          </cell>
          <cell r="F541">
            <v>27</v>
          </cell>
          <cell r="G541" t="e">
            <v>#N/A</v>
          </cell>
        </row>
        <row r="542">
          <cell r="B542">
            <v>66102015</v>
          </cell>
          <cell r="C542" t="str">
            <v>Lê Văn Sơn</v>
          </cell>
          <cell r="D542" t="str">
            <v>Nhân viên lái vận hành TTBMĐ</v>
          </cell>
          <cell r="E542" t="e">
            <v>#N/A</v>
          </cell>
          <cell r="F542">
            <v>27</v>
          </cell>
          <cell r="G542" t="e">
            <v>#N/A</v>
          </cell>
        </row>
        <row r="543">
          <cell r="B543">
            <v>67102015</v>
          </cell>
          <cell r="C543" t="str">
            <v>Nguyễn Thanh Thắng</v>
          </cell>
          <cell r="D543" t="str">
            <v>Nhân viên lái vận hành TTBMĐ</v>
          </cell>
          <cell r="E543" t="e">
            <v>#N/A</v>
          </cell>
          <cell r="F543">
            <v>27</v>
          </cell>
          <cell r="G543" t="e">
            <v>#N/A</v>
          </cell>
        </row>
        <row r="544">
          <cell r="B544">
            <v>68102015</v>
          </cell>
          <cell r="C544" t="str">
            <v>Nguyễn Tiến Thành</v>
          </cell>
          <cell r="D544" t="str">
            <v>Nhân viên lái vận hành TTBMĐ</v>
          </cell>
          <cell r="E544" t="e">
            <v>#N/A</v>
          </cell>
          <cell r="F544">
            <v>27</v>
          </cell>
          <cell r="G544" t="e">
            <v>#N/A</v>
          </cell>
        </row>
        <row r="545">
          <cell r="B545">
            <v>69102015</v>
          </cell>
          <cell r="C545" t="str">
            <v>Nguyễn Văn Thọ</v>
          </cell>
          <cell r="D545" t="str">
            <v>Nhân viên lái vận hành TTBMĐ</v>
          </cell>
          <cell r="E545" t="e">
            <v>#N/A</v>
          </cell>
          <cell r="F545">
            <v>27</v>
          </cell>
          <cell r="G545" t="e">
            <v>#N/A</v>
          </cell>
        </row>
        <row r="546">
          <cell r="B546">
            <v>70102015</v>
          </cell>
          <cell r="C546" t="str">
            <v>Nguyễn Ngọc Tùng</v>
          </cell>
          <cell r="D546" t="str">
            <v>Nhân viên lái vận hành TTBMĐ</v>
          </cell>
          <cell r="E546" t="e">
            <v>#N/A</v>
          </cell>
          <cell r="F546">
            <v>27</v>
          </cell>
          <cell r="G546" t="e">
            <v>#N/A</v>
          </cell>
        </row>
        <row r="547">
          <cell r="B547">
            <v>71102015</v>
          </cell>
          <cell r="C547" t="str">
            <v>Đỗ Đình Việt</v>
          </cell>
          <cell r="D547" t="str">
            <v>Nhân viên lái vận hành TTBMĐ</v>
          </cell>
          <cell r="E547" t="e">
            <v>#N/A</v>
          </cell>
          <cell r="F547">
            <v>27</v>
          </cell>
          <cell r="G547" t="e">
            <v>#N/A</v>
          </cell>
        </row>
        <row r="548">
          <cell r="B548">
            <v>0</v>
          </cell>
          <cell r="C548">
            <v>0</v>
          </cell>
        </row>
        <row r="549">
          <cell r="B549">
            <v>0</v>
          </cell>
          <cell r="C549">
            <v>0</v>
          </cell>
        </row>
        <row r="550">
          <cell r="B550">
            <v>0</v>
          </cell>
          <cell r="C550">
            <v>0</v>
          </cell>
        </row>
        <row r="551">
          <cell r="B551">
            <v>0</v>
          </cell>
          <cell r="C551">
            <v>0</v>
          </cell>
        </row>
        <row r="552">
          <cell r="B552">
            <v>0</v>
          </cell>
          <cell r="C552">
            <v>0</v>
          </cell>
        </row>
        <row r="553">
          <cell r="B553">
            <v>0</v>
          </cell>
          <cell r="C553">
            <v>0</v>
          </cell>
        </row>
        <row r="554">
          <cell r="B554">
            <v>0</v>
          </cell>
          <cell r="C554">
            <v>0</v>
          </cell>
        </row>
        <row r="555">
          <cell r="B555">
            <v>0</v>
          </cell>
          <cell r="C555">
            <v>0</v>
          </cell>
        </row>
        <row r="556">
          <cell r="B556">
            <v>0</v>
          </cell>
          <cell r="C556">
            <v>0</v>
          </cell>
        </row>
        <row r="557">
          <cell r="B557">
            <v>0</v>
          </cell>
          <cell r="C557">
            <v>0</v>
          </cell>
        </row>
        <row r="558">
          <cell r="B558">
            <v>0</v>
          </cell>
          <cell r="C558">
            <v>0</v>
          </cell>
        </row>
        <row r="559">
          <cell r="B559">
            <v>0</v>
          </cell>
          <cell r="C559">
            <v>0</v>
          </cell>
        </row>
        <row r="560">
          <cell r="B560">
            <v>0</v>
          </cell>
          <cell r="C560">
            <v>0</v>
          </cell>
        </row>
        <row r="561">
          <cell r="B561">
            <v>0</v>
          </cell>
          <cell r="C561">
            <v>0</v>
          </cell>
        </row>
        <row r="562">
          <cell r="B562">
            <v>0</v>
          </cell>
          <cell r="C562">
            <v>0</v>
          </cell>
        </row>
        <row r="563">
          <cell r="B563">
            <v>0</v>
          </cell>
          <cell r="C563">
            <v>0</v>
          </cell>
        </row>
        <row r="564">
          <cell r="B564">
            <v>0</v>
          </cell>
          <cell r="C564">
            <v>0</v>
          </cell>
        </row>
        <row r="565">
          <cell r="B565">
            <v>0</v>
          </cell>
          <cell r="C565">
            <v>0</v>
          </cell>
        </row>
        <row r="566">
          <cell r="B566">
            <v>0</v>
          </cell>
          <cell r="C566">
            <v>0</v>
          </cell>
        </row>
        <row r="567">
          <cell r="B567">
            <v>0</v>
          </cell>
          <cell r="C567">
            <v>0</v>
          </cell>
        </row>
        <row r="568">
          <cell r="B568">
            <v>0</v>
          </cell>
          <cell r="C568">
            <v>0</v>
          </cell>
        </row>
        <row r="569">
          <cell r="B569">
            <v>0</v>
          </cell>
          <cell r="C569">
            <v>0</v>
          </cell>
        </row>
        <row r="570">
          <cell r="B570">
            <v>0</v>
          </cell>
          <cell r="C570">
            <v>0</v>
          </cell>
        </row>
        <row r="571">
          <cell r="B571">
            <v>0</v>
          </cell>
          <cell r="C571">
            <v>0</v>
          </cell>
        </row>
        <row r="572">
          <cell r="B572">
            <v>0</v>
          </cell>
          <cell r="C572">
            <v>0</v>
          </cell>
        </row>
        <row r="573">
          <cell r="B573">
            <v>0</v>
          </cell>
          <cell r="C573">
            <v>0</v>
          </cell>
        </row>
        <row r="574">
          <cell r="B574">
            <v>0</v>
          </cell>
          <cell r="C574">
            <v>0</v>
          </cell>
        </row>
        <row r="575">
          <cell r="B575">
            <v>0</v>
          </cell>
          <cell r="C575">
            <v>0</v>
          </cell>
        </row>
        <row r="576">
          <cell r="B576">
            <v>0</v>
          </cell>
          <cell r="C576">
            <v>0</v>
          </cell>
        </row>
        <row r="577">
          <cell r="B577">
            <v>0</v>
          </cell>
          <cell r="C577">
            <v>0</v>
          </cell>
        </row>
        <row r="578">
          <cell r="B578">
            <v>0</v>
          </cell>
          <cell r="C578">
            <v>0</v>
          </cell>
        </row>
        <row r="579">
          <cell r="B579">
            <v>0</v>
          </cell>
          <cell r="C579">
            <v>0</v>
          </cell>
        </row>
        <row r="580">
          <cell r="B580">
            <v>0</v>
          </cell>
          <cell r="C580">
            <v>0</v>
          </cell>
        </row>
        <row r="581">
          <cell r="B581">
            <v>0</v>
          </cell>
          <cell r="C581">
            <v>0</v>
          </cell>
        </row>
        <row r="582">
          <cell r="B582">
            <v>0</v>
          </cell>
          <cell r="C582">
            <v>0</v>
          </cell>
        </row>
        <row r="583">
          <cell r="B583">
            <v>0</v>
          </cell>
          <cell r="C583">
            <v>0</v>
          </cell>
        </row>
        <row r="584">
          <cell r="B584">
            <v>0</v>
          </cell>
          <cell r="C584">
            <v>0</v>
          </cell>
        </row>
        <row r="585">
          <cell r="B585">
            <v>0</v>
          </cell>
          <cell r="C585">
            <v>0</v>
          </cell>
        </row>
        <row r="586">
          <cell r="B586">
            <v>0</v>
          </cell>
          <cell r="C586">
            <v>0</v>
          </cell>
        </row>
        <row r="587">
          <cell r="B587">
            <v>0</v>
          </cell>
          <cell r="C587">
            <v>0</v>
          </cell>
        </row>
        <row r="588">
          <cell r="B588">
            <v>0</v>
          </cell>
          <cell r="C588">
            <v>0</v>
          </cell>
        </row>
        <row r="589">
          <cell r="B589">
            <v>0</v>
          </cell>
          <cell r="C589">
            <v>0</v>
          </cell>
        </row>
        <row r="590">
          <cell r="B590">
            <v>0</v>
          </cell>
          <cell r="C590">
            <v>0</v>
          </cell>
        </row>
        <row r="591">
          <cell r="B591">
            <v>0</v>
          </cell>
          <cell r="C591">
            <v>0</v>
          </cell>
        </row>
        <row r="592">
          <cell r="B592">
            <v>0</v>
          </cell>
          <cell r="C592">
            <v>0</v>
          </cell>
        </row>
        <row r="593">
          <cell r="B593">
            <v>0</v>
          </cell>
          <cell r="C593">
            <v>0</v>
          </cell>
        </row>
        <row r="594">
          <cell r="B594">
            <v>0</v>
          </cell>
          <cell r="C594">
            <v>0</v>
          </cell>
        </row>
        <row r="595">
          <cell r="B595">
            <v>0</v>
          </cell>
          <cell r="C595">
            <v>0</v>
          </cell>
        </row>
        <row r="596">
          <cell r="B596">
            <v>0</v>
          </cell>
          <cell r="C596">
            <v>0</v>
          </cell>
        </row>
        <row r="597">
          <cell r="B597">
            <v>0</v>
          </cell>
          <cell r="C597">
            <v>0</v>
          </cell>
        </row>
        <row r="598">
          <cell r="B598">
            <v>0</v>
          </cell>
          <cell r="C598">
            <v>0</v>
          </cell>
        </row>
        <row r="599">
          <cell r="B599">
            <v>0</v>
          </cell>
          <cell r="C599">
            <v>0</v>
          </cell>
        </row>
        <row r="600">
          <cell r="B600">
            <v>0</v>
          </cell>
          <cell r="C600">
            <v>0</v>
          </cell>
        </row>
        <row r="601">
          <cell r="B601">
            <v>0</v>
          </cell>
          <cell r="C601">
            <v>0</v>
          </cell>
        </row>
        <row r="602">
          <cell r="B602">
            <v>0</v>
          </cell>
          <cell r="C602">
            <v>0</v>
          </cell>
        </row>
        <row r="603">
          <cell r="B603">
            <v>0</v>
          </cell>
          <cell r="C603">
            <v>0</v>
          </cell>
        </row>
        <row r="604">
          <cell r="B604">
            <v>0</v>
          </cell>
          <cell r="C604">
            <v>0</v>
          </cell>
        </row>
        <row r="605">
          <cell r="B605">
            <v>0</v>
          </cell>
          <cell r="C605">
            <v>0</v>
          </cell>
        </row>
        <row r="606">
          <cell r="B606">
            <v>0</v>
          </cell>
          <cell r="C606">
            <v>0</v>
          </cell>
        </row>
        <row r="607">
          <cell r="B607">
            <v>0</v>
          </cell>
          <cell r="C607">
            <v>0</v>
          </cell>
        </row>
        <row r="608">
          <cell r="B608">
            <v>0</v>
          </cell>
          <cell r="C608">
            <v>0</v>
          </cell>
        </row>
        <row r="609">
          <cell r="B609">
            <v>0</v>
          </cell>
          <cell r="C609">
            <v>0</v>
          </cell>
        </row>
        <row r="610">
          <cell r="B610">
            <v>0</v>
          </cell>
          <cell r="C610">
            <v>0</v>
          </cell>
        </row>
        <row r="611">
          <cell r="B611">
            <v>0</v>
          </cell>
          <cell r="C611">
            <v>0</v>
          </cell>
        </row>
        <row r="612">
          <cell r="B612">
            <v>0</v>
          </cell>
          <cell r="C612">
            <v>0</v>
          </cell>
        </row>
        <row r="613">
          <cell r="B613">
            <v>0</v>
          </cell>
          <cell r="C613">
            <v>0</v>
          </cell>
        </row>
        <row r="614">
          <cell r="B614">
            <v>0</v>
          </cell>
          <cell r="C614">
            <v>0</v>
          </cell>
        </row>
        <row r="615">
          <cell r="B615">
            <v>0</v>
          </cell>
          <cell r="C615">
            <v>0</v>
          </cell>
        </row>
        <row r="616">
          <cell r="B616">
            <v>0</v>
          </cell>
          <cell r="C616">
            <v>0</v>
          </cell>
        </row>
        <row r="617">
          <cell r="B617">
            <v>0</v>
          </cell>
          <cell r="C617">
            <v>0</v>
          </cell>
        </row>
        <row r="618">
          <cell r="B618">
            <v>0</v>
          </cell>
          <cell r="C618">
            <v>0</v>
          </cell>
        </row>
        <row r="619">
          <cell r="B619">
            <v>0</v>
          </cell>
          <cell r="C619">
            <v>0</v>
          </cell>
        </row>
        <row r="620">
          <cell r="B620">
            <v>0</v>
          </cell>
          <cell r="C620">
            <v>0</v>
          </cell>
        </row>
        <row r="621">
          <cell r="B621">
            <v>0</v>
          </cell>
          <cell r="C621">
            <v>0</v>
          </cell>
        </row>
        <row r="622">
          <cell r="B622">
            <v>0</v>
          </cell>
          <cell r="C622">
            <v>0</v>
          </cell>
        </row>
        <row r="623">
          <cell r="B623">
            <v>0</v>
          </cell>
          <cell r="C623">
            <v>0</v>
          </cell>
        </row>
        <row r="624">
          <cell r="B624">
            <v>0</v>
          </cell>
          <cell r="C624">
            <v>0</v>
          </cell>
        </row>
        <row r="625">
          <cell r="B625">
            <v>0</v>
          </cell>
          <cell r="C625">
            <v>0</v>
          </cell>
        </row>
        <row r="626">
          <cell r="B626">
            <v>0</v>
          </cell>
          <cell r="C626">
            <v>0</v>
          </cell>
        </row>
        <row r="627">
          <cell r="B627">
            <v>0</v>
          </cell>
          <cell r="C627">
            <v>0</v>
          </cell>
        </row>
        <row r="628">
          <cell r="B628">
            <v>0</v>
          </cell>
          <cell r="C628">
            <v>0</v>
          </cell>
        </row>
        <row r="629">
          <cell r="B629">
            <v>0</v>
          </cell>
          <cell r="C629">
            <v>0</v>
          </cell>
        </row>
        <row r="630">
          <cell r="B630">
            <v>0</v>
          </cell>
          <cell r="C630">
            <v>0</v>
          </cell>
        </row>
        <row r="631">
          <cell r="B631">
            <v>0</v>
          </cell>
          <cell r="C631">
            <v>0</v>
          </cell>
        </row>
        <row r="632">
          <cell r="B632">
            <v>0</v>
          </cell>
          <cell r="C632">
            <v>0</v>
          </cell>
        </row>
        <row r="633">
          <cell r="B633">
            <v>0</v>
          </cell>
          <cell r="C633">
            <v>0</v>
          </cell>
        </row>
        <row r="634">
          <cell r="B634">
            <v>0</v>
          </cell>
          <cell r="C634">
            <v>0</v>
          </cell>
        </row>
        <row r="635">
          <cell r="B635">
            <v>0</v>
          </cell>
          <cell r="C635">
            <v>0</v>
          </cell>
        </row>
        <row r="636">
          <cell r="B636">
            <v>0</v>
          </cell>
          <cell r="C636">
            <v>0</v>
          </cell>
        </row>
        <row r="637">
          <cell r="B637">
            <v>0</v>
          </cell>
          <cell r="C637">
            <v>0</v>
          </cell>
        </row>
        <row r="638">
          <cell r="B638">
            <v>0</v>
          </cell>
          <cell r="C638">
            <v>0</v>
          </cell>
        </row>
        <row r="639">
          <cell r="B639">
            <v>0</v>
          </cell>
          <cell r="C639">
            <v>0</v>
          </cell>
        </row>
        <row r="640">
          <cell r="B640">
            <v>0</v>
          </cell>
          <cell r="C640">
            <v>0</v>
          </cell>
        </row>
        <row r="641">
          <cell r="B641">
            <v>0</v>
          </cell>
          <cell r="C641">
            <v>0</v>
          </cell>
        </row>
        <row r="642">
          <cell r="B642">
            <v>0</v>
          </cell>
          <cell r="C642">
            <v>0</v>
          </cell>
        </row>
        <row r="643">
          <cell r="B643">
            <v>0</v>
          </cell>
          <cell r="C643">
            <v>0</v>
          </cell>
        </row>
        <row r="644">
          <cell r="B644">
            <v>0</v>
          </cell>
          <cell r="C644">
            <v>0</v>
          </cell>
        </row>
        <row r="645">
          <cell r="B645">
            <v>0</v>
          </cell>
          <cell r="C645">
            <v>0</v>
          </cell>
        </row>
        <row r="646">
          <cell r="B646">
            <v>0</v>
          </cell>
          <cell r="C646">
            <v>0</v>
          </cell>
        </row>
        <row r="647">
          <cell r="B647">
            <v>0</v>
          </cell>
          <cell r="C647">
            <v>0</v>
          </cell>
        </row>
        <row r="648">
          <cell r="B648">
            <v>0</v>
          </cell>
          <cell r="C648">
            <v>0</v>
          </cell>
        </row>
        <row r="649">
          <cell r="B649">
            <v>0</v>
          </cell>
          <cell r="C649">
            <v>0</v>
          </cell>
        </row>
        <row r="650">
          <cell r="B650">
            <v>0</v>
          </cell>
          <cell r="C650">
            <v>0</v>
          </cell>
        </row>
        <row r="651">
          <cell r="B651">
            <v>0</v>
          </cell>
          <cell r="C651">
            <v>0</v>
          </cell>
        </row>
        <row r="652">
          <cell r="B652">
            <v>0</v>
          </cell>
          <cell r="C652">
            <v>0</v>
          </cell>
        </row>
        <row r="653">
          <cell r="B653">
            <v>0</v>
          </cell>
          <cell r="C653">
            <v>0</v>
          </cell>
        </row>
        <row r="654">
          <cell r="B654">
            <v>0</v>
          </cell>
          <cell r="C654">
            <v>0</v>
          </cell>
        </row>
        <row r="655">
          <cell r="B655">
            <v>0</v>
          </cell>
          <cell r="C655">
            <v>0</v>
          </cell>
        </row>
        <row r="656">
          <cell r="B656">
            <v>0</v>
          </cell>
          <cell r="C656">
            <v>0</v>
          </cell>
        </row>
        <row r="657">
          <cell r="B657">
            <v>0</v>
          </cell>
          <cell r="C657">
            <v>0</v>
          </cell>
        </row>
        <row r="658">
          <cell r="B658">
            <v>0</v>
          </cell>
          <cell r="C658">
            <v>0</v>
          </cell>
        </row>
        <row r="659">
          <cell r="B659">
            <v>0</v>
          </cell>
          <cell r="C659">
            <v>0</v>
          </cell>
        </row>
        <row r="660">
          <cell r="B660">
            <v>0</v>
          </cell>
          <cell r="C660">
            <v>0</v>
          </cell>
        </row>
        <row r="661">
          <cell r="B661">
            <v>0</v>
          </cell>
          <cell r="C661">
            <v>0</v>
          </cell>
        </row>
        <row r="662">
          <cell r="B662">
            <v>0</v>
          </cell>
          <cell r="C662">
            <v>0</v>
          </cell>
        </row>
        <row r="663">
          <cell r="B663">
            <v>0</v>
          </cell>
          <cell r="C663">
            <v>0</v>
          </cell>
        </row>
        <row r="664">
          <cell r="B664">
            <v>0</v>
          </cell>
          <cell r="C664">
            <v>0</v>
          </cell>
        </row>
        <row r="665">
          <cell r="B665">
            <v>0</v>
          </cell>
          <cell r="C665">
            <v>0</v>
          </cell>
        </row>
        <row r="666">
          <cell r="B666">
            <v>0</v>
          </cell>
          <cell r="C666">
            <v>0</v>
          </cell>
        </row>
        <row r="667">
          <cell r="B667">
            <v>0</v>
          </cell>
          <cell r="C667">
            <v>0</v>
          </cell>
        </row>
        <row r="668">
          <cell r="B668">
            <v>0</v>
          </cell>
          <cell r="C668">
            <v>0</v>
          </cell>
        </row>
        <row r="669">
          <cell r="B669">
            <v>0</v>
          </cell>
          <cell r="C669">
            <v>0</v>
          </cell>
        </row>
        <row r="670">
          <cell r="B670">
            <v>0</v>
          </cell>
          <cell r="C670">
            <v>0</v>
          </cell>
        </row>
        <row r="671">
          <cell r="B671">
            <v>0</v>
          </cell>
          <cell r="C671">
            <v>0</v>
          </cell>
        </row>
        <row r="672">
          <cell r="B672">
            <v>0</v>
          </cell>
          <cell r="C672">
            <v>0</v>
          </cell>
        </row>
        <row r="673">
          <cell r="B673">
            <v>0</v>
          </cell>
          <cell r="C673">
            <v>0</v>
          </cell>
        </row>
        <row r="674">
          <cell r="B674">
            <v>0</v>
          </cell>
          <cell r="C674">
            <v>0</v>
          </cell>
        </row>
        <row r="675">
          <cell r="B675">
            <v>0</v>
          </cell>
          <cell r="C675">
            <v>0</v>
          </cell>
        </row>
        <row r="676">
          <cell r="B676">
            <v>0</v>
          </cell>
          <cell r="C676">
            <v>0</v>
          </cell>
        </row>
        <row r="677">
          <cell r="B677">
            <v>0</v>
          </cell>
          <cell r="C677">
            <v>0</v>
          </cell>
        </row>
        <row r="678">
          <cell r="B678">
            <v>0</v>
          </cell>
          <cell r="C678">
            <v>0</v>
          </cell>
        </row>
        <row r="679">
          <cell r="B679">
            <v>0</v>
          </cell>
          <cell r="C679">
            <v>0</v>
          </cell>
        </row>
        <row r="680">
          <cell r="B680">
            <v>0</v>
          </cell>
          <cell r="C680">
            <v>0</v>
          </cell>
        </row>
      </sheetData>
      <sheetData sheetId="12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0</v>
          </cell>
          <cell r="F5" t="str">
            <v>HDKX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12671000</v>
          </cell>
          <cell r="L5">
            <v>1013680</v>
          </cell>
          <cell r="M5">
            <v>190065</v>
          </cell>
          <cell r="N5">
            <v>126710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0</v>
          </cell>
          <cell r="F6" t="str">
            <v>HDKX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10734000</v>
          </cell>
          <cell r="L6">
            <v>858720</v>
          </cell>
          <cell r="M6">
            <v>161010</v>
          </cell>
          <cell r="N6">
            <v>107340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0</v>
          </cell>
          <cell r="F7" t="str">
            <v>HDKX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10734000</v>
          </cell>
          <cell r="L7">
            <v>858720</v>
          </cell>
          <cell r="M7">
            <v>161010</v>
          </cell>
          <cell r="N7">
            <v>107340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0</v>
          </cell>
          <cell r="F8" t="str">
            <v>HDKX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8603000</v>
          </cell>
          <cell r="L8">
            <v>688240</v>
          </cell>
          <cell r="M8">
            <v>129045</v>
          </cell>
          <cell r="N8">
            <v>86030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0</v>
          </cell>
          <cell r="F9" t="str">
            <v>HDKX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5503000</v>
          </cell>
          <cell r="L9">
            <v>440240</v>
          </cell>
          <cell r="M9">
            <v>82545</v>
          </cell>
          <cell r="N9">
            <v>55030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0</v>
          </cell>
          <cell r="F10" t="str">
            <v>HDKX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5309000</v>
          </cell>
          <cell r="L10">
            <v>424720</v>
          </cell>
          <cell r="M10">
            <v>79635</v>
          </cell>
          <cell r="N10">
            <v>53090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0</v>
          </cell>
          <cell r="F11" t="str">
            <v>HDKX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4534000</v>
          </cell>
          <cell r="L11">
            <v>362720</v>
          </cell>
          <cell r="M11">
            <v>68010</v>
          </cell>
          <cell r="N11">
            <v>45340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0</v>
          </cell>
          <cell r="F12" t="str">
            <v>HD3N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4534000</v>
          </cell>
          <cell r="L12">
            <v>362720</v>
          </cell>
          <cell r="M12">
            <v>68010</v>
          </cell>
          <cell r="N12">
            <v>45340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0</v>
          </cell>
          <cell r="F13" t="str">
            <v>HD3N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4534000</v>
          </cell>
          <cell r="L13">
            <v>362720</v>
          </cell>
          <cell r="M13">
            <v>68010</v>
          </cell>
          <cell r="N13">
            <v>45340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0</v>
          </cell>
          <cell r="F14" t="str">
            <v>HD3N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4534000</v>
          </cell>
          <cell r="L14">
            <v>362720</v>
          </cell>
          <cell r="M14">
            <v>68010</v>
          </cell>
          <cell r="N14">
            <v>45340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0</v>
          </cell>
          <cell r="F15" t="str">
            <v>HD3N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3972000</v>
          </cell>
          <cell r="L15">
            <v>317760</v>
          </cell>
          <cell r="M15">
            <v>59580</v>
          </cell>
          <cell r="N15">
            <v>39720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0</v>
          </cell>
          <cell r="F16" t="str">
            <v>HDKX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3972000</v>
          </cell>
          <cell r="L16">
            <v>317760</v>
          </cell>
          <cell r="M16">
            <v>59580</v>
          </cell>
          <cell r="N16">
            <v>39720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0</v>
          </cell>
          <cell r="F17" t="str">
            <v>HDKX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3972000</v>
          </cell>
          <cell r="L17">
            <v>317760</v>
          </cell>
          <cell r="M17">
            <v>59580</v>
          </cell>
          <cell r="N17">
            <v>39720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0</v>
          </cell>
          <cell r="F18" t="str">
            <v>HD3N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3972000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0</v>
          </cell>
          <cell r="F19" t="str">
            <v>HD3N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4534000</v>
          </cell>
          <cell r="L19">
            <v>362720</v>
          </cell>
          <cell r="M19">
            <v>68010</v>
          </cell>
          <cell r="N19">
            <v>45340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0</v>
          </cell>
          <cell r="F20" t="str">
            <v>HD3N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3972000</v>
          </cell>
          <cell r="L20">
            <v>317760</v>
          </cell>
          <cell r="M20">
            <v>59580</v>
          </cell>
          <cell r="N20">
            <v>39720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0</v>
          </cell>
          <cell r="F21" t="str">
            <v>HD3N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3972000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0</v>
          </cell>
          <cell r="F22" t="str">
            <v>HDKX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4534000</v>
          </cell>
          <cell r="L22">
            <v>362720</v>
          </cell>
          <cell r="M22">
            <v>68010</v>
          </cell>
          <cell r="N22">
            <v>45340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0</v>
          </cell>
          <cell r="F23" t="str">
            <v>HD3N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3972000</v>
          </cell>
          <cell r="L23">
            <v>317760</v>
          </cell>
          <cell r="M23">
            <v>59580</v>
          </cell>
          <cell r="N23">
            <v>39720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0</v>
          </cell>
          <cell r="F24" t="str">
            <v>HD3N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3972000</v>
          </cell>
          <cell r="L24">
            <v>317760</v>
          </cell>
          <cell r="M24">
            <v>59580</v>
          </cell>
          <cell r="N24">
            <v>39720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0</v>
          </cell>
          <cell r="F25" t="str">
            <v>HDKX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3972000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0</v>
          </cell>
          <cell r="F26" t="str">
            <v>HDKX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3972000</v>
          </cell>
          <cell r="L26">
            <v>317760</v>
          </cell>
          <cell r="M26">
            <v>59580</v>
          </cell>
          <cell r="N26">
            <v>39720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0</v>
          </cell>
          <cell r="F27" t="str">
            <v>HDKX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4534000</v>
          </cell>
          <cell r="L27">
            <v>362720</v>
          </cell>
          <cell r="M27">
            <v>68010</v>
          </cell>
          <cell r="N27">
            <v>45340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0</v>
          </cell>
          <cell r="F28" t="str">
            <v>HDKX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3972000</v>
          </cell>
          <cell r="L28">
            <v>317760</v>
          </cell>
          <cell r="M28">
            <v>59580</v>
          </cell>
          <cell r="N28">
            <v>39720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0</v>
          </cell>
          <cell r="F29" t="str">
            <v>HDKX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3972000</v>
          </cell>
          <cell r="L29">
            <v>317760</v>
          </cell>
          <cell r="M29">
            <v>59580</v>
          </cell>
          <cell r="N29">
            <v>39720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0</v>
          </cell>
          <cell r="F30" t="str">
            <v>HD3N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3972000</v>
          </cell>
          <cell r="L30">
            <v>317760</v>
          </cell>
          <cell r="M30">
            <v>59580</v>
          </cell>
          <cell r="N30">
            <v>39720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0</v>
          </cell>
          <cell r="F31" t="str">
            <v>HD3N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3972000</v>
          </cell>
          <cell r="L31">
            <v>317760</v>
          </cell>
          <cell r="M31">
            <v>59580</v>
          </cell>
          <cell r="N31">
            <v>39720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0</v>
          </cell>
          <cell r="F32" t="str">
            <v>HD3N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3972000</v>
          </cell>
          <cell r="L32">
            <v>317760</v>
          </cell>
          <cell r="M32">
            <v>59580</v>
          </cell>
          <cell r="N32">
            <v>39720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0</v>
          </cell>
          <cell r="F33" t="str">
            <v>HD3N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3972000</v>
          </cell>
          <cell r="L33">
            <v>317760</v>
          </cell>
          <cell r="M33">
            <v>59580</v>
          </cell>
          <cell r="N33">
            <v>39720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0</v>
          </cell>
          <cell r="F34" t="str">
            <v>HD3N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3972000</v>
          </cell>
          <cell r="L34">
            <v>317760</v>
          </cell>
          <cell r="M34">
            <v>59580</v>
          </cell>
          <cell r="N34">
            <v>39720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0</v>
          </cell>
          <cell r="F35" t="str">
            <v>HD3N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3972000</v>
          </cell>
          <cell r="L35">
            <v>317760</v>
          </cell>
          <cell r="M35">
            <v>59580</v>
          </cell>
          <cell r="N35">
            <v>39720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0</v>
          </cell>
          <cell r="F36" t="str">
            <v>HD3N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3972000</v>
          </cell>
          <cell r="L36">
            <v>317760</v>
          </cell>
          <cell r="M36">
            <v>59580</v>
          </cell>
          <cell r="N36">
            <v>39720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0</v>
          </cell>
          <cell r="F37" t="str">
            <v>HD3N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4534000</v>
          </cell>
          <cell r="L37">
            <v>362720</v>
          </cell>
          <cell r="M37">
            <v>68010</v>
          </cell>
          <cell r="N37">
            <v>45340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0</v>
          </cell>
          <cell r="F38" t="str">
            <v>HD3N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3972000</v>
          </cell>
          <cell r="L38">
            <v>317760</v>
          </cell>
          <cell r="M38">
            <v>59580</v>
          </cell>
          <cell r="N38">
            <v>39720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0</v>
          </cell>
          <cell r="F39" t="str">
            <v>HD3N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3972000</v>
          </cell>
          <cell r="L39">
            <v>317760</v>
          </cell>
          <cell r="M39">
            <v>59580</v>
          </cell>
          <cell r="N39">
            <v>39720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0</v>
          </cell>
          <cell r="F40" t="str">
            <v>HD3N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3972000</v>
          </cell>
          <cell r="L40">
            <v>317760</v>
          </cell>
          <cell r="M40">
            <v>59580</v>
          </cell>
          <cell r="N40">
            <v>39720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0</v>
          </cell>
          <cell r="F41" t="str">
            <v>HD3N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3972000</v>
          </cell>
          <cell r="L41">
            <v>317760</v>
          </cell>
          <cell r="M41">
            <v>59580</v>
          </cell>
          <cell r="N41">
            <v>39720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0</v>
          </cell>
          <cell r="F42" t="str">
            <v>HD3N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3972000</v>
          </cell>
          <cell r="L42">
            <v>317760</v>
          </cell>
          <cell r="M42">
            <v>59580</v>
          </cell>
          <cell r="N42">
            <v>39720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0</v>
          </cell>
          <cell r="F43" t="str">
            <v>HD3N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3972000</v>
          </cell>
          <cell r="L43">
            <v>317760</v>
          </cell>
          <cell r="M43">
            <v>59580</v>
          </cell>
          <cell r="N43">
            <v>39720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0</v>
          </cell>
          <cell r="F44" t="str">
            <v>HDKX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4534000</v>
          </cell>
          <cell r="L44">
            <v>362720</v>
          </cell>
          <cell r="M44">
            <v>68010</v>
          </cell>
          <cell r="N44">
            <v>45340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0</v>
          </cell>
          <cell r="F45" t="str">
            <v>HD3N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3972000</v>
          </cell>
          <cell r="L45">
            <v>317760</v>
          </cell>
          <cell r="M45">
            <v>59580</v>
          </cell>
          <cell r="N45">
            <v>39720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0</v>
          </cell>
          <cell r="F46" t="str">
            <v>HD3N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3972000</v>
          </cell>
          <cell r="L46">
            <v>317760</v>
          </cell>
          <cell r="M46">
            <v>59580</v>
          </cell>
          <cell r="N46">
            <v>39720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0</v>
          </cell>
          <cell r="F47" t="str">
            <v>HDKX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3778000</v>
          </cell>
          <cell r="L47">
            <v>302240</v>
          </cell>
          <cell r="M47">
            <v>56670</v>
          </cell>
          <cell r="N47">
            <v>37780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0</v>
          </cell>
          <cell r="F48" t="str">
            <v>HD3N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3778000</v>
          </cell>
          <cell r="L48">
            <v>302240</v>
          </cell>
          <cell r="M48">
            <v>56670</v>
          </cell>
          <cell r="N48">
            <v>37780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0</v>
          </cell>
          <cell r="F49" t="str">
            <v>HD3N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3778000</v>
          </cell>
          <cell r="L49">
            <v>302240</v>
          </cell>
          <cell r="M49">
            <v>56670</v>
          </cell>
          <cell r="N49">
            <v>37780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0</v>
          </cell>
          <cell r="F50" t="str">
            <v>HD3N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3778000</v>
          </cell>
          <cell r="L50">
            <v>302240</v>
          </cell>
          <cell r="M50">
            <v>56670</v>
          </cell>
          <cell r="N50">
            <v>37780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0</v>
          </cell>
          <cell r="F51" t="str">
            <v>HD3N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3778000</v>
          </cell>
          <cell r="L51">
            <v>302240</v>
          </cell>
          <cell r="M51">
            <v>56670</v>
          </cell>
          <cell r="N51">
            <v>37780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0</v>
          </cell>
          <cell r="F52" t="str">
            <v>HD1N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7556000</v>
          </cell>
          <cell r="L52">
            <v>604480</v>
          </cell>
          <cell r="M52">
            <v>113340</v>
          </cell>
          <cell r="N52">
            <v>75560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0</v>
          </cell>
          <cell r="F53" t="str">
            <v>HD3N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3972000</v>
          </cell>
          <cell r="L53">
            <v>317760</v>
          </cell>
          <cell r="M53">
            <v>59580</v>
          </cell>
          <cell r="N53">
            <v>39720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0</v>
          </cell>
          <cell r="F54" t="str">
            <v>HD1N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3972000</v>
          </cell>
          <cell r="L54">
            <v>317760</v>
          </cell>
          <cell r="M54">
            <v>59580</v>
          </cell>
          <cell r="N54">
            <v>39720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0</v>
          </cell>
          <cell r="F55" t="str">
            <v>HD1N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3972000</v>
          </cell>
          <cell r="L55">
            <v>317760</v>
          </cell>
          <cell r="M55">
            <v>59580</v>
          </cell>
          <cell r="N55">
            <v>39720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0</v>
          </cell>
          <cell r="F56" t="str">
            <v>HD1N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3972000</v>
          </cell>
          <cell r="L56">
            <v>317760</v>
          </cell>
          <cell r="M56">
            <v>59580</v>
          </cell>
          <cell r="N56">
            <v>39720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0</v>
          </cell>
          <cell r="F57" t="str">
            <v>HD1N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3972000</v>
          </cell>
          <cell r="L57">
            <v>317760</v>
          </cell>
          <cell r="M57">
            <v>59580</v>
          </cell>
          <cell r="N57">
            <v>39720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0</v>
          </cell>
          <cell r="F58" t="str">
            <v>HD1N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3972000</v>
          </cell>
          <cell r="L58">
            <v>317760</v>
          </cell>
          <cell r="M58">
            <v>59580</v>
          </cell>
          <cell r="N58">
            <v>39720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F59" t="str">
            <v>HD1N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3972000</v>
          </cell>
          <cell r="L59">
            <v>317760</v>
          </cell>
          <cell r="M59">
            <v>59580</v>
          </cell>
          <cell r="N59">
            <v>39720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F60" t="str">
            <v>HD1N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3972000</v>
          </cell>
          <cell r="L60">
            <v>317760</v>
          </cell>
          <cell r="M60">
            <v>59580</v>
          </cell>
          <cell r="N60">
            <v>39720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F61" t="str">
            <v>HD1N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3972000</v>
          </cell>
          <cell r="L61">
            <v>317760</v>
          </cell>
          <cell r="M61">
            <v>59580</v>
          </cell>
          <cell r="N61">
            <v>39720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F62" t="str">
            <v>HD1N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3972000</v>
          </cell>
          <cell r="L62">
            <v>317760</v>
          </cell>
          <cell r="M62">
            <v>59580</v>
          </cell>
          <cell r="N62">
            <v>39720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F63" t="str">
            <v>HD1N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3972000</v>
          </cell>
          <cell r="L63">
            <v>317760</v>
          </cell>
          <cell r="M63">
            <v>59580</v>
          </cell>
          <cell r="N63">
            <v>39720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F64" t="str">
            <v>HD1N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3972000</v>
          </cell>
          <cell r="L64">
            <v>317760</v>
          </cell>
          <cell r="M64">
            <v>59580</v>
          </cell>
          <cell r="N64">
            <v>39720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F65" t="str">
            <v>HD1N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3972000</v>
          </cell>
          <cell r="L65">
            <v>317760</v>
          </cell>
          <cell r="M65">
            <v>59580</v>
          </cell>
          <cell r="N65">
            <v>39720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F66" t="str">
            <v>HD1N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3972000</v>
          </cell>
          <cell r="L66">
            <v>317760</v>
          </cell>
          <cell r="M66">
            <v>59580</v>
          </cell>
          <cell r="N66">
            <v>39720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F67" t="str">
            <v>HD1N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3972000</v>
          </cell>
          <cell r="L67">
            <v>317760</v>
          </cell>
          <cell r="M67">
            <v>59580</v>
          </cell>
          <cell r="N67">
            <v>39720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F68" t="str">
            <v>HD3N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5503000</v>
          </cell>
          <cell r="L68">
            <v>440240</v>
          </cell>
          <cell r="M68">
            <v>82545</v>
          </cell>
          <cell r="N68">
            <v>55030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F69" t="str">
            <v>HDKX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4534000</v>
          </cell>
          <cell r="L69">
            <v>362720</v>
          </cell>
          <cell r="M69">
            <v>68010</v>
          </cell>
          <cell r="N69">
            <v>45340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F70" t="str">
            <v>HD3N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4534000</v>
          </cell>
          <cell r="L70">
            <v>362720</v>
          </cell>
          <cell r="M70">
            <v>68010</v>
          </cell>
          <cell r="N70">
            <v>45340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F71" t="str">
            <v>HD3N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4534000</v>
          </cell>
          <cell r="L71">
            <v>362720</v>
          </cell>
          <cell r="M71">
            <v>68010</v>
          </cell>
          <cell r="N71">
            <v>45340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F72" t="str">
            <v>HDKX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4534000</v>
          </cell>
          <cell r="L72">
            <v>362720</v>
          </cell>
          <cell r="M72">
            <v>68010</v>
          </cell>
          <cell r="N72">
            <v>45340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F73" t="str">
            <v>HD3N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4534000</v>
          </cell>
          <cell r="L73">
            <v>362720</v>
          </cell>
          <cell r="M73">
            <v>68010</v>
          </cell>
          <cell r="N73">
            <v>45340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F74" t="str">
            <v>HDKX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3778000</v>
          </cell>
          <cell r="L74">
            <v>302240</v>
          </cell>
          <cell r="M74">
            <v>56670</v>
          </cell>
          <cell r="N74">
            <v>37780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F75" t="str">
            <v>HDKX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3488000</v>
          </cell>
          <cell r="L75">
            <v>279040</v>
          </cell>
          <cell r="M75">
            <v>52320</v>
          </cell>
          <cell r="N75">
            <v>34880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F76" t="str">
            <v>HDKX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4534000</v>
          </cell>
          <cell r="L76">
            <v>362720</v>
          </cell>
          <cell r="M76">
            <v>68010</v>
          </cell>
          <cell r="N76">
            <v>45340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F77" t="str">
            <v>HDKX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4534000</v>
          </cell>
          <cell r="L77">
            <v>362720</v>
          </cell>
          <cell r="M77">
            <v>68010</v>
          </cell>
          <cell r="N77">
            <v>45340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F78" t="str">
            <v>HDKX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5503000</v>
          </cell>
          <cell r="L78">
            <v>440240</v>
          </cell>
          <cell r="M78">
            <v>82545</v>
          </cell>
          <cell r="N78">
            <v>55030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F79" t="str">
            <v>HDKX</v>
          </cell>
          <cell r="G79">
            <v>0</v>
          </cell>
          <cell r="H79">
            <v>0</v>
          </cell>
          <cell r="I79">
            <v>1</v>
          </cell>
          <cell r="J79">
            <v>0</v>
          </cell>
          <cell r="K79">
            <v>5309000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F80" t="str">
            <v>HDKX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5115000</v>
          </cell>
          <cell r="L80">
            <v>409200</v>
          </cell>
          <cell r="M80">
            <v>76725</v>
          </cell>
          <cell r="N80">
            <v>51150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F81" t="str">
            <v>HDKX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4921000</v>
          </cell>
          <cell r="L81">
            <v>393680</v>
          </cell>
          <cell r="M81">
            <v>73815</v>
          </cell>
          <cell r="N81">
            <v>49210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F82" t="str">
            <v>HD3N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3875000</v>
          </cell>
          <cell r="L82">
            <v>310000</v>
          </cell>
          <cell r="M82">
            <v>58125</v>
          </cell>
          <cell r="N82">
            <v>38750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F83" t="str">
            <v>HD3N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3875000</v>
          </cell>
          <cell r="L83">
            <v>310000</v>
          </cell>
          <cell r="M83">
            <v>58125</v>
          </cell>
          <cell r="N83">
            <v>38750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F84" t="str">
            <v>HD3N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3875000</v>
          </cell>
          <cell r="L84">
            <v>310000</v>
          </cell>
          <cell r="M84">
            <v>58125</v>
          </cell>
          <cell r="N84">
            <v>38750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F85" t="str">
            <v>HD3N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3875000</v>
          </cell>
          <cell r="L85">
            <v>310000</v>
          </cell>
          <cell r="M85">
            <v>58125</v>
          </cell>
          <cell r="N85">
            <v>38750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F86" t="str">
            <v>HD3N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3972000</v>
          </cell>
          <cell r="L86">
            <v>317760</v>
          </cell>
          <cell r="M86">
            <v>59580</v>
          </cell>
          <cell r="N86">
            <v>39720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F87" t="str">
            <v>HDKX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3875000</v>
          </cell>
          <cell r="L87">
            <v>310000</v>
          </cell>
          <cell r="M87">
            <v>58125</v>
          </cell>
          <cell r="N87">
            <v>38750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F88" t="str">
            <v>HDKX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3875000</v>
          </cell>
          <cell r="L88">
            <v>310000</v>
          </cell>
          <cell r="M88">
            <v>58125</v>
          </cell>
          <cell r="N88">
            <v>38750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F89" t="str">
            <v>HD3N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3875000</v>
          </cell>
          <cell r="L89">
            <v>310000</v>
          </cell>
          <cell r="M89">
            <v>58125</v>
          </cell>
          <cell r="N89">
            <v>38750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F90" t="str">
            <v>HD3N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3875000</v>
          </cell>
          <cell r="L90">
            <v>310000</v>
          </cell>
          <cell r="M90">
            <v>58125</v>
          </cell>
          <cell r="N90">
            <v>38750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F91" t="str">
            <v>HD3N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3875000</v>
          </cell>
          <cell r="L91">
            <v>310000</v>
          </cell>
          <cell r="M91">
            <v>58125</v>
          </cell>
          <cell r="N91">
            <v>38750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F92" t="str">
            <v>HD3N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3875000</v>
          </cell>
          <cell r="L92">
            <v>310000</v>
          </cell>
          <cell r="M92">
            <v>58125</v>
          </cell>
          <cell r="N92">
            <v>38750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F93" t="str">
            <v>HD3N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3875000</v>
          </cell>
          <cell r="L93">
            <v>310000</v>
          </cell>
          <cell r="M93">
            <v>58125</v>
          </cell>
          <cell r="N93">
            <v>38750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F94" t="str">
            <v>HDKX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3875000</v>
          </cell>
          <cell r="L94">
            <v>310000</v>
          </cell>
          <cell r="M94">
            <v>58125</v>
          </cell>
          <cell r="N94">
            <v>38750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F95" t="str">
            <v>HDKX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3875000</v>
          </cell>
          <cell r="L95">
            <v>310000</v>
          </cell>
          <cell r="M95">
            <v>58125</v>
          </cell>
          <cell r="N95">
            <v>38750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F96" t="str">
            <v>HDKX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3875000</v>
          </cell>
          <cell r="L96">
            <v>310000</v>
          </cell>
          <cell r="M96">
            <v>58125</v>
          </cell>
          <cell r="N96">
            <v>38750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F97" t="str">
            <v>HDKX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4553000</v>
          </cell>
          <cell r="L97">
            <v>364240</v>
          </cell>
          <cell r="M97">
            <v>68295</v>
          </cell>
          <cell r="N97">
            <v>45530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F98" t="str">
            <v>HDKX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3875000</v>
          </cell>
          <cell r="L98">
            <v>310000</v>
          </cell>
          <cell r="M98">
            <v>58125</v>
          </cell>
          <cell r="N98">
            <v>38750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F99" t="str">
            <v>HDKX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4553000</v>
          </cell>
          <cell r="L99">
            <v>364240</v>
          </cell>
          <cell r="M99">
            <v>68295</v>
          </cell>
          <cell r="N99">
            <v>45530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F100" t="str">
            <v>HD3N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3875000</v>
          </cell>
          <cell r="L100">
            <v>310000</v>
          </cell>
          <cell r="M100">
            <v>58125</v>
          </cell>
          <cell r="N100">
            <v>38750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F101" t="str">
            <v>HD3N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3875000</v>
          </cell>
          <cell r="L101">
            <v>310000</v>
          </cell>
          <cell r="M101">
            <v>58125</v>
          </cell>
          <cell r="N101">
            <v>38750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F102" t="str">
            <v>HD3N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3875000</v>
          </cell>
          <cell r="L102">
            <v>310000</v>
          </cell>
          <cell r="M102">
            <v>58125</v>
          </cell>
          <cell r="N102">
            <v>38750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F103" t="str">
            <v>HD3N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3875000</v>
          </cell>
          <cell r="L103">
            <v>310000</v>
          </cell>
          <cell r="M103">
            <v>58125</v>
          </cell>
          <cell r="N103">
            <v>38750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F104" t="str">
            <v>HD3N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3875000</v>
          </cell>
          <cell r="L104">
            <v>310000</v>
          </cell>
          <cell r="M104">
            <v>58125</v>
          </cell>
          <cell r="N104">
            <v>38750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F105" t="str">
            <v>HDKX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3875000</v>
          </cell>
          <cell r="L105">
            <v>310000</v>
          </cell>
          <cell r="M105">
            <v>58125</v>
          </cell>
          <cell r="N105">
            <v>38750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F106" t="str">
            <v>HD3N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3875000</v>
          </cell>
          <cell r="L106">
            <v>310000</v>
          </cell>
          <cell r="M106">
            <v>58125</v>
          </cell>
          <cell r="N106">
            <v>38750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F107" t="str">
            <v>HDKX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5115000</v>
          </cell>
          <cell r="L107">
            <v>409200</v>
          </cell>
          <cell r="M107">
            <v>76725</v>
          </cell>
          <cell r="N107">
            <v>51150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F108" t="str">
            <v>HDKX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4921000</v>
          </cell>
          <cell r="L108">
            <v>393680</v>
          </cell>
          <cell r="M108">
            <v>73815</v>
          </cell>
          <cell r="N108">
            <v>49210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F109" t="str">
            <v>HD3N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3875000</v>
          </cell>
          <cell r="L109">
            <v>310000</v>
          </cell>
          <cell r="M109">
            <v>58125</v>
          </cell>
          <cell r="N109">
            <v>38750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F110" t="str">
            <v>HD3N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3875000</v>
          </cell>
          <cell r="L110">
            <v>310000</v>
          </cell>
          <cell r="M110">
            <v>58125</v>
          </cell>
          <cell r="N110">
            <v>38750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F111" t="str">
            <v>HD3N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3875000</v>
          </cell>
          <cell r="L111">
            <v>310000</v>
          </cell>
          <cell r="M111">
            <v>58125</v>
          </cell>
          <cell r="N111">
            <v>38750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F112" t="str">
            <v>HD3N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3875000</v>
          </cell>
          <cell r="L112">
            <v>310000</v>
          </cell>
          <cell r="M112">
            <v>58125</v>
          </cell>
          <cell r="N112">
            <v>38750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F113" t="str">
            <v>HD3N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3875000</v>
          </cell>
          <cell r="L113">
            <v>310000</v>
          </cell>
          <cell r="M113">
            <v>58125</v>
          </cell>
          <cell r="N113">
            <v>38750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F114" t="str">
            <v>HD3N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3875000</v>
          </cell>
          <cell r="L114">
            <v>310000</v>
          </cell>
          <cell r="M114">
            <v>58125</v>
          </cell>
          <cell r="N114">
            <v>38750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F115" t="str">
            <v>HD3N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3875000</v>
          </cell>
          <cell r="L115">
            <v>310000</v>
          </cell>
          <cell r="M115">
            <v>58125</v>
          </cell>
          <cell r="N115">
            <v>38750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F116" t="str">
            <v>HD3N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3875000</v>
          </cell>
          <cell r="L116">
            <v>310000</v>
          </cell>
          <cell r="M116">
            <v>58125</v>
          </cell>
          <cell r="N116">
            <v>38750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F117" t="str">
            <v>HD3N</v>
          </cell>
          <cell r="G117">
            <v>0</v>
          </cell>
          <cell r="H117">
            <v>1</v>
          </cell>
          <cell r="I117">
            <v>0</v>
          </cell>
          <cell r="J117">
            <v>1</v>
          </cell>
          <cell r="K117">
            <v>3875000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F118" t="str">
            <v>HD3N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3875000</v>
          </cell>
          <cell r="L118">
            <v>310000</v>
          </cell>
          <cell r="M118">
            <v>58125</v>
          </cell>
          <cell r="N118">
            <v>38750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F119" t="str">
            <v>HD3N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3875000</v>
          </cell>
          <cell r="L119">
            <v>310000</v>
          </cell>
          <cell r="M119">
            <v>58125</v>
          </cell>
          <cell r="N119">
            <v>38750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F120" t="str">
            <v>HD3N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3875000</v>
          </cell>
          <cell r="L120">
            <v>310000</v>
          </cell>
          <cell r="M120">
            <v>58125</v>
          </cell>
          <cell r="N120">
            <v>38750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F121" t="str">
            <v>HDKX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4553000</v>
          </cell>
          <cell r="L121">
            <v>364240</v>
          </cell>
          <cell r="M121">
            <v>68295</v>
          </cell>
          <cell r="N121">
            <v>45530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F122" t="str">
            <v>HDKX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3875000</v>
          </cell>
          <cell r="L122">
            <v>310000</v>
          </cell>
          <cell r="M122">
            <v>58125</v>
          </cell>
          <cell r="N122">
            <v>38750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F123" t="str">
            <v>HDKX</v>
          </cell>
          <cell r="G123">
            <v>0</v>
          </cell>
          <cell r="H123">
            <v>0</v>
          </cell>
          <cell r="I123">
            <v>1</v>
          </cell>
          <cell r="J123">
            <v>0</v>
          </cell>
          <cell r="K123">
            <v>3875000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F124" t="str">
            <v>HDKX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3875000</v>
          </cell>
          <cell r="L124">
            <v>310000</v>
          </cell>
          <cell r="M124">
            <v>58125</v>
          </cell>
          <cell r="N124">
            <v>38750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F125" t="str">
            <v>HD3N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3875000</v>
          </cell>
          <cell r="L125">
            <v>310000</v>
          </cell>
          <cell r="M125">
            <v>58125</v>
          </cell>
          <cell r="N125">
            <v>38750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F126" t="str">
            <v>HD3N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3100000</v>
          </cell>
          <cell r="L126">
            <v>248000</v>
          </cell>
          <cell r="M126">
            <v>46500</v>
          </cell>
          <cell r="N126">
            <v>31000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F127" t="str">
            <v>HD3N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4921000</v>
          </cell>
          <cell r="L127">
            <v>393680</v>
          </cell>
          <cell r="M127">
            <v>73815</v>
          </cell>
          <cell r="N127">
            <v>49210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F128" t="str">
            <v>HD3N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3875000</v>
          </cell>
          <cell r="L128">
            <v>310000</v>
          </cell>
          <cell r="M128">
            <v>58125</v>
          </cell>
          <cell r="N128">
            <v>38750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F129" t="str">
            <v>HD3N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3875000</v>
          </cell>
          <cell r="L129">
            <v>310000</v>
          </cell>
          <cell r="M129">
            <v>58125</v>
          </cell>
          <cell r="N129">
            <v>38750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F130" t="str">
            <v>HDKX</v>
          </cell>
          <cell r="G130">
            <v>0</v>
          </cell>
          <cell r="H130">
            <v>1</v>
          </cell>
          <cell r="I130">
            <v>0</v>
          </cell>
          <cell r="J130">
            <v>1</v>
          </cell>
          <cell r="K130">
            <v>3875000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F131" t="str">
            <v>HDKX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3875000</v>
          </cell>
          <cell r="L131">
            <v>310000</v>
          </cell>
          <cell r="M131">
            <v>58125</v>
          </cell>
          <cell r="N131">
            <v>38750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F132" t="str">
            <v>HDKX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3875000</v>
          </cell>
          <cell r="L132">
            <v>310000</v>
          </cell>
          <cell r="M132">
            <v>58125</v>
          </cell>
          <cell r="N132">
            <v>38750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F133" t="str">
            <v>HD3N</v>
          </cell>
          <cell r="G133">
            <v>0</v>
          </cell>
          <cell r="H133">
            <v>0</v>
          </cell>
          <cell r="I133">
            <v>1</v>
          </cell>
          <cell r="J133">
            <v>0</v>
          </cell>
          <cell r="K133">
            <v>3875000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F134" t="str">
            <v>HD3N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3875000</v>
          </cell>
          <cell r="L134">
            <v>310000</v>
          </cell>
          <cell r="M134">
            <v>58125</v>
          </cell>
          <cell r="N134">
            <v>38750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F135" t="str">
            <v>HD3N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3875000</v>
          </cell>
          <cell r="L135">
            <v>310000</v>
          </cell>
          <cell r="M135">
            <v>58125</v>
          </cell>
          <cell r="N135">
            <v>38750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F136" t="str">
            <v>HD3N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3875000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F137" t="str">
            <v>HD3N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3875000</v>
          </cell>
          <cell r="L137">
            <v>310000</v>
          </cell>
          <cell r="M137">
            <v>58125</v>
          </cell>
          <cell r="N137">
            <v>38750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F138" t="str">
            <v>HD3N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3875000</v>
          </cell>
          <cell r="L138">
            <v>310000</v>
          </cell>
          <cell r="M138">
            <v>58125</v>
          </cell>
          <cell r="N138">
            <v>38750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F139" t="str">
            <v>HD3N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3875000</v>
          </cell>
          <cell r="L139">
            <v>310000</v>
          </cell>
          <cell r="M139">
            <v>58125</v>
          </cell>
          <cell r="N139">
            <v>38750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F140" t="str">
            <v>HD3N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3778000</v>
          </cell>
          <cell r="L140">
            <v>302240</v>
          </cell>
          <cell r="M140">
            <v>56670</v>
          </cell>
          <cell r="N140">
            <v>37780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F141" t="str">
            <v>HD3N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3875000</v>
          </cell>
          <cell r="L141">
            <v>310000</v>
          </cell>
          <cell r="M141">
            <v>58125</v>
          </cell>
          <cell r="N141">
            <v>38750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F142" t="str">
            <v>HD1N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3875000</v>
          </cell>
          <cell r="L142">
            <v>310000</v>
          </cell>
          <cell r="M142">
            <v>58125</v>
          </cell>
          <cell r="N142">
            <v>38750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F143" t="str">
            <v>HDKX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5115000</v>
          </cell>
          <cell r="L143">
            <v>409200</v>
          </cell>
          <cell r="M143">
            <v>76725</v>
          </cell>
          <cell r="N143">
            <v>51150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F144" t="str">
            <v>HD3N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3875000</v>
          </cell>
          <cell r="L144">
            <v>310000</v>
          </cell>
          <cell r="M144">
            <v>58125</v>
          </cell>
          <cell r="N144">
            <v>38750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F145" t="str">
            <v>HD3N</v>
          </cell>
          <cell r="G145">
            <v>0</v>
          </cell>
          <cell r="H145">
            <v>0</v>
          </cell>
          <cell r="I145">
            <v>1</v>
          </cell>
          <cell r="J145">
            <v>0</v>
          </cell>
          <cell r="K145">
            <v>3875000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F146" t="str">
            <v>HD3N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3875000</v>
          </cell>
          <cell r="L146">
            <v>310000</v>
          </cell>
          <cell r="M146">
            <v>58125</v>
          </cell>
          <cell r="N146">
            <v>38750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F147" t="str">
            <v>HD3N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3875000</v>
          </cell>
          <cell r="L147">
            <v>310000</v>
          </cell>
          <cell r="M147">
            <v>58125</v>
          </cell>
          <cell r="N147">
            <v>38750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F148" t="str">
            <v>HD3N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3875000</v>
          </cell>
          <cell r="L148">
            <v>310000</v>
          </cell>
          <cell r="M148">
            <v>58125</v>
          </cell>
          <cell r="N148">
            <v>38750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F149" t="str">
            <v>HD3N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3875000</v>
          </cell>
          <cell r="L149">
            <v>310000</v>
          </cell>
          <cell r="M149">
            <v>58125</v>
          </cell>
          <cell r="N149">
            <v>38750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F150" t="str">
            <v>HD3N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3875000</v>
          </cell>
          <cell r="L150">
            <v>310000</v>
          </cell>
          <cell r="M150">
            <v>58125</v>
          </cell>
          <cell r="N150">
            <v>38750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F151" t="str">
            <v>HD3N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3875000</v>
          </cell>
          <cell r="L151">
            <v>310000</v>
          </cell>
          <cell r="M151">
            <v>58125</v>
          </cell>
          <cell r="N151">
            <v>38750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F152" t="str">
            <v>HD3N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3875000</v>
          </cell>
          <cell r="L152">
            <v>310000</v>
          </cell>
          <cell r="M152">
            <v>58125</v>
          </cell>
          <cell r="N152">
            <v>38750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F153" t="str">
            <v>HD3N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3875000</v>
          </cell>
          <cell r="L153">
            <v>310000</v>
          </cell>
          <cell r="M153">
            <v>58125</v>
          </cell>
          <cell r="N153">
            <v>38750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F154" t="str">
            <v>HD3N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3875000</v>
          </cell>
          <cell r="L154">
            <v>310000</v>
          </cell>
          <cell r="M154">
            <v>58125</v>
          </cell>
          <cell r="N154">
            <v>38750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F155" t="str">
            <v>HD3N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3875000</v>
          </cell>
          <cell r="L155">
            <v>310000</v>
          </cell>
          <cell r="M155">
            <v>58125</v>
          </cell>
          <cell r="N155">
            <v>38750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F156" t="str">
            <v>HD3N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3875000</v>
          </cell>
          <cell r="L156">
            <v>310000</v>
          </cell>
          <cell r="M156">
            <v>58125</v>
          </cell>
          <cell r="N156">
            <v>38750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F157" t="str">
            <v>HDKX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3875000</v>
          </cell>
          <cell r="L157">
            <v>310000</v>
          </cell>
          <cell r="M157">
            <v>58125</v>
          </cell>
          <cell r="N157">
            <v>38750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F158" t="str">
            <v>HDKX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3875000</v>
          </cell>
          <cell r="L158">
            <v>310000</v>
          </cell>
          <cell r="M158">
            <v>58125</v>
          </cell>
          <cell r="N158">
            <v>38750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F159" t="str">
            <v>HDKX</v>
          </cell>
          <cell r="G159">
            <v>0</v>
          </cell>
          <cell r="H159">
            <v>0</v>
          </cell>
          <cell r="I159">
            <v>1</v>
          </cell>
          <cell r="J159">
            <v>0</v>
          </cell>
          <cell r="K159">
            <v>4921000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F160" t="str">
            <v>HD3N</v>
          </cell>
          <cell r="G160">
            <v>0</v>
          </cell>
          <cell r="H160">
            <v>0</v>
          </cell>
          <cell r="I160">
            <v>1</v>
          </cell>
          <cell r="J160">
            <v>0</v>
          </cell>
          <cell r="K160">
            <v>3875000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F161" t="str">
            <v>HD3N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3875000</v>
          </cell>
          <cell r="L161">
            <v>310000</v>
          </cell>
          <cell r="M161">
            <v>58125</v>
          </cell>
          <cell r="N161">
            <v>38750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F162" t="str">
            <v>HD3N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3875000</v>
          </cell>
          <cell r="L162">
            <v>310000</v>
          </cell>
          <cell r="M162">
            <v>58125</v>
          </cell>
          <cell r="N162">
            <v>38750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F163" t="str">
            <v>HDKX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3875000</v>
          </cell>
          <cell r="L163">
            <v>310000</v>
          </cell>
          <cell r="M163">
            <v>58125</v>
          </cell>
          <cell r="N163">
            <v>38750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F164" t="str">
            <v>HDKX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3875000</v>
          </cell>
          <cell r="L164">
            <v>310000</v>
          </cell>
          <cell r="M164">
            <v>58125</v>
          </cell>
          <cell r="N164">
            <v>38750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F165" t="str">
            <v>HDKX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3875000</v>
          </cell>
          <cell r="L165">
            <v>310000</v>
          </cell>
          <cell r="M165">
            <v>58125</v>
          </cell>
          <cell r="N165">
            <v>38750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F166" t="str">
            <v>HDKX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3875000</v>
          </cell>
          <cell r="L166">
            <v>310000</v>
          </cell>
          <cell r="M166">
            <v>58125</v>
          </cell>
          <cell r="N166">
            <v>38750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F167" t="str">
            <v>HDKX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4921000</v>
          </cell>
          <cell r="L167">
            <v>393680</v>
          </cell>
          <cell r="M167">
            <v>73815</v>
          </cell>
          <cell r="N167">
            <v>49210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F168" t="str">
            <v>HDKX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3875000</v>
          </cell>
          <cell r="L168">
            <v>310000</v>
          </cell>
          <cell r="M168">
            <v>58125</v>
          </cell>
          <cell r="N168">
            <v>38750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F169" t="str">
            <v>HDKX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3875000</v>
          </cell>
          <cell r="L169">
            <v>310000</v>
          </cell>
          <cell r="M169">
            <v>58125</v>
          </cell>
          <cell r="N169">
            <v>38750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F170" t="str">
            <v>HD3N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3875000</v>
          </cell>
          <cell r="L170">
            <v>310000</v>
          </cell>
          <cell r="M170">
            <v>58125</v>
          </cell>
          <cell r="N170">
            <v>38750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F171" t="str">
            <v>HD3N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3875000</v>
          </cell>
          <cell r="L171">
            <v>310000</v>
          </cell>
          <cell r="M171">
            <v>58125</v>
          </cell>
          <cell r="N171">
            <v>38750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F172" t="str">
            <v>HD3N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3875000</v>
          </cell>
          <cell r="L172">
            <v>310000</v>
          </cell>
          <cell r="M172">
            <v>58125</v>
          </cell>
          <cell r="N172">
            <v>38750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F173" t="str">
            <v>HD3N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3875000</v>
          </cell>
          <cell r="L173">
            <v>310000</v>
          </cell>
          <cell r="M173">
            <v>58125</v>
          </cell>
          <cell r="N173">
            <v>38750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F174" t="str">
            <v>HD3N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3875000</v>
          </cell>
          <cell r="L174">
            <v>310000</v>
          </cell>
          <cell r="M174">
            <v>58125</v>
          </cell>
          <cell r="N174">
            <v>38750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F175" t="str">
            <v>HD3N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3875000</v>
          </cell>
          <cell r="L175">
            <v>310000</v>
          </cell>
          <cell r="M175">
            <v>58125</v>
          </cell>
          <cell r="N175">
            <v>38750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F176" t="str">
            <v>HD3N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3875000</v>
          </cell>
          <cell r="L176">
            <v>310000</v>
          </cell>
          <cell r="M176">
            <v>58125</v>
          </cell>
          <cell r="N176">
            <v>38750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F177" t="str">
            <v>HD1N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3875000</v>
          </cell>
          <cell r="L177">
            <v>310000</v>
          </cell>
          <cell r="M177">
            <v>58125</v>
          </cell>
          <cell r="N177">
            <v>38750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F178" t="str">
            <v>HD1N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3875000</v>
          </cell>
          <cell r="L178">
            <v>310000</v>
          </cell>
          <cell r="M178">
            <v>58125</v>
          </cell>
          <cell r="N178">
            <v>38750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F179" t="str">
            <v>HD1N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3875000</v>
          </cell>
          <cell r="L179">
            <v>310000</v>
          </cell>
          <cell r="M179">
            <v>58125</v>
          </cell>
          <cell r="N179">
            <v>38750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F180" t="str">
            <v>HD1N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3875000</v>
          </cell>
          <cell r="L180">
            <v>310000</v>
          </cell>
          <cell r="M180">
            <v>58125</v>
          </cell>
          <cell r="N180">
            <v>38750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F181" t="str">
            <v>HD1N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3875000</v>
          </cell>
          <cell r="L181">
            <v>310000</v>
          </cell>
          <cell r="M181">
            <v>58125</v>
          </cell>
          <cell r="N181">
            <v>38750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F182" t="str">
            <v>HD1N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3875000</v>
          </cell>
          <cell r="L182">
            <v>310000</v>
          </cell>
          <cell r="M182">
            <v>58125</v>
          </cell>
          <cell r="N182">
            <v>38750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F183" t="str">
            <v>HD1N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3875000</v>
          </cell>
          <cell r="L183">
            <v>310000</v>
          </cell>
          <cell r="M183">
            <v>58125</v>
          </cell>
          <cell r="N183">
            <v>38750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F184" t="str">
            <v>HD1N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3875000</v>
          </cell>
          <cell r="L184">
            <v>310000</v>
          </cell>
          <cell r="M184">
            <v>58125</v>
          </cell>
          <cell r="N184">
            <v>38750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F185" t="str">
            <v>HD1N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3875000</v>
          </cell>
          <cell r="L185">
            <v>310000</v>
          </cell>
          <cell r="M185">
            <v>58125</v>
          </cell>
          <cell r="N185">
            <v>38750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F186" t="str">
            <v>HD1N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3875000</v>
          </cell>
          <cell r="L186">
            <v>310000</v>
          </cell>
          <cell r="M186">
            <v>58125</v>
          </cell>
          <cell r="N186">
            <v>38750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F187" t="str">
            <v>HD1N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3875000</v>
          </cell>
          <cell r="L187">
            <v>310000</v>
          </cell>
          <cell r="M187">
            <v>58125</v>
          </cell>
          <cell r="N187">
            <v>38750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F188" t="str">
            <v>HD1N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3875000</v>
          </cell>
          <cell r="L188">
            <v>310000</v>
          </cell>
          <cell r="M188">
            <v>58125</v>
          </cell>
          <cell r="N188">
            <v>38750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F189" t="str">
            <v>HD1N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3875000</v>
          </cell>
          <cell r="L189">
            <v>310000</v>
          </cell>
          <cell r="M189">
            <v>58125</v>
          </cell>
          <cell r="N189">
            <v>38750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F190" t="str">
            <v>HD1N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3875000</v>
          </cell>
          <cell r="L190">
            <v>310000</v>
          </cell>
          <cell r="M190">
            <v>58125</v>
          </cell>
          <cell r="N190">
            <v>38750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F191" t="str">
            <v>HD1N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3875000</v>
          </cell>
          <cell r="L191">
            <v>310000</v>
          </cell>
          <cell r="M191">
            <v>58125</v>
          </cell>
          <cell r="N191">
            <v>38750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F192" t="str">
            <v>HD1N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3875000</v>
          </cell>
          <cell r="L192">
            <v>310000</v>
          </cell>
          <cell r="M192">
            <v>58125</v>
          </cell>
          <cell r="N192">
            <v>38750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F193" t="str">
            <v>HD1N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3875000</v>
          </cell>
          <cell r="L193">
            <v>310000</v>
          </cell>
          <cell r="M193">
            <v>58125</v>
          </cell>
          <cell r="N193">
            <v>38750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F194" t="str">
            <v>HD1N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3875000</v>
          </cell>
          <cell r="L194">
            <v>310000</v>
          </cell>
          <cell r="M194">
            <v>58125</v>
          </cell>
          <cell r="N194">
            <v>38750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F195" t="str">
            <v>HD1N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3875000</v>
          </cell>
          <cell r="L195">
            <v>310000</v>
          </cell>
          <cell r="M195">
            <v>58125</v>
          </cell>
          <cell r="N195">
            <v>38750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F196" t="str">
            <v>HD1N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3875000</v>
          </cell>
          <cell r="L196">
            <v>310000</v>
          </cell>
          <cell r="M196">
            <v>58125</v>
          </cell>
          <cell r="N196">
            <v>38750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F197" t="str">
            <v>HD1N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3875000</v>
          </cell>
          <cell r="L197">
            <v>310000</v>
          </cell>
          <cell r="M197">
            <v>58125</v>
          </cell>
          <cell r="N197">
            <v>38750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F198" t="str">
            <v>HD1N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3875000</v>
          </cell>
          <cell r="L198">
            <v>310000</v>
          </cell>
          <cell r="M198">
            <v>58125</v>
          </cell>
          <cell r="N198">
            <v>38750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F199" t="str">
            <v>HD1N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3875000</v>
          </cell>
          <cell r="L199">
            <v>310000</v>
          </cell>
          <cell r="M199">
            <v>58125</v>
          </cell>
          <cell r="N199">
            <v>38750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F200" t="str">
            <v>HD1N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3875000</v>
          </cell>
          <cell r="L200">
            <v>310000</v>
          </cell>
          <cell r="M200">
            <v>58125</v>
          </cell>
          <cell r="N200">
            <v>38750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F201" t="str">
            <v>HD1N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3875000</v>
          </cell>
          <cell r="L201">
            <v>310000</v>
          </cell>
          <cell r="M201">
            <v>58125</v>
          </cell>
          <cell r="N201">
            <v>38750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F202" t="str">
            <v>HD1N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3875000</v>
          </cell>
          <cell r="L202">
            <v>310000</v>
          </cell>
          <cell r="M202">
            <v>58125</v>
          </cell>
          <cell r="N202">
            <v>38750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F203" t="str">
            <v>HD1N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3875000</v>
          </cell>
          <cell r="L203">
            <v>310000</v>
          </cell>
          <cell r="M203">
            <v>58125</v>
          </cell>
          <cell r="N203">
            <v>38750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F204" t="str">
            <v>HD1N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3875000</v>
          </cell>
          <cell r="L204">
            <v>310000</v>
          </cell>
          <cell r="M204">
            <v>58125</v>
          </cell>
          <cell r="N204">
            <v>38750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F205" t="str">
            <v>HD1N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3875000</v>
          </cell>
          <cell r="L205">
            <v>310000</v>
          </cell>
          <cell r="M205">
            <v>58125</v>
          </cell>
          <cell r="N205">
            <v>38750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F206" t="str">
            <v>HD1N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3875000</v>
          </cell>
          <cell r="L206">
            <v>310000</v>
          </cell>
          <cell r="M206">
            <v>58125</v>
          </cell>
          <cell r="N206">
            <v>38750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F207" t="str">
            <v>HD1N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3875000</v>
          </cell>
          <cell r="L207">
            <v>310000</v>
          </cell>
          <cell r="M207">
            <v>58125</v>
          </cell>
          <cell r="N207">
            <v>38750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F208" t="str">
            <v>HD1N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3875000</v>
          </cell>
          <cell r="L208">
            <v>310000</v>
          </cell>
          <cell r="M208">
            <v>58125</v>
          </cell>
          <cell r="N208">
            <v>38750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F209" t="str">
            <v>HD1N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3875000</v>
          </cell>
          <cell r="L209">
            <v>310000</v>
          </cell>
          <cell r="M209">
            <v>58125</v>
          </cell>
          <cell r="N209">
            <v>38750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F210" t="str">
            <v>HD1N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3875000</v>
          </cell>
          <cell r="L210">
            <v>310000</v>
          </cell>
          <cell r="M210">
            <v>58125</v>
          </cell>
          <cell r="N210">
            <v>38750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F211" t="str">
            <v>HD1N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3875000</v>
          </cell>
          <cell r="L211">
            <v>310000</v>
          </cell>
          <cell r="M211">
            <v>58125</v>
          </cell>
          <cell r="N211">
            <v>38750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F212" t="str">
            <v>HD1N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3875000</v>
          </cell>
          <cell r="L212">
            <v>310000</v>
          </cell>
          <cell r="M212">
            <v>58125</v>
          </cell>
          <cell r="N212">
            <v>38750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F213" t="str">
            <v>HD1N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3875000</v>
          </cell>
          <cell r="L213">
            <v>310000</v>
          </cell>
          <cell r="M213">
            <v>58125</v>
          </cell>
          <cell r="N213">
            <v>38750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F214" t="str">
            <v>HD1N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3875000</v>
          </cell>
          <cell r="L214">
            <v>310000</v>
          </cell>
          <cell r="M214">
            <v>58125</v>
          </cell>
          <cell r="N214">
            <v>38750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F215" t="str">
            <v>HD3N</v>
          </cell>
          <cell r="G215">
            <v>0</v>
          </cell>
          <cell r="H215">
            <v>0</v>
          </cell>
          <cell r="I215">
            <v>1</v>
          </cell>
          <cell r="J215">
            <v>0</v>
          </cell>
          <cell r="K215">
            <v>3875000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F216" t="str">
            <v>HD3N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3488000</v>
          </cell>
          <cell r="L216">
            <v>279040</v>
          </cell>
          <cell r="M216">
            <v>52320</v>
          </cell>
          <cell r="N216">
            <v>34880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F217" t="str">
            <v>HDKX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5503000</v>
          </cell>
          <cell r="L217">
            <v>440240</v>
          </cell>
          <cell r="M217">
            <v>82545</v>
          </cell>
          <cell r="N217">
            <v>55030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F218" t="str">
            <v>HDKX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5309000</v>
          </cell>
          <cell r="L218">
            <v>424720</v>
          </cell>
          <cell r="M218">
            <v>79635</v>
          </cell>
          <cell r="N218">
            <v>53090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F219" t="str">
            <v>HDKX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5309000</v>
          </cell>
          <cell r="L219">
            <v>424720</v>
          </cell>
          <cell r="M219">
            <v>79635</v>
          </cell>
          <cell r="N219">
            <v>53090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F220" t="str">
            <v>HDKX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5309000</v>
          </cell>
          <cell r="L220">
            <v>424720</v>
          </cell>
          <cell r="M220">
            <v>79635</v>
          </cell>
          <cell r="N220">
            <v>53090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F221" t="str">
            <v>HDKX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5522000</v>
          </cell>
          <cell r="L221">
            <v>441760</v>
          </cell>
          <cell r="M221">
            <v>82830</v>
          </cell>
          <cell r="N221">
            <v>55220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F222" t="str">
            <v>HDKX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4921000</v>
          </cell>
          <cell r="L222">
            <v>393680</v>
          </cell>
          <cell r="M222">
            <v>73815</v>
          </cell>
          <cell r="N222">
            <v>49210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F223" t="str">
            <v>HDKX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4921000</v>
          </cell>
          <cell r="L223">
            <v>393680</v>
          </cell>
          <cell r="M223">
            <v>73815</v>
          </cell>
          <cell r="N223">
            <v>49210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F224" t="str">
            <v>HDKX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4921000</v>
          </cell>
          <cell r="L224">
            <v>393680</v>
          </cell>
          <cell r="M224">
            <v>73815</v>
          </cell>
          <cell r="N224">
            <v>49210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F225" t="str">
            <v>HDKX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4921000</v>
          </cell>
          <cell r="L225">
            <v>393680</v>
          </cell>
          <cell r="M225">
            <v>73815</v>
          </cell>
          <cell r="N225">
            <v>49210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F226" t="str">
            <v>HDKX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4921000</v>
          </cell>
          <cell r="L226">
            <v>393680</v>
          </cell>
          <cell r="M226">
            <v>73815</v>
          </cell>
          <cell r="N226">
            <v>49210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F227" t="str">
            <v>HDKX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5541000</v>
          </cell>
          <cell r="L227">
            <v>443280</v>
          </cell>
          <cell r="M227">
            <v>83115</v>
          </cell>
          <cell r="N227">
            <v>55410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F228" t="str">
            <v>HDKX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4921000</v>
          </cell>
          <cell r="L228">
            <v>393680</v>
          </cell>
          <cell r="M228">
            <v>73815</v>
          </cell>
          <cell r="N228">
            <v>49210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F229" t="str">
            <v>HDKX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4921000</v>
          </cell>
          <cell r="L229">
            <v>393680</v>
          </cell>
          <cell r="M229">
            <v>73815</v>
          </cell>
          <cell r="N229">
            <v>49210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F230" t="str">
            <v>HDKX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4921000</v>
          </cell>
          <cell r="L230">
            <v>393680</v>
          </cell>
          <cell r="M230">
            <v>73815</v>
          </cell>
          <cell r="N230">
            <v>49210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F231" t="str">
            <v>HDKX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4921000</v>
          </cell>
          <cell r="L231">
            <v>393680</v>
          </cell>
          <cell r="M231">
            <v>73815</v>
          </cell>
          <cell r="N231">
            <v>49210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F232" t="str">
            <v>HDKX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4921000</v>
          </cell>
          <cell r="L232">
            <v>393680</v>
          </cell>
          <cell r="M232">
            <v>73815</v>
          </cell>
          <cell r="N232">
            <v>49210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F233" t="str">
            <v>HDKX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4921000</v>
          </cell>
          <cell r="L233">
            <v>393680</v>
          </cell>
          <cell r="M233">
            <v>73815</v>
          </cell>
          <cell r="N233">
            <v>49210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F234" t="str">
            <v>HDKX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4921000</v>
          </cell>
          <cell r="L234">
            <v>393680</v>
          </cell>
          <cell r="M234">
            <v>73815</v>
          </cell>
          <cell r="N234">
            <v>49210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F235" t="str">
            <v>HDKX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4921000</v>
          </cell>
          <cell r="L235">
            <v>393680</v>
          </cell>
          <cell r="M235">
            <v>73815</v>
          </cell>
          <cell r="N235">
            <v>49210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F236" t="str">
            <v>HDKX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4921000</v>
          </cell>
          <cell r="L236">
            <v>393680</v>
          </cell>
          <cell r="M236">
            <v>73815</v>
          </cell>
          <cell r="N236">
            <v>49210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F237" t="str">
            <v>HDKX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4921000</v>
          </cell>
          <cell r="L237">
            <v>393680</v>
          </cell>
          <cell r="M237">
            <v>73815</v>
          </cell>
          <cell r="N237">
            <v>49210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F238" t="str">
            <v>HDKX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4166000</v>
          </cell>
          <cell r="L238">
            <v>333280</v>
          </cell>
          <cell r="M238">
            <v>62490</v>
          </cell>
          <cell r="N238">
            <v>41660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F239" t="str">
            <v>HDKX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4921000</v>
          </cell>
          <cell r="L239">
            <v>393680</v>
          </cell>
          <cell r="M239">
            <v>73815</v>
          </cell>
          <cell r="N239">
            <v>49210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F240" t="str">
            <v>HDKX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4921000</v>
          </cell>
          <cell r="L240">
            <v>393680</v>
          </cell>
          <cell r="M240">
            <v>73815</v>
          </cell>
          <cell r="N240">
            <v>49210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F241" t="str">
            <v>HDKX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4921000</v>
          </cell>
          <cell r="L241">
            <v>393680</v>
          </cell>
          <cell r="M241">
            <v>73815</v>
          </cell>
          <cell r="N241">
            <v>49210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F242" t="str">
            <v>HDKX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4921000</v>
          </cell>
          <cell r="L242">
            <v>393680</v>
          </cell>
          <cell r="M242">
            <v>73815</v>
          </cell>
          <cell r="N242">
            <v>49210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F243" t="str">
            <v>HDKX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4166000</v>
          </cell>
          <cell r="L243">
            <v>333280</v>
          </cell>
          <cell r="M243">
            <v>62490</v>
          </cell>
          <cell r="N243">
            <v>41660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F244" t="str">
            <v>HD3N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3778000</v>
          </cell>
          <cell r="L244">
            <v>302240</v>
          </cell>
          <cell r="M244">
            <v>56670</v>
          </cell>
          <cell r="N244">
            <v>37780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F245" t="str">
            <v>HD3N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3778000</v>
          </cell>
          <cell r="L245">
            <v>302240</v>
          </cell>
          <cell r="M245">
            <v>56670</v>
          </cell>
          <cell r="N245">
            <v>37780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F246" t="str">
            <v>HD3N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3778000</v>
          </cell>
          <cell r="L246">
            <v>302240</v>
          </cell>
          <cell r="M246">
            <v>56670</v>
          </cell>
          <cell r="N246">
            <v>37780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F247" t="str">
            <v>HD3N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3778000</v>
          </cell>
          <cell r="L247">
            <v>302240</v>
          </cell>
          <cell r="M247">
            <v>56670</v>
          </cell>
          <cell r="N247">
            <v>37780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F248" t="str">
            <v>HD3N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3778000</v>
          </cell>
          <cell r="L248">
            <v>302240</v>
          </cell>
          <cell r="M248">
            <v>56670</v>
          </cell>
          <cell r="N248">
            <v>37780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F249" t="str">
            <v>HD3N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3778000</v>
          </cell>
          <cell r="L249">
            <v>302240</v>
          </cell>
          <cell r="M249">
            <v>56670</v>
          </cell>
          <cell r="N249">
            <v>37780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F250" t="str">
            <v>HD3N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3778000</v>
          </cell>
          <cell r="L250">
            <v>302240</v>
          </cell>
          <cell r="M250">
            <v>56670</v>
          </cell>
          <cell r="N250">
            <v>37780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F251" t="str">
            <v>HD3N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3778000</v>
          </cell>
          <cell r="L251">
            <v>302240</v>
          </cell>
          <cell r="M251">
            <v>56670</v>
          </cell>
          <cell r="N251">
            <v>37780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F252" t="str">
            <v>HD3N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3778000</v>
          </cell>
          <cell r="L252">
            <v>302240</v>
          </cell>
          <cell r="M252">
            <v>56670</v>
          </cell>
          <cell r="N252">
            <v>37780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F253" t="str">
            <v>HD3N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3778000</v>
          </cell>
          <cell r="L253">
            <v>302240</v>
          </cell>
          <cell r="M253">
            <v>56670</v>
          </cell>
          <cell r="N253">
            <v>37780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F254" t="str">
            <v>HD3N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3778000</v>
          </cell>
          <cell r="L254">
            <v>302240</v>
          </cell>
          <cell r="M254">
            <v>56670</v>
          </cell>
          <cell r="N254">
            <v>37780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F255" t="str">
            <v>HD3N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3778000</v>
          </cell>
          <cell r="L255">
            <v>302240</v>
          </cell>
          <cell r="M255">
            <v>56670</v>
          </cell>
          <cell r="N255">
            <v>37780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F256" t="str">
            <v>HDKX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3778000</v>
          </cell>
          <cell r="L256">
            <v>302240</v>
          </cell>
          <cell r="M256">
            <v>56670</v>
          </cell>
          <cell r="N256">
            <v>37780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F257" t="str">
            <v>HDKX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4166000</v>
          </cell>
          <cell r="L257">
            <v>333280</v>
          </cell>
          <cell r="M257">
            <v>62490</v>
          </cell>
          <cell r="N257">
            <v>41660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F258" t="str">
            <v>HD3N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3778000</v>
          </cell>
          <cell r="L258">
            <v>302240</v>
          </cell>
          <cell r="M258">
            <v>56670</v>
          </cell>
          <cell r="N258">
            <v>37780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F259" t="str">
            <v>HD3N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3778000</v>
          </cell>
          <cell r="L259">
            <v>302240</v>
          </cell>
          <cell r="M259">
            <v>56670</v>
          </cell>
          <cell r="N259">
            <v>37780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F260" t="str">
            <v>HDKX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4166000</v>
          </cell>
          <cell r="L260">
            <v>333280</v>
          </cell>
          <cell r="M260">
            <v>62490</v>
          </cell>
          <cell r="N260">
            <v>41660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F261" t="str">
            <v>HD3N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3778000</v>
          </cell>
          <cell r="L261">
            <v>302240</v>
          </cell>
          <cell r="M261">
            <v>56670</v>
          </cell>
          <cell r="N261">
            <v>37780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F262" t="str">
            <v>HD3N</v>
          </cell>
          <cell r="G262">
            <v>0</v>
          </cell>
          <cell r="H262">
            <v>1</v>
          </cell>
          <cell r="I262">
            <v>0</v>
          </cell>
          <cell r="J262">
            <v>1</v>
          </cell>
          <cell r="K262">
            <v>3778000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F263" t="str">
            <v>HD3N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3778000</v>
          </cell>
          <cell r="L263">
            <v>302240</v>
          </cell>
          <cell r="M263">
            <v>56670</v>
          </cell>
          <cell r="N263">
            <v>37780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F264" t="str">
            <v>HDKX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3778000</v>
          </cell>
          <cell r="L264">
            <v>302240</v>
          </cell>
          <cell r="M264">
            <v>56670</v>
          </cell>
          <cell r="N264">
            <v>37780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F265" t="str">
            <v>HD3N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3778000</v>
          </cell>
          <cell r="L265">
            <v>302240</v>
          </cell>
          <cell r="M265">
            <v>56670</v>
          </cell>
          <cell r="N265">
            <v>37780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F266" t="str">
            <v>HD3N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3778000</v>
          </cell>
          <cell r="L266">
            <v>302240</v>
          </cell>
          <cell r="M266">
            <v>56670</v>
          </cell>
          <cell r="N266">
            <v>37780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F267" t="str">
            <v>HD3N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3778000</v>
          </cell>
          <cell r="L267">
            <v>302240</v>
          </cell>
          <cell r="M267">
            <v>56670</v>
          </cell>
          <cell r="N267">
            <v>37780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F268" t="str">
            <v>HD3N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3778000</v>
          </cell>
          <cell r="L268">
            <v>302240</v>
          </cell>
          <cell r="M268">
            <v>56670</v>
          </cell>
          <cell r="N268">
            <v>37780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F269" t="str">
            <v>HD3N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3778000</v>
          </cell>
          <cell r="L269">
            <v>302240</v>
          </cell>
          <cell r="M269">
            <v>56670</v>
          </cell>
          <cell r="N269">
            <v>37780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F270" t="str">
            <v>HD3N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3778000</v>
          </cell>
          <cell r="L270">
            <v>302240</v>
          </cell>
          <cell r="M270">
            <v>56670</v>
          </cell>
          <cell r="N270">
            <v>37780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F271" t="str">
            <v>HD3N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3778000</v>
          </cell>
          <cell r="L271">
            <v>302240</v>
          </cell>
          <cell r="M271">
            <v>56670</v>
          </cell>
          <cell r="N271">
            <v>37780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F272" t="str">
            <v>HD3N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3778000</v>
          </cell>
          <cell r="L272">
            <v>302240</v>
          </cell>
          <cell r="M272">
            <v>56670</v>
          </cell>
          <cell r="N272">
            <v>37780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F273" t="str">
            <v>HD3N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3778000</v>
          </cell>
          <cell r="L273">
            <v>302240</v>
          </cell>
          <cell r="M273">
            <v>56670</v>
          </cell>
          <cell r="N273">
            <v>37780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F274" t="str">
            <v>HD3N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3778000</v>
          </cell>
          <cell r="L274">
            <v>302240</v>
          </cell>
          <cell r="M274">
            <v>56670</v>
          </cell>
          <cell r="N274">
            <v>37780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F275" t="str">
            <v>HD3N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3778000</v>
          </cell>
          <cell r="L275">
            <v>302240</v>
          </cell>
          <cell r="M275">
            <v>56670</v>
          </cell>
          <cell r="N275">
            <v>37780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F276" t="str">
            <v>HD3N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3778000</v>
          </cell>
          <cell r="L276">
            <v>302240</v>
          </cell>
          <cell r="M276">
            <v>56670</v>
          </cell>
          <cell r="N276">
            <v>37780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F277" t="str">
            <v>HD3N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3778000</v>
          </cell>
          <cell r="L277">
            <v>302240</v>
          </cell>
          <cell r="M277">
            <v>56670</v>
          </cell>
          <cell r="N277">
            <v>37780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F278" t="str">
            <v>HD3N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3778000</v>
          </cell>
          <cell r="L278">
            <v>302240</v>
          </cell>
          <cell r="M278">
            <v>56670</v>
          </cell>
          <cell r="N278">
            <v>37780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F279" t="str">
            <v>HD3N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3778000</v>
          </cell>
          <cell r="L279">
            <v>302240</v>
          </cell>
          <cell r="M279">
            <v>56670</v>
          </cell>
          <cell r="N279">
            <v>37780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F280" t="str">
            <v>HD3N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3778000</v>
          </cell>
          <cell r="L280">
            <v>302240</v>
          </cell>
          <cell r="M280">
            <v>56670</v>
          </cell>
          <cell r="N280">
            <v>37780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F281" t="str">
            <v>HD3N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3778000</v>
          </cell>
          <cell r="L281">
            <v>302240</v>
          </cell>
          <cell r="M281">
            <v>56670</v>
          </cell>
          <cell r="N281">
            <v>37780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F282" t="str">
            <v>HD3N</v>
          </cell>
          <cell r="G282">
            <v>0</v>
          </cell>
          <cell r="H282">
            <v>1</v>
          </cell>
          <cell r="I282">
            <v>0</v>
          </cell>
          <cell r="J282">
            <v>1</v>
          </cell>
          <cell r="K282">
            <v>3778000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F283" t="str">
            <v>HD3N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3778000</v>
          </cell>
          <cell r="L283">
            <v>302240</v>
          </cell>
          <cell r="M283">
            <v>56670</v>
          </cell>
          <cell r="N283">
            <v>37780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F284" t="str">
            <v>HD3N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3778000</v>
          </cell>
          <cell r="L284">
            <v>302240</v>
          </cell>
          <cell r="M284">
            <v>56670</v>
          </cell>
          <cell r="N284">
            <v>37780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F285" t="str">
            <v>HD3N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3778000</v>
          </cell>
          <cell r="L285">
            <v>302240</v>
          </cell>
          <cell r="M285">
            <v>56670</v>
          </cell>
          <cell r="N285">
            <v>37780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F286" t="str">
            <v>HD3N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3778000</v>
          </cell>
          <cell r="L286">
            <v>302240</v>
          </cell>
          <cell r="M286">
            <v>56670</v>
          </cell>
          <cell r="N286">
            <v>37780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F287" t="str">
            <v>HD3N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3778000</v>
          </cell>
          <cell r="L287">
            <v>302240</v>
          </cell>
          <cell r="M287">
            <v>56670</v>
          </cell>
          <cell r="N287">
            <v>37780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F288" t="str">
            <v>HD3N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3778000</v>
          </cell>
          <cell r="L288">
            <v>302240</v>
          </cell>
          <cell r="M288">
            <v>56670</v>
          </cell>
          <cell r="N288">
            <v>37780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F289" t="str">
            <v>HD3N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3778000</v>
          </cell>
          <cell r="L289">
            <v>302240</v>
          </cell>
          <cell r="M289">
            <v>56670</v>
          </cell>
          <cell r="N289">
            <v>37780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F290" t="str">
            <v>HD3N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3778000</v>
          </cell>
          <cell r="L290">
            <v>302240</v>
          </cell>
          <cell r="M290">
            <v>56670</v>
          </cell>
          <cell r="N290">
            <v>37780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F291" t="str">
            <v>HD3N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3778000</v>
          </cell>
          <cell r="L291">
            <v>302240</v>
          </cell>
          <cell r="M291">
            <v>56670</v>
          </cell>
          <cell r="N291">
            <v>37780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F292" t="str">
            <v>HD3N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3778000</v>
          </cell>
          <cell r="L292">
            <v>302240</v>
          </cell>
          <cell r="M292">
            <v>56670</v>
          </cell>
          <cell r="N292">
            <v>37780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F293" t="str">
            <v>HD3N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3778000</v>
          </cell>
          <cell r="L293">
            <v>302240</v>
          </cell>
          <cell r="M293">
            <v>56670</v>
          </cell>
          <cell r="N293">
            <v>37780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F294" t="str">
            <v>HD3N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3778000</v>
          </cell>
          <cell r="L294">
            <v>302240</v>
          </cell>
          <cell r="M294">
            <v>56670</v>
          </cell>
          <cell r="N294">
            <v>37780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F295" t="str">
            <v>HD3N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3778000</v>
          </cell>
          <cell r="L295">
            <v>302240</v>
          </cell>
          <cell r="M295">
            <v>56670</v>
          </cell>
          <cell r="N295">
            <v>37780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F296" t="str">
            <v>HD3N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3778000</v>
          </cell>
          <cell r="L296">
            <v>302240</v>
          </cell>
          <cell r="M296">
            <v>56670</v>
          </cell>
          <cell r="N296">
            <v>37780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F297" t="str">
            <v>HD3N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3778000</v>
          </cell>
          <cell r="L297">
            <v>302240</v>
          </cell>
          <cell r="M297">
            <v>56670</v>
          </cell>
          <cell r="N297">
            <v>37780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F298" t="str">
            <v>HD3N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3778000</v>
          </cell>
          <cell r="L298">
            <v>302240</v>
          </cell>
          <cell r="M298">
            <v>56670</v>
          </cell>
          <cell r="N298">
            <v>37780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F299" t="str">
            <v>HD3N</v>
          </cell>
          <cell r="G299">
            <v>0</v>
          </cell>
          <cell r="H299">
            <v>1</v>
          </cell>
          <cell r="I299">
            <v>0</v>
          </cell>
          <cell r="J299">
            <v>1</v>
          </cell>
          <cell r="K299">
            <v>3778000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F300" t="str">
            <v>HD3N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3778000</v>
          </cell>
          <cell r="L300">
            <v>302240</v>
          </cell>
          <cell r="M300">
            <v>56670</v>
          </cell>
          <cell r="N300">
            <v>37780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F301" t="str">
            <v>HD3N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3778000</v>
          </cell>
          <cell r="L301">
            <v>302240</v>
          </cell>
          <cell r="M301">
            <v>56670</v>
          </cell>
          <cell r="N301">
            <v>37780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F302" t="str">
            <v>HD3N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3778000</v>
          </cell>
          <cell r="L302">
            <v>302240</v>
          </cell>
          <cell r="M302">
            <v>56670</v>
          </cell>
          <cell r="N302">
            <v>37780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F303" t="str">
            <v>HD3N</v>
          </cell>
          <cell r="G303">
            <v>0</v>
          </cell>
          <cell r="H303">
            <v>1</v>
          </cell>
          <cell r="I303">
            <v>0</v>
          </cell>
          <cell r="J303">
            <v>1</v>
          </cell>
          <cell r="K303">
            <v>3778000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F304" t="str">
            <v>HD3N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3778000</v>
          </cell>
          <cell r="L304">
            <v>302240</v>
          </cell>
          <cell r="M304">
            <v>56670</v>
          </cell>
          <cell r="N304">
            <v>37780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F305" t="str">
            <v>HD1N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3778000</v>
          </cell>
          <cell r="L305">
            <v>302240</v>
          </cell>
          <cell r="M305">
            <v>56670</v>
          </cell>
          <cell r="N305">
            <v>37780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F306" t="str">
            <v>HD1N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3778000</v>
          </cell>
          <cell r="L306">
            <v>302240</v>
          </cell>
          <cell r="M306">
            <v>56670</v>
          </cell>
          <cell r="N306">
            <v>37780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F307" t="str">
            <v>HD1N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3778000</v>
          </cell>
          <cell r="L307">
            <v>302240</v>
          </cell>
          <cell r="M307">
            <v>56670</v>
          </cell>
          <cell r="N307">
            <v>37780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F308" t="str">
            <v>HD1N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3778000</v>
          </cell>
          <cell r="L308">
            <v>302240</v>
          </cell>
          <cell r="M308">
            <v>56670</v>
          </cell>
          <cell r="N308">
            <v>37780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F309" t="str">
            <v>HD1N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3778000</v>
          </cell>
          <cell r="L309">
            <v>302240</v>
          </cell>
          <cell r="M309">
            <v>56670</v>
          </cell>
          <cell r="N309">
            <v>37780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F310" t="str">
            <v>HD1N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3778000</v>
          </cell>
          <cell r="L310">
            <v>302240</v>
          </cell>
          <cell r="M310">
            <v>56670</v>
          </cell>
          <cell r="N310">
            <v>37780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F311" t="str">
            <v>HD1N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3778000</v>
          </cell>
          <cell r="L311">
            <v>302240</v>
          </cell>
          <cell r="M311">
            <v>56670</v>
          </cell>
          <cell r="N311">
            <v>37780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F312" t="str">
            <v>HD1N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3778000</v>
          </cell>
          <cell r="L312">
            <v>302240</v>
          </cell>
          <cell r="M312">
            <v>56670</v>
          </cell>
          <cell r="N312">
            <v>37780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F313" t="str">
            <v>HD1N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3778000</v>
          </cell>
          <cell r="L313">
            <v>302240</v>
          </cell>
          <cell r="M313">
            <v>56670</v>
          </cell>
          <cell r="N313">
            <v>37780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F314" t="str">
            <v>HD1N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3778000</v>
          </cell>
          <cell r="L314">
            <v>302240</v>
          </cell>
          <cell r="M314">
            <v>56670</v>
          </cell>
          <cell r="N314">
            <v>37780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F315" t="str">
            <v>HD1N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3778000</v>
          </cell>
          <cell r="L315">
            <v>302240</v>
          </cell>
          <cell r="M315">
            <v>56670</v>
          </cell>
          <cell r="N315">
            <v>37780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F316" t="str">
            <v>HD1N</v>
          </cell>
          <cell r="G316">
            <v>0</v>
          </cell>
          <cell r="H316">
            <v>0</v>
          </cell>
          <cell r="I316">
            <v>0</v>
          </cell>
          <cell r="J316">
            <v>1</v>
          </cell>
          <cell r="K316">
            <v>3778000</v>
          </cell>
          <cell r="L316">
            <v>0</v>
          </cell>
          <cell r="M316">
            <v>0</v>
          </cell>
          <cell r="N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F317" t="str">
            <v>HD1N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3778000</v>
          </cell>
          <cell r="L317">
            <v>302240</v>
          </cell>
          <cell r="M317">
            <v>56670</v>
          </cell>
          <cell r="N317">
            <v>37780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F318" t="str">
            <v>HD1N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3778000</v>
          </cell>
          <cell r="L318">
            <v>302240</v>
          </cell>
          <cell r="M318">
            <v>56670</v>
          </cell>
          <cell r="N318">
            <v>37780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F319" t="str">
            <v>HD1N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3778000</v>
          </cell>
          <cell r="L319">
            <v>302240</v>
          </cell>
          <cell r="M319">
            <v>56670</v>
          </cell>
          <cell r="N319">
            <v>37780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F320" t="str">
            <v>HD1N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3778000</v>
          </cell>
          <cell r="L320">
            <v>302240</v>
          </cell>
          <cell r="M320">
            <v>56670</v>
          </cell>
          <cell r="N320">
            <v>37780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F321" t="str">
            <v>HD1N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3778000</v>
          </cell>
          <cell r="L321">
            <v>302240</v>
          </cell>
          <cell r="M321">
            <v>56670</v>
          </cell>
          <cell r="N321">
            <v>37780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F322" t="str">
            <v>HD1N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3778000</v>
          </cell>
          <cell r="L322">
            <v>302240</v>
          </cell>
          <cell r="M322">
            <v>56670</v>
          </cell>
          <cell r="N322">
            <v>37780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F323" t="str">
            <v>HD1N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3778000</v>
          </cell>
          <cell r="L323">
            <v>302240</v>
          </cell>
          <cell r="M323">
            <v>56670</v>
          </cell>
          <cell r="N323">
            <v>37780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F324" t="str">
            <v>HD1N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3778000</v>
          </cell>
          <cell r="L324">
            <v>302240</v>
          </cell>
          <cell r="M324">
            <v>56670</v>
          </cell>
          <cell r="N324">
            <v>37780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F325" t="str">
            <v>HD1N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3778000</v>
          </cell>
          <cell r="L325">
            <v>302240</v>
          </cell>
          <cell r="M325">
            <v>56670</v>
          </cell>
          <cell r="N325">
            <v>37780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F326" t="str">
            <v>HD1N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3778000</v>
          </cell>
          <cell r="L326">
            <v>302240</v>
          </cell>
          <cell r="M326">
            <v>56670</v>
          </cell>
          <cell r="N326">
            <v>37780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F327" t="str">
            <v>HD1N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3778000</v>
          </cell>
          <cell r="L327">
            <v>302240</v>
          </cell>
          <cell r="M327">
            <v>56670</v>
          </cell>
          <cell r="N327">
            <v>37780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F328" t="str">
            <v>HD1N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3778000</v>
          </cell>
          <cell r="L328">
            <v>302240</v>
          </cell>
          <cell r="M328">
            <v>56670</v>
          </cell>
          <cell r="N328">
            <v>37780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F329" t="str">
            <v>HD1N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3778000</v>
          </cell>
          <cell r="L329">
            <v>302240</v>
          </cell>
          <cell r="M329">
            <v>56670</v>
          </cell>
          <cell r="N329">
            <v>37780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F330" t="str">
            <v>HD1N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3778000</v>
          </cell>
          <cell r="L330">
            <v>302240</v>
          </cell>
          <cell r="M330">
            <v>56670</v>
          </cell>
          <cell r="N330">
            <v>37780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F331" t="str">
            <v>HDKX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4921000</v>
          </cell>
          <cell r="L331">
            <v>393680</v>
          </cell>
          <cell r="M331">
            <v>73815</v>
          </cell>
          <cell r="N331">
            <v>49210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F332" t="str">
            <v>HDKX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4921000</v>
          </cell>
          <cell r="L332">
            <v>393680</v>
          </cell>
          <cell r="M332">
            <v>73815</v>
          </cell>
          <cell r="N332">
            <v>49210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F333" t="str">
            <v>HDKX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4921000</v>
          </cell>
          <cell r="L333">
            <v>393680</v>
          </cell>
          <cell r="M333">
            <v>73815</v>
          </cell>
          <cell r="N333">
            <v>49210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F334" t="str">
            <v>HDKX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4921000</v>
          </cell>
          <cell r="L334">
            <v>393680</v>
          </cell>
          <cell r="M334">
            <v>73815</v>
          </cell>
          <cell r="N334">
            <v>49210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F335" t="str">
            <v>HDKX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4921000</v>
          </cell>
          <cell r="L335">
            <v>393680</v>
          </cell>
          <cell r="M335">
            <v>73815</v>
          </cell>
          <cell r="N335">
            <v>49210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F336" t="str">
            <v>HDKX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4921000</v>
          </cell>
          <cell r="L336">
            <v>393680</v>
          </cell>
          <cell r="M336">
            <v>73815</v>
          </cell>
          <cell r="N336">
            <v>49210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F337" t="str">
            <v>HDKX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5676000</v>
          </cell>
          <cell r="L337">
            <v>454080</v>
          </cell>
          <cell r="M337">
            <v>85140</v>
          </cell>
          <cell r="N337">
            <v>56760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F338" t="str">
            <v>HDKX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4921000</v>
          </cell>
          <cell r="L338">
            <v>393680</v>
          </cell>
          <cell r="M338">
            <v>73815</v>
          </cell>
          <cell r="N338">
            <v>49210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F339" t="str">
            <v>HDKX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4921000</v>
          </cell>
          <cell r="L339">
            <v>393680</v>
          </cell>
          <cell r="M339">
            <v>73815</v>
          </cell>
          <cell r="N339">
            <v>49210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F340" t="str">
            <v>HDKX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4921000</v>
          </cell>
          <cell r="L340">
            <v>393680</v>
          </cell>
          <cell r="M340">
            <v>73815</v>
          </cell>
          <cell r="N340">
            <v>49210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F341" t="str">
            <v>HDKX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4921000</v>
          </cell>
          <cell r="L341">
            <v>393680</v>
          </cell>
          <cell r="M341">
            <v>73815</v>
          </cell>
          <cell r="N341">
            <v>49210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F342" t="str">
            <v>HDKX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4921000</v>
          </cell>
          <cell r="L342">
            <v>393680</v>
          </cell>
          <cell r="M342">
            <v>73815</v>
          </cell>
          <cell r="N342">
            <v>49210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F343" t="str">
            <v>HDKX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4921000</v>
          </cell>
          <cell r="L343">
            <v>393680</v>
          </cell>
          <cell r="M343">
            <v>73815</v>
          </cell>
          <cell r="N343">
            <v>49210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F344" t="str">
            <v>HDKX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4921000</v>
          </cell>
          <cell r="L344">
            <v>393680</v>
          </cell>
          <cell r="M344">
            <v>73815</v>
          </cell>
          <cell r="N344">
            <v>49210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F345" t="str">
            <v>HDKX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4921000</v>
          </cell>
          <cell r="L345">
            <v>393680</v>
          </cell>
          <cell r="M345">
            <v>73815</v>
          </cell>
          <cell r="N345">
            <v>49210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F346" t="str">
            <v>HDKX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4921000</v>
          </cell>
          <cell r="L346">
            <v>393680</v>
          </cell>
          <cell r="M346">
            <v>73815</v>
          </cell>
          <cell r="N346">
            <v>49210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F347" t="str">
            <v>HDKX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4921000</v>
          </cell>
          <cell r="L347">
            <v>393680</v>
          </cell>
          <cell r="M347">
            <v>73815</v>
          </cell>
          <cell r="N347">
            <v>49210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F348" t="str">
            <v>HDKX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4921000</v>
          </cell>
          <cell r="L348">
            <v>393680</v>
          </cell>
          <cell r="M348">
            <v>73815</v>
          </cell>
          <cell r="N348">
            <v>49210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F349" t="str">
            <v>HDKX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4921000</v>
          </cell>
          <cell r="L349">
            <v>393680</v>
          </cell>
          <cell r="M349">
            <v>73815</v>
          </cell>
          <cell r="N349">
            <v>49210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F350" t="str">
            <v>HDKX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4921000</v>
          </cell>
          <cell r="L350">
            <v>393680</v>
          </cell>
          <cell r="M350">
            <v>73815</v>
          </cell>
          <cell r="N350">
            <v>49210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F351" t="str">
            <v>HDKX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4921000</v>
          </cell>
          <cell r="L351">
            <v>393680</v>
          </cell>
          <cell r="M351">
            <v>73815</v>
          </cell>
          <cell r="N351">
            <v>49210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F352" t="str">
            <v>HDKX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4921000</v>
          </cell>
          <cell r="L352">
            <v>393680</v>
          </cell>
          <cell r="M352">
            <v>73815</v>
          </cell>
          <cell r="N352">
            <v>49210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F353" t="str">
            <v>HDKX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4921000</v>
          </cell>
          <cell r="L353">
            <v>393680</v>
          </cell>
          <cell r="M353">
            <v>73815</v>
          </cell>
          <cell r="N353">
            <v>49210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F354" t="str">
            <v>HDKX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4166000</v>
          </cell>
          <cell r="L354">
            <v>333280</v>
          </cell>
          <cell r="M354">
            <v>62490</v>
          </cell>
          <cell r="N354">
            <v>41660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F355" t="str">
            <v>HDKX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4921000</v>
          </cell>
          <cell r="L355">
            <v>393680</v>
          </cell>
          <cell r="M355">
            <v>73815</v>
          </cell>
          <cell r="N355">
            <v>49210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F356" t="str">
            <v>HDKX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4921000</v>
          </cell>
          <cell r="L356">
            <v>393680</v>
          </cell>
          <cell r="M356">
            <v>73815</v>
          </cell>
          <cell r="N356">
            <v>49210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F357" t="str">
            <v>HDKX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4921000</v>
          </cell>
          <cell r="L357">
            <v>393680</v>
          </cell>
          <cell r="M357">
            <v>73815</v>
          </cell>
          <cell r="N357">
            <v>49210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F358" t="str">
            <v>HDKX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4921000</v>
          </cell>
          <cell r="L358">
            <v>393680</v>
          </cell>
          <cell r="M358">
            <v>73815</v>
          </cell>
          <cell r="N358">
            <v>49210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F359" t="str">
            <v>HDKX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4921000</v>
          </cell>
          <cell r="L359">
            <v>393680</v>
          </cell>
          <cell r="M359">
            <v>73815</v>
          </cell>
          <cell r="N359">
            <v>49210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F360" t="str">
            <v>HDKX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4921000</v>
          </cell>
          <cell r="L360">
            <v>393680</v>
          </cell>
          <cell r="M360">
            <v>73815</v>
          </cell>
          <cell r="N360">
            <v>49210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F361" t="str">
            <v>HD3N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4921000</v>
          </cell>
          <cell r="L361">
            <v>393680</v>
          </cell>
          <cell r="M361">
            <v>73815</v>
          </cell>
          <cell r="N361">
            <v>49210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F362" t="str">
            <v>HD3N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4921000</v>
          </cell>
          <cell r="L362">
            <v>393680</v>
          </cell>
          <cell r="M362">
            <v>73815</v>
          </cell>
          <cell r="N362">
            <v>49210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F363" t="str">
            <v>HD3N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4921000</v>
          </cell>
          <cell r="L363">
            <v>393680</v>
          </cell>
          <cell r="M363">
            <v>73815</v>
          </cell>
          <cell r="N363">
            <v>49210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F364" t="str">
            <v>HD3N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4921000</v>
          </cell>
          <cell r="L364">
            <v>393680</v>
          </cell>
          <cell r="M364">
            <v>73815</v>
          </cell>
          <cell r="N364">
            <v>49210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F365" t="str">
            <v>HD3N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4166000</v>
          </cell>
          <cell r="L365">
            <v>333280</v>
          </cell>
          <cell r="M365">
            <v>62490</v>
          </cell>
          <cell r="N365">
            <v>41660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F366" t="str">
            <v>HD3N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4166000</v>
          </cell>
          <cell r="L366">
            <v>333280</v>
          </cell>
          <cell r="M366">
            <v>62490</v>
          </cell>
          <cell r="N366">
            <v>41660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F367" t="str">
            <v>HD3N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4921000</v>
          </cell>
          <cell r="L367">
            <v>393680</v>
          </cell>
          <cell r="M367">
            <v>73815</v>
          </cell>
          <cell r="N367">
            <v>49210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F368" t="str">
            <v>HD3N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4166000</v>
          </cell>
          <cell r="L368">
            <v>333280</v>
          </cell>
          <cell r="M368">
            <v>62490</v>
          </cell>
          <cell r="N368">
            <v>41660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F369" t="str">
            <v>HD3N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4166000</v>
          </cell>
          <cell r="L369">
            <v>333280</v>
          </cell>
          <cell r="M369">
            <v>62490</v>
          </cell>
          <cell r="N369">
            <v>41660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F370" t="str">
            <v>HD3N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4166000</v>
          </cell>
          <cell r="L370">
            <v>333280</v>
          </cell>
          <cell r="M370">
            <v>62490</v>
          </cell>
          <cell r="N370">
            <v>41660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F371" t="str">
            <v>HD3N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4166000</v>
          </cell>
          <cell r="L371">
            <v>333280</v>
          </cell>
          <cell r="M371">
            <v>62490</v>
          </cell>
          <cell r="N371">
            <v>41660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F372" t="str">
            <v>HD3N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4921000</v>
          </cell>
          <cell r="L372">
            <v>393680</v>
          </cell>
          <cell r="M372">
            <v>73815</v>
          </cell>
          <cell r="N372">
            <v>49210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F373" t="str">
            <v>HD3N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4166000</v>
          </cell>
          <cell r="L373">
            <v>333280</v>
          </cell>
          <cell r="M373">
            <v>62490</v>
          </cell>
          <cell r="N373">
            <v>41660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F374" t="str">
            <v>HD3N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4166000</v>
          </cell>
          <cell r="L374">
            <v>333280</v>
          </cell>
          <cell r="M374">
            <v>62490</v>
          </cell>
          <cell r="N374">
            <v>41660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F375" t="str">
            <v>HD3N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4166000</v>
          </cell>
          <cell r="L375">
            <v>333280</v>
          </cell>
          <cell r="M375">
            <v>62490</v>
          </cell>
          <cell r="N375">
            <v>41660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F376" t="str">
            <v>HD3N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4166000</v>
          </cell>
          <cell r="L376">
            <v>333280</v>
          </cell>
          <cell r="M376">
            <v>62490</v>
          </cell>
          <cell r="N376">
            <v>41660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F377" t="str">
            <v>HD3N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4166000</v>
          </cell>
          <cell r="L377">
            <v>333280</v>
          </cell>
          <cell r="M377">
            <v>62490</v>
          </cell>
          <cell r="N377">
            <v>41660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F378" t="str">
            <v>HD3N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4166000</v>
          </cell>
          <cell r="L378">
            <v>333280</v>
          </cell>
          <cell r="M378">
            <v>62490</v>
          </cell>
          <cell r="N378">
            <v>41660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F379" t="str">
            <v>HD3N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4166000</v>
          </cell>
          <cell r="L379">
            <v>333280</v>
          </cell>
          <cell r="M379">
            <v>62490</v>
          </cell>
          <cell r="N379">
            <v>41660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F380" t="str">
            <v>HD3N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4166000</v>
          </cell>
          <cell r="L380">
            <v>333280</v>
          </cell>
          <cell r="M380">
            <v>62490</v>
          </cell>
          <cell r="N380">
            <v>41660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F381" t="str">
            <v>HD3N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4166000</v>
          </cell>
          <cell r="L381">
            <v>333280</v>
          </cell>
          <cell r="M381">
            <v>62490</v>
          </cell>
          <cell r="N381">
            <v>41660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F382" t="str">
            <v>HD3N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4166000</v>
          </cell>
          <cell r="L382">
            <v>333280</v>
          </cell>
          <cell r="M382">
            <v>62490</v>
          </cell>
          <cell r="N382">
            <v>41660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F383" t="str">
            <v>HD3N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4166000</v>
          </cell>
          <cell r="L383">
            <v>333280</v>
          </cell>
          <cell r="M383">
            <v>62490</v>
          </cell>
          <cell r="N383">
            <v>41660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F384" t="str">
            <v>HD3N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4166000</v>
          </cell>
          <cell r="L384">
            <v>333280</v>
          </cell>
          <cell r="M384">
            <v>62490</v>
          </cell>
          <cell r="N384">
            <v>41660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F385" t="str">
            <v>HD3N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4166000</v>
          </cell>
          <cell r="L385">
            <v>333280</v>
          </cell>
          <cell r="M385">
            <v>62490</v>
          </cell>
          <cell r="N385">
            <v>41660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F386" t="str">
            <v>HD3N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4166000</v>
          </cell>
          <cell r="L386">
            <v>333280</v>
          </cell>
          <cell r="M386">
            <v>62490</v>
          </cell>
          <cell r="N386">
            <v>41660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F387" t="str">
            <v>HD3N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4166000</v>
          </cell>
          <cell r="L387">
            <v>333280</v>
          </cell>
          <cell r="M387">
            <v>62490</v>
          </cell>
          <cell r="N387">
            <v>41660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F388" t="str">
            <v>HD3N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4166000</v>
          </cell>
          <cell r="L388">
            <v>333280</v>
          </cell>
          <cell r="M388">
            <v>62490</v>
          </cell>
          <cell r="N388">
            <v>41660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F389" t="str">
            <v>HD3N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4166000</v>
          </cell>
          <cell r="L389">
            <v>333280</v>
          </cell>
          <cell r="M389">
            <v>62490</v>
          </cell>
          <cell r="N389">
            <v>41660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F390" t="str">
            <v>HD3N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4166000</v>
          </cell>
          <cell r="L390">
            <v>333280</v>
          </cell>
          <cell r="M390">
            <v>62490</v>
          </cell>
          <cell r="N390">
            <v>41660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F391" t="str">
            <v>HD3N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4166000</v>
          </cell>
          <cell r="L391">
            <v>333280</v>
          </cell>
          <cell r="M391">
            <v>62490</v>
          </cell>
          <cell r="N391">
            <v>41660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F392" t="str">
            <v>HDKX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4166000</v>
          </cell>
          <cell r="L392">
            <v>333280</v>
          </cell>
          <cell r="M392">
            <v>62490</v>
          </cell>
          <cell r="N392">
            <v>41660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F393" t="str">
            <v>HD3N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4166000</v>
          </cell>
          <cell r="L393">
            <v>333280</v>
          </cell>
          <cell r="M393">
            <v>62490</v>
          </cell>
          <cell r="N393">
            <v>41660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F394" t="str">
            <v>HD3N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4166000</v>
          </cell>
          <cell r="L394">
            <v>333280</v>
          </cell>
          <cell r="M394">
            <v>62490</v>
          </cell>
          <cell r="N394">
            <v>41660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F395" t="str">
            <v>HD3N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4166000</v>
          </cell>
          <cell r="L395">
            <v>333280</v>
          </cell>
          <cell r="M395">
            <v>62490</v>
          </cell>
          <cell r="N395">
            <v>41660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F396" t="str">
            <v>HD3N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4166000</v>
          </cell>
          <cell r="L396">
            <v>333280</v>
          </cell>
          <cell r="M396">
            <v>62490</v>
          </cell>
          <cell r="N396">
            <v>41660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F397" t="str">
            <v>HD3N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4166000</v>
          </cell>
          <cell r="L397">
            <v>333280</v>
          </cell>
          <cell r="M397">
            <v>62490</v>
          </cell>
          <cell r="N397">
            <v>41660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F398" t="str">
            <v>HD3N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4166000</v>
          </cell>
          <cell r="L398">
            <v>333280</v>
          </cell>
          <cell r="M398">
            <v>62490</v>
          </cell>
          <cell r="N398">
            <v>41660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F399" t="str">
            <v>HD3N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4166000</v>
          </cell>
          <cell r="L399">
            <v>333280</v>
          </cell>
          <cell r="M399">
            <v>62490</v>
          </cell>
          <cell r="N399">
            <v>41660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F400" t="str">
            <v>HD1N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4166000</v>
          </cell>
          <cell r="L400">
            <v>333280</v>
          </cell>
          <cell r="M400">
            <v>62490</v>
          </cell>
          <cell r="N400">
            <v>41660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F401" t="str">
            <v>HD1N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4166000</v>
          </cell>
          <cell r="L401">
            <v>333280</v>
          </cell>
          <cell r="M401">
            <v>62490</v>
          </cell>
          <cell r="N401">
            <v>41660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F402" t="str">
            <v>HDKX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4921000</v>
          </cell>
          <cell r="L402">
            <v>393680</v>
          </cell>
          <cell r="M402">
            <v>73815</v>
          </cell>
          <cell r="N402">
            <v>49210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F403" t="str">
            <v>HDKX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4921000</v>
          </cell>
          <cell r="L403">
            <v>393680</v>
          </cell>
          <cell r="M403">
            <v>73815</v>
          </cell>
          <cell r="N403">
            <v>49210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F404" t="str">
            <v>HDKX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5115000</v>
          </cell>
          <cell r="L404">
            <v>409200</v>
          </cell>
          <cell r="M404">
            <v>76725</v>
          </cell>
          <cell r="N404">
            <v>51150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F405" t="str">
            <v>HD3N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3100000</v>
          </cell>
          <cell r="L405">
            <v>248000</v>
          </cell>
          <cell r="M405">
            <v>46500</v>
          </cell>
          <cell r="N405">
            <v>31000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F406" t="str">
            <v>HD3N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3100000</v>
          </cell>
          <cell r="L406">
            <v>248000</v>
          </cell>
          <cell r="M406">
            <v>46500</v>
          </cell>
          <cell r="N406">
            <v>31000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F407" t="str">
            <v>HD3N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3100000</v>
          </cell>
          <cell r="L407">
            <v>248000</v>
          </cell>
          <cell r="M407">
            <v>46500</v>
          </cell>
          <cell r="N407">
            <v>31000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F408" t="str">
            <v>HD3N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3100000</v>
          </cell>
          <cell r="L408">
            <v>248000</v>
          </cell>
          <cell r="M408">
            <v>46500</v>
          </cell>
          <cell r="N408">
            <v>31000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F409" t="str">
            <v>HD3N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3100000</v>
          </cell>
          <cell r="L409">
            <v>248000</v>
          </cell>
          <cell r="M409">
            <v>46500</v>
          </cell>
          <cell r="N409">
            <v>31000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F410" t="str">
            <v>HD3N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3100000</v>
          </cell>
          <cell r="L410">
            <v>248000</v>
          </cell>
          <cell r="M410">
            <v>46500</v>
          </cell>
          <cell r="N410">
            <v>31000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F411" t="str">
            <v>HDKX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3100000</v>
          </cell>
          <cell r="L411">
            <v>248000</v>
          </cell>
          <cell r="M411">
            <v>46500</v>
          </cell>
          <cell r="N411">
            <v>31000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F412" t="str">
            <v>HDKX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4456000</v>
          </cell>
          <cell r="L412">
            <v>356480</v>
          </cell>
          <cell r="M412">
            <v>66840</v>
          </cell>
          <cell r="N412">
            <v>44560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F413" t="str">
            <v>HDKX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4456000</v>
          </cell>
          <cell r="L413">
            <v>356480</v>
          </cell>
          <cell r="M413">
            <v>66840</v>
          </cell>
          <cell r="N413">
            <v>44560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F414" t="str">
            <v>HDKX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4166000</v>
          </cell>
          <cell r="L414">
            <v>333280</v>
          </cell>
          <cell r="M414">
            <v>62490</v>
          </cell>
          <cell r="N414">
            <v>41660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F415" t="str">
            <v>HDKX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3100000</v>
          </cell>
          <cell r="L415">
            <v>248000</v>
          </cell>
          <cell r="M415">
            <v>46500</v>
          </cell>
          <cell r="N415">
            <v>31000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F416" t="str">
            <v>HDKX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3100000</v>
          </cell>
          <cell r="L416">
            <v>248000</v>
          </cell>
          <cell r="M416">
            <v>46500</v>
          </cell>
          <cell r="N416">
            <v>31000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F417" t="str">
            <v>HDKX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3100000</v>
          </cell>
          <cell r="L417">
            <v>248000</v>
          </cell>
          <cell r="M417">
            <v>46500</v>
          </cell>
          <cell r="N417">
            <v>31000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F418" t="str">
            <v>HDKX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3720000</v>
          </cell>
          <cell r="L418">
            <v>297600</v>
          </cell>
          <cell r="M418">
            <v>55800</v>
          </cell>
          <cell r="N418">
            <v>37200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F419" t="str">
            <v>HDKX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3720000</v>
          </cell>
          <cell r="L419">
            <v>297600</v>
          </cell>
          <cell r="M419">
            <v>55800</v>
          </cell>
          <cell r="N419">
            <v>37200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F420" t="str">
            <v>HDKX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3100000</v>
          </cell>
          <cell r="L420">
            <v>248000</v>
          </cell>
          <cell r="M420">
            <v>46500</v>
          </cell>
          <cell r="N420">
            <v>31000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F421" t="str">
            <v>HD3N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3100000</v>
          </cell>
          <cell r="L421">
            <v>248000</v>
          </cell>
          <cell r="M421">
            <v>46500</v>
          </cell>
          <cell r="N421">
            <v>31000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F422" t="str">
            <v>HD3N</v>
          </cell>
          <cell r="G422">
            <v>0</v>
          </cell>
          <cell r="H422">
            <v>0</v>
          </cell>
          <cell r="I422">
            <v>1</v>
          </cell>
          <cell r="J422">
            <v>0</v>
          </cell>
          <cell r="K422">
            <v>3100000</v>
          </cell>
          <cell r="L422">
            <v>0</v>
          </cell>
          <cell r="M422">
            <v>0</v>
          </cell>
          <cell r="N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F423" t="str">
            <v>HD3N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3100000</v>
          </cell>
          <cell r="L423">
            <v>248000</v>
          </cell>
          <cell r="M423">
            <v>46500</v>
          </cell>
          <cell r="N423">
            <v>31000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F424" t="str">
            <v>HD3N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3100000</v>
          </cell>
          <cell r="L424">
            <v>248000</v>
          </cell>
          <cell r="M424">
            <v>46500</v>
          </cell>
          <cell r="N424">
            <v>31000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F425" t="str">
            <v>HD3N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3100000</v>
          </cell>
          <cell r="L425">
            <v>248000</v>
          </cell>
          <cell r="M425">
            <v>46500</v>
          </cell>
          <cell r="N425">
            <v>31000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F426" t="str">
            <v>HD3N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3100000</v>
          </cell>
          <cell r="L426">
            <v>248000</v>
          </cell>
          <cell r="M426">
            <v>46500</v>
          </cell>
          <cell r="N426">
            <v>31000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F427" t="str">
            <v>HDKX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3100000</v>
          </cell>
          <cell r="L427">
            <v>248000</v>
          </cell>
          <cell r="M427">
            <v>46500</v>
          </cell>
          <cell r="N427">
            <v>31000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F428" t="str">
            <v>HDKX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3100000</v>
          </cell>
          <cell r="L428">
            <v>248000</v>
          </cell>
          <cell r="M428">
            <v>46500</v>
          </cell>
          <cell r="N428">
            <v>31000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F429" t="str">
            <v>HDKX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4456000</v>
          </cell>
          <cell r="L429">
            <v>356480</v>
          </cell>
          <cell r="M429">
            <v>66840</v>
          </cell>
          <cell r="N429">
            <v>44560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F430" t="str">
            <v>HDKX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3100000</v>
          </cell>
          <cell r="L430">
            <v>248000</v>
          </cell>
          <cell r="M430">
            <v>46500</v>
          </cell>
          <cell r="N430">
            <v>31000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F431" t="str">
            <v>HDKX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3100000</v>
          </cell>
          <cell r="L431">
            <v>248000</v>
          </cell>
          <cell r="M431">
            <v>46500</v>
          </cell>
          <cell r="N431">
            <v>31000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F432" t="str">
            <v>HDKX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3100000</v>
          </cell>
          <cell r="L432">
            <v>248000</v>
          </cell>
          <cell r="M432">
            <v>46500</v>
          </cell>
          <cell r="N432">
            <v>31000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F433" t="str">
            <v>HDKX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3100000</v>
          </cell>
          <cell r="L433">
            <v>248000</v>
          </cell>
          <cell r="M433">
            <v>46500</v>
          </cell>
          <cell r="N433">
            <v>31000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F434" t="str">
            <v>HD3N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3100000</v>
          </cell>
          <cell r="L434">
            <v>248000</v>
          </cell>
          <cell r="M434">
            <v>46500</v>
          </cell>
          <cell r="N434">
            <v>31000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F435" t="str">
            <v>HDKX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3720000</v>
          </cell>
          <cell r="L435">
            <v>297600</v>
          </cell>
          <cell r="M435">
            <v>55800</v>
          </cell>
          <cell r="N435">
            <v>37200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F436" t="str">
            <v>HD3N</v>
          </cell>
          <cell r="G436">
            <v>0</v>
          </cell>
          <cell r="H436">
            <v>0</v>
          </cell>
          <cell r="I436">
            <v>1</v>
          </cell>
          <cell r="J436">
            <v>0</v>
          </cell>
          <cell r="K436">
            <v>3100000</v>
          </cell>
          <cell r="L436">
            <v>0</v>
          </cell>
          <cell r="M436">
            <v>0</v>
          </cell>
          <cell r="N436">
            <v>0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F437" t="str">
            <v>HD1N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3100000</v>
          </cell>
          <cell r="L437">
            <v>248000</v>
          </cell>
          <cell r="M437">
            <v>46500</v>
          </cell>
          <cell r="N437">
            <v>31000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F438" t="str">
            <v>HD1N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3100000</v>
          </cell>
          <cell r="L438">
            <v>248000</v>
          </cell>
          <cell r="M438">
            <v>46500</v>
          </cell>
          <cell r="N438">
            <v>31000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F439" t="str">
            <v>HD1N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3100000</v>
          </cell>
          <cell r="L439">
            <v>248000</v>
          </cell>
          <cell r="M439">
            <v>46500</v>
          </cell>
          <cell r="N439">
            <v>31000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F440" t="str">
            <v>HD1N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3100000</v>
          </cell>
          <cell r="L440">
            <v>248000</v>
          </cell>
          <cell r="M440">
            <v>46500</v>
          </cell>
          <cell r="N440">
            <v>31000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F441" t="str">
            <v>HD1N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3100000</v>
          </cell>
          <cell r="L441">
            <v>248000</v>
          </cell>
          <cell r="M441">
            <v>46500</v>
          </cell>
          <cell r="N441">
            <v>31000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F442" t="str">
            <v>HD1N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3100000</v>
          </cell>
          <cell r="L442">
            <v>248000</v>
          </cell>
          <cell r="M442">
            <v>46500</v>
          </cell>
          <cell r="N442">
            <v>31000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F443" t="str">
            <v>HD1N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3100000</v>
          </cell>
          <cell r="L443">
            <v>248000</v>
          </cell>
          <cell r="M443">
            <v>46500</v>
          </cell>
          <cell r="N443">
            <v>31000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F444" t="str">
            <v>HD3N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4534000</v>
          </cell>
          <cell r="L444">
            <v>362720</v>
          </cell>
          <cell r="M444">
            <v>68010</v>
          </cell>
          <cell r="N444">
            <v>45340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F445" t="str">
            <v>HD3N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4534000</v>
          </cell>
          <cell r="L445">
            <v>362720</v>
          </cell>
          <cell r="M445">
            <v>68010</v>
          </cell>
          <cell r="N445">
            <v>45340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F446" t="str">
            <v>HDKX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3856000</v>
          </cell>
          <cell r="L446">
            <v>308480</v>
          </cell>
          <cell r="M446">
            <v>57840</v>
          </cell>
          <cell r="N446">
            <v>38560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F447" t="str">
            <v>HD3N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4166000</v>
          </cell>
          <cell r="L447">
            <v>333280</v>
          </cell>
          <cell r="M447">
            <v>62490</v>
          </cell>
          <cell r="N447">
            <v>41660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F448" t="str">
            <v>HDKX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3488000</v>
          </cell>
          <cell r="L448">
            <v>279040</v>
          </cell>
          <cell r="M448">
            <v>52320</v>
          </cell>
          <cell r="N448">
            <v>34880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F449" t="str">
            <v>HDKX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4534000</v>
          </cell>
          <cell r="L449">
            <v>362720</v>
          </cell>
          <cell r="M449">
            <v>68010</v>
          </cell>
          <cell r="N449">
            <v>45340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F450" t="str">
            <v>HD3N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4534000</v>
          </cell>
          <cell r="L450">
            <v>362720</v>
          </cell>
          <cell r="M450">
            <v>68010</v>
          </cell>
          <cell r="N450">
            <v>45340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F451" t="str">
            <v>HDKX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3488000</v>
          </cell>
          <cell r="L451">
            <v>279040</v>
          </cell>
          <cell r="M451">
            <v>52320</v>
          </cell>
          <cell r="N451">
            <v>34880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F452" t="str">
            <v>HDKX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4534000</v>
          </cell>
          <cell r="L452">
            <v>362720</v>
          </cell>
          <cell r="M452">
            <v>68010</v>
          </cell>
          <cell r="N452">
            <v>45340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F453" t="str">
            <v>HDKX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4534000</v>
          </cell>
          <cell r="L453">
            <v>362720</v>
          </cell>
          <cell r="M453">
            <v>68010</v>
          </cell>
          <cell r="N453">
            <v>45340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F454" t="str">
            <v>HDKX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4534000</v>
          </cell>
          <cell r="L454">
            <v>362720</v>
          </cell>
          <cell r="M454">
            <v>68010</v>
          </cell>
          <cell r="N454">
            <v>45340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F455" t="str">
            <v>HDKX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4534000</v>
          </cell>
          <cell r="L455">
            <v>362720</v>
          </cell>
          <cell r="M455">
            <v>68010</v>
          </cell>
          <cell r="N455">
            <v>45340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F456" t="str">
            <v>HDKX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5309000</v>
          </cell>
          <cell r="L456">
            <v>424720</v>
          </cell>
          <cell r="M456">
            <v>79635</v>
          </cell>
          <cell r="N456">
            <v>53090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F457" t="str">
            <v>HDKX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5503000</v>
          </cell>
          <cell r="L457">
            <v>440240</v>
          </cell>
          <cell r="M457">
            <v>82545</v>
          </cell>
          <cell r="N457">
            <v>55030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F458" t="str">
            <v>HDKX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5309000</v>
          </cell>
          <cell r="L458">
            <v>424720</v>
          </cell>
          <cell r="M458">
            <v>79635</v>
          </cell>
          <cell r="N458">
            <v>53090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F459" t="str">
            <v>HDKX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5134000</v>
          </cell>
          <cell r="L459">
            <v>410720</v>
          </cell>
          <cell r="M459">
            <v>77010</v>
          </cell>
          <cell r="N459">
            <v>51340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F460" t="str">
            <v>HDKX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4166000</v>
          </cell>
          <cell r="L460">
            <v>333280</v>
          </cell>
          <cell r="M460">
            <v>62490</v>
          </cell>
          <cell r="N460">
            <v>41660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F461" t="str">
            <v>HDKX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3488000</v>
          </cell>
          <cell r="L461">
            <v>279040</v>
          </cell>
          <cell r="M461">
            <v>52320</v>
          </cell>
          <cell r="N461">
            <v>34880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F462" t="str">
            <v>HDKX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4534000</v>
          </cell>
          <cell r="L462">
            <v>362720</v>
          </cell>
          <cell r="M462">
            <v>68010</v>
          </cell>
          <cell r="N462">
            <v>45340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F463" t="str">
            <v>HDKX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4534000</v>
          </cell>
          <cell r="L463">
            <v>362720</v>
          </cell>
          <cell r="M463">
            <v>68010</v>
          </cell>
          <cell r="N463">
            <v>45340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F464" t="str">
            <v>HDKX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3197000</v>
          </cell>
          <cell r="L464">
            <v>255760</v>
          </cell>
          <cell r="M464">
            <v>47955</v>
          </cell>
          <cell r="N464">
            <v>31970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F465" t="str">
            <v>HDKX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4534000</v>
          </cell>
          <cell r="L465">
            <v>362720</v>
          </cell>
          <cell r="M465">
            <v>68010</v>
          </cell>
          <cell r="N465">
            <v>45340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F466" t="str">
            <v>HDKX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4534000</v>
          </cell>
          <cell r="L466">
            <v>362720</v>
          </cell>
          <cell r="M466">
            <v>68010</v>
          </cell>
          <cell r="N466">
            <v>45340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F467" t="str">
            <v>HD3N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4534000</v>
          </cell>
          <cell r="L467">
            <v>362720</v>
          </cell>
          <cell r="M467">
            <v>68010</v>
          </cell>
          <cell r="N467">
            <v>45340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F468" t="str">
            <v>HDKX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4534000</v>
          </cell>
          <cell r="L468">
            <v>362720</v>
          </cell>
          <cell r="M468">
            <v>68010</v>
          </cell>
          <cell r="N468">
            <v>45340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F469" t="str">
            <v>HDKX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3488000</v>
          </cell>
          <cell r="L469">
            <v>279040</v>
          </cell>
          <cell r="M469">
            <v>52320</v>
          </cell>
          <cell r="N469">
            <v>34880</v>
          </cell>
        </row>
        <row r="470">
          <cell r="B470">
            <v>1092015</v>
          </cell>
          <cell r="C470" t="str">
            <v>Đỗ Văn Long</v>
          </cell>
          <cell r="D470">
            <v>0</v>
          </cell>
          <cell r="F470" t="str">
            <v>HD1N</v>
          </cell>
          <cell r="G470">
            <v>0</v>
          </cell>
          <cell r="H470">
            <v>0</v>
          </cell>
          <cell r="I470">
            <v>0</v>
          </cell>
          <cell r="J470" t="e">
            <v>#REF!</v>
          </cell>
          <cell r="K470">
            <v>4921000</v>
          </cell>
          <cell r="L470" t="e">
            <v>#REF!</v>
          </cell>
          <cell r="M470" t="e">
            <v>#REF!</v>
          </cell>
          <cell r="N470" t="e">
            <v>#REF!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F471" t="str">
            <v>HDKX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4534000</v>
          </cell>
          <cell r="L471">
            <v>362720</v>
          </cell>
          <cell r="M471">
            <v>68010</v>
          </cell>
          <cell r="N471">
            <v>45340</v>
          </cell>
        </row>
        <row r="472">
          <cell r="B472">
            <v>2092015</v>
          </cell>
          <cell r="C472" t="str">
            <v>Vương Đình Quế</v>
          </cell>
          <cell r="D472" t="str">
            <v>Nhân viên lái xe</v>
          </cell>
          <cell r="F472" t="str">
            <v>HD1N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4921000</v>
          </cell>
          <cell r="L472">
            <v>393680</v>
          </cell>
          <cell r="M472">
            <v>73815</v>
          </cell>
          <cell r="N472">
            <v>49210</v>
          </cell>
        </row>
        <row r="473">
          <cell r="B473">
            <v>3092015</v>
          </cell>
          <cell r="C473" t="str">
            <v>Trần Văn Thái</v>
          </cell>
          <cell r="D473" t="str">
            <v>Nhân viên lái xe</v>
          </cell>
          <cell r="F473" t="str">
            <v>HD1N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4921000</v>
          </cell>
          <cell r="L473">
            <v>393680</v>
          </cell>
          <cell r="M473">
            <v>73815</v>
          </cell>
          <cell r="N473">
            <v>49210</v>
          </cell>
        </row>
        <row r="474">
          <cell r="B474">
            <v>4092015</v>
          </cell>
          <cell r="C474" t="str">
            <v>Nguyễn Duy BÍnh</v>
          </cell>
          <cell r="D474" t="str">
            <v>Nhân viên lái xe</v>
          </cell>
          <cell r="F474" t="str">
            <v>HD1N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4921000</v>
          </cell>
          <cell r="L474">
            <v>393680</v>
          </cell>
          <cell r="M474">
            <v>73815</v>
          </cell>
          <cell r="N474">
            <v>49210</v>
          </cell>
        </row>
        <row r="475">
          <cell r="B475">
            <v>72102015</v>
          </cell>
          <cell r="C475" t="str">
            <v>Lưu Anh Văn</v>
          </cell>
          <cell r="D475" t="str">
            <v>Nhân viên lái xe</v>
          </cell>
          <cell r="F475" t="str">
            <v>HDTV</v>
          </cell>
          <cell r="G475">
            <v>1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B476">
            <v>7102015</v>
          </cell>
          <cell r="C476" t="str">
            <v>Lưu Trung Đức</v>
          </cell>
          <cell r="D476" t="str">
            <v>Nhân viên tài liệu &amp; HDCX</v>
          </cell>
          <cell r="F476" t="str">
            <v>HDHV</v>
          </cell>
          <cell r="G476">
            <v>1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B477">
            <v>8102015</v>
          </cell>
          <cell r="C477" t="str">
            <v>Lê Ngọc Dũng</v>
          </cell>
          <cell r="D477" t="str">
            <v>Nhân viên tài liệu &amp; HDCX</v>
          </cell>
          <cell r="F477" t="str">
            <v>HDHV</v>
          </cell>
          <cell r="G477">
            <v>1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B478">
            <v>10102015</v>
          </cell>
          <cell r="C478" t="str">
            <v>Vũ Quang Duy</v>
          </cell>
          <cell r="D478" t="str">
            <v>Nhân viên tài liệu &amp; HDCX</v>
          </cell>
          <cell r="F478" t="str">
            <v>HDHV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B479">
            <v>21102015</v>
          </cell>
          <cell r="C479" t="str">
            <v>Nguyễn Mạnh Kiên</v>
          </cell>
          <cell r="D479" t="str">
            <v>Nhân viên tài liệu &amp; HDCX</v>
          </cell>
          <cell r="F479" t="str">
            <v>HDHV</v>
          </cell>
          <cell r="G479">
            <v>1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B480">
            <v>26102015</v>
          </cell>
          <cell r="C480" t="str">
            <v>Lê Minh Ngọc</v>
          </cell>
          <cell r="D480" t="str">
            <v>Nhân viên tài liệu &amp; HDCX</v>
          </cell>
          <cell r="F480" t="str">
            <v>HDHV</v>
          </cell>
          <cell r="G480">
            <v>1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B481">
            <v>28102015</v>
          </cell>
          <cell r="C481" t="str">
            <v>Nguyễn Văn Nguyên</v>
          </cell>
          <cell r="D481" t="str">
            <v>Nhân viên tài liệu &amp; HDCX</v>
          </cell>
          <cell r="F481" t="str">
            <v>HDHV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B482">
            <v>31102015</v>
          </cell>
          <cell r="C482" t="str">
            <v>Phạm Văn Quang</v>
          </cell>
          <cell r="D482" t="str">
            <v>Nhân viên tài liệu &amp; HDCX</v>
          </cell>
          <cell r="F482" t="str">
            <v>HDHV</v>
          </cell>
          <cell r="G482">
            <v>1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B483">
            <v>32102015</v>
          </cell>
          <cell r="C483" t="str">
            <v>Phạm Hải Sơn</v>
          </cell>
          <cell r="D483" t="str">
            <v>Nhân viên tài liệu &amp; HDCX</v>
          </cell>
          <cell r="F483" t="str">
            <v>HDHV</v>
          </cell>
          <cell r="G483">
            <v>1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B484">
            <v>43102015</v>
          </cell>
          <cell r="C484" t="str">
            <v>Nguyễn Quang Vịnh</v>
          </cell>
          <cell r="D484" t="str">
            <v>Nhân viên tài liệu &amp; HDCX</v>
          </cell>
          <cell r="F484" t="str">
            <v>HDHV</v>
          </cell>
          <cell r="G484">
            <v>1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B485">
            <v>9102015</v>
          </cell>
          <cell r="C485" t="str">
            <v>Trần Thị Dương</v>
          </cell>
          <cell r="D485" t="str">
            <v>Nhân viên phục vụ hành khách</v>
          </cell>
          <cell r="F485" t="str">
            <v>HDHV</v>
          </cell>
          <cell r="G485">
            <v>1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B486">
            <v>1102015</v>
          </cell>
          <cell r="C486" t="str">
            <v>Hoàng Tạ Tuấn Anh</v>
          </cell>
          <cell r="D486" t="str">
            <v>Nhân viên phục vụ hành khách</v>
          </cell>
          <cell r="F486" t="str">
            <v>HDHV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B487">
            <v>2102015</v>
          </cell>
          <cell r="C487" t="str">
            <v>Nguyễn Tuấn Anh</v>
          </cell>
          <cell r="D487" t="str">
            <v>Nhân viên phục vụ hành khách</v>
          </cell>
          <cell r="F487" t="str">
            <v>HDHV</v>
          </cell>
          <cell r="G487">
            <v>1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B488">
            <v>3102015</v>
          </cell>
          <cell r="C488" t="str">
            <v>Hoàng Ngọc Anh</v>
          </cell>
          <cell r="D488" t="str">
            <v>Nhân viên phục vụ hành khách</v>
          </cell>
          <cell r="F488" t="str">
            <v>HDHV</v>
          </cell>
          <cell r="G488">
            <v>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B489">
            <v>4102015</v>
          </cell>
          <cell r="C489" t="str">
            <v>Lê Tuấn Anh</v>
          </cell>
          <cell r="D489" t="str">
            <v>Nhân viên phục vụ hành khách</v>
          </cell>
          <cell r="F489" t="str">
            <v>HDHV</v>
          </cell>
          <cell r="G489">
            <v>1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B490">
            <v>5102015</v>
          </cell>
          <cell r="C490" t="str">
            <v>Nguyễn Tú Anh</v>
          </cell>
          <cell r="D490" t="str">
            <v>Nhân viên phục vụ hành khách</v>
          </cell>
          <cell r="F490" t="str">
            <v>HDHV</v>
          </cell>
          <cell r="G490">
            <v>1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B491">
            <v>6102015</v>
          </cell>
          <cell r="C491" t="str">
            <v>Vũ Thị Mai Dinh</v>
          </cell>
          <cell r="D491" t="str">
            <v>Nhân viên phục vụ hành khách</v>
          </cell>
          <cell r="F491" t="str">
            <v>HDHV</v>
          </cell>
          <cell r="G491">
            <v>1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B492">
            <v>9102015</v>
          </cell>
          <cell r="C492" t="str">
            <v>Trần Thị Dương</v>
          </cell>
          <cell r="D492" t="str">
            <v>Nhân viên phục vụ hành khách</v>
          </cell>
          <cell r="F492" t="str">
            <v>HDHV</v>
          </cell>
          <cell r="G492">
            <v>1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B493">
            <v>11102015</v>
          </cell>
          <cell r="C493" t="str">
            <v>Lê Trúc Hà</v>
          </cell>
          <cell r="D493" t="str">
            <v>Nhân viên phục vụ hành khách</v>
          </cell>
          <cell r="F493" t="str">
            <v>HDHV</v>
          </cell>
          <cell r="G493">
            <v>1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B494">
            <v>12102015</v>
          </cell>
          <cell r="C494" t="str">
            <v>Nguyễn Thị Hải</v>
          </cell>
          <cell r="D494" t="str">
            <v>Nhân viên phục vụ hành khách</v>
          </cell>
          <cell r="F494" t="str">
            <v>HDHV</v>
          </cell>
          <cell r="G494">
            <v>1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B495">
            <v>13102015</v>
          </cell>
          <cell r="C495" t="str">
            <v>Lê Thanh Hải</v>
          </cell>
          <cell r="D495" t="str">
            <v>Nhân viên phục vụ hành khách</v>
          </cell>
          <cell r="F495" t="str">
            <v>HDHV</v>
          </cell>
          <cell r="G495">
            <v>1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B496">
            <v>14102015</v>
          </cell>
          <cell r="C496" t="str">
            <v>Nguyễn Duy Hoàn</v>
          </cell>
          <cell r="D496" t="str">
            <v>Nhân viên phục vụ hành khách</v>
          </cell>
          <cell r="F496" t="str">
            <v>HDHV</v>
          </cell>
          <cell r="G496">
            <v>1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B497">
            <v>15102015</v>
          </cell>
          <cell r="C497" t="str">
            <v>Lê Thị Hồng</v>
          </cell>
          <cell r="D497" t="str">
            <v>Nhân viên phục vụ hành khách</v>
          </cell>
          <cell r="F497" t="str">
            <v>HDHV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B498">
            <v>16102015</v>
          </cell>
          <cell r="C498" t="str">
            <v>Nguyễn Duy Hùng</v>
          </cell>
          <cell r="D498" t="str">
            <v>Nhân viên phục vụ hành khách</v>
          </cell>
          <cell r="F498" t="str">
            <v>HDHV</v>
          </cell>
          <cell r="G498">
            <v>1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B499">
            <v>17102015</v>
          </cell>
          <cell r="C499" t="str">
            <v>Lê Duy Hưng</v>
          </cell>
          <cell r="D499" t="str">
            <v>Nhân viên phục vụ hành khách</v>
          </cell>
          <cell r="F499" t="str">
            <v>HDHV</v>
          </cell>
          <cell r="G499">
            <v>1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B500">
            <v>18102015</v>
          </cell>
          <cell r="C500" t="str">
            <v>Nguyễn Thị Hường</v>
          </cell>
          <cell r="D500" t="str">
            <v>Nhân viên phục vụ hành khách</v>
          </cell>
          <cell r="F500" t="str">
            <v>HDHV</v>
          </cell>
          <cell r="G500">
            <v>1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B501">
            <v>19102015</v>
          </cell>
          <cell r="C501" t="str">
            <v>Đinh Khánh Huyền</v>
          </cell>
          <cell r="D501" t="str">
            <v>Nhân viên phục vụ hành khách</v>
          </cell>
          <cell r="F501" t="str">
            <v>HDHV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B502">
            <v>20102015</v>
          </cell>
          <cell r="C502" t="str">
            <v>Đỗ Thị Huyền</v>
          </cell>
          <cell r="D502" t="str">
            <v>Nhân viên phục vụ hành khách</v>
          </cell>
          <cell r="F502" t="str">
            <v>HDHV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B503">
            <v>22102015</v>
          </cell>
          <cell r="C503" t="str">
            <v>Trương Hùng Mạnh</v>
          </cell>
          <cell r="D503" t="str">
            <v>Nhân viên phục vụ hành khách</v>
          </cell>
          <cell r="F503" t="str">
            <v>HDHV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B504">
            <v>23102015</v>
          </cell>
          <cell r="C504" t="str">
            <v>Nguyễn Anh Minh</v>
          </cell>
          <cell r="D504" t="str">
            <v>Nhân viên phục vụ hành khách</v>
          </cell>
          <cell r="F504" t="str">
            <v>HDHV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B505">
            <v>24102015</v>
          </cell>
          <cell r="C505" t="str">
            <v>Nguyễn Văn Nam</v>
          </cell>
          <cell r="D505" t="str">
            <v>Nhân viên phục vụ hành khách</v>
          </cell>
          <cell r="F505" t="str">
            <v>HDHV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B506">
            <v>25102015</v>
          </cell>
          <cell r="C506" t="str">
            <v>Ngô Thị Hồng Nga</v>
          </cell>
          <cell r="D506" t="str">
            <v>Nhân viên phục vụ hành khách</v>
          </cell>
          <cell r="F506" t="str">
            <v>HDHV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B507">
            <v>27102015</v>
          </cell>
          <cell r="C507" t="str">
            <v>Trần Thanh Ngọc</v>
          </cell>
          <cell r="D507" t="str">
            <v>Nhân viên phục vụ hành khách</v>
          </cell>
          <cell r="F507" t="str">
            <v>HDHV</v>
          </cell>
          <cell r="G507">
            <v>1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B508">
            <v>29102015</v>
          </cell>
          <cell r="C508" t="str">
            <v>Lê Thị Thu Phương</v>
          </cell>
          <cell r="D508" t="str">
            <v>Nhân viên phục vụ hành khách</v>
          </cell>
          <cell r="F508" t="str">
            <v>HDHV</v>
          </cell>
          <cell r="G508">
            <v>1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B509">
            <v>30102015</v>
          </cell>
          <cell r="C509" t="str">
            <v>Nguyễn Thị Minh Phương</v>
          </cell>
          <cell r="D509" t="str">
            <v>Nhân viên phục vụ hành khách</v>
          </cell>
          <cell r="F509" t="str">
            <v>HDHV</v>
          </cell>
          <cell r="G509">
            <v>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B510">
            <v>33102015</v>
          </cell>
          <cell r="C510" t="str">
            <v>Tạ Quang Sơn</v>
          </cell>
          <cell r="D510" t="str">
            <v>Nhân viên phục vụ hành khách</v>
          </cell>
          <cell r="F510" t="str">
            <v>HDHV</v>
          </cell>
          <cell r="G510">
            <v>1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B511">
            <v>34102015</v>
          </cell>
          <cell r="C511" t="str">
            <v>Hoàng Phương Thảo</v>
          </cell>
          <cell r="D511" t="str">
            <v>Nhân viên phục vụ hành khách</v>
          </cell>
          <cell r="F511" t="str">
            <v>HDHV</v>
          </cell>
          <cell r="G511">
            <v>1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B512">
            <v>35102015</v>
          </cell>
          <cell r="C512" t="str">
            <v>Nguyễn Diệu Thương</v>
          </cell>
          <cell r="D512" t="str">
            <v>Nhân viên phục vụ hành khách</v>
          </cell>
          <cell r="F512" t="str">
            <v>HDHV</v>
          </cell>
          <cell r="G512">
            <v>1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B513">
            <v>36102015</v>
          </cell>
          <cell r="C513" t="str">
            <v>Trần Thị Thu Thủy</v>
          </cell>
          <cell r="D513" t="str">
            <v>Nhân viên phục vụ hành khách</v>
          </cell>
          <cell r="F513" t="str">
            <v>HDHV</v>
          </cell>
          <cell r="G513">
            <v>1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B514">
            <v>37102015</v>
          </cell>
          <cell r="C514" t="str">
            <v>Dương Đức Toàn</v>
          </cell>
          <cell r="D514" t="str">
            <v>Nhân viên phục vụ hành khách</v>
          </cell>
          <cell r="F514" t="str">
            <v>HDHV</v>
          </cell>
          <cell r="G514">
            <v>1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B515">
            <v>38102015</v>
          </cell>
          <cell r="C515" t="str">
            <v>Phạm Văn Toản</v>
          </cell>
          <cell r="D515" t="str">
            <v>Nhân viên phục vụ hành khách</v>
          </cell>
          <cell r="F515" t="str">
            <v>HDHV</v>
          </cell>
          <cell r="G515">
            <v>1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B516">
            <v>39102015</v>
          </cell>
          <cell r="C516" t="str">
            <v>Trương Thị Thùy Trinh</v>
          </cell>
          <cell r="D516" t="str">
            <v>Nhân viên phục vụ hành khách</v>
          </cell>
          <cell r="F516" t="str">
            <v>HDHV</v>
          </cell>
          <cell r="G516">
            <v>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B517">
            <v>40102015</v>
          </cell>
          <cell r="C517" t="str">
            <v>Đào Anh Tuấn</v>
          </cell>
          <cell r="D517" t="str">
            <v>Nhân viên phục vụ hành khách</v>
          </cell>
          <cell r="F517" t="str">
            <v>HDHV</v>
          </cell>
          <cell r="G517">
            <v>1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B518">
            <v>41102015</v>
          </cell>
          <cell r="C518" t="str">
            <v>Nguyễn Thị Cẩm Uyên</v>
          </cell>
          <cell r="D518" t="str">
            <v>Nhân viên phục vụ hành khách</v>
          </cell>
          <cell r="F518" t="str">
            <v>HDHV</v>
          </cell>
          <cell r="G518">
            <v>1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B519">
            <v>42102015</v>
          </cell>
          <cell r="C519" t="str">
            <v>Nguyễn Thúy Vi</v>
          </cell>
          <cell r="D519" t="str">
            <v>Nhân viên phục vụ hành khách</v>
          </cell>
          <cell r="F519" t="str">
            <v>HDHV</v>
          </cell>
          <cell r="G519">
            <v>1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B520">
            <v>44102015</v>
          </cell>
          <cell r="C520" t="str">
            <v>Lê Thị Hải Yến</v>
          </cell>
          <cell r="D520" t="str">
            <v>Nhân viên phục vụ hành khách</v>
          </cell>
          <cell r="F520" t="str">
            <v>HDHV</v>
          </cell>
          <cell r="G520">
            <v>1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B521">
            <v>45102015</v>
          </cell>
          <cell r="C521" t="str">
            <v>Nguyễn Hoàng Anh</v>
          </cell>
          <cell r="D521" t="str">
            <v>Nhân viên bốc xếp</v>
          </cell>
          <cell r="F521" t="str">
            <v>HDHV</v>
          </cell>
          <cell r="G521">
            <v>1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B522">
            <v>46102015</v>
          </cell>
          <cell r="C522" t="str">
            <v>Nguyễn Anh Hiếu</v>
          </cell>
          <cell r="D522" t="str">
            <v>Nhân viên bốc xếp</v>
          </cell>
          <cell r="F522" t="str">
            <v>HDHV</v>
          </cell>
          <cell r="G522">
            <v>1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B523">
            <v>47102015</v>
          </cell>
          <cell r="C523" t="str">
            <v>Nguyễn Văn Hồng</v>
          </cell>
          <cell r="D523" t="str">
            <v>Nhân viên bốc xếp</v>
          </cell>
          <cell r="F523" t="str">
            <v>HDHV</v>
          </cell>
          <cell r="G523">
            <v>1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B524">
            <v>48102015</v>
          </cell>
          <cell r="C524" t="str">
            <v>Đinh Văn Hùng</v>
          </cell>
          <cell r="D524" t="str">
            <v>Nhân viên bốc xếp</v>
          </cell>
          <cell r="F524" t="str">
            <v>HDHV</v>
          </cell>
          <cell r="G524">
            <v>1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B525">
            <v>49102015</v>
          </cell>
          <cell r="C525" t="str">
            <v>Nguyễn Văn Lăng</v>
          </cell>
          <cell r="D525" t="str">
            <v>Nhân viên bốc xếp</v>
          </cell>
          <cell r="F525" t="str">
            <v>HDHV</v>
          </cell>
          <cell r="G525">
            <v>1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B526">
            <v>50102015</v>
          </cell>
          <cell r="C526" t="str">
            <v>Phạm Quang Nguyên</v>
          </cell>
          <cell r="D526" t="str">
            <v>Nhân viên bốc xếp</v>
          </cell>
          <cell r="F526" t="str">
            <v>HDHV</v>
          </cell>
          <cell r="G526">
            <v>1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B527">
            <v>51102015</v>
          </cell>
          <cell r="C527" t="str">
            <v>Nguyễn Tiến Quang</v>
          </cell>
          <cell r="D527" t="str">
            <v>Nhân viên bốc xếp</v>
          </cell>
          <cell r="F527" t="str">
            <v>HDHV</v>
          </cell>
          <cell r="G527">
            <v>1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B528">
            <v>52102015</v>
          </cell>
          <cell r="C528" t="str">
            <v>Nguyễn Văn Thiệu</v>
          </cell>
          <cell r="D528" t="str">
            <v>Nhân viên bốc xếp</v>
          </cell>
          <cell r="F528" t="str">
            <v>HDHV</v>
          </cell>
          <cell r="G528">
            <v>1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B529">
            <v>53102015</v>
          </cell>
          <cell r="C529" t="str">
            <v>Nguyễn Hữu Toản</v>
          </cell>
          <cell r="D529" t="str">
            <v>Nhân viên bốc xếp</v>
          </cell>
          <cell r="F529" t="str">
            <v>HDHV</v>
          </cell>
          <cell r="G529">
            <v>1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B530">
            <v>54102015</v>
          </cell>
          <cell r="C530" t="str">
            <v>Ngô Đức Anh</v>
          </cell>
          <cell r="D530" t="str">
            <v>Nhân viên lái vận hành TTBMĐ</v>
          </cell>
          <cell r="F530" t="str">
            <v>HDHV</v>
          </cell>
          <cell r="G530">
            <v>1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B531">
            <v>55102015</v>
          </cell>
          <cell r="C531" t="str">
            <v>Hoàng Tuấn Anh</v>
          </cell>
          <cell r="D531" t="str">
            <v>Nhân viên lái vận hành TTBMĐ</v>
          </cell>
          <cell r="F531" t="str">
            <v>HDHV</v>
          </cell>
          <cell r="G531">
            <v>1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B532">
            <v>56102015</v>
          </cell>
          <cell r="C532" t="str">
            <v>Nguyễn Thành Chung</v>
          </cell>
          <cell r="D532" t="str">
            <v>Nhân viên lái vận hành TTBMĐ</v>
          </cell>
          <cell r="F532" t="str">
            <v>HDHV</v>
          </cell>
          <cell r="G532">
            <v>1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B533">
            <v>57102015</v>
          </cell>
          <cell r="C533" t="str">
            <v>Nguyễn Việt Cường</v>
          </cell>
          <cell r="D533" t="str">
            <v>Nhân viên lái vận hành TTBMĐ</v>
          </cell>
          <cell r="F533" t="str">
            <v>HDHV</v>
          </cell>
          <cell r="G533">
            <v>1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B534">
            <v>58102015</v>
          </cell>
          <cell r="C534" t="str">
            <v>Nguyễn Phương Dũng</v>
          </cell>
          <cell r="D534" t="str">
            <v>Nhân viên lái vận hành TTBMĐ</v>
          </cell>
          <cell r="F534" t="str">
            <v>HDHV</v>
          </cell>
          <cell r="G534">
            <v>1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B535">
            <v>59102015</v>
          </cell>
          <cell r="C535" t="str">
            <v>Bùi Đình Hưng</v>
          </cell>
          <cell r="D535" t="str">
            <v>Nhân viên lái vận hành TTBMĐ</v>
          </cell>
          <cell r="F535" t="str">
            <v>HDHV</v>
          </cell>
          <cell r="G535">
            <v>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B536">
            <v>60102015</v>
          </cell>
          <cell r="C536" t="str">
            <v>Đoàn Khuê</v>
          </cell>
          <cell r="D536" t="str">
            <v>Nhân viên lái vận hành TTBMĐ</v>
          </cell>
          <cell r="F536" t="str">
            <v>HDHV</v>
          </cell>
          <cell r="G536">
            <v>1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B537">
            <v>61102015</v>
          </cell>
          <cell r="C537" t="str">
            <v>Nguyễn Phương Long</v>
          </cell>
          <cell r="D537" t="str">
            <v>Nhân viên lái vận hành TTBMĐ</v>
          </cell>
          <cell r="F537" t="str">
            <v>HDHV</v>
          </cell>
          <cell r="G537">
            <v>1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B538">
            <v>62102015</v>
          </cell>
          <cell r="C538" t="str">
            <v>Nguyễn Hữu Mạnh</v>
          </cell>
          <cell r="D538" t="str">
            <v>Nhân viên lái vận hành TTBMĐ</v>
          </cell>
          <cell r="F538" t="str">
            <v>HDHV</v>
          </cell>
          <cell r="G538">
            <v>1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B539">
            <v>63102015</v>
          </cell>
          <cell r="C539" t="str">
            <v>Phan Đức Mạnh</v>
          </cell>
          <cell r="D539" t="str">
            <v>Nhân viên lái vận hành TTBMĐ</v>
          </cell>
          <cell r="F539" t="str">
            <v>HDHV</v>
          </cell>
          <cell r="G539">
            <v>1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B540">
            <v>64102015</v>
          </cell>
          <cell r="C540" t="str">
            <v>Lương Văn Quân</v>
          </cell>
          <cell r="D540" t="str">
            <v>Nhân viên lái vận hành TTBMĐ</v>
          </cell>
          <cell r="F540" t="str">
            <v>HDHV</v>
          </cell>
          <cell r="G540">
            <v>1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B541">
            <v>65102015</v>
          </cell>
          <cell r="C541" t="str">
            <v>Lã Văn Quý</v>
          </cell>
          <cell r="D541" t="str">
            <v>Nhân viên lái vận hành TTBMĐ</v>
          </cell>
          <cell r="F541" t="str">
            <v>HDHV</v>
          </cell>
          <cell r="G541">
            <v>1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B542">
            <v>66102015</v>
          </cell>
          <cell r="C542" t="str">
            <v>Lê Văn Sơn</v>
          </cell>
          <cell r="D542" t="str">
            <v>Nhân viên lái vận hành TTBMĐ</v>
          </cell>
          <cell r="F542" t="str">
            <v>HDHV</v>
          </cell>
          <cell r="G542">
            <v>1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B543">
            <v>67102015</v>
          </cell>
          <cell r="C543" t="str">
            <v>Nguyễn Thanh Thắng</v>
          </cell>
          <cell r="D543" t="str">
            <v>Nhân viên lái vận hành TTBMĐ</v>
          </cell>
          <cell r="F543" t="str">
            <v>HDHV</v>
          </cell>
          <cell r="G543">
            <v>1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B544">
            <v>68102015</v>
          </cell>
          <cell r="C544" t="str">
            <v>Nguyễn Tiến Thành</v>
          </cell>
          <cell r="D544" t="str">
            <v>Nhân viên lái vận hành TTBMĐ</v>
          </cell>
          <cell r="F544" t="str">
            <v>HDHV</v>
          </cell>
          <cell r="G544">
            <v>1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B545">
            <v>69102015</v>
          </cell>
          <cell r="C545" t="str">
            <v>Nguyễn Văn Thọ</v>
          </cell>
          <cell r="D545" t="str">
            <v>Nhân viên lái vận hành TTBMĐ</v>
          </cell>
          <cell r="F545" t="str">
            <v>HDHV</v>
          </cell>
          <cell r="G545">
            <v>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</row>
        <row r="546">
          <cell r="B546">
            <v>70102015</v>
          </cell>
          <cell r="C546" t="str">
            <v>Nguyễn Ngọc Tùng</v>
          </cell>
          <cell r="D546" t="str">
            <v>Nhân viên lái vận hành TTBMĐ</v>
          </cell>
          <cell r="F546" t="str">
            <v>HDHV</v>
          </cell>
          <cell r="G546">
            <v>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B547">
            <v>71102015</v>
          </cell>
          <cell r="C547" t="str">
            <v>Đỗ Đình Việt</v>
          </cell>
          <cell r="D547" t="str">
            <v>Nhân viên lái vận hành TTBMĐ</v>
          </cell>
          <cell r="F547" t="str">
            <v>HDHV</v>
          </cell>
          <cell r="G547">
            <v>1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</sheetData>
      <sheetData sheetId="13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1330455</v>
          </cell>
          <cell r="F5">
            <v>12671000</v>
          </cell>
          <cell r="H5">
            <v>115000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1127070</v>
          </cell>
          <cell r="F6">
            <v>10734000</v>
          </cell>
          <cell r="H6">
            <v>107340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1127070</v>
          </cell>
          <cell r="F7">
            <v>10734000</v>
          </cell>
          <cell r="H7">
            <v>107340</v>
          </cell>
        </row>
        <row r="8">
          <cell r="B8">
            <v>10796</v>
          </cell>
          <cell r="C8" t="str">
            <v>Trần Thị Thúy Oanh</v>
          </cell>
          <cell r="D8" t="str">
            <v>Kê toán trưởng</v>
          </cell>
          <cell r="E8">
            <v>903315</v>
          </cell>
          <cell r="F8">
            <v>8603000</v>
          </cell>
          <cell r="H8">
            <v>86030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577815</v>
          </cell>
          <cell r="F9">
            <v>5503000</v>
          </cell>
          <cell r="H9">
            <v>55030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557445</v>
          </cell>
          <cell r="F10">
            <v>5309000</v>
          </cell>
          <cell r="H10">
            <v>53090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476070</v>
          </cell>
          <cell r="F11">
            <v>4534000</v>
          </cell>
          <cell r="H11">
            <v>45340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476070</v>
          </cell>
          <cell r="F12">
            <v>4534000</v>
          </cell>
          <cell r="H12">
            <v>45340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476070</v>
          </cell>
          <cell r="F13">
            <v>4534000</v>
          </cell>
          <cell r="H13">
            <v>45340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476070</v>
          </cell>
          <cell r="F14">
            <v>4534000</v>
          </cell>
          <cell r="H14">
            <v>45340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417060</v>
          </cell>
          <cell r="F15">
            <v>3972000</v>
          </cell>
          <cell r="H15">
            <v>39720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417060</v>
          </cell>
          <cell r="F16">
            <v>3972000</v>
          </cell>
          <cell r="H16">
            <v>39720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417060</v>
          </cell>
          <cell r="F17">
            <v>3972000</v>
          </cell>
          <cell r="H17">
            <v>39720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0</v>
          </cell>
          <cell r="F18">
            <v>3972000</v>
          </cell>
          <cell r="H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476070</v>
          </cell>
          <cell r="F19">
            <v>4534000</v>
          </cell>
          <cell r="H19">
            <v>45340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417060</v>
          </cell>
          <cell r="F20">
            <v>3972000</v>
          </cell>
          <cell r="H20">
            <v>39720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0</v>
          </cell>
          <cell r="F21">
            <v>3972000</v>
          </cell>
          <cell r="H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476070</v>
          </cell>
          <cell r="F22">
            <v>4534000</v>
          </cell>
          <cell r="H22">
            <v>45340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417060</v>
          </cell>
          <cell r="F23">
            <v>3972000</v>
          </cell>
          <cell r="H23">
            <v>39720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417060</v>
          </cell>
          <cell r="F24">
            <v>3972000</v>
          </cell>
          <cell r="H24">
            <v>39720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0</v>
          </cell>
          <cell r="F25">
            <v>3972000</v>
          </cell>
          <cell r="H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417060</v>
          </cell>
          <cell r="F26">
            <v>3972000</v>
          </cell>
          <cell r="H26">
            <v>39720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476070</v>
          </cell>
          <cell r="F27">
            <v>4534000</v>
          </cell>
          <cell r="H27">
            <v>45340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417060</v>
          </cell>
          <cell r="F28">
            <v>3972000</v>
          </cell>
          <cell r="H28">
            <v>39720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417060</v>
          </cell>
          <cell r="F29">
            <v>3972000</v>
          </cell>
          <cell r="H29">
            <v>39720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417060</v>
          </cell>
          <cell r="F30">
            <v>3972000</v>
          </cell>
          <cell r="H30">
            <v>39720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417060</v>
          </cell>
          <cell r="F31">
            <v>3972000</v>
          </cell>
          <cell r="H31">
            <v>39720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417060</v>
          </cell>
          <cell r="F32">
            <v>3972000</v>
          </cell>
          <cell r="H32">
            <v>39720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417060</v>
          </cell>
          <cell r="F33">
            <v>3972000</v>
          </cell>
          <cell r="H33">
            <v>39720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417060</v>
          </cell>
          <cell r="F34">
            <v>3972000</v>
          </cell>
          <cell r="H34">
            <v>39720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417060</v>
          </cell>
          <cell r="F35">
            <v>3972000</v>
          </cell>
          <cell r="H35">
            <v>39720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417060</v>
          </cell>
          <cell r="F36">
            <v>3972000</v>
          </cell>
          <cell r="H36">
            <v>39720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476070</v>
          </cell>
          <cell r="F37">
            <v>4534000</v>
          </cell>
          <cell r="H37">
            <v>45340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417060</v>
          </cell>
          <cell r="F38">
            <v>3972000</v>
          </cell>
          <cell r="H38">
            <v>39720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417060</v>
          </cell>
          <cell r="F39">
            <v>3972000</v>
          </cell>
          <cell r="H39">
            <v>39720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417060</v>
          </cell>
          <cell r="F40">
            <v>3972000</v>
          </cell>
          <cell r="H40">
            <v>39720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417060</v>
          </cell>
          <cell r="F41">
            <v>3972000</v>
          </cell>
          <cell r="H41">
            <v>39720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417060</v>
          </cell>
          <cell r="F42">
            <v>3972000</v>
          </cell>
          <cell r="H42">
            <v>39720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417060</v>
          </cell>
          <cell r="F43">
            <v>3972000</v>
          </cell>
          <cell r="H43">
            <v>39720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476070</v>
          </cell>
          <cell r="F44">
            <v>4534000</v>
          </cell>
          <cell r="H44">
            <v>45340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417060</v>
          </cell>
          <cell r="F45">
            <v>3972000</v>
          </cell>
          <cell r="H45">
            <v>39720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417060</v>
          </cell>
          <cell r="F46">
            <v>3972000</v>
          </cell>
          <cell r="H46">
            <v>39720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396690</v>
          </cell>
          <cell r="F47">
            <v>3778000</v>
          </cell>
          <cell r="H47">
            <v>37780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396690</v>
          </cell>
          <cell r="F48">
            <v>3778000</v>
          </cell>
          <cell r="H48">
            <v>37780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396690</v>
          </cell>
          <cell r="F49">
            <v>3778000</v>
          </cell>
          <cell r="H49">
            <v>37780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396690</v>
          </cell>
          <cell r="F50">
            <v>3778000</v>
          </cell>
          <cell r="H50">
            <v>37780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396690</v>
          </cell>
          <cell r="F51">
            <v>3778000</v>
          </cell>
          <cell r="H51">
            <v>37780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793380</v>
          </cell>
          <cell r="F52">
            <v>7556000</v>
          </cell>
          <cell r="H52">
            <v>75560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417060</v>
          </cell>
          <cell r="F53">
            <v>3972000</v>
          </cell>
          <cell r="H53">
            <v>39720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417060</v>
          </cell>
          <cell r="F54">
            <v>3972000</v>
          </cell>
          <cell r="H54">
            <v>39720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417060</v>
          </cell>
          <cell r="F55">
            <v>3972000</v>
          </cell>
          <cell r="H55">
            <v>39720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417060</v>
          </cell>
          <cell r="F56">
            <v>3972000</v>
          </cell>
          <cell r="H56">
            <v>39720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417060</v>
          </cell>
          <cell r="F57">
            <v>3972000</v>
          </cell>
          <cell r="H57">
            <v>39720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417060</v>
          </cell>
          <cell r="F58">
            <v>3972000</v>
          </cell>
          <cell r="H58">
            <v>39720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417060</v>
          </cell>
          <cell r="F59">
            <v>3972000</v>
          </cell>
          <cell r="H59">
            <v>39720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417060</v>
          </cell>
          <cell r="F60">
            <v>3972000</v>
          </cell>
          <cell r="H60">
            <v>39720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417060</v>
          </cell>
          <cell r="F61">
            <v>3972000</v>
          </cell>
          <cell r="H61">
            <v>39720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417060</v>
          </cell>
          <cell r="F62">
            <v>3972000</v>
          </cell>
          <cell r="H62">
            <v>39720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417060</v>
          </cell>
          <cell r="F63">
            <v>3972000</v>
          </cell>
          <cell r="H63">
            <v>39720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417060</v>
          </cell>
          <cell r="F64">
            <v>3972000</v>
          </cell>
          <cell r="H64">
            <v>39720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417060</v>
          </cell>
          <cell r="F65">
            <v>3972000</v>
          </cell>
          <cell r="H65">
            <v>39720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417060</v>
          </cell>
          <cell r="F66">
            <v>3972000</v>
          </cell>
          <cell r="H66">
            <v>39720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417060</v>
          </cell>
          <cell r="F67">
            <v>3972000</v>
          </cell>
          <cell r="H67">
            <v>39720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577815</v>
          </cell>
          <cell r="F68">
            <v>5503000</v>
          </cell>
          <cell r="H68">
            <v>55030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476070</v>
          </cell>
          <cell r="F69">
            <v>4534000</v>
          </cell>
          <cell r="H69">
            <v>45340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476070</v>
          </cell>
          <cell r="F70">
            <v>4534000</v>
          </cell>
          <cell r="H70">
            <v>45340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476070</v>
          </cell>
          <cell r="F71">
            <v>4534000</v>
          </cell>
          <cell r="H71">
            <v>45340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476070</v>
          </cell>
          <cell r="F72">
            <v>4534000</v>
          </cell>
          <cell r="H72">
            <v>45340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476070</v>
          </cell>
          <cell r="F73">
            <v>4534000</v>
          </cell>
          <cell r="H73">
            <v>45340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396690</v>
          </cell>
          <cell r="F74">
            <v>3778000</v>
          </cell>
          <cell r="H74">
            <v>37780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366240</v>
          </cell>
          <cell r="F75">
            <v>3488000</v>
          </cell>
          <cell r="H75">
            <v>34880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476070</v>
          </cell>
          <cell r="F76">
            <v>4534000</v>
          </cell>
          <cell r="H76">
            <v>45340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476070</v>
          </cell>
          <cell r="F77">
            <v>4534000</v>
          </cell>
          <cell r="H77">
            <v>45340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577815</v>
          </cell>
          <cell r="F78">
            <v>5503000</v>
          </cell>
          <cell r="H78">
            <v>55030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0</v>
          </cell>
          <cell r="F79">
            <v>5309000</v>
          </cell>
          <cell r="H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537075</v>
          </cell>
          <cell r="F80">
            <v>5115000</v>
          </cell>
          <cell r="H80">
            <v>51150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516705</v>
          </cell>
          <cell r="F81">
            <v>4921000</v>
          </cell>
          <cell r="H81">
            <v>49210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406875</v>
          </cell>
          <cell r="F82">
            <v>3875000</v>
          </cell>
          <cell r="H82">
            <v>38750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406875</v>
          </cell>
          <cell r="F83">
            <v>3875000</v>
          </cell>
          <cell r="H83">
            <v>38750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406875</v>
          </cell>
          <cell r="F84">
            <v>3875000</v>
          </cell>
          <cell r="H84">
            <v>38750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406875</v>
          </cell>
          <cell r="F85">
            <v>3875000</v>
          </cell>
          <cell r="H85">
            <v>38750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tài liệu và HDCX</v>
          </cell>
          <cell r="E86">
            <v>417060</v>
          </cell>
          <cell r="F86">
            <v>3972000</v>
          </cell>
          <cell r="H86">
            <v>39720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406875</v>
          </cell>
          <cell r="F87">
            <v>3875000</v>
          </cell>
          <cell r="H87">
            <v>38750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406875</v>
          </cell>
          <cell r="F88">
            <v>3875000</v>
          </cell>
          <cell r="H88">
            <v>38750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406875</v>
          </cell>
          <cell r="F89">
            <v>3875000</v>
          </cell>
          <cell r="H89">
            <v>38750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406875</v>
          </cell>
          <cell r="F90">
            <v>3875000</v>
          </cell>
          <cell r="H90">
            <v>38750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406875</v>
          </cell>
          <cell r="F91">
            <v>3875000</v>
          </cell>
          <cell r="H91">
            <v>38750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406875</v>
          </cell>
          <cell r="F92">
            <v>3875000</v>
          </cell>
          <cell r="H92">
            <v>38750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406875</v>
          </cell>
          <cell r="F93">
            <v>3875000</v>
          </cell>
          <cell r="H93">
            <v>38750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406875</v>
          </cell>
          <cell r="F94">
            <v>3875000</v>
          </cell>
          <cell r="H94">
            <v>38750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406875</v>
          </cell>
          <cell r="F95">
            <v>3875000</v>
          </cell>
          <cell r="H95">
            <v>38750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406875</v>
          </cell>
          <cell r="F96">
            <v>3875000</v>
          </cell>
          <cell r="H96">
            <v>38750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478065</v>
          </cell>
          <cell r="F97">
            <v>4553000</v>
          </cell>
          <cell r="H97">
            <v>45530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406875</v>
          </cell>
          <cell r="F98">
            <v>3875000</v>
          </cell>
          <cell r="H98">
            <v>38750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478065</v>
          </cell>
          <cell r="F99">
            <v>4553000</v>
          </cell>
          <cell r="H99">
            <v>45530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406875</v>
          </cell>
          <cell r="F100">
            <v>3875000</v>
          </cell>
          <cell r="H100">
            <v>38750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406875</v>
          </cell>
          <cell r="F101">
            <v>3875000</v>
          </cell>
          <cell r="H101">
            <v>38750</v>
          </cell>
        </row>
        <row r="102">
          <cell r="B102">
            <v>11109</v>
          </cell>
          <cell r="C102" t="str">
            <v>Phạm Thành Việt</v>
          </cell>
          <cell r="D102" t="str">
            <v>Nhân viên tài liệu và HDCX</v>
          </cell>
          <cell r="E102">
            <v>406875</v>
          </cell>
          <cell r="F102">
            <v>3875000</v>
          </cell>
          <cell r="H102">
            <v>38750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406875</v>
          </cell>
          <cell r="F103">
            <v>3875000</v>
          </cell>
          <cell r="H103">
            <v>38750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406875</v>
          </cell>
          <cell r="F104">
            <v>3875000</v>
          </cell>
          <cell r="H104">
            <v>38750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406875</v>
          </cell>
          <cell r="F105">
            <v>3875000</v>
          </cell>
          <cell r="H105">
            <v>38750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406875</v>
          </cell>
          <cell r="F106">
            <v>3875000</v>
          </cell>
          <cell r="H106">
            <v>38750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537075</v>
          </cell>
          <cell r="F107">
            <v>5115000</v>
          </cell>
          <cell r="H107">
            <v>51150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516705</v>
          </cell>
          <cell r="F108">
            <v>4921000</v>
          </cell>
          <cell r="H108">
            <v>49210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406875</v>
          </cell>
          <cell r="F109">
            <v>3875000</v>
          </cell>
          <cell r="H109">
            <v>38750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406875</v>
          </cell>
          <cell r="F110">
            <v>3875000</v>
          </cell>
          <cell r="H110">
            <v>38750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406875</v>
          </cell>
          <cell r="F111">
            <v>3875000</v>
          </cell>
          <cell r="H111">
            <v>38750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406875</v>
          </cell>
          <cell r="F112">
            <v>3875000</v>
          </cell>
          <cell r="H112">
            <v>38750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406875</v>
          </cell>
          <cell r="F113">
            <v>3875000</v>
          </cell>
          <cell r="H113">
            <v>38750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406875</v>
          </cell>
          <cell r="F114">
            <v>3875000</v>
          </cell>
          <cell r="H114">
            <v>38750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406875</v>
          </cell>
          <cell r="F115">
            <v>3875000</v>
          </cell>
          <cell r="H115">
            <v>38750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406875</v>
          </cell>
          <cell r="F116">
            <v>3875000</v>
          </cell>
          <cell r="H116">
            <v>38750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0</v>
          </cell>
          <cell r="F117">
            <v>3875000</v>
          </cell>
          <cell r="H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406875</v>
          </cell>
          <cell r="F118">
            <v>3875000</v>
          </cell>
          <cell r="H118">
            <v>38750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406875</v>
          </cell>
          <cell r="F119">
            <v>3875000</v>
          </cell>
          <cell r="H119">
            <v>38750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406875</v>
          </cell>
          <cell r="F120">
            <v>3875000</v>
          </cell>
          <cell r="H120">
            <v>38750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478065</v>
          </cell>
          <cell r="F121">
            <v>4553000</v>
          </cell>
          <cell r="H121">
            <v>45530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406875</v>
          </cell>
          <cell r="F122">
            <v>3875000</v>
          </cell>
          <cell r="H122">
            <v>38750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0</v>
          </cell>
          <cell r="F123">
            <v>3875000</v>
          </cell>
          <cell r="H123">
            <v>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406875</v>
          </cell>
          <cell r="F124">
            <v>3875000</v>
          </cell>
          <cell r="H124">
            <v>38750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406875</v>
          </cell>
          <cell r="F125">
            <v>3875000</v>
          </cell>
          <cell r="H125">
            <v>38750</v>
          </cell>
        </row>
        <row r="126">
          <cell r="B126">
            <v>10597</v>
          </cell>
          <cell r="C126" t="str">
            <v>Nguyễn Thị Thu Sang</v>
          </cell>
          <cell r="D126" t="str">
            <v>Nhân viên vệ sinh</v>
          </cell>
          <cell r="E126">
            <v>325500</v>
          </cell>
          <cell r="F126">
            <v>3100000</v>
          </cell>
          <cell r="H126">
            <v>31000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516705</v>
          </cell>
          <cell r="F127">
            <v>4921000</v>
          </cell>
          <cell r="H127">
            <v>49210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406875</v>
          </cell>
          <cell r="F128">
            <v>3875000</v>
          </cell>
          <cell r="H128">
            <v>38750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406875</v>
          </cell>
          <cell r="F129">
            <v>3875000</v>
          </cell>
          <cell r="H129">
            <v>38750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0</v>
          </cell>
          <cell r="F130">
            <v>3875000</v>
          </cell>
          <cell r="H130">
            <v>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406875</v>
          </cell>
          <cell r="F131">
            <v>3875000</v>
          </cell>
          <cell r="H131">
            <v>38750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406875</v>
          </cell>
          <cell r="F132">
            <v>3875000</v>
          </cell>
          <cell r="H132">
            <v>38750</v>
          </cell>
        </row>
        <row r="133">
          <cell r="B133">
            <v>11111</v>
          </cell>
          <cell r="C133" t="str">
            <v>Phạm Kim Hoàn</v>
          </cell>
          <cell r="D133" t="str">
            <v>NV PVHK</v>
          </cell>
          <cell r="E133">
            <v>0</v>
          </cell>
          <cell r="F133">
            <v>3875000</v>
          </cell>
          <cell r="H133">
            <v>0</v>
          </cell>
        </row>
        <row r="134">
          <cell r="B134">
            <v>11116</v>
          </cell>
          <cell r="C134" t="str">
            <v>Đỗ Thanh Bình</v>
          </cell>
          <cell r="D134" t="str">
            <v>NV PVHK</v>
          </cell>
          <cell r="E134">
            <v>406875</v>
          </cell>
          <cell r="F134">
            <v>3875000</v>
          </cell>
          <cell r="H134">
            <v>38750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E135">
            <v>406875</v>
          </cell>
          <cell r="F135">
            <v>3875000</v>
          </cell>
          <cell r="H135">
            <v>38750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E136">
            <v>0</v>
          </cell>
          <cell r="F136">
            <v>3875000</v>
          </cell>
          <cell r="H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E137">
            <v>406875</v>
          </cell>
          <cell r="F137">
            <v>3875000</v>
          </cell>
          <cell r="H137">
            <v>38750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E138">
            <v>406875</v>
          </cell>
          <cell r="F138">
            <v>3875000</v>
          </cell>
          <cell r="H138">
            <v>38750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E139">
            <v>406875</v>
          </cell>
          <cell r="F139">
            <v>3875000</v>
          </cell>
          <cell r="H139">
            <v>38750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E140">
            <v>396690</v>
          </cell>
          <cell r="F140">
            <v>3778000</v>
          </cell>
          <cell r="H140">
            <v>37780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E141">
            <v>406875</v>
          </cell>
          <cell r="F141">
            <v>3875000</v>
          </cell>
          <cell r="H141">
            <v>38750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E142">
            <v>406875</v>
          </cell>
          <cell r="F142">
            <v>3875000</v>
          </cell>
          <cell r="H142">
            <v>38750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E143">
            <v>537075</v>
          </cell>
          <cell r="F143">
            <v>5115000</v>
          </cell>
          <cell r="H143">
            <v>51150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E144">
            <v>406875</v>
          </cell>
          <cell r="F144">
            <v>3875000</v>
          </cell>
          <cell r="H144">
            <v>38750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E145">
            <v>0</v>
          </cell>
          <cell r="F145">
            <v>3875000</v>
          </cell>
          <cell r="H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E146">
            <v>406875</v>
          </cell>
          <cell r="F146">
            <v>3875000</v>
          </cell>
          <cell r="H146">
            <v>38750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E147">
            <v>406875</v>
          </cell>
          <cell r="F147">
            <v>3875000</v>
          </cell>
          <cell r="H147">
            <v>38750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E148">
            <v>406875</v>
          </cell>
          <cell r="F148">
            <v>3875000</v>
          </cell>
          <cell r="H148">
            <v>38750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E149">
            <v>406875</v>
          </cell>
          <cell r="F149">
            <v>3875000</v>
          </cell>
          <cell r="H149">
            <v>38750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E150">
            <v>406875</v>
          </cell>
          <cell r="F150">
            <v>3875000</v>
          </cell>
          <cell r="H150">
            <v>38750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E151">
            <v>406875</v>
          </cell>
          <cell r="F151">
            <v>3875000</v>
          </cell>
          <cell r="H151">
            <v>38750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E152">
            <v>406875</v>
          </cell>
          <cell r="F152">
            <v>3875000</v>
          </cell>
          <cell r="H152">
            <v>38750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E153">
            <v>406875</v>
          </cell>
          <cell r="F153">
            <v>3875000</v>
          </cell>
          <cell r="H153">
            <v>38750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E154">
            <v>406875</v>
          </cell>
          <cell r="F154">
            <v>3875000</v>
          </cell>
          <cell r="H154">
            <v>38750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E155">
            <v>406875</v>
          </cell>
          <cell r="F155">
            <v>3875000</v>
          </cell>
          <cell r="H155">
            <v>38750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E156">
            <v>406875</v>
          </cell>
          <cell r="F156">
            <v>3875000</v>
          </cell>
          <cell r="H156">
            <v>38750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E157">
            <v>406875</v>
          </cell>
          <cell r="F157">
            <v>3875000</v>
          </cell>
          <cell r="H157">
            <v>38750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E158">
            <v>406875</v>
          </cell>
          <cell r="F158">
            <v>3875000</v>
          </cell>
          <cell r="H158">
            <v>38750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E159">
            <v>0</v>
          </cell>
          <cell r="F159">
            <v>4921000</v>
          </cell>
          <cell r="H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E160">
            <v>0</v>
          </cell>
          <cell r="F160">
            <v>3875000</v>
          </cell>
          <cell r="H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E161">
            <v>406875</v>
          </cell>
          <cell r="F161">
            <v>3875000</v>
          </cell>
          <cell r="H161">
            <v>38750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E162">
            <v>406875</v>
          </cell>
          <cell r="F162">
            <v>3875000</v>
          </cell>
          <cell r="H162">
            <v>38750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E163">
            <v>406875</v>
          </cell>
          <cell r="F163">
            <v>3875000</v>
          </cell>
          <cell r="H163">
            <v>38750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E164">
            <v>406875</v>
          </cell>
          <cell r="F164">
            <v>3875000</v>
          </cell>
          <cell r="H164">
            <v>38750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E165">
            <v>406875</v>
          </cell>
          <cell r="F165">
            <v>3875000</v>
          </cell>
          <cell r="H165">
            <v>38750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E166">
            <v>406875</v>
          </cell>
          <cell r="F166">
            <v>3875000</v>
          </cell>
          <cell r="H166">
            <v>38750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E167">
            <v>516705</v>
          </cell>
          <cell r="F167">
            <v>4921000</v>
          </cell>
          <cell r="H167">
            <v>49210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E168">
            <v>406875</v>
          </cell>
          <cell r="F168">
            <v>3875000</v>
          </cell>
          <cell r="H168">
            <v>38750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E169">
            <v>406875</v>
          </cell>
          <cell r="F169">
            <v>3875000</v>
          </cell>
          <cell r="H169">
            <v>38750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E170">
            <v>406875</v>
          </cell>
          <cell r="F170">
            <v>3875000</v>
          </cell>
          <cell r="H170">
            <v>38750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E171">
            <v>406875</v>
          </cell>
          <cell r="F171">
            <v>3875000</v>
          </cell>
          <cell r="H171">
            <v>38750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E172">
            <v>406875</v>
          </cell>
          <cell r="F172">
            <v>3875000</v>
          </cell>
          <cell r="H172">
            <v>38750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E173">
            <v>406875</v>
          </cell>
          <cell r="F173">
            <v>3875000</v>
          </cell>
          <cell r="H173">
            <v>38750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E174">
            <v>406875</v>
          </cell>
          <cell r="F174">
            <v>3875000</v>
          </cell>
          <cell r="H174">
            <v>38750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E175">
            <v>406875</v>
          </cell>
          <cell r="F175">
            <v>3875000</v>
          </cell>
          <cell r="H175">
            <v>38750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E176">
            <v>406875</v>
          </cell>
          <cell r="F176">
            <v>3875000</v>
          </cell>
          <cell r="H176">
            <v>38750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E177">
            <v>406875</v>
          </cell>
          <cell r="F177">
            <v>3875000</v>
          </cell>
          <cell r="H177">
            <v>38750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E178">
            <v>406875</v>
          </cell>
          <cell r="F178">
            <v>3875000</v>
          </cell>
          <cell r="H178">
            <v>38750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E179">
            <v>406875</v>
          </cell>
          <cell r="F179">
            <v>3875000</v>
          </cell>
          <cell r="H179">
            <v>38750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E180">
            <v>406875</v>
          </cell>
          <cell r="F180">
            <v>3875000</v>
          </cell>
          <cell r="H180">
            <v>38750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E181">
            <v>406875</v>
          </cell>
          <cell r="F181">
            <v>3875000</v>
          </cell>
          <cell r="H181">
            <v>38750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E182">
            <v>406875</v>
          </cell>
          <cell r="F182">
            <v>3875000</v>
          </cell>
          <cell r="H182">
            <v>38750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E183">
            <v>406875</v>
          </cell>
          <cell r="F183">
            <v>3875000</v>
          </cell>
          <cell r="H183">
            <v>38750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E184">
            <v>406875</v>
          </cell>
          <cell r="F184">
            <v>3875000</v>
          </cell>
          <cell r="H184">
            <v>38750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E185">
            <v>406875</v>
          </cell>
          <cell r="F185">
            <v>3875000</v>
          </cell>
          <cell r="H185">
            <v>38750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E186">
            <v>406875</v>
          </cell>
          <cell r="F186">
            <v>3875000</v>
          </cell>
          <cell r="H186">
            <v>38750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E187">
            <v>406875</v>
          </cell>
          <cell r="F187">
            <v>3875000</v>
          </cell>
          <cell r="H187">
            <v>38750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E188">
            <v>406875</v>
          </cell>
          <cell r="F188">
            <v>3875000</v>
          </cell>
          <cell r="H188">
            <v>38750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E189">
            <v>406875</v>
          </cell>
          <cell r="F189">
            <v>3875000</v>
          </cell>
          <cell r="H189">
            <v>38750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E190">
            <v>406875</v>
          </cell>
          <cell r="F190">
            <v>3875000</v>
          </cell>
          <cell r="H190">
            <v>38750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E191">
            <v>406875</v>
          </cell>
          <cell r="F191">
            <v>3875000</v>
          </cell>
          <cell r="H191">
            <v>38750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E192">
            <v>406875</v>
          </cell>
          <cell r="F192">
            <v>3875000</v>
          </cell>
          <cell r="H192">
            <v>38750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E193">
            <v>406875</v>
          </cell>
          <cell r="F193">
            <v>3875000</v>
          </cell>
          <cell r="H193">
            <v>38750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E194">
            <v>406875</v>
          </cell>
          <cell r="F194">
            <v>3875000</v>
          </cell>
          <cell r="H194">
            <v>38750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E195">
            <v>406875</v>
          </cell>
          <cell r="F195">
            <v>3875000</v>
          </cell>
          <cell r="H195">
            <v>38750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E196">
            <v>406875</v>
          </cell>
          <cell r="F196">
            <v>3875000</v>
          </cell>
          <cell r="H196">
            <v>38750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E197">
            <v>406875</v>
          </cell>
          <cell r="F197">
            <v>3875000</v>
          </cell>
          <cell r="H197">
            <v>38750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E198">
            <v>406875</v>
          </cell>
          <cell r="F198">
            <v>3875000</v>
          </cell>
          <cell r="H198">
            <v>38750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E199">
            <v>406875</v>
          </cell>
          <cell r="F199">
            <v>3875000</v>
          </cell>
          <cell r="H199">
            <v>38750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E200">
            <v>406875</v>
          </cell>
          <cell r="F200">
            <v>3875000</v>
          </cell>
          <cell r="H200">
            <v>38750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E201">
            <v>406875</v>
          </cell>
          <cell r="F201">
            <v>3875000</v>
          </cell>
          <cell r="H201">
            <v>38750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E202">
            <v>406875</v>
          </cell>
          <cell r="F202">
            <v>3875000</v>
          </cell>
          <cell r="H202">
            <v>38750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E203">
            <v>406875</v>
          </cell>
          <cell r="F203">
            <v>3875000</v>
          </cell>
          <cell r="H203">
            <v>38750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E204">
            <v>406875</v>
          </cell>
          <cell r="F204">
            <v>3875000</v>
          </cell>
          <cell r="H204">
            <v>38750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E205">
            <v>406875</v>
          </cell>
          <cell r="F205">
            <v>3875000</v>
          </cell>
          <cell r="H205">
            <v>38750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E206">
            <v>406875</v>
          </cell>
          <cell r="F206">
            <v>3875000</v>
          </cell>
          <cell r="H206">
            <v>38750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E207">
            <v>406875</v>
          </cell>
          <cell r="F207">
            <v>3875000</v>
          </cell>
          <cell r="H207">
            <v>38750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E208">
            <v>406875</v>
          </cell>
          <cell r="F208">
            <v>3875000</v>
          </cell>
          <cell r="H208">
            <v>38750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E209">
            <v>406875</v>
          </cell>
          <cell r="F209">
            <v>3875000</v>
          </cell>
          <cell r="H209">
            <v>38750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E210">
            <v>406875</v>
          </cell>
          <cell r="F210">
            <v>3875000</v>
          </cell>
          <cell r="H210">
            <v>38750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E211">
            <v>406875</v>
          </cell>
          <cell r="F211">
            <v>3875000</v>
          </cell>
          <cell r="H211">
            <v>38750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E212">
            <v>406875</v>
          </cell>
          <cell r="F212">
            <v>3875000</v>
          </cell>
          <cell r="H212">
            <v>38750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E213">
            <v>406875</v>
          </cell>
          <cell r="F213">
            <v>3875000</v>
          </cell>
          <cell r="H213">
            <v>38750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E214">
            <v>406875</v>
          </cell>
          <cell r="F214">
            <v>3875000</v>
          </cell>
          <cell r="H214">
            <v>38750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E215">
            <v>0</v>
          </cell>
          <cell r="F215">
            <v>3875000</v>
          </cell>
          <cell r="H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E216">
            <v>366240</v>
          </cell>
          <cell r="F216">
            <v>3488000</v>
          </cell>
          <cell r="H216">
            <v>34880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E217">
            <v>577815</v>
          </cell>
          <cell r="F217">
            <v>5503000</v>
          </cell>
          <cell r="H217">
            <v>55030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E218">
            <v>557445</v>
          </cell>
          <cell r="F218">
            <v>5309000</v>
          </cell>
          <cell r="H218">
            <v>53090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E219">
            <v>557445</v>
          </cell>
          <cell r="F219">
            <v>5309000</v>
          </cell>
          <cell r="H219">
            <v>53090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E220">
            <v>557445</v>
          </cell>
          <cell r="F220">
            <v>5309000</v>
          </cell>
          <cell r="H220">
            <v>53090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E221">
            <v>579810</v>
          </cell>
          <cell r="F221">
            <v>5522000</v>
          </cell>
          <cell r="H221">
            <v>55220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E222">
            <v>516705</v>
          </cell>
          <cell r="F222">
            <v>4921000</v>
          </cell>
          <cell r="H222">
            <v>49210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E223">
            <v>516705</v>
          </cell>
          <cell r="F223">
            <v>4921000</v>
          </cell>
          <cell r="H223">
            <v>49210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E224">
            <v>516705</v>
          </cell>
          <cell r="F224">
            <v>4921000</v>
          </cell>
          <cell r="H224">
            <v>49210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E225">
            <v>516705</v>
          </cell>
          <cell r="F225">
            <v>4921000</v>
          </cell>
          <cell r="H225">
            <v>49210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E226">
            <v>516705</v>
          </cell>
          <cell r="F226">
            <v>4921000</v>
          </cell>
          <cell r="H226">
            <v>49210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E227">
            <v>581805</v>
          </cell>
          <cell r="F227">
            <v>5541000</v>
          </cell>
          <cell r="H227">
            <v>55410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E228">
            <v>516705</v>
          </cell>
          <cell r="F228">
            <v>4921000</v>
          </cell>
          <cell r="H228">
            <v>49210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E229">
            <v>516705</v>
          </cell>
          <cell r="F229">
            <v>4921000</v>
          </cell>
          <cell r="H229">
            <v>49210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E230">
            <v>516705</v>
          </cell>
          <cell r="F230">
            <v>4921000</v>
          </cell>
          <cell r="H230">
            <v>49210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E231">
            <v>516705</v>
          </cell>
          <cell r="F231">
            <v>4921000</v>
          </cell>
          <cell r="H231">
            <v>49210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E232">
            <v>516705</v>
          </cell>
          <cell r="F232">
            <v>4921000</v>
          </cell>
          <cell r="H232">
            <v>49210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E233">
            <v>516705</v>
          </cell>
          <cell r="F233">
            <v>4921000</v>
          </cell>
          <cell r="H233">
            <v>49210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E234">
            <v>516705</v>
          </cell>
          <cell r="F234">
            <v>4921000</v>
          </cell>
          <cell r="H234">
            <v>49210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E235">
            <v>516705</v>
          </cell>
          <cell r="F235">
            <v>4921000</v>
          </cell>
          <cell r="H235">
            <v>49210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E236">
            <v>516705</v>
          </cell>
          <cell r="F236">
            <v>4921000</v>
          </cell>
          <cell r="H236">
            <v>49210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E237">
            <v>516705</v>
          </cell>
          <cell r="F237">
            <v>4921000</v>
          </cell>
          <cell r="H237">
            <v>49210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E238">
            <v>437430</v>
          </cell>
          <cell r="F238">
            <v>4166000</v>
          </cell>
          <cell r="H238">
            <v>41660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E239">
            <v>516705</v>
          </cell>
          <cell r="F239">
            <v>4921000</v>
          </cell>
          <cell r="H239">
            <v>49210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E240">
            <v>516705</v>
          </cell>
          <cell r="F240">
            <v>4921000</v>
          </cell>
          <cell r="H240">
            <v>49210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E241">
            <v>516705</v>
          </cell>
          <cell r="F241">
            <v>4921000</v>
          </cell>
          <cell r="H241">
            <v>49210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E242">
            <v>516705</v>
          </cell>
          <cell r="F242">
            <v>4921000</v>
          </cell>
          <cell r="H242">
            <v>49210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E243">
            <v>437430</v>
          </cell>
          <cell r="F243">
            <v>4166000</v>
          </cell>
          <cell r="H243">
            <v>41660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E244">
            <v>396690</v>
          </cell>
          <cell r="F244">
            <v>3778000</v>
          </cell>
          <cell r="H244">
            <v>37780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E245">
            <v>396690</v>
          </cell>
          <cell r="F245">
            <v>3778000</v>
          </cell>
          <cell r="H245">
            <v>37780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E246">
            <v>396690</v>
          </cell>
          <cell r="F246">
            <v>3778000</v>
          </cell>
          <cell r="H246">
            <v>37780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E247">
            <v>396690</v>
          </cell>
          <cell r="F247">
            <v>3778000</v>
          </cell>
          <cell r="H247">
            <v>37780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E248">
            <v>396690</v>
          </cell>
          <cell r="F248">
            <v>3778000</v>
          </cell>
          <cell r="H248">
            <v>37780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E249">
            <v>396690</v>
          </cell>
          <cell r="F249">
            <v>3778000</v>
          </cell>
          <cell r="H249">
            <v>37780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E250">
            <v>396690</v>
          </cell>
          <cell r="F250">
            <v>3778000</v>
          </cell>
          <cell r="H250">
            <v>37780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E251">
            <v>396690</v>
          </cell>
          <cell r="F251">
            <v>3778000</v>
          </cell>
          <cell r="H251">
            <v>37780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E252">
            <v>396690</v>
          </cell>
          <cell r="F252">
            <v>3778000</v>
          </cell>
          <cell r="H252">
            <v>37780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E253">
            <v>396690</v>
          </cell>
          <cell r="F253">
            <v>3778000</v>
          </cell>
          <cell r="H253">
            <v>37780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E254">
            <v>396690</v>
          </cell>
          <cell r="F254">
            <v>3778000</v>
          </cell>
          <cell r="H254">
            <v>37780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E255">
            <v>396690</v>
          </cell>
          <cell r="F255">
            <v>3778000</v>
          </cell>
          <cell r="H255">
            <v>37780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E256">
            <v>396690</v>
          </cell>
          <cell r="F256">
            <v>3778000</v>
          </cell>
          <cell r="H256">
            <v>37780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E257">
            <v>437430</v>
          </cell>
          <cell r="F257">
            <v>4166000</v>
          </cell>
          <cell r="H257">
            <v>41660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E258">
            <v>396690</v>
          </cell>
          <cell r="F258">
            <v>3778000</v>
          </cell>
          <cell r="H258">
            <v>37780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E259">
            <v>396690</v>
          </cell>
          <cell r="F259">
            <v>3778000</v>
          </cell>
          <cell r="H259">
            <v>37780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E260">
            <v>437430</v>
          </cell>
          <cell r="F260">
            <v>4166000</v>
          </cell>
          <cell r="H260">
            <v>41660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E261">
            <v>396690</v>
          </cell>
          <cell r="F261">
            <v>3778000</v>
          </cell>
          <cell r="H261">
            <v>37780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E262">
            <v>0</v>
          </cell>
          <cell r="F262">
            <v>3778000</v>
          </cell>
          <cell r="H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E263">
            <v>396690</v>
          </cell>
          <cell r="F263">
            <v>3778000</v>
          </cell>
          <cell r="H263">
            <v>37780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E264">
            <v>396690</v>
          </cell>
          <cell r="F264">
            <v>3778000</v>
          </cell>
          <cell r="H264">
            <v>37780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E265">
            <v>396690</v>
          </cell>
          <cell r="F265">
            <v>3778000</v>
          </cell>
          <cell r="H265">
            <v>37780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E266">
            <v>396690</v>
          </cell>
          <cell r="F266">
            <v>3778000</v>
          </cell>
          <cell r="H266">
            <v>37780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E267">
            <v>396690</v>
          </cell>
          <cell r="F267">
            <v>3778000</v>
          </cell>
          <cell r="H267">
            <v>37780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E268">
            <v>396690</v>
          </cell>
          <cell r="F268">
            <v>3778000</v>
          </cell>
          <cell r="H268">
            <v>37780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E269">
            <v>396690</v>
          </cell>
          <cell r="F269">
            <v>3778000</v>
          </cell>
          <cell r="H269">
            <v>37780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E270">
            <v>396690</v>
          </cell>
          <cell r="F270">
            <v>3778000</v>
          </cell>
          <cell r="H270">
            <v>37780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E271">
            <v>396690</v>
          </cell>
          <cell r="F271">
            <v>3778000</v>
          </cell>
          <cell r="H271">
            <v>37780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E272">
            <v>396690</v>
          </cell>
          <cell r="F272">
            <v>3778000</v>
          </cell>
          <cell r="H272">
            <v>37780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E273">
            <v>396690</v>
          </cell>
          <cell r="F273">
            <v>3778000</v>
          </cell>
          <cell r="H273">
            <v>37780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E274">
            <v>396690</v>
          </cell>
          <cell r="F274">
            <v>3778000</v>
          </cell>
          <cell r="H274">
            <v>37780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E275">
            <v>396690</v>
          </cell>
          <cell r="F275">
            <v>3778000</v>
          </cell>
          <cell r="H275">
            <v>37780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E276">
            <v>396690</v>
          </cell>
          <cell r="F276">
            <v>3778000</v>
          </cell>
          <cell r="H276">
            <v>37780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E277">
            <v>396690</v>
          </cell>
          <cell r="F277">
            <v>3778000</v>
          </cell>
          <cell r="H277">
            <v>37780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E278">
            <v>396690</v>
          </cell>
          <cell r="F278">
            <v>3778000</v>
          </cell>
          <cell r="H278">
            <v>37780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E279">
            <v>396690</v>
          </cell>
          <cell r="F279">
            <v>3778000</v>
          </cell>
          <cell r="H279">
            <v>37780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E280">
            <v>396690</v>
          </cell>
          <cell r="F280">
            <v>3778000</v>
          </cell>
          <cell r="H280">
            <v>37780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E281">
            <v>396690</v>
          </cell>
          <cell r="F281">
            <v>3778000</v>
          </cell>
          <cell r="H281">
            <v>37780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E282">
            <v>0</v>
          </cell>
          <cell r="F282">
            <v>3778000</v>
          </cell>
          <cell r="H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E283">
            <v>396690</v>
          </cell>
          <cell r="F283">
            <v>3778000</v>
          </cell>
          <cell r="H283">
            <v>37780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E284">
            <v>396690</v>
          </cell>
          <cell r="F284">
            <v>3778000</v>
          </cell>
          <cell r="H284">
            <v>37780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E285">
            <v>396690</v>
          </cell>
          <cell r="F285">
            <v>3778000</v>
          </cell>
          <cell r="H285">
            <v>37780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E286">
            <v>396690</v>
          </cell>
          <cell r="F286">
            <v>3778000</v>
          </cell>
          <cell r="H286">
            <v>37780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E287">
            <v>396690</v>
          </cell>
          <cell r="F287">
            <v>3778000</v>
          </cell>
          <cell r="H287">
            <v>37780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E288">
            <v>396690</v>
          </cell>
          <cell r="F288">
            <v>3778000</v>
          </cell>
          <cell r="H288">
            <v>37780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E289">
            <v>396690</v>
          </cell>
          <cell r="F289">
            <v>3778000</v>
          </cell>
          <cell r="H289">
            <v>37780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E290">
            <v>396690</v>
          </cell>
          <cell r="F290">
            <v>3778000</v>
          </cell>
          <cell r="H290">
            <v>37780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E291">
            <v>396690</v>
          </cell>
          <cell r="F291">
            <v>3778000</v>
          </cell>
          <cell r="H291">
            <v>37780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E292">
            <v>396690</v>
          </cell>
          <cell r="F292">
            <v>3778000</v>
          </cell>
          <cell r="H292">
            <v>37780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E293">
            <v>396690</v>
          </cell>
          <cell r="F293">
            <v>3778000</v>
          </cell>
          <cell r="H293">
            <v>37780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E294">
            <v>396690</v>
          </cell>
          <cell r="F294">
            <v>3778000</v>
          </cell>
          <cell r="H294">
            <v>37780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E295">
            <v>396690</v>
          </cell>
          <cell r="F295">
            <v>3778000</v>
          </cell>
          <cell r="H295">
            <v>37780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E296">
            <v>396690</v>
          </cell>
          <cell r="F296">
            <v>3778000</v>
          </cell>
          <cell r="H296">
            <v>37780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E297">
            <v>396690</v>
          </cell>
          <cell r="F297">
            <v>3778000</v>
          </cell>
          <cell r="H297">
            <v>37780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E298">
            <v>396690</v>
          </cell>
          <cell r="F298">
            <v>3778000</v>
          </cell>
          <cell r="H298">
            <v>37780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E299">
            <v>0</v>
          </cell>
          <cell r="F299">
            <v>3778000</v>
          </cell>
          <cell r="H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E300">
            <v>396690</v>
          </cell>
          <cell r="F300">
            <v>3778000</v>
          </cell>
          <cell r="H300">
            <v>37780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E301">
            <v>396690</v>
          </cell>
          <cell r="F301">
            <v>3778000</v>
          </cell>
          <cell r="H301">
            <v>37780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E302">
            <v>396690</v>
          </cell>
          <cell r="F302">
            <v>3778000</v>
          </cell>
          <cell r="H302">
            <v>37780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E303">
            <v>0</v>
          </cell>
          <cell r="F303">
            <v>3778000</v>
          </cell>
          <cell r="H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E304">
            <v>396690</v>
          </cell>
          <cell r="F304">
            <v>3778000</v>
          </cell>
          <cell r="H304">
            <v>37780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E305">
            <v>396690</v>
          </cell>
          <cell r="F305">
            <v>3778000</v>
          </cell>
          <cell r="H305">
            <v>37780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E306">
            <v>396690</v>
          </cell>
          <cell r="F306">
            <v>3778000</v>
          </cell>
          <cell r="H306">
            <v>37780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E307">
            <v>396690</v>
          </cell>
          <cell r="F307">
            <v>3778000</v>
          </cell>
          <cell r="H307">
            <v>37780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E308">
            <v>396690</v>
          </cell>
          <cell r="F308">
            <v>3778000</v>
          </cell>
          <cell r="H308">
            <v>37780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E309">
            <v>396690</v>
          </cell>
          <cell r="F309">
            <v>3778000</v>
          </cell>
          <cell r="H309">
            <v>37780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E310">
            <v>396690</v>
          </cell>
          <cell r="F310">
            <v>3778000</v>
          </cell>
          <cell r="H310">
            <v>37780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E311">
            <v>396690</v>
          </cell>
          <cell r="F311">
            <v>3778000</v>
          </cell>
          <cell r="H311">
            <v>37780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E312">
            <v>396690</v>
          </cell>
          <cell r="F312">
            <v>3778000</v>
          </cell>
          <cell r="H312">
            <v>37780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E313">
            <v>396690</v>
          </cell>
          <cell r="F313">
            <v>3778000</v>
          </cell>
          <cell r="H313">
            <v>37780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E314">
            <v>396690</v>
          </cell>
          <cell r="F314">
            <v>3778000</v>
          </cell>
          <cell r="H314">
            <v>37780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E315">
            <v>396690</v>
          </cell>
          <cell r="F315">
            <v>3778000</v>
          </cell>
          <cell r="H315">
            <v>37780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E316">
            <v>0</v>
          </cell>
          <cell r="F316">
            <v>3778000</v>
          </cell>
          <cell r="H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E317">
            <v>396690</v>
          </cell>
          <cell r="F317">
            <v>3778000</v>
          </cell>
          <cell r="H317">
            <v>37780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E318">
            <v>396690</v>
          </cell>
          <cell r="F318">
            <v>3778000</v>
          </cell>
          <cell r="H318">
            <v>37780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E319">
            <v>396690</v>
          </cell>
          <cell r="F319">
            <v>3778000</v>
          </cell>
          <cell r="H319">
            <v>37780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E320">
            <v>396690</v>
          </cell>
          <cell r="F320">
            <v>3778000</v>
          </cell>
          <cell r="H320">
            <v>37780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E321">
            <v>396690</v>
          </cell>
          <cell r="F321">
            <v>3778000</v>
          </cell>
          <cell r="H321">
            <v>37780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E322">
            <v>396690</v>
          </cell>
          <cell r="F322">
            <v>3778000</v>
          </cell>
          <cell r="H322">
            <v>37780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E323">
            <v>396690</v>
          </cell>
          <cell r="F323">
            <v>3778000</v>
          </cell>
          <cell r="H323">
            <v>37780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E324">
            <v>396690</v>
          </cell>
          <cell r="F324">
            <v>3778000</v>
          </cell>
          <cell r="H324">
            <v>37780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E325">
            <v>396690</v>
          </cell>
          <cell r="F325">
            <v>3778000</v>
          </cell>
          <cell r="H325">
            <v>37780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E326">
            <v>396690</v>
          </cell>
          <cell r="F326">
            <v>3778000</v>
          </cell>
          <cell r="H326">
            <v>37780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E327">
            <v>396690</v>
          </cell>
          <cell r="F327">
            <v>3778000</v>
          </cell>
          <cell r="H327">
            <v>37780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E328">
            <v>396690</v>
          </cell>
          <cell r="F328">
            <v>3778000</v>
          </cell>
          <cell r="H328">
            <v>37780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E329">
            <v>396690</v>
          </cell>
          <cell r="F329">
            <v>3778000</v>
          </cell>
          <cell r="H329">
            <v>37780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E330">
            <v>396690</v>
          </cell>
          <cell r="F330">
            <v>3778000</v>
          </cell>
          <cell r="H330">
            <v>37780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E331">
            <v>516705</v>
          </cell>
          <cell r="F331">
            <v>4921000</v>
          </cell>
          <cell r="H331">
            <v>49210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E332">
            <v>516705</v>
          </cell>
          <cell r="F332">
            <v>4921000</v>
          </cell>
          <cell r="H332">
            <v>49210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E333">
            <v>516705</v>
          </cell>
          <cell r="F333">
            <v>4921000</v>
          </cell>
          <cell r="H333">
            <v>49210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E334">
            <v>516705</v>
          </cell>
          <cell r="F334">
            <v>4921000</v>
          </cell>
          <cell r="H334">
            <v>49210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E335">
            <v>516705</v>
          </cell>
          <cell r="F335">
            <v>4921000</v>
          </cell>
          <cell r="H335">
            <v>49210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E336">
            <v>516705</v>
          </cell>
          <cell r="F336">
            <v>4921000</v>
          </cell>
          <cell r="H336">
            <v>49210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E337">
            <v>595980</v>
          </cell>
          <cell r="F337">
            <v>5676000</v>
          </cell>
          <cell r="H337">
            <v>56760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E338">
            <v>516705</v>
          </cell>
          <cell r="F338">
            <v>4921000</v>
          </cell>
          <cell r="H338">
            <v>49210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E339">
            <v>516705</v>
          </cell>
          <cell r="F339">
            <v>4921000</v>
          </cell>
          <cell r="H339">
            <v>49210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E340">
            <v>516705</v>
          </cell>
          <cell r="F340">
            <v>4921000</v>
          </cell>
          <cell r="H340">
            <v>49210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E341">
            <v>516705</v>
          </cell>
          <cell r="F341">
            <v>4921000</v>
          </cell>
          <cell r="H341">
            <v>49210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E342">
            <v>516705</v>
          </cell>
          <cell r="F342">
            <v>4921000</v>
          </cell>
          <cell r="H342">
            <v>49210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E343">
            <v>516705</v>
          </cell>
          <cell r="F343">
            <v>4921000</v>
          </cell>
          <cell r="H343">
            <v>49210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E344">
            <v>516705</v>
          </cell>
          <cell r="F344">
            <v>4921000</v>
          </cell>
          <cell r="H344">
            <v>49210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E345">
            <v>516705</v>
          </cell>
          <cell r="F345">
            <v>4921000</v>
          </cell>
          <cell r="H345">
            <v>49210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E346">
            <v>516705</v>
          </cell>
          <cell r="F346">
            <v>4921000</v>
          </cell>
          <cell r="H346">
            <v>49210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E347">
            <v>516705</v>
          </cell>
          <cell r="F347">
            <v>4921000</v>
          </cell>
          <cell r="H347">
            <v>49210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E348">
            <v>516705</v>
          </cell>
          <cell r="F348">
            <v>4921000</v>
          </cell>
          <cell r="H348">
            <v>49210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E349">
            <v>516705</v>
          </cell>
          <cell r="F349">
            <v>4921000</v>
          </cell>
          <cell r="H349">
            <v>49210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E350">
            <v>516705</v>
          </cell>
          <cell r="F350">
            <v>4921000</v>
          </cell>
          <cell r="H350">
            <v>49210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E351">
            <v>516705</v>
          </cell>
          <cell r="F351">
            <v>4921000</v>
          </cell>
          <cell r="H351">
            <v>49210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E352">
            <v>516705</v>
          </cell>
          <cell r="F352">
            <v>4921000</v>
          </cell>
          <cell r="H352">
            <v>49210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E353">
            <v>516705</v>
          </cell>
          <cell r="F353">
            <v>4921000</v>
          </cell>
          <cell r="H353">
            <v>49210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E354">
            <v>437430</v>
          </cell>
          <cell r="F354">
            <v>4166000</v>
          </cell>
          <cell r="H354">
            <v>41660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E355">
            <v>516705</v>
          </cell>
          <cell r="F355">
            <v>4921000</v>
          </cell>
          <cell r="H355">
            <v>49210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E356">
            <v>516705</v>
          </cell>
          <cell r="F356">
            <v>4921000</v>
          </cell>
          <cell r="H356">
            <v>49210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E357">
            <v>516705</v>
          </cell>
          <cell r="F357">
            <v>4921000</v>
          </cell>
          <cell r="H357">
            <v>49210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E358">
            <v>516705</v>
          </cell>
          <cell r="F358">
            <v>4921000</v>
          </cell>
          <cell r="H358">
            <v>49210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E359">
            <v>516705</v>
          </cell>
          <cell r="F359">
            <v>4921000</v>
          </cell>
          <cell r="H359">
            <v>49210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E360">
            <v>516705</v>
          </cell>
          <cell r="F360">
            <v>4921000</v>
          </cell>
          <cell r="H360">
            <v>49210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E361">
            <v>516705</v>
          </cell>
          <cell r="F361">
            <v>4921000</v>
          </cell>
          <cell r="H361">
            <v>49210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E362">
            <v>516705</v>
          </cell>
          <cell r="F362">
            <v>4921000</v>
          </cell>
          <cell r="H362">
            <v>49210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E363">
            <v>516705</v>
          </cell>
          <cell r="F363">
            <v>4921000</v>
          </cell>
          <cell r="H363">
            <v>49210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E364">
            <v>516705</v>
          </cell>
          <cell r="F364">
            <v>4921000</v>
          </cell>
          <cell r="H364">
            <v>49210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E365">
            <v>437430</v>
          </cell>
          <cell r="F365">
            <v>4166000</v>
          </cell>
          <cell r="H365">
            <v>41660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E366">
            <v>437430</v>
          </cell>
          <cell r="F366">
            <v>4166000</v>
          </cell>
          <cell r="H366">
            <v>41660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E367">
            <v>516705</v>
          </cell>
          <cell r="F367">
            <v>4921000</v>
          </cell>
          <cell r="H367">
            <v>49210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E368">
            <v>437430</v>
          </cell>
          <cell r="F368">
            <v>4166000</v>
          </cell>
          <cell r="H368">
            <v>41660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E369">
            <v>437430</v>
          </cell>
          <cell r="F369">
            <v>4166000</v>
          </cell>
          <cell r="H369">
            <v>41660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E370">
            <v>437430</v>
          </cell>
          <cell r="F370">
            <v>4166000</v>
          </cell>
          <cell r="H370">
            <v>41660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E371">
            <v>437430</v>
          </cell>
          <cell r="F371">
            <v>4166000</v>
          </cell>
          <cell r="H371">
            <v>41660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E372">
            <v>516705</v>
          </cell>
          <cell r="F372">
            <v>4921000</v>
          </cell>
          <cell r="H372">
            <v>49210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E373">
            <v>437430</v>
          </cell>
          <cell r="F373">
            <v>4166000</v>
          </cell>
          <cell r="H373">
            <v>41660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E374">
            <v>437430</v>
          </cell>
          <cell r="F374">
            <v>4166000</v>
          </cell>
          <cell r="H374">
            <v>41660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E375">
            <v>437430</v>
          </cell>
          <cell r="F375">
            <v>4166000</v>
          </cell>
          <cell r="H375">
            <v>41660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E376">
            <v>437430</v>
          </cell>
          <cell r="F376">
            <v>4166000</v>
          </cell>
          <cell r="H376">
            <v>41660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E377">
            <v>437430</v>
          </cell>
          <cell r="F377">
            <v>4166000</v>
          </cell>
          <cell r="H377">
            <v>41660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E378">
            <v>437430</v>
          </cell>
          <cell r="F378">
            <v>4166000</v>
          </cell>
          <cell r="H378">
            <v>41660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E379">
            <v>437430</v>
          </cell>
          <cell r="F379">
            <v>4166000</v>
          </cell>
          <cell r="H379">
            <v>41660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E380">
            <v>437430</v>
          </cell>
          <cell r="F380">
            <v>4166000</v>
          </cell>
          <cell r="H380">
            <v>41660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E381">
            <v>437430</v>
          </cell>
          <cell r="F381">
            <v>4166000</v>
          </cell>
          <cell r="H381">
            <v>41660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E382">
            <v>437430</v>
          </cell>
          <cell r="F382">
            <v>4166000</v>
          </cell>
          <cell r="H382">
            <v>41660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E383">
            <v>437430</v>
          </cell>
          <cell r="F383">
            <v>4166000</v>
          </cell>
          <cell r="H383">
            <v>41660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E384">
            <v>437430</v>
          </cell>
          <cell r="F384">
            <v>4166000</v>
          </cell>
          <cell r="H384">
            <v>41660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E385">
            <v>437430</v>
          </cell>
          <cell r="F385">
            <v>4166000</v>
          </cell>
          <cell r="H385">
            <v>41660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E386">
            <v>437430</v>
          </cell>
          <cell r="F386">
            <v>4166000</v>
          </cell>
          <cell r="H386">
            <v>41660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E387">
            <v>437430</v>
          </cell>
          <cell r="F387">
            <v>4166000</v>
          </cell>
          <cell r="H387">
            <v>41660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E388">
            <v>437430</v>
          </cell>
          <cell r="F388">
            <v>4166000</v>
          </cell>
          <cell r="H388">
            <v>41660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E389">
            <v>437430</v>
          </cell>
          <cell r="F389">
            <v>4166000</v>
          </cell>
          <cell r="H389">
            <v>41660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E390">
            <v>437430</v>
          </cell>
          <cell r="F390">
            <v>4166000</v>
          </cell>
          <cell r="H390">
            <v>41660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E391">
            <v>437430</v>
          </cell>
          <cell r="F391">
            <v>4166000</v>
          </cell>
          <cell r="H391">
            <v>41660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E392">
            <v>437430</v>
          </cell>
          <cell r="F392">
            <v>4166000</v>
          </cell>
          <cell r="H392">
            <v>41660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E393">
            <v>437430</v>
          </cell>
          <cell r="F393">
            <v>4166000</v>
          </cell>
          <cell r="H393">
            <v>41660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E394">
            <v>437430</v>
          </cell>
          <cell r="F394">
            <v>4166000</v>
          </cell>
          <cell r="H394">
            <v>41660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E395">
            <v>437430</v>
          </cell>
          <cell r="F395">
            <v>4166000</v>
          </cell>
          <cell r="H395">
            <v>41660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E396">
            <v>437430</v>
          </cell>
          <cell r="F396">
            <v>4166000</v>
          </cell>
          <cell r="H396">
            <v>41660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E397">
            <v>437430</v>
          </cell>
          <cell r="F397">
            <v>4166000</v>
          </cell>
          <cell r="H397">
            <v>41660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E398">
            <v>437430</v>
          </cell>
          <cell r="F398">
            <v>4166000</v>
          </cell>
          <cell r="H398">
            <v>41660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E399">
            <v>437430</v>
          </cell>
          <cell r="F399">
            <v>4166000</v>
          </cell>
          <cell r="H399">
            <v>41660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E400">
            <v>437430</v>
          </cell>
          <cell r="F400">
            <v>4166000</v>
          </cell>
          <cell r="H400">
            <v>41660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E401">
            <v>437430</v>
          </cell>
          <cell r="F401">
            <v>4166000</v>
          </cell>
          <cell r="H401">
            <v>41660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E402">
            <v>516705</v>
          </cell>
          <cell r="F402">
            <v>4921000</v>
          </cell>
          <cell r="H402">
            <v>49210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E403">
            <v>516705</v>
          </cell>
          <cell r="F403">
            <v>4921000</v>
          </cell>
          <cell r="H403">
            <v>49210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E404">
            <v>537075</v>
          </cell>
          <cell r="F404">
            <v>5115000</v>
          </cell>
          <cell r="H404">
            <v>51150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E405">
            <v>325500</v>
          </cell>
          <cell r="F405">
            <v>3100000</v>
          </cell>
          <cell r="H405">
            <v>31000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E406">
            <v>325500</v>
          </cell>
          <cell r="F406">
            <v>3100000</v>
          </cell>
          <cell r="H406">
            <v>31000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E407">
            <v>325500</v>
          </cell>
          <cell r="F407">
            <v>3100000</v>
          </cell>
          <cell r="H407">
            <v>31000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E408">
            <v>325500</v>
          </cell>
          <cell r="F408">
            <v>3100000</v>
          </cell>
          <cell r="H408">
            <v>31000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E409">
            <v>325500</v>
          </cell>
          <cell r="F409">
            <v>3100000</v>
          </cell>
          <cell r="H409">
            <v>31000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E410">
            <v>325500</v>
          </cell>
          <cell r="F410">
            <v>3100000</v>
          </cell>
          <cell r="H410">
            <v>31000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E411">
            <v>325500</v>
          </cell>
          <cell r="F411">
            <v>3100000</v>
          </cell>
          <cell r="H411">
            <v>31000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E412">
            <v>467880</v>
          </cell>
          <cell r="F412">
            <v>4456000</v>
          </cell>
          <cell r="H412">
            <v>44560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E413">
            <v>467880</v>
          </cell>
          <cell r="F413">
            <v>4456000</v>
          </cell>
          <cell r="H413">
            <v>44560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E414">
            <v>437430</v>
          </cell>
          <cell r="F414">
            <v>4166000</v>
          </cell>
          <cell r="H414">
            <v>41660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E415">
            <v>325500</v>
          </cell>
          <cell r="F415">
            <v>3100000</v>
          </cell>
          <cell r="H415">
            <v>31000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E416">
            <v>325500</v>
          </cell>
          <cell r="F416">
            <v>3100000</v>
          </cell>
          <cell r="H416">
            <v>31000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E417">
            <v>325500</v>
          </cell>
          <cell r="F417">
            <v>3100000</v>
          </cell>
          <cell r="H417">
            <v>31000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E418">
            <v>390600</v>
          </cell>
          <cell r="F418">
            <v>3720000</v>
          </cell>
          <cell r="H418">
            <v>37200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E419">
            <v>390600</v>
          </cell>
          <cell r="F419">
            <v>3720000</v>
          </cell>
          <cell r="H419">
            <v>37200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E420">
            <v>325500</v>
          </cell>
          <cell r="F420">
            <v>3100000</v>
          </cell>
          <cell r="H420">
            <v>31000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E421">
            <v>325500</v>
          </cell>
          <cell r="F421">
            <v>3100000</v>
          </cell>
          <cell r="H421">
            <v>31000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E422">
            <v>0</v>
          </cell>
          <cell r="F422">
            <v>3100000</v>
          </cell>
          <cell r="H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E423">
            <v>325500</v>
          </cell>
          <cell r="F423">
            <v>3100000</v>
          </cell>
          <cell r="H423">
            <v>31000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E424">
            <v>325500</v>
          </cell>
          <cell r="F424">
            <v>3100000</v>
          </cell>
          <cell r="H424">
            <v>31000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E425">
            <v>325500</v>
          </cell>
          <cell r="F425">
            <v>3100000</v>
          </cell>
          <cell r="H425">
            <v>31000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E426">
            <v>325500</v>
          </cell>
          <cell r="F426">
            <v>3100000</v>
          </cell>
          <cell r="H426">
            <v>31000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E427">
            <v>325500</v>
          </cell>
          <cell r="F427">
            <v>3100000</v>
          </cell>
          <cell r="H427">
            <v>31000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E428">
            <v>325500</v>
          </cell>
          <cell r="F428">
            <v>3100000</v>
          </cell>
          <cell r="H428">
            <v>31000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E429">
            <v>467880</v>
          </cell>
          <cell r="F429">
            <v>4456000</v>
          </cell>
          <cell r="H429">
            <v>44560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E430">
            <v>325500</v>
          </cell>
          <cell r="F430">
            <v>3100000</v>
          </cell>
          <cell r="H430">
            <v>31000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E431">
            <v>325500</v>
          </cell>
          <cell r="F431">
            <v>3100000</v>
          </cell>
          <cell r="H431">
            <v>31000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E432">
            <v>325500</v>
          </cell>
          <cell r="F432">
            <v>3100000</v>
          </cell>
          <cell r="H432">
            <v>31000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E433">
            <v>325500</v>
          </cell>
          <cell r="F433">
            <v>3100000</v>
          </cell>
          <cell r="H433">
            <v>31000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E434">
            <v>325500</v>
          </cell>
          <cell r="F434">
            <v>3100000</v>
          </cell>
          <cell r="H434">
            <v>31000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E435">
            <v>390600</v>
          </cell>
          <cell r="F435">
            <v>3720000</v>
          </cell>
          <cell r="H435">
            <v>37200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E436">
            <v>0</v>
          </cell>
          <cell r="F436">
            <v>3100000</v>
          </cell>
          <cell r="H436">
            <v>0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E437">
            <v>325500</v>
          </cell>
          <cell r="F437">
            <v>3100000</v>
          </cell>
          <cell r="H437">
            <v>31000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E438">
            <v>325500</v>
          </cell>
          <cell r="F438">
            <v>3100000</v>
          </cell>
          <cell r="H438">
            <v>31000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E439">
            <v>325500</v>
          </cell>
          <cell r="F439">
            <v>3100000</v>
          </cell>
          <cell r="H439">
            <v>31000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E440">
            <v>325500</v>
          </cell>
          <cell r="F440">
            <v>3100000</v>
          </cell>
          <cell r="H440">
            <v>31000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E441">
            <v>325500</v>
          </cell>
          <cell r="F441">
            <v>3100000</v>
          </cell>
          <cell r="H441">
            <v>31000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E442">
            <v>325500</v>
          </cell>
          <cell r="F442">
            <v>3100000</v>
          </cell>
          <cell r="H442">
            <v>31000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E443">
            <v>325500</v>
          </cell>
          <cell r="F443">
            <v>3100000</v>
          </cell>
          <cell r="H443">
            <v>31000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E444">
            <v>476070</v>
          </cell>
          <cell r="F444">
            <v>4534000</v>
          </cell>
          <cell r="H444">
            <v>45340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E445">
            <v>476070</v>
          </cell>
          <cell r="F445">
            <v>4534000</v>
          </cell>
          <cell r="H445">
            <v>45340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E446">
            <v>404880</v>
          </cell>
          <cell r="F446">
            <v>3856000</v>
          </cell>
          <cell r="H446">
            <v>38560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E447">
            <v>437430</v>
          </cell>
          <cell r="F447">
            <v>4166000</v>
          </cell>
          <cell r="H447">
            <v>41660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E448">
            <v>366240</v>
          </cell>
          <cell r="F448">
            <v>3488000</v>
          </cell>
          <cell r="H448">
            <v>34880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E449">
            <v>476070</v>
          </cell>
          <cell r="F449">
            <v>4534000</v>
          </cell>
          <cell r="H449">
            <v>45340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E450">
            <v>476070</v>
          </cell>
          <cell r="F450">
            <v>4534000</v>
          </cell>
          <cell r="H450">
            <v>45340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E451">
            <v>366240</v>
          </cell>
          <cell r="F451">
            <v>3488000</v>
          </cell>
          <cell r="H451">
            <v>34880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E452">
            <v>476070</v>
          </cell>
          <cell r="F452">
            <v>4534000</v>
          </cell>
          <cell r="H452">
            <v>45340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E453">
            <v>476070</v>
          </cell>
          <cell r="F453">
            <v>4534000</v>
          </cell>
          <cell r="H453">
            <v>45340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E454">
            <v>476070</v>
          </cell>
          <cell r="F454">
            <v>4534000</v>
          </cell>
          <cell r="H454">
            <v>45340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E455">
            <v>476070</v>
          </cell>
          <cell r="F455">
            <v>4534000</v>
          </cell>
          <cell r="H455">
            <v>45340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E456">
            <v>557445</v>
          </cell>
          <cell r="F456">
            <v>5309000</v>
          </cell>
          <cell r="H456">
            <v>53090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E457">
            <v>577815</v>
          </cell>
          <cell r="F457">
            <v>5503000</v>
          </cell>
          <cell r="H457">
            <v>55030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E458">
            <v>557445</v>
          </cell>
          <cell r="F458">
            <v>5309000</v>
          </cell>
          <cell r="H458">
            <v>53090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E459">
            <v>539070</v>
          </cell>
          <cell r="F459">
            <v>5134000</v>
          </cell>
          <cell r="H459">
            <v>51340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E460">
            <v>437430</v>
          </cell>
          <cell r="F460">
            <v>4166000</v>
          </cell>
          <cell r="H460">
            <v>41660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E461">
            <v>366240</v>
          </cell>
          <cell r="F461">
            <v>3488000</v>
          </cell>
          <cell r="H461">
            <v>34880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E462">
            <v>476070</v>
          </cell>
          <cell r="F462">
            <v>4534000</v>
          </cell>
          <cell r="H462">
            <v>45340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E463">
            <v>476070</v>
          </cell>
          <cell r="F463">
            <v>4534000</v>
          </cell>
          <cell r="H463">
            <v>45340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E464">
            <v>335685</v>
          </cell>
          <cell r="F464">
            <v>3197000</v>
          </cell>
          <cell r="H464">
            <v>31970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E465">
            <v>476070</v>
          </cell>
          <cell r="F465">
            <v>4534000</v>
          </cell>
          <cell r="H465">
            <v>45340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E466">
            <v>476070</v>
          </cell>
          <cell r="F466">
            <v>4534000</v>
          </cell>
          <cell r="H466">
            <v>45340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E467">
            <v>476070</v>
          </cell>
          <cell r="F467">
            <v>4534000</v>
          </cell>
          <cell r="H467">
            <v>45340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E468">
            <v>476070</v>
          </cell>
          <cell r="F468">
            <v>4534000</v>
          </cell>
          <cell r="H468">
            <v>45340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E469">
            <v>366240</v>
          </cell>
          <cell r="F469">
            <v>3488000</v>
          </cell>
          <cell r="H469">
            <v>34880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 t="e">
            <v>#N/A</v>
          </cell>
          <cell r="F470" t="e">
            <v>#N/A</v>
          </cell>
          <cell r="H470" t="e">
            <v>#N/A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E471">
            <v>476070</v>
          </cell>
          <cell r="F471">
            <v>4534000</v>
          </cell>
          <cell r="H471">
            <v>45340</v>
          </cell>
        </row>
        <row r="472">
          <cell r="B472">
            <v>1092015</v>
          </cell>
          <cell r="C472" t="str">
            <v>Đỗ Văn Long</v>
          </cell>
          <cell r="D472" t="str">
            <v>Nhân viên lái xe</v>
          </cell>
          <cell r="E472" t="e">
            <v>#REF!</v>
          </cell>
          <cell r="F472">
            <v>4921000</v>
          </cell>
          <cell r="H472" t="e">
            <v>#REF!</v>
          </cell>
        </row>
        <row r="473">
          <cell r="B473">
            <v>2092015</v>
          </cell>
          <cell r="C473" t="str">
            <v>Vương Đình Quế</v>
          </cell>
          <cell r="D473" t="str">
            <v>Nhân viên lái xe</v>
          </cell>
          <cell r="E473">
            <v>516705</v>
          </cell>
          <cell r="F473">
            <v>4921000</v>
          </cell>
          <cell r="H473">
            <v>49210</v>
          </cell>
        </row>
        <row r="474">
          <cell r="B474">
            <v>3092015</v>
          </cell>
          <cell r="C474" t="str">
            <v>Trần Văn Thái</v>
          </cell>
          <cell r="D474" t="str">
            <v>Nhân viên lái xe</v>
          </cell>
          <cell r="E474">
            <v>516705</v>
          </cell>
          <cell r="F474">
            <v>4921000</v>
          </cell>
          <cell r="H474">
            <v>49210</v>
          </cell>
        </row>
        <row r="475">
          <cell r="B475">
            <v>4092015</v>
          </cell>
          <cell r="C475" t="str">
            <v>Nguyễn Duy BÍnh</v>
          </cell>
          <cell r="D475" t="str">
            <v>Nhân viên lái xe</v>
          </cell>
          <cell r="E475">
            <v>516705</v>
          </cell>
          <cell r="F475">
            <v>4921000</v>
          </cell>
          <cell r="H475">
            <v>49210</v>
          </cell>
        </row>
        <row r="476">
          <cell r="B476">
            <v>72102015</v>
          </cell>
          <cell r="C476" t="str">
            <v>Lưu Anh Văn</v>
          </cell>
          <cell r="D476" t="str">
            <v>Nhân viên lái xe</v>
          </cell>
          <cell r="E476">
            <v>0</v>
          </cell>
          <cell r="F476">
            <v>0</v>
          </cell>
          <cell r="H476">
            <v>0</v>
          </cell>
        </row>
        <row r="477">
          <cell r="B477">
            <v>7102015</v>
          </cell>
          <cell r="C477" t="str">
            <v>Lưu Trung Đức</v>
          </cell>
          <cell r="D477" t="str">
            <v>Nhân viên tài liệu &amp; HDCX</v>
          </cell>
          <cell r="E477">
            <v>0</v>
          </cell>
          <cell r="F477">
            <v>0</v>
          </cell>
          <cell r="H477">
            <v>0</v>
          </cell>
        </row>
        <row r="478">
          <cell r="B478">
            <v>8102015</v>
          </cell>
          <cell r="C478" t="str">
            <v>Lê Ngọc Dũng</v>
          </cell>
          <cell r="D478" t="str">
            <v>Nhân viên tài liệu &amp; HDCX</v>
          </cell>
          <cell r="E478">
            <v>0</v>
          </cell>
          <cell r="F478">
            <v>0</v>
          </cell>
          <cell r="H478">
            <v>0</v>
          </cell>
        </row>
        <row r="479">
          <cell r="B479">
            <v>10102015</v>
          </cell>
          <cell r="C479" t="str">
            <v>Vũ Quang Duy</v>
          </cell>
          <cell r="D479" t="str">
            <v>Nhân viên tài liệu &amp; HDCX</v>
          </cell>
          <cell r="E479">
            <v>0</v>
          </cell>
          <cell r="F479">
            <v>0</v>
          </cell>
          <cell r="H479">
            <v>0</v>
          </cell>
        </row>
        <row r="480">
          <cell r="B480">
            <v>21102015</v>
          </cell>
          <cell r="C480" t="str">
            <v>Nguyễn Mạnh Kiên</v>
          </cell>
          <cell r="D480" t="str">
            <v>Nhân viên tài liệu &amp; HDCX</v>
          </cell>
          <cell r="E480">
            <v>0</v>
          </cell>
          <cell r="F480">
            <v>0</v>
          </cell>
          <cell r="H480">
            <v>0</v>
          </cell>
        </row>
        <row r="481">
          <cell r="B481">
            <v>26102015</v>
          </cell>
          <cell r="C481" t="str">
            <v>Lê Minh Ngọc</v>
          </cell>
          <cell r="D481" t="str">
            <v>Nhân viên tài liệu &amp; HDCX</v>
          </cell>
          <cell r="E481">
            <v>0</v>
          </cell>
          <cell r="F481">
            <v>0</v>
          </cell>
          <cell r="H481">
            <v>0</v>
          </cell>
        </row>
        <row r="482">
          <cell r="B482">
            <v>28102015</v>
          </cell>
          <cell r="C482" t="str">
            <v>Nguyễn Văn Nguyên</v>
          </cell>
          <cell r="D482" t="str">
            <v>Nhân viên tài liệu &amp; HDCX</v>
          </cell>
          <cell r="E482">
            <v>0</v>
          </cell>
          <cell r="F482">
            <v>0</v>
          </cell>
          <cell r="H482">
            <v>0</v>
          </cell>
        </row>
        <row r="483">
          <cell r="B483">
            <v>31102015</v>
          </cell>
          <cell r="C483" t="str">
            <v>Phạm Văn Quang</v>
          </cell>
          <cell r="D483" t="str">
            <v>Nhân viên tài liệu &amp; HDCX</v>
          </cell>
          <cell r="E483">
            <v>0</v>
          </cell>
          <cell r="F483">
            <v>0</v>
          </cell>
          <cell r="H483">
            <v>0</v>
          </cell>
        </row>
        <row r="484">
          <cell r="B484">
            <v>32102015</v>
          </cell>
          <cell r="C484" t="str">
            <v>Phạm Hải Sơn</v>
          </cell>
          <cell r="D484" t="str">
            <v>Nhân viên tài liệu &amp; HDCX</v>
          </cell>
          <cell r="E484">
            <v>0</v>
          </cell>
          <cell r="F484">
            <v>0</v>
          </cell>
          <cell r="H484">
            <v>0</v>
          </cell>
        </row>
        <row r="485">
          <cell r="B485">
            <v>43102015</v>
          </cell>
          <cell r="C485" t="str">
            <v>Nguyễn Quang Vịnh</v>
          </cell>
          <cell r="D485" t="str">
            <v>Nhân viên tài liệu &amp; HDCX</v>
          </cell>
          <cell r="E485">
            <v>0</v>
          </cell>
          <cell r="F485">
            <v>0</v>
          </cell>
          <cell r="H485">
            <v>0</v>
          </cell>
        </row>
        <row r="486">
          <cell r="B486">
            <v>9102015</v>
          </cell>
          <cell r="C486" t="str">
            <v>Trần Thị Dương</v>
          </cell>
          <cell r="D486" t="str">
            <v>Nhân viên phục vụ hành khách</v>
          </cell>
          <cell r="E486">
            <v>0</v>
          </cell>
          <cell r="F486">
            <v>0</v>
          </cell>
          <cell r="H486">
            <v>0</v>
          </cell>
        </row>
        <row r="487">
          <cell r="B487">
            <v>1102015</v>
          </cell>
          <cell r="C487" t="str">
            <v>Hoàng Tạ Tuấn Anh</v>
          </cell>
          <cell r="D487" t="str">
            <v>Nhân viên phục vụ hành khách</v>
          </cell>
          <cell r="E487">
            <v>0</v>
          </cell>
          <cell r="F487">
            <v>0</v>
          </cell>
          <cell r="H487">
            <v>0</v>
          </cell>
        </row>
        <row r="488">
          <cell r="B488">
            <v>2102015</v>
          </cell>
          <cell r="C488" t="str">
            <v>Nguyễn Tuấn Anh</v>
          </cell>
          <cell r="D488" t="str">
            <v>Nhân viên phục vụ hành khách</v>
          </cell>
          <cell r="E488">
            <v>0</v>
          </cell>
          <cell r="F488">
            <v>0</v>
          </cell>
          <cell r="H488">
            <v>0</v>
          </cell>
        </row>
        <row r="489">
          <cell r="B489">
            <v>3102015</v>
          </cell>
          <cell r="C489" t="str">
            <v>Hoàng Ngọc Anh</v>
          </cell>
          <cell r="D489" t="str">
            <v>Nhân viên phục vụ hành khách</v>
          </cell>
          <cell r="E489">
            <v>0</v>
          </cell>
          <cell r="F489">
            <v>0</v>
          </cell>
          <cell r="H489">
            <v>0</v>
          </cell>
        </row>
        <row r="490">
          <cell r="B490">
            <v>4102015</v>
          </cell>
          <cell r="C490" t="str">
            <v>Lê Tuấn Anh</v>
          </cell>
          <cell r="D490" t="str">
            <v>Nhân viên phục vụ hành khách</v>
          </cell>
          <cell r="E490">
            <v>0</v>
          </cell>
          <cell r="F490">
            <v>0</v>
          </cell>
          <cell r="H490">
            <v>0</v>
          </cell>
        </row>
        <row r="491">
          <cell r="B491">
            <v>5102015</v>
          </cell>
          <cell r="C491" t="str">
            <v>Nguyễn Tú Anh</v>
          </cell>
          <cell r="D491" t="str">
            <v>Nhân viên phục vụ hành khách</v>
          </cell>
          <cell r="E491">
            <v>0</v>
          </cell>
          <cell r="F491">
            <v>0</v>
          </cell>
          <cell r="H491">
            <v>0</v>
          </cell>
        </row>
        <row r="492">
          <cell r="B492">
            <v>6102015</v>
          </cell>
          <cell r="C492" t="str">
            <v>Vũ Thị Mai Dinh</v>
          </cell>
          <cell r="D492" t="str">
            <v>Nhân viên phục vụ hành khách</v>
          </cell>
          <cell r="E492">
            <v>0</v>
          </cell>
          <cell r="F492">
            <v>0</v>
          </cell>
          <cell r="H492">
            <v>0</v>
          </cell>
        </row>
        <row r="493">
          <cell r="B493">
            <v>9102015</v>
          </cell>
          <cell r="C493" t="str">
            <v>Trần Thị Dương</v>
          </cell>
          <cell r="D493" t="str">
            <v>Nhân viên phục vụ hành khách</v>
          </cell>
          <cell r="E493">
            <v>0</v>
          </cell>
          <cell r="F493">
            <v>0</v>
          </cell>
          <cell r="H493">
            <v>0</v>
          </cell>
        </row>
        <row r="494">
          <cell r="B494">
            <v>11102015</v>
          </cell>
          <cell r="C494" t="str">
            <v>Lê Trúc Hà</v>
          </cell>
          <cell r="D494" t="str">
            <v>Nhân viên phục vụ hành khách</v>
          </cell>
          <cell r="E494">
            <v>0</v>
          </cell>
          <cell r="F494">
            <v>0</v>
          </cell>
          <cell r="H494">
            <v>0</v>
          </cell>
        </row>
        <row r="495">
          <cell r="B495">
            <v>12102015</v>
          </cell>
          <cell r="C495" t="str">
            <v>Nguyễn Thị Hải</v>
          </cell>
          <cell r="D495" t="str">
            <v>Nhân viên phục vụ hành khách</v>
          </cell>
          <cell r="E495">
            <v>0</v>
          </cell>
          <cell r="F495">
            <v>0</v>
          </cell>
          <cell r="H495">
            <v>0</v>
          </cell>
        </row>
        <row r="496">
          <cell r="B496">
            <v>13102015</v>
          </cell>
          <cell r="C496" t="str">
            <v>Lê Thanh Hải</v>
          </cell>
          <cell r="D496" t="str">
            <v>Nhân viên phục vụ hành khách</v>
          </cell>
          <cell r="E496">
            <v>0</v>
          </cell>
          <cell r="F496">
            <v>0</v>
          </cell>
          <cell r="H496">
            <v>0</v>
          </cell>
        </row>
        <row r="497">
          <cell r="B497">
            <v>14102015</v>
          </cell>
          <cell r="C497" t="str">
            <v>Nguyễn Duy Hoàn</v>
          </cell>
          <cell r="D497" t="str">
            <v>Nhân viên phục vụ hành khách</v>
          </cell>
          <cell r="E497">
            <v>0</v>
          </cell>
          <cell r="F497">
            <v>0</v>
          </cell>
          <cell r="H497">
            <v>0</v>
          </cell>
        </row>
        <row r="498">
          <cell r="B498">
            <v>15102015</v>
          </cell>
          <cell r="C498" t="str">
            <v>Lê Thị Hồng</v>
          </cell>
          <cell r="D498" t="str">
            <v>Nhân viên phục vụ hành khách</v>
          </cell>
          <cell r="E498">
            <v>0</v>
          </cell>
          <cell r="F498">
            <v>0</v>
          </cell>
          <cell r="H498">
            <v>0</v>
          </cell>
        </row>
        <row r="499">
          <cell r="B499">
            <v>16102015</v>
          </cell>
          <cell r="C499" t="str">
            <v>Nguyễn Duy Hùng</v>
          </cell>
          <cell r="D499" t="str">
            <v>Nhân viên phục vụ hành khách</v>
          </cell>
          <cell r="E499">
            <v>0</v>
          </cell>
          <cell r="F499">
            <v>0</v>
          </cell>
          <cell r="H499">
            <v>0</v>
          </cell>
        </row>
        <row r="500">
          <cell r="B500">
            <v>17102015</v>
          </cell>
          <cell r="C500" t="str">
            <v>Lê Duy Hưng</v>
          </cell>
          <cell r="D500" t="str">
            <v>Nhân viên phục vụ hành khách</v>
          </cell>
          <cell r="E500">
            <v>0</v>
          </cell>
          <cell r="F500">
            <v>0</v>
          </cell>
          <cell r="H500">
            <v>0</v>
          </cell>
        </row>
        <row r="501">
          <cell r="B501">
            <v>18102015</v>
          </cell>
          <cell r="C501" t="str">
            <v>Nguyễn Thị Hường</v>
          </cell>
          <cell r="D501" t="str">
            <v>Nhân viên phục vụ hành khách</v>
          </cell>
          <cell r="E501">
            <v>0</v>
          </cell>
          <cell r="F501">
            <v>0</v>
          </cell>
          <cell r="H501">
            <v>0</v>
          </cell>
        </row>
        <row r="502">
          <cell r="B502">
            <v>19102015</v>
          </cell>
          <cell r="C502" t="str">
            <v>Đinh Khánh Huyền</v>
          </cell>
          <cell r="D502" t="str">
            <v>Nhân viên phục vụ hành khách</v>
          </cell>
          <cell r="E502">
            <v>0</v>
          </cell>
          <cell r="F502">
            <v>0</v>
          </cell>
          <cell r="H502">
            <v>0</v>
          </cell>
        </row>
        <row r="503">
          <cell r="B503">
            <v>20102015</v>
          </cell>
          <cell r="C503" t="str">
            <v>Đỗ Thị Huyền</v>
          </cell>
          <cell r="D503" t="str">
            <v>Nhân viên phục vụ hành khách</v>
          </cell>
          <cell r="E503">
            <v>0</v>
          </cell>
          <cell r="F503">
            <v>0</v>
          </cell>
          <cell r="H503">
            <v>0</v>
          </cell>
        </row>
        <row r="504">
          <cell r="B504">
            <v>22102015</v>
          </cell>
          <cell r="C504" t="str">
            <v>Trương Hùng Mạnh</v>
          </cell>
          <cell r="D504" t="str">
            <v>Nhân viên phục vụ hành khách</v>
          </cell>
          <cell r="E504">
            <v>0</v>
          </cell>
          <cell r="F504">
            <v>0</v>
          </cell>
          <cell r="H504">
            <v>0</v>
          </cell>
        </row>
        <row r="505">
          <cell r="B505">
            <v>23102015</v>
          </cell>
          <cell r="C505" t="str">
            <v>Nguyễn Anh Minh</v>
          </cell>
          <cell r="D505" t="str">
            <v>Nhân viên phục vụ hành khách</v>
          </cell>
          <cell r="E505">
            <v>0</v>
          </cell>
          <cell r="F505">
            <v>0</v>
          </cell>
          <cell r="H505">
            <v>0</v>
          </cell>
        </row>
        <row r="506">
          <cell r="B506">
            <v>24102015</v>
          </cell>
          <cell r="C506" t="str">
            <v>Nguyễn Văn Nam</v>
          </cell>
          <cell r="D506" t="str">
            <v>Nhân viên phục vụ hành khách</v>
          </cell>
          <cell r="E506">
            <v>0</v>
          </cell>
          <cell r="F506">
            <v>0</v>
          </cell>
          <cell r="H506">
            <v>0</v>
          </cell>
        </row>
        <row r="507">
          <cell r="B507">
            <v>25102015</v>
          </cell>
          <cell r="C507" t="str">
            <v>Ngô Thị Hồng Nga</v>
          </cell>
          <cell r="D507" t="str">
            <v>Nhân viên phục vụ hành khách</v>
          </cell>
          <cell r="E507">
            <v>0</v>
          </cell>
          <cell r="F507">
            <v>0</v>
          </cell>
          <cell r="H507">
            <v>0</v>
          </cell>
        </row>
        <row r="508">
          <cell r="B508">
            <v>27102015</v>
          </cell>
          <cell r="C508" t="str">
            <v>Trần Thanh Ngọc</v>
          </cell>
          <cell r="D508" t="str">
            <v>Nhân viên phục vụ hành khách</v>
          </cell>
          <cell r="E508">
            <v>0</v>
          </cell>
          <cell r="F508">
            <v>0</v>
          </cell>
          <cell r="H508">
            <v>0</v>
          </cell>
        </row>
        <row r="509">
          <cell r="B509">
            <v>29102015</v>
          </cell>
          <cell r="C509" t="str">
            <v>Lê Thị Thu Phương</v>
          </cell>
          <cell r="D509" t="str">
            <v>Nhân viên phục vụ hành khách</v>
          </cell>
          <cell r="E509">
            <v>0</v>
          </cell>
          <cell r="F509">
            <v>0</v>
          </cell>
          <cell r="H509">
            <v>0</v>
          </cell>
        </row>
        <row r="510">
          <cell r="B510">
            <v>30102015</v>
          </cell>
          <cell r="C510" t="str">
            <v>Nguyễn Thị Minh Phương</v>
          </cell>
          <cell r="D510" t="str">
            <v>Nhân viên phục vụ hành khách</v>
          </cell>
          <cell r="E510">
            <v>0</v>
          </cell>
          <cell r="F510">
            <v>0</v>
          </cell>
          <cell r="H510">
            <v>0</v>
          </cell>
        </row>
        <row r="511">
          <cell r="B511">
            <v>33102015</v>
          </cell>
          <cell r="C511" t="str">
            <v>Tạ Quang Sơn</v>
          </cell>
          <cell r="D511" t="str">
            <v>Nhân viên phục vụ hành khách</v>
          </cell>
          <cell r="E511">
            <v>0</v>
          </cell>
          <cell r="F511">
            <v>0</v>
          </cell>
          <cell r="H511">
            <v>0</v>
          </cell>
        </row>
        <row r="512">
          <cell r="B512">
            <v>34102015</v>
          </cell>
          <cell r="C512" t="str">
            <v>Hoàng Phương Thảo</v>
          </cell>
          <cell r="D512" t="str">
            <v>Nhân viên phục vụ hành khách</v>
          </cell>
          <cell r="E512">
            <v>0</v>
          </cell>
          <cell r="F512">
            <v>0</v>
          </cell>
          <cell r="H512">
            <v>0</v>
          </cell>
        </row>
        <row r="513">
          <cell r="B513">
            <v>35102015</v>
          </cell>
          <cell r="C513" t="str">
            <v>Nguyễn Diệu Thương</v>
          </cell>
          <cell r="D513" t="str">
            <v>Nhân viên phục vụ hành khách</v>
          </cell>
          <cell r="E513">
            <v>0</v>
          </cell>
          <cell r="F513">
            <v>0</v>
          </cell>
          <cell r="H513">
            <v>0</v>
          </cell>
        </row>
        <row r="514">
          <cell r="B514">
            <v>36102015</v>
          </cell>
          <cell r="C514" t="str">
            <v>Trần Thị Thu Thủy</v>
          </cell>
          <cell r="D514" t="str">
            <v>Nhân viên phục vụ hành khách</v>
          </cell>
          <cell r="E514">
            <v>0</v>
          </cell>
          <cell r="F514">
            <v>0</v>
          </cell>
          <cell r="H514">
            <v>0</v>
          </cell>
        </row>
        <row r="515">
          <cell r="B515">
            <v>37102015</v>
          </cell>
          <cell r="C515" t="str">
            <v>Dương Đức Toàn</v>
          </cell>
          <cell r="D515" t="str">
            <v>Nhân viên phục vụ hành khách</v>
          </cell>
          <cell r="E515">
            <v>0</v>
          </cell>
          <cell r="F515">
            <v>0</v>
          </cell>
          <cell r="H515">
            <v>0</v>
          </cell>
        </row>
        <row r="516">
          <cell r="B516">
            <v>38102015</v>
          </cell>
          <cell r="C516" t="str">
            <v>Phạm Văn Toản</v>
          </cell>
          <cell r="D516" t="str">
            <v>Nhân viên phục vụ hành khách</v>
          </cell>
          <cell r="E516">
            <v>0</v>
          </cell>
          <cell r="F516">
            <v>0</v>
          </cell>
          <cell r="H516">
            <v>0</v>
          </cell>
        </row>
        <row r="517">
          <cell r="B517">
            <v>39102015</v>
          </cell>
          <cell r="C517" t="str">
            <v>Trương Thị Thùy Trinh</v>
          </cell>
          <cell r="D517" t="str">
            <v>Nhân viên phục vụ hành khách</v>
          </cell>
          <cell r="E517">
            <v>0</v>
          </cell>
          <cell r="F517">
            <v>0</v>
          </cell>
          <cell r="H517">
            <v>0</v>
          </cell>
        </row>
        <row r="518">
          <cell r="B518">
            <v>40102015</v>
          </cell>
          <cell r="C518" t="str">
            <v>Đào Anh Tuấn</v>
          </cell>
          <cell r="D518" t="str">
            <v>Nhân viên phục vụ hành khách</v>
          </cell>
          <cell r="E518">
            <v>0</v>
          </cell>
          <cell r="F518">
            <v>0</v>
          </cell>
          <cell r="H518">
            <v>0</v>
          </cell>
        </row>
        <row r="519">
          <cell r="B519">
            <v>41102015</v>
          </cell>
          <cell r="C519" t="str">
            <v>Nguyễn Thị Cẩm Uyên</v>
          </cell>
          <cell r="D519" t="str">
            <v>Nhân viên phục vụ hành khách</v>
          </cell>
          <cell r="E519">
            <v>0</v>
          </cell>
          <cell r="F519">
            <v>0</v>
          </cell>
          <cell r="H519">
            <v>0</v>
          </cell>
        </row>
        <row r="520">
          <cell r="B520">
            <v>42102015</v>
          </cell>
          <cell r="C520" t="str">
            <v>Nguyễn Thúy Vi</v>
          </cell>
          <cell r="D520" t="str">
            <v>Nhân viên phục vụ hành khách</v>
          </cell>
          <cell r="E520">
            <v>0</v>
          </cell>
          <cell r="F520">
            <v>0</v>
          </cell>
          <cell r="H520">
            <v>0</v>
          </cell>
        </row>
        <row r="521">
          <cell r="B521">
            <v>44102015</v>
          </cell>
          <cell r="C521" t="str">
            <v>Lê Thị Hải Yến</v>
          </cell>
          <cell r="D521" t="str">
            <v>Nhân viên phục vụ hành khách</v>
          </cell>
          <cell r="E521">
            <v>0</v>
          </cell>
          <cell r="F521">
            <v>0</v>
          </cell>
          <cell r="H521">
            <v>0</v>
          </cell>
        </row>
        <row r="522">
          <cell r="B522">
            <v>45102015</v>
          </cell>
          <cell r="C522" t="str">
            <v>Nguyễn Hoàng Anh</v>
          </cell>
          <cell r="D522" t="str">
            <v>Nhân viên bốc xếp</v>
          </cell>
          <cell r="E522">
            <v>0</v>
          </cell>
          <cell r="F522">
            <v>0</v>
          </cell>
          <cell r="H522">
            <v>0</v>
          </cell>
        </row>
        <row r="523">
          <cell r="B523">
            <v>46102015</v>
          </cell>
          <cell r="C523" t="str">
            <v>Nguyễn Anh Hiếu</v>
          </cell>
          <cell r="D523" t="str">
            <v>Nhân viên bốc xếp</v>
          </cell>
          <cell r="E523">
            <v>0</v>
          </cell>
          <cell r="F523">
            <v>0</v>
          </cell>
          <cell r="H523">
            <v>0</v>
          </cell>
        </row>
        <row r="524">
          <cell r="B524">
            <v>47102015</v>
          </cell>
          <cell r="C524" t="str">
            <v>Nguyễn Văn Hồng</v>
          </cell>
          <cell r="D524" t="str">
            <v>Nhân viên bốc xếp</v>
          </cell>
          <cell r="E524">
            <v>0</v>
          </cell>
          <cell r="F524">
            <v>0</v>
          </cell>
          <cell r="H524">
            <v>0</v>
          </cell>
        </row>
        <row r="525">
          <cell r="B525">
            <v>48102015</v>
          </cell>
          <cell r="C525" t="str">
            <v>Đinh Văn Hùng</v>
          </cell>
          <cell r="D525" t="str">
            <v>Nhân viên bốc xếp</v>
          </cell>
          <cell r="E525">
            <v>0</v>
          </cell>
          <cell r="F525">
            <v>0</v>
          </cell>
          <cell r="H525">
            <v>0</v>
          </cell>
        </row>
        <row r="526">
          <cell r="B526">
            <v>49102015</v>
          </cell>
          <cell r="C526" t="str">
            <v>Nguyễn Văn Lăng</v>
          </cell>
          <cell r="D526" t="str">
            <v>Nhân viên bốc xếp</v>
          </cell>
          <cell r="E526">
            <v>0</v>
          </cell>
          <cell r="F526">
            <v>0</v>
          </cell>
          <cell r="H526">
            <v>0</v>
          </cell>
        </row>
        <row r="527">
          <cell r="B527">
            <v>50102015</v>
          </cell>
          <cell r="C527" t="str">
            <v>Phạm Quang Nguyên</v>
          </cell>
          <cell r="D527" t="str">
            <v>Nhân viên bốc xếp</v>
          </cell>
          <cell r="E527">
            <v>0</v>
          </cell>
          <cell r="F527">
            <v>0</v>
          </cell>
          <cell r="H527">
            <v>0</v>
          </cell>
        </row>
        <row r="528">
          <cell r="B528">
            <v>51102015</v>
          </cell>
          <cell r="C528" t="str">
            <v>Nguyễn Tiến Quang</v>
          </cell>
          <cell r="D528" t="str">
            <v>Nhân viên bốc xếp</v>
          </cell>
          <cell r="E528">
            <v>0</v>
          </cell>
          <cell r="F528">
            <v>0</v>
          </cell>
          <cell r="H528">
            <v>0</v>
          </cell>
        </row>
        <row r="529">
          <cell r="B529">
            <v>52102015</v>
          </cell>
          <cell r="C529" t="str">
            <v>Nguyễn Văn Thiệu</v>
          </cell>
          <cell r="D529" t="str">
            <v>Nhân viên bốc xếp</v>
          </cell>
          <cell r="E529">
            <v>0</v>
          </cell>
          <cell r="F529">
            <v>0</v>
          </cell>
          <cell r="H529">
            <v>0</v>
          </cell>
        </row>
        <row r="530">
          <cell r="B530">
            <v>53102015</v>
          </cell>
          <cell r="C530" t="str">
            <v>Nguyễn Hữu Toản</v>
          </cell>
          <cell r="D530" t="str">
            <v>Nhân viên bốc xếp</v>
          </cell>
          <cell r="E530">
            <v>0</v>
          </cell>
          <cell r="F530">
            <v>0</v>
          </cell>
          <cell r="H530">
            <v>0</v>
          </cell>
        </row>
        <row r="531">
          <cell r="B531">
            <v>54102015</v>
          </cell>
          <cell r="C531" t="str">
            <v>Ngô Đức Anh</v>
          </cell>
          <cell r="D531" t="str">
            <v>Nhân viên lái vận hành TTBMĐ</v>
          </cell>
          <cell r="E531">
            <v>0</v>
          </cell>
          <cell r="F531">
            <v>0</v>
          </cell>
          <cell r="H531">
            <v>0</v>
          </cell>
        </row>
        <row r="532">
          <cell r="B532">
            <v>55102015</v>
          </cell>
          <cell r="C532" t="str">
            <v>Hoàng Tuấn Anh</v>
          </cell>
          <cell r="D532" t="str">
            <v>Nhân viên lái vận hành TTBMĐ</v>
          </cell>
          <cell r="E532">
            <v>0</v>
          </cell>
          <cell r="F532">
            <v>0</v>
          </cell>
          <cell r="H532">
            <v>0</v>
          </cell>
        </row>
        <row r="533">
          <cell r="B533">
            <v>56102015</v>
          </cell>
          <cell r="C533" t="str">
            <v>Nguyễn Thành Chung</v>
          </cell>
          <cell r="D533" t="str">
            <v>Nhân viên lái vận hành TTBMĐ</v>
          </cell>
          <cell r="E533">
            <v>0</v>
          </cell>
          <cell r="F533">
            <v>0</v>
          </cell>
          <cell r="H533">
            <v>0</v>
          </cell>
        </row>
        <row r="534">
          <cell r="B534">
            <v>57102015</v>
          </cell>
          <cell r="C534" t="str">
            <v>Nguyễn Việt Cường</v>
          </cell>
          <cell r="D534" t="str">
            <v>Nhân viên lái vận hành TTBMĐ</v>
          </cell>
          <cell r="E534">
            <v>0</v>
          </cell>
          <cell r="F534">
            <v>0</v>
          </cell>
          <cell r="H534">
            <v>0</v>
          </cell>
        </row>
        <row r="535">
          <cell r="B535">
            <v>58102015</v>
          </cell>
          <cell r="C535" t="str">
            <v>Nguyễn Phương Dũng</v>
          </cell>
          <cell r="D535" t="str">
            <v>Nhân viên lái vận hành TTBMĐ</v>
          </cell>
          <cell r="E535">
            <v>0</v>
          </cell>
          <cell r="F535">
            <v>0</v>
          </cell>
          <cell r="H535">
            <v>0</v>
          </cell>
        </row>
        <row r="536">
          <cell r="B536">
            <v>59102015</v>
          </cell>
          <cell r="C536" t="str">
            <v>Bùi Đình Hưng</v>
          </cell>
          <cell r="D536" t="str">
            <v>Nhân viên lái vận hành TTBMĐ</v>
          </cell>
          <cell r="E536">
            <v>0</v>
          </cell>
          <cell r="F536">
            <v>0</v>
          </cell>
          <cell r="H536">
            <v>0</v>
          </cell>
        </row>
        <row r="537">
          <cell r="B537">
            <v>60102015</v>
          </cell>
          <cell r="C537" t="str">
            <v>Đoàn Khuê</v>
          </cell>
          <cell r="D537" t="str">
            <v>Nhân viên lái vận hành TTBMĐ</v>
          </cell>
          <cell r="E537">
            <v>0</v>
          </cell>
          <cell r="F537">
            <v>0</v>
          </cell>
          <cell r="H537">
            <v>0</v>
          </cell>
        </row>
        <row r="538">
          <cell r="B538">
            <v>61102015</v>
          </cell>
          <cell r="C538" t="str">
            <v>Nguyễn Phương Long</v>
          </cell>
          <cell r="D538" t="str">
            <v>Nhân viên lái vận hành TTBMĐ</v>
          </cell>
          <cell r="E538">
            <v>0</v>
          </cell>
          <cell r="F538">
            <v>0</v>
          </cell>
          <cell r="H538">
            <v>0</v>
          </cell>
        </row>
        <row r="539">
          <cell r="B539">
            <v>62102015</v>
          </cell>
          <cell r="C539" t="str">
            <v>Nguyễn Hữu Mạnh</v>
          </cell>
          <cell r="D539" t="str">
            <v>Nhân viên lái vận hành TTBMĐ</v>
          </cell>
          <cell r="E539">
            <v>0</v>
          </cell>
          <cell r="F539">
            <v>0</v>
          </cell>
          <cell r="H539">
            <v>0</v>
          </cell>
        </row>
        <row r="540">
          <cell r="B540">
            <v>63102015</v>
          </cell>
          <cell r="C540" t="str">
            <v>Phan Đức Mạnh</v>
          </cell>
          <cell r="D540" t="str">
            <v>Nhân viên lái vận hành TTBMĐ</v>
          </cell>
          <cell r="E540">
            <v>0</v>
          </cell>
          <cell r="F540">
            <v>0</v>
          </cell>
          <cell r="H540">
            <v>0</v>
          </cell>
        </row>
        <row r="541">
          <cell r="B541">
            <v>64102015</v>
          </cell>
          <cell r="C541" t="str">
            <v>Lương Văn Quân</v>
          </cell>
          <cell r="D541" t="str">
            <v>Nhân viên lái vận hành TTBMĐ</v>
          </cell>
          <cell r="E541">
            <v>0</v>
          </cell>
          <cell r="F541">
            <v>0</v>
          </cell>
          <cell r="H541">
            <v>0</v>
          </cell>
        </row>
        <row r="542">
          <cell r="B542">
            <v>65102015</v>
          </cell>
          <cell r="C542" t="str">
            <v>Lã Văn Quý</v>
          </cell>
          <cell r="D542" t="str">
            <v>Nhân viên lái vận hành TTBMĐ</v>
          </cell>
          <cell r="E542">
            <v>0</v>
          </cell>
          <cell r="F542">
            <v>0</v>
          </cell>
          <cell r="H542">
            <v>0</v>
          </cell>
        </row>
        <row r="543">
          <cell r="B543">
            <v>66102015</v>
          </cell>
          <cell r="C543" t="str">
            <v>Lê Văn Sơn</v>
          </cell>
          <cell r="D543" t="str">
            <v>Nhân viên lái vận hành TTBMĐ</v>
          </cell>
          <cell r="E543">
            <v>0</v>
          </cell>
          <cell r="F543">
            <v>0</v>
          </cell>
          <cell r="H543">
            <v>0</v>
          </cell>
        </row>
        <row r="544">
          <cell r="B544">
            <v>67102015</v>
          </cell>
          <cell r="C544" t="str">
            <v>Nguyễn Thanh Thắng</v>
          </cell>
          <cell r="D544" t="str">
            <v>Nhân viên lái vận hành TTBMĐ</v>
          </cell>
          <cell r="E544">
            <v>0</v>
          </cell>
          <cell r="F544">
            <v>0</v>
          </cell>
          <cell r="H544">
            <v>0</v>
          </cell>
        </row>
        <row r="545">
          <cell r="B545">
            <v>68102015</v>
          </cell>
          <cell r="C545" t="str">
            <v>Nguyễn Tiến Thành</v>
          </cell>
          <cell r="D545" t="str">
            <v>Nhân viên lái vận hành TTBMĐ</v>
          </cell>
          <cell r="E545">
            <v>0</v>
          </cell>
          <cell r="F545">
            <v>0</v>
          </cell>
          <cell r="H545">
            <v>0</v>
          </cell>
        </row>
        <row r="546">
          <cell r="B546">
            <v>69102015</v>
          </cell>
          <cell r="C546" t="str">
            <v>Nguyễn Văn Thọ</v>
          </cell>
          <cell r="D546" t="str">
            <v>Nhân viên lái vận hành TTBMĐ</v>
          </cell>
          <cell r="E546">
            <v>0</v>
          </cell>
          <cell r="F546">
            <v>0</v>
          </cell>
          <cell r="H546">
            <v>0</v>
          </cell>
        </row>
        <row r="547">
          <cell r="B547">
            <v>70102015</v>
          </cell>
          <cell r="C547" t="str">
            <v>Nguyễn Ngọc Tùng</v>
          </cell>
          <cell r="D547" t="str">
            <v>Nhân viên lái vận hành TTBMĐ</v>
          </cell>
          <cell r="E547">
            <v>0</v>
          </cell>
          <cell r="F547">
            <v>0</v>
          </cell>
          <cell r="H547">
            <v>0</v>
          </cell>
        </row>
        <row r="548">
          <cell r="B548">
            <v>71102015</v>
          </cell>
          <cell r="C548" t="str">
            <v>Đỗ Đình Việt</v>
          </cell>
          <cell r="D548" t="str">
            <v>Nhân viên lái vận hành TTBMĐ</v>
          </cell>
          <cell r="E548">
            <v>0</v>
          </cell>
          <cell r="F548">
            <v>0</v>
          </cell>
          <cell r="H548">
            <v>0</v>
          </cell>
        </row>
      </sheetData>
      <sheetData sheetId="14">
        <row r="4">
          <cell r="B4">
            <v>10530</v>
          </cell>
          <cell r="C4" t="str">
            <v>Bùi Tuấn Anh</v>
          </cell>
          <cell r="D4" t="str">
            <v>Tổng Giám đốc</v>
          </cell>
          <cell r="G4">
            <v>680000</v>
          </cell>
          <cell r="H4">
            <v>0</v>
          </cell>
          <cell r="I4">
            <v>0</v>
          </cell>
        </row>
        <row r="5">
          <cell r="B5">
            <v>10532</v>
          </cell>
          <cell r="C5" t="str">
            <v>Vũ Trung Thành</v>
          </cell>
          <cell r="D5" t="str">
            <v>Phó Tổng Giám đốc</v>
          </cell>
          <cell r="G5">
            <v>680000</v>
          </cell>
          <cell r="H5">
            <v>0</v>
          </cell>
          <cell r="I5">
            <v>0</v>
          </cell>
        </row>
        <row r="6">
          <cell r="B6">
            <v>10806</v>
          </cell>
          <cell r="C6" t="str">
            <v>Phương Hồng Minh</v>
          </cell>
          <cell r="D6" t="str">
            <v>Phó Tổng Giám đốc</v>
          </cell>
          <cell r="G6">
            <v>680000</v>
          </cell>
          <cell r="H6">
            <v>0</v>
          </cell>
          <cell r="I6">
            <v>0</v>
          </cell>
        </row>
        <row r="7">
          <cell r="B7">
            <v>10796</v>
          </cell>
          <cell r="C7" t="str">
            <v>Trần Thị Thúy Oanh</v>
          </cell>
          <cell r="D7" t="str">
            <v>Kê toán trưởng</v>
          </cell>
          <cell r="G7">
            <v>680000</v>
          </cell>
          <cell r="H7">
            <v>0</v>
          </cell>
          <cell r="I7">
            <v>0</v>
          </cell>
        </row>
        <row r="8">
          <cell r="B8">
            <v>10555</v>
          </cell>
          <cell r="C8" t="str">
            <v>Nguyễn Ngọc Nguyên</v>
          </cell>
          <cell r="D8" t="str">
            <v>Trưởng phòng</v>
          </cell>
          <cell r="G8">
            <v>680000</v>
          </cell>
          <cell r="H8">
            <v>0</v>
          </cell>
          <cell r="I8">
            <v>0</v>
          </cell>
        </row>
        <row r="9">
          <cell r="B9">
            <v>10554</v>
          </cell>
          <cell r="C9" t="str">
            <v>Nguyễn Đình Tuyến</v>
          </cell>
          <cell r="D9" t="str">
            <v>Phó Trưởng Phòng</v>
          </cell>
          <cell r="G9">
            <v>680000</v>
          </cell>
          <cell r="H9">
            <v>0</v>
          </cell>
          <cell r="I9">
            <v>0</v>
          </cell>
        </row>
        <row r="10">
          <cell r="B10">
            <v>10534</v>
          </cell>
          <cell r="C10" t="str">
            <v>Nguyễn Tiến Hải</v>
          </cell>
          <cell r="D10" t="str">
            <v>KS CNTT</v>
          </cell>
          <cell r="G10">
            <v>680000</v>
          </cell>
          <cell r="H10">
            <v>87192.307692307702</v>
          </cell>
          <cell r="I10">
            <v>0</v>
          </cell>
        </row>
        <row r="11">
          <cell r="B11">
            <v>11084</v>
          </cell>
          <cell r="C11" t="str">
            <v>Ngô Trí Dũng</v>
          </cell>
          <cell r="D11" t="str">
            <v>KS CNTT</v>
          </cell>
          <cell r="G11">
            <v>604444.44444444438</v>
          </cell>
          <cell r="H11">
            <v>0</v>
          </cell>
          <cell r="I11">
            <v>0</v>
          </cell>
        </row>
        <row r="12">
          <cell r="B12">
            <v>11085</v>
          </cell>
          <cell r="C12" t="str">
            <v>Phạm Văn Chiến</v>
          </cell>
          <cell r="D12" t="str">
            <v>KS CNTT</v>
          </cell>
          <cell r="G12">
            <v>680000</v>
          </cell>
          <cell r="H12">
            <v>87192.307692307702</v>
          </cell>
          <cell r="I12">
            <v>0</v>
          </cell>
        </row>
        <row r="13">
          <cell r="B13">
            <v>11862</v>
          </cell>
          <cell r="C13" t="str">
            <v>Đỗ Việt Anh</v>
          </cell>
          <cell r="D13" t="str">
            <v>Nhân viên CNTT</v>
          </cell>
          <cell r="G13">
            <v>680000</v>
          </cell>
          <cell r="H13">
            <v>87192.307692307702</v>
          </cell>
          <cell r="I13">
            <v>0</v>
          </cell>
        </row>
        <row r="14">
          <cell r="B14">
            <v>11767</v>
          </cell>
          <cell r="C14" t="str">
            <v>Nguyễn Thành Trung</v>
          </cell>
          <cell r="D14" t="str">
            <v>NV HDCX - CBTT</v>
          </cell>
          <cell r="G14">
            <v>680000</v>
          </cell>
          <cell r="H14">
            <v>152769.23076923078</v>
          </cell>
          <cell r="I14">
            <v>0</v>
          </cell>
        </row>
        <row r="15">
          <cell r="B15">
            <v>10537</v>
          </cell>
          <cell r="C15" t="str">
            <v>Bùi Anh Khắc</v>
          </cell>
          <cell r="D15" t="str">
            <v>NV Tài liệu và HDCX</v>
          </cell>
          <cell r="G15">
            <v>680000</v>
          </cell>
          <cell r="H15">
            <v>76384.61538461539</v>
          </cell>
          <cell r="I15">
            <v>0</v>
          </cell>
        </row>
        <row r="16">
          <cell r="B16">
            <v>10538</v>
          </cell>
          <cell r="C16" t="str">
            <v>Nguyễn Danh Trường</v>
          </cell>
          <cell r="D16" t="str">
            <v>NV Tài liệu và HDCX</v>
          </cell>
          <cell r="G16">
            <v>680000</v>
          </cell>
          <cell r="H16">
            <v>0</v>
          </cell>
          <cell r="I16">
            <v>0</v>
          </cell>
        </row>
        <row r="17">
          <cell r="B17">
            <v>10540</v>
          </cell>
          <cell r="C17" t="str">
            <v>Nguyễn Thị Việt Hà</v>
          </cell>
          <cell r="D17" t="str">
            <v>NV Tài liệu và HDCX</v>
          </cell>
          <cell r="G17">
            <v>0</v>
          </cell>
          <cell r="H17">
            <v>0</v>
          </cell>
          <cell r="I17">
            <v>0</v>
          </cell>
        </row>
        <row r="18">
          <cell r="B18">
            <v>10542</v>
          </cell>
          <cell r="C18" t="str">
            <v>Trần Minh Hải</v>
          </cell>
          <cell r="D18" t="str">
            <v>NV Tài liệu và HDCX</v>
          </cell>
          <cell r="G18">
            <v>680000</v>
          </cell>
          <cell r="H18">
            <v>0</v>
          </cell>
          <cell r="I18">
            <v>0</v>
          </cell>
        </row>
        <row r="19">
          <cell r="B19">
            <v>10543</v>
          </cell>
          <cell r="C19" t="str">
            <v>Nguyễn Thị Thơm</v>
          </cell>
          <cell r="D19" t="str">
            <v>NV Tài liệu và HDCX</v>
          </cell>
          <cell r="G19">
            <v>680000</v>
          </cell>
          <cell r="H19">
            <v>152769.23076923078</v>
          </cell>
          <cell r="I19">
            <v>0</v>
          </cell>
        </row>
        <row r="20">
          <cell r="B20">
            <v>10544</v>
          </cell>
          <cell r="C20" t="str">
            <v>Trần Thị Yến Nga</v>
          </cell>
          <cell r="D20" t="str">
            <v>NV Tài liệu và HDCX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10545</v>
          </cell>
          <cell r="C21" t="str">
            <v>Ngô Thanh Hiệp</v>
          </cell>
          <cell r="D21" t="str">
            <v>NV Tài liệu và HDCX</v>
          </cell>
          <cell r="G21">
            <v>680000</v>
          </cell>
          <cell r="H21">
            <v>0</v>
          </cell>
          <cell r="I21">
            <v>0</v>
          </cell>
        </row>
        <row r="22">
          <cell r="B22">
            <v>10546</v>
          </cell>
          <cell r="C22" t="str">
            <v>Tạ Đăng Việt</v>
          </cell>
          <cell r="D22" t="str">
            <v>NV Tài liệu và HDCX</v>
          </cell>
          <cell r="G22">
            <v>680000</v>
          </cell>
          <cell r="H22">
            <v>152769.23076923078</v>
          </cell>
          <cell r="I22">
            <v>0</v>
          </cell>
        </row>
        <row r="23">
          <cell r="B23">
            <v>10547</v>
          </cell>
          <cell r="C23" t="str">
            <v>Đào Thanh Hải</v>
          </cell>
          <cell r="D23" t="str">
            <v>NV Tài liệu và HDCX</v>
          </cell>
          <cell r="G23">
            <v>680000</v>
          </cell>
          <cell r="H23">
            <v>76384.61538461539</v>
          </cell>
          <cell r="I23">
            <v>0</v>
          </cell>
        </row>
        <row r="24">
          <cell r="B24">
            <v>10549</v>
          </cell>
          <cell r="C24" t="str">
            <v>Nguyễn Thanh Hải</v>
          </cell>
          <cell r="D24" t="str">
            <v>NV Tài liệu và HDCX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10550</v>
          </cell>
          <cell r="C25" t="str">
            <v>Vũ Đức Thiện</v>
          </cell>
          <cell r="D25" t="str">
            <v>NV Tài liệu và HDCX</v>
          </cell>
          <cell r="G25">
            <v>680000</v>
          </cell>
          <cell r="H25">
            <v>0</v>
          </cell>
          <cell r="I25">
            <v>0</v>
          </cell>
        </row>
        <row r="26">
          <cell r="B26">
            <v>10551</v>
          </cell>
          <cell r="C26" t="str">
            <v>Ngô Ngọc Long</v>
          </cell>
          <cell r="D26" t="str">
            <v>NV Tài liệu và HDCX</v>
          </cell>
          <cell r="G26">
            <v>680000</v>
          </cell>
          <cell r="H26">
            <v>87192.307692307702</v>
          </cell>
          <cell r="I26">
            <v>0</v>
          </cell>
        </row>
        <row r="27">
          <cell r="B27">
            <v>10552</v>
          </cell>
          <cell r="C27" t="str">
            <v>Nguyễn Thúy Hà</v>
          </cell>
          <cell r="D27" t="str">
            <v>NV Tài liệu và HDCX</v>
          </cell>
          <cell r="G27">
            <v>579259.25925925921</v>
          </cell>
          <cell r="H27">
            <v>0</v>
          </cell>
          <cell r="I27">
            <v>0</v>
          </cell>
        </row>
        <row r="28">
          <cell r="B28">
            <v>10553</v>
          </cell>
          <cell r="C28" t="str">
            <v>Đỗ Thanh Tùng</v>
          </cell>
          <cell r="D28" t="str">
            <v>NV Tài liệu và HDCX</v>
          </cell>
          <cell r="G28">
            <v>680000</v>
          </cell>
          <cell r="H28">
            <v>152769.23076923078</v>
          </cell>
          <cell r="I28">
            <v>0</v>
          </cell>
        </row>
        <row r="29">
          <cell r="B29">
            <v>11126</v>
          </cell>
          <cell r="C29" t="str">
            <v>Nguyễn Thị Thanh Hoa</v>
          </cell>
          <cell r="D29" t="str">
            <v>NV Tài liệu và HDCX</v>
          </cell>
          <cell r="G29">
            <v>680000</v>
          </cell>
          <cell r="H29">
            <v>152769.23076923078</v>
          </cell>
          <cell r="I29">
            <v>0</v>
          </cell>
        </row>
        <row r="30">
          <cell r="B30">
            <v>11127</v>
          </cell>
          <cell r="C30" t="str">
            <v>Phí Thị Huyền Trang</v>
          </cell>
          <cell r="D30" t="str">
            <v>NV Tài liệu và HDCX</v>
          </cell>
          <cell r="G30">
            <v>680000</v>
          </cell>
          <cell r="H30">
            <v>152769.23076923078</v>
          </cell>
          <cell r="I30">
            <v>0</v>
          </cell>
        </row>
        <row r="31">
          <cell r="B31">
            <v>11128</v>
          </cell>
          <cell r="C31" t="str">
            <v>Hoàng Thị Yến</v>
          </cell>
          <cell r="D31" t="str">
            <v>NV Tài liệu và HDCX</v>
          </cell>
          <cell r="G31">
            <v>680000</v>
          </cell>
          <cell r="H31">
            <v>152769.23076923078</v>
          </cell>
          <cell r="I31">
            <v>0</v>
          </cell>
        </row>
        <row r="32">
          <cell r="B32">
            <v>11130</v>
          </cell>
          <cell r="C32" t="str">
            <v>Nguyễn Đình Trung</v>
          </cell>
          <cell r="D32" t="str">
            <v>NV Tài liệu và HDCX</v>
          </cell>
          <cell r="G32">
            <v>680000</v>
          </cell>
          <cell r="H32">
            <v>152769.23076923078</v>
          </cell>
          <cell r="I32">
            <v>0</v>
          </cell>
        </row>
        <row r="33">
          <cell r="B33">
            <v>11131</v>
          </cell>
          <cell r="C33" t="str">
            <v>Vũ Tuấn Anh</v>
          </cell>
          <cell r="D33" t="str">
            <v>NV Tài liệu và HDCX</v>
          </cell>
          <cell r="G33">
            <v>680000</v>
          </cell>
          <cell r="H33">
            <v>152769.23076923078</v>
          </cell>
          <cell r="I33">
            <v>0</v>
          </cell>
        </row>
        <row r="34">
          <cell r="B34">
            <v>12552</v>
          </cell>
          <cell r="C34" t="str">
            <v>Mai Hoàng Phương</v>
          </cell>
          <cell r="D34" t="str">
            <v>NV Tài liệu và HDCX</v>
          </cell>
          <cell r="G34">
            <v>680000</v>
          </cell>
          <cell r="H34">
            <v>0</v>
          </cell>
          <cell r="I34">
            <v>0</v>
          </cell>
        </row>
        <row r="35">
          <cell r="B35">
            <v>12553</v>
          </cell>
          <cell r="C35" t="str">
            <v>Phạm Duy Hải</v>
          </cell>
          <cell r="D35" t="str">
            <v>NV Tài liệu và HDCX</v>
          </cell>
          <cell r="G35">
            <v>680000</v>
          </cell>
          <cell r="H35">
            <v>0</v>
          </cell>
          <cell r="I35">
            <v>0</v>
          </cell>
        </row>
        <row r="36">
          <cell r="B36">
            <v>12565</v>
          </cell>
          <cell r="C36" t="str">
            <v>Vũ Trọng Nghĩa</v>
          </cell>
          <cell r="D36" t="str">
            <v>NV Tài liệu và HDCX</v>
          </cell>
          <cell r="G36">
            <v>680000</v>
          </cell>
          <cell r="H36">
            <v>0</v>
          </cell>
          <cell r="I36">
            <v>0</v>
          </cell>
        </row>
        <row r="37">
          <cell r="B37">
            <v>12566</v>
          </cell>
          <cell r="C37" t="str">
            <v>Hoàng Duy Thái</v>
          </cell>
          <cell r="D37" t="str">
            <v>NV Tài liệu và HDCX</v>
          </cell>
          <cell r="G37">
            <v>680000</v>
          </cell>
          <cell r="H37">
            <v>0</v>
          </cell>
          <cell r="I37">
            <v>0</v>
          </cell>
        </row>
        <row r="38">
          <cell r="B38">
            <v>13356</v>
          </cell>
          <cell r="C38" t="str">
            <v>Trần Anh Sơn</v>
          </cell>
          <cell r="D38" t="str">
            <v>NV Tài liệu và HDCX</v>
          </cell>
          <cell r="G38">
            <v>680000</v>
          </cell>
          <cell r="H38">
            <v>0</v>
          </cell>
          <cell r="I38">
            <v>0</v>
          </cell>
        </row>
        <row r="39">
          <cell r="B39">
            <v>13357</v>
          </cell>
          <cell r="C39" t="str">
            <v>Nguyễn Trường Giang</v>
          </cell>
          <cell r="D39" t="str">
            <v>NV Tài liệu và HDCX</v>
          </cell>
          <cell r="G39">
            <v>680000</v>
          </cell>
          <cell r="H39">
            <v>0</v>
          </cell>
          <cell r="I39">
            <v>0</v>
          </cell>
        </row>
        <row r="40">
          <cell r="B40">
            <v>13358</v>
          </cell>
          <cell r="C40" t="str">
            <v>Phan Thế Chung</v>
          </cell>
          <cell r="D40" t="str">
            <v>NV Tài liệu và HDCX</v>
          </cell>
          <cell r="G40">
            <v>680000</v>
          </cell>
          <cell r="H40">
            <v>0</v>
          </cell>
          <cell r="I40">
            <v>0</v>
          </cell>
        </row>
        <row r="41">
          <cell r="B41">
            <v>13359</v>
          </cell>
          <cell r="C41" t="str">
            <v>Dương Đức An</v>
          </cell>
          <cell r="D41" t="str">
            <v>NV Tài liệu và HDCX</v>
          </cell>
          <cell r="G41">
            <v>680000</v>
          </cell>
          <cell r="H41">
            <v>0</v>
          </cell>
          <cell r="I41">
            <v>0</v>
          </cell>
        </row>
        <row r="42">
          <cell r="B42">
            <v>13360</v>
          </cell>
          <cell r="C42" t="str">
            <v>Nguyễn Tự Tuyền</v>
          </cell>
          <cell r="D42" t="str">
            <v>NV Tài liệu và HDCX</v>
          </cell>
          <cell r="G42">
            <v>680000</v>
          </cell>
          <cell r="H42">
            <v>0</v>
          </cell>
          <cell r="I42">
            <v>0</v>
          </cell>
        </row>
        <row r="43">
          <cell r="B43">
            <v>10535</v>
          </cell>
          <cell r="C43" t="str">
            <v>Nguyễn Văn Duẩn</v>
          </cell>
          <cell r="D43" t="str">
            <v>Nv Thống kê</v>
          </cell>
          <cell r="G43">
            <v>680000</v>
          </cell>
          <cell r="H43">
            <v>0</v>
          </cell>
          <cell r="I43">
            <v>0</v>
          </cell>
        </row>
        <row r="44">
          <cell r="B44">
            <v>13527</v>
          </cell>
          <cell r="C44" t="str">
            <v>Chu Lữ Thu Phương</v>
          </cell>
          <cell r="D44" t="str">
            <v>NV Thủ tục bay, không báo</v>
          </cell>
          <cell r="G44">
            <v>453333.33333333331</v>
          </cell>
          <cell r="H44">
            <v>0</v>
          </cell>
          <cell r="I44">
            <v>0</v>
          </cell>
        </row>
        <row r="45">
          <cell r="B45">
            <v>13528</v>
          </cell>
          <cell r="C45" t="str">
            <v>Cao Thị Trà Giang</v>
          </cell>
          <cell r="D45" t="str">
            <v>NV Thủ tục bay, không báo</v>
          </cell>
          <cell r="G45">
            <v>453333.33333333331</v>
          </cell>
          <cell r="H45">
            <v>0</v>
          </cell>
          <cell r="I45">
            <v>0</v>
          </cell>
        </row>
        <row r="46">
          <cell r="B46">
            <v>10536</v>
          </cell>
          <cell r="C46" t="str">
            <v>Nguyễn Tiến Dũng</v>
          </cell>
          <cell r="D46" t="str">
            <v>NV ULD</v>
          </cell>
          <cell r="G46">
            <v>680000</v>
          </cell>
          <cell r="H46">
            <v>0</v>
          </cell>
          <cell r="I46">
            <v>0</v>
          </cell>
        </row>
        <row r="47">
          <cell r="B47">
            <v>11355</v>
          </cell>
          <cell r="C47" t="str">
            <v>Văn Anh Tuấn</v>
          </cell>
          <cell r="D47" t="str">
            <v>NV ULD</v>
          </cell>
          <cell r="G47">
            <v>680000</v>
          </cell>
          <cell r="H47">
            <v>0</v>
          </cell>
          <cell r="I47">
            <v>0</v>
          </cell>
        </row>
        <row r="48">
          <cell r="B48">
            <v>12593</v>
          </cell>
          <cell r="C48" t="str">
            <v>Phạm Trần Tuấn Minh</v>
          </cell>
          <cell r="D48" t="str">
            <v>NV ULD</v>
          </cell>
          <cell r="G48">
            <v>680000</v>
          </cell>
          <cell r="H48">
            <v>0</v>
          </cell>
          <cell r="I48">
            <v>0</v>
          </cell>
        </row>
        <row r="49">
          <cell r="B49">
            <v>12594</v>
          </cell>
          <cell r="C49" t="str">
            <v>Đỗ Đình Quân</v>
          </cell>
          <cell r="D49" t="str">
            <v>NV ULD</v>
          </cell>
          <cell r="G49">
            <v>680000</v>
          </cell>
          <cell r="H49">
            <v>0</v>
          </cell>
          <cell r="I49">
            <v>0</v>
          </cell>
        </row>
        <row r="50">
          <cell r="B50">
            <v>12595</v>
          </cell>
          <cell r="C50" t="str">
            <v>Lê Văn Lương</v>
          </cell>
          <cell r="D50" t="str">
            <v>NV ULD</v>
          </cell>
          <cell r="G50">
            <v>680000</v>
          </cell>
          <cell r="H50">
            <v>0</v>
          </cell>
          <cell r="I50">
            <v>0</v>
          </cell>
        </row>
        <row r="51">
          <cell r="B51">
            <v>13669</v>
          </cell>
          <cell r="C51" t="str">
            <v>Nguyễn Duy Hải</v>
          </cell>
          <cell r="D51" t="str">
            <v>NV ULD</v>
          </cell>
          <cell r="G51">
            <v>680000</v>
          </cell>
          <cell r="H51">
            <v>0</v>
          </cell>
          <cell r="I51">
            <v>0</v>
          </cell>
        </row>
        <row r="52">
          <cell r="B52">
            <v>13102</v>
          </cell>
          <cell r="C52" t="str">
            <v>Ngô Văn Sơn</v>
          </cell>
          <cell r="D52" t="str">
            <v>Nviên HDCX</v>
          </cell>
          <cell r="G52">
            <v>680000</v>
          </cell>
          <cell r="H52">
            <v>0</v>
          </cell>
          <cell r="I52">
            <v>0</v>
          </cell>
        </row>
        <row r="53">
          <cell r="B53">
            <v>13777</v>
          </cell>
          <cell r="C53" t="str">
            <v>Nguyễn Đức Huy</v>
          </cell>
          <cell r="D53" t="str">
            <v>Nhân viên cân bằng trọng tải nhóm 2</v>
          </cell>
          <cell r="G53">
            <v>680000</v>
          </cell>
          <cell r="H53">
            <v>0</v>
          </cell>
          <cell r="I53">
            <v>0</v>
          </cell>
        </row>
        <row r="54">
          <cell r="B54">
            <v>13783</v>
          </cell>
          <cell r="C54" t="str">
            <v>Trần Đăng Khoa</v>
          </cell>
          <cell r="D54" t="str">
            <v>Nhân viên cân bằng trọng tải nhóm 2</v>
          </cell>
          <cell r="G54">
            <v>680000</v>
          </cell>
          <cell r="H54">
            <v>0</v>
          </cell>
          <cell r="I54">
            <v>0</v>
          </cell>
        </row>
        <row r="55">
          <cell r="B55">
            <v>13785</v>
          </cell>
          <cell r="C55" t="str">
            <v>Nguyễn Thị Nam Phương</v>
          </cell>
          <cell r="D55" t="str">
            <v>Nhân viên cân bằng trọng tải nhóm 2</v>
          </cell>
          <cell r="G55">
            <v>453333.33333333331</v>
          </cell>
          <cell r="H55">
            <v>0</v>
          </cell>
          <cell r="I55">
            <v>0</v>
          </cell>
        </row>
        <row r="56">
          <cell r="B56">
            <v>13786</v>
          </cell>
          <cell r="C56" t="str">
            <v>Đinh Đức Nam</v>
          </cell>
          <cell r="D56" t="str">
            <v>Nhân viên cân bằng trọng tải nhóm 2</v>
          </cell>
          <cell r="G56">
            <v>680000</v>
          </cell>
          <cell r="H56">
            <v>76384.61538461539</v>
          </cell>
          <cell r="I56">
            <v>0</v>
          </cell>
        </row>
        <row r="57">
          <cell r="B57">
            <v>13787</v>
          </cell>
          <cell r="C57" t="str">
            <v>Nguyễn Thái Sơn</v>
          </cell>
          <cell r="D57" t="str">
            <v>Nhân viên cân bằng trọng tải nhóm 2</v>
          </cell>
          <cell r="G57">
            <v>680000</v>
          </cell>
          <cell r="H57">
            <v>0</v>
          </cell>
          <cell r="I57">
            <v>0</v>
          </cell>
        </row>
        <row r="58">
          <cell r="B58">
            <v>13788</v>
          </cell>
          <cell r="C58" t="str">
            <v>Nguyễn Thành Luân</v>
          </cell>
          <cell r="D58" t="str">
            <v>Nhân viên cân bằng trọng tải nhóm 2</v>
          </cell>
          <cell r="G58">
            <v>680000</v>
          </cell>
          <cell r="H58">
            <v>0</v>
          </cell>
          <cell r="I58">
            <v>0</v>
          </cell>
        </row>
        <row r="59">
          <cell r="B59">
            <v>13789</v>
          </cell>
          <cell r="C59" t="str">
            <v>Nguyễn Mạnh Cường</v>
          </cell>
          <cell r="D59" t="str">
            <v>Nhân viên cân bằng trọng tải nhóm 2</v>
          </cell>
          <cell r="G59">
            <v>680000</v>
          </cell>
          <cell r="H59">
            <v>76384.61538461539</v>
          </cell>
          <cell r="I59">
            <v>0</v>
          </cell>
        </row>
        <row r="60">
          <cell r="B60">
            <v>13790</v>
          </cell>
          <cell r="C60" t="str">
            <v>Trần Đức Hạnh</v>
          </cell>
          <cell r="D60" t="str">
            <v>Nhân viên cân bằng trọng tải nhóm 2</v>
          </cell>
          <cell r="G60">
            <v>680000</v>
          </cell>
          <cell r="H60">
            <v>0</v>
          </cell>
          <cell r="I60">
            <v>0</v>
          </cell>
        </row>
        <row r="61">
          <cell r="B61">
            <v>13791</v>
          </cell>
          <cell r="C61" t="str">
            <v>Nguyễn Danh Huy</v>
          </cell>
          <cell r="D61" t="str">
            <v>Nhân viên cân bằng trọng tải nhóm 2</v>
          </cell>
          <cell r="G61">
            <v>680000</v>
          </cell>
          <cell r="H61">
            <v>76384.61538461539</v>
          </cell>
          <cell r="I61">
            <v>0</v>
          </cell>
        </row>
        <row r="62">
          <cell r="B62">
            <v>13792</v>
          </cell>
          <cell r="C62" t="str">
            <v>Lê Xuân Điệp</v>
          </cell>
          <cell r="D62" t="str">
            <v>Nhân viên cân bằng trọng tải nhóm 2</v>
          </cell>
          <cell r="G62">
            <v>680000</v>
          </cell>
          <cell r="H62">
            <v>0</v>
          </cell>
          <cell r="I62">
            <v>0</v>
          </cell>
        </row>
        <row r="63">
          <cell r="B63">
            <v>13793</v>
          </cell>
          <cell r="C63" t="str">
            <v>Trần Hoàng Kiên</v>
          </cell>
          <cell r="D63" t="str">
            <v>Nhân viên cân bằng trọng tải nhóm 2</v>
          </cell>
          <cell r="G63">
            <v>680000</v>
          </cell>
          <cell r="H63">
            <v>0</v>
          </cell>
          <cell r="I63">
            <v>0</v>
          </cell>
        </row>
        <row r="64">
          <cell r="B64">
            <v>13794</v>
          </cell>
          <cell r="C64" t="str">
            <v>Đặng Lê Minh</v>
          </cell>
          <cell r="D64" t="str">
            <v>Nhân viên cân bằng trọng tải nhóm 2</v>
          </cell>
          <cell r="G64">
            <v>680000</v>
          </cell>
          <cell r="H64">
            <v>76384.61538461539</v>
          </cell>
          <cell r="I64">
            <v>0</v>
          </cell>
        </row>
        <row r="65">
          <cell r="B65">
            <v>201503</v>
          </cell>
          <cell r="C65" t="str">
            <v>Nguyễn Việt Hà</v>
          </cell>
          <cell r="D65" t="str">
            <v>Nhân viên cân bằng trọng tải nhóm 2</v>
          </cell>
          <cell r="G65">
            <v>680000</v>
          </cell>
          <cell r="H65">
            <v>0</v>
          </cell>
          <cell r="I65">
            <v>0</v>
          </cell>
        </row>
        <row r="66">
          <cell r="B66">
            <v>201504</v>
          </cell>
          <cell r="C66" t="str">
            <v>Lê Khánh Toàn</v>
          </cell>
          <cell r="D66" t="str">
            <v>Nhân viên cân bằng trọng tải nhóm 2</v>
          </cell>
          <cell r="G66">
            <v>680000</v>
          </cell>
          <cell r="H66">
            <v>0</v>
          </cell>
          <cell r="I66">
            <v>0</v>
          </cell>
        </row>
        <row r="67">
          <cell r="B67">
            <v>10642</v>
          </cell>
          <cell r="C67" t="str">
            <v>Lương Văn Thăng</v>
          </cell>
          <cell r="D67" t="str">
            <v>Trưởng phòng</v>
          </cell>
          <cell r="G67">
            <v>680000</v>
          </cell>
          <cell r="H67">
            <v>0</v>
          </cell>
          <cell r="I67">
            <v>0</v>
          </cell>
        </row>
        <row r="68">
          <cell r="B68">
            <v>10559</v>
          </cell>
          <cell r="C68" t="str">
            <v>Nguyễn Tiến Hiệp</v>
          </cell>
          <cell r="D68" t="str">
            <v>NV Kế hoạch</v>
          </cell>
          <cell r="G68">
            <v>680000</v>
          </cell>
          <cell r="H68">
            <v>0</v>
          </cell>
          <cell r="I68">
            <v>0</v>
          </cell>
        </row>
        <row r="69">
          <cell r="B69">
            <v>10594</v>
          </cell>
          <cell r="C69" t="str">
            <v>Lê Thị Thu Huyền</v>
          </cell>
          <cell r="D69" t="str">
            <v>NV Kế hoạch</v>
          </cell>
          <cell r="G69">
            <v>680000</v>
          </cell>
          <cell r="H69">
            <v>0</v>
          </cell>
          <cell r="I69">
            <v>0</v>
          </cell>
        </row>
        <row r="70">
          <cell r="B70">
            <v>11146</v>
          </cell>
          <cell r="C70" t="str">
            <v>Trần Việt Phương</v>
          </cell>
          <cell r="D70" t="str">
            <v>NV Kế hoạch</v>
          </cell>
          <cell r="G70">
            <v>680000</v>
          </cell>
          <cell r="H70">
            <v>0</v>
          </cell>
          <cell r="I70">
            <v>0</v>
          </cell>
        </row>
        <row r="71">
          <cell r="B71">
            <v>10623</v>
          </cell>
          <cell r="C71" t="str">
            <v>Bùi Đức Hưng</v>
          </cell>
          <cell r="D71" t="str">
            <v>NV Marketing</v>
          </cell>
          <cell r="G71">
            <v>680000</v>
          </cell>
          <cell r="H71">
            <v>0</v>
          </cell>
          <cell r="I71">
            <v>0</v>
          </cell>
        </row>
        <row r="72">
          <cell r="B72">
            <v>11129</v>
          </cell>
          <cell r="C72" t="str">
            <v>Nguyễn Văn Hiệp</v>
          </cell>
          <cell r="D72" t="str">
            <v>NV Kế hoạch</v>
          </cell>
          <cell r="G72">
            <v>680000</v>
          </cell>
          <cell r="H72">
            <v>0</v>
          </cell>
          <cell r="I72">
            <v>0</v>
          </cell>
        </row>
        <row r="73">
          <cell r="B73">
            <v>10561</v>
          </cell>
          <cell r="C73" t="str">
            <v>Vũ Quảng Ba</v>
          </cell>
          <cell r="D73" t="str">
            <v>NV Thủ kho</v>
          </cell>
          <cell r="G73">
            <v>680000</v>
          </cell>
          <cell r="H73">
            <v>0</v>
          </cell>
          <cell r="I73">
            <v>0</v>
          </cell>
        </row>
        <row r="74">
          <cell r="B74">
            <v>10784</v>
          </cell>
          <cell r="C74" t="str">
            <v>Lê Thị Thạch</v>
          </cell>
          <cell r="D74" t="str">
            <v>NV Thủ kho</v>
          </cell>
          <cell r="G74">
            <v>680000</v>
          </cell>
          <cell r="H74">
            <v>0</v>
          </cell>
          <cell r="I74">
            <v>0</v>
          </cell>
        </row>
        <row r="75">
          <cell r="B75">
            <v>10558</v>
          </cell>
          <cell r="C75" t="str">
            <v>Vương Hoàng Linh</v>
          </cell>
          <cell r="D75" t="str">
            <v>Chuyên viên pháp lý</v>
          </cell>
          <cell r="G75">
            <v>680000</v>
          </cell>
          <cell r="H75">
            <v>0</v>
          </cell>
          <cell r="I75">
            <v>0</v>
          </cell>
        </row>
        <row r="76">
          <cell r="B76">
            <v>10564</v>
          </cell>
          <cell r="C76" t="str">
            <v>Nguyễn Thị Quỳnh Anh</v>
          </cell>
          <cell r="D76" t="str">
            <v>Nv Thống kê</v>
          </cell>
          <cell r="G76">
            <v>680000</v>
          </cell>
          <cell r="H76">
            <v>0</v>
          </cell>
          <cell r="I76">
            <v>0</v>
          </cell>
        </row>
        <row r="77">
          <cell r="B77">
            <v>10641</v>
          </cell>
          <cell r="C77" t="str">
            <v>Nguyễn Kim Oanh</v>
          </cell>
          <cell r="D77" t="str">
            <v>Trưởng phòng</v>
          </cell>
          <cell r="G77">
            <v>680000</v>
          </cell>
          <cell r="H77">
            <v>0</v>
          </cell>
          <cell r="I77">
            <v>0</v>
          </cell>
        </row>
        <row r="78">
          <cell r="B78">
            <v>10640</v>
          </cell>
          <cell r="C78" t="str">
            <v>Trần Phương Dung</v>
          </cell>
          <cell r="D78" t="str">
            <v>Phó Trưởng Phòng</v>
          </cell>
          <cell r="G78">
            <v>0</v>
          </cell>
          <cell r="H78">
            <v>0</v>
          </cell>
          <cell r="I78">
            <v>0</v>
          </cell>
        </row>
        <row r="79">
          <cell r="B79">
            <v>10629</v>
          </cell>
          <cell r="C79" t="str">
            <v>Nguyễn Thị Cúc</v>
          </cell>
          <cell r="D79" t="str">
            <v>Đội trưởng</v>
          </cell>
          <cell r="G79">
            <v>680000</v>
          </cell>
          <cell r="H79">
            <v>98365.384615384624</v>
          </cell>
          <cell r="I79">
            <v>0</v>
          </cell>
        </row>
        <row r="80">
          <cell r="B80">
            <v>10628</v>
          </cell>
          <cell r="C80" t="str">
            <v>Nguyễn Thị Thu Hà</v>
          </cell>
          <cell r="D80" t="str">
            <v>Phó đội trưởng</v>
          </cell>
          <cell r="G80">
            <v>680000</v>
          </cell>
          <cell r="H80">
            <v>0</v>
          </cell>
          <cell r="I80">
            <v>0</v>
          </cell>
        </row>
        <row r="81">
          <cell r="B81">
            <v>12555</v>
          </cell>
          <cell r="C81" t="str">
            <v>Đinh Thanh Ngân</v>
          </cell>
          <cell r="D81" t="str">
            <v>Nhân viên phục vụ hành khách hàng hóa</v>
          </cell>
          <cell r="G81">
            <v>680000</v>
          </cell>
          <cell r="H81">
            <v>149038.46153846156</v>
          </cell>
          <cell r="I81">
            <v>0</v>
          </cell>
        </row>
        <row r="82">
          <cell r="B82">
            <v>12561</v>
          </cell>
          <cell r="C82" t="str">
            <v>Lê Thị Hồng Vân</v>
          </cell>
          <cell r="D82" t="str">
            <v>Nhân viên phục vụ hành khách hàng hóa</v>
          </cell>
          <cell r="G82">
            <v>680000</v>
          </cell>
          <cell r="H82">
            <v>149038.46153846156</v>
          </cell>
          <cell r="I82">
            <v>0</v>
          </cell>
        </row>
        <row r="83">
          <cell r="B83">
            <v>12564</v>
          </cell>
          <cell r="C83" t="str">
            <v>Đặng Thị Thu Hà</v>
          </cell>
          <cell r="D83" t="str">
            <v>Nhân viên phục vụ hành khách hàng hóa</v>
          </cell>
          <cell r="G83">
            <v>680000</v>
          </cell>
          <cell r="H83">
            <v>0</v>
          </cell>
          <cell r="I83">
            <v>0</v>
          </cell>
        </row>
        <row r="84">
          <cell r="B84">
            <v>12569</v>
          </cell>
          <cell r="C84" t="str">
            <v>Cấn Hà An</v>
          </cell>
          <cell r="D84" t="str">
            <v>Nhân viên phục vụ hành khách hàng hóa</v>
          </cell>
          <cell r="G84">
            <v>680000</v>
          </cell>
          <cell r="H84">
            <v>0</v>
          </cell>
          <cell r="I84">
            <v>0</v>
          </cell>
        </row>
        <row r="85">
          <cell r="B85">
            <v>12570</v>
          </cell>
          <cell r="C85" t="str">
            <v>Nguyễn Hoàng Hải</v>
          </cell>
          <cell r="D85" t="str">
            <v>Nhân viên tài liệu và HDCX</v>
          </cell>
          <cell r="G85">
            <v>680000</v>
          </cell>
          <cell r="H85">
            <v>152769.23076923078</v>
          </cell>
          <cell r="I85">
            <v>0</v>
          </cell>
        </row>
        <row r="86">
          <cell r="B86">
            <v>13382</v>
          </cell>
          <cell r="C86" t="str">
            <v>Nguyễn Thị Bích Thảo</v>
          </cell>
          <cell r="D86" t="str">
            <v>Nhân viên phục vụ hành khách hàng hóa</v>
          </cell>
          <cell r="G86">
            <v>680000</v>
          </cell>
          <cell r="H86">
            <v>0</v>
          </cell>
          <cell r="I86">
            <v>0</v>
          </cell>
        </row>
        <row r="87">
          <cell r="B87">
            <v>10570</v>
          </cell>
          <cell r="C87" t="str">
            <v>Phạm Anh Dũng</v>
          </cell>
          <cell r="D87" t="str">
            <v>NV PVHK</v>
          </cell>
          <cell r="G87">
            <v>604444.44444444438</v>
          </cell>
          <cell r="H87">
            <v>0</v>
          </cell>
          <cell r="I87">
            <v>0</v>
          </cell>
        </row>
        <row r="88">
          <cell r="B88">
            <v>10583</v>
          </cell>
          <cell r="C88" t="str">
            <v>Nguyễn Thanh Huy</v>
          </cell>
          <cell r="D88" t="str">
            <v>NV PVHK</v>
          </cell>
          <cell r="G88">
            <v>680000</v>
          </cell>
          <cell r="H88">
            <v>149038.46153846156</v>
          </cell>
          <cell r="I88">
            <v>0</v>
          </cell>
        </row>
        <row r="89">
          <cell r="B89">
            <v>10585</v>
          </cell>
          <cell r="C89" t="str">
            <v>Nguyễn Thị Minh Thu</v>
          </cell>
          <cell r="D89" t="str">
            <v>NV PVHK</v>
          </cell>
          <cell r="G89">
            <v>680000</v>
          </cell>
          <cell r="H89">
            <v>0</v>
          </cell>
          <cell r="I89">
            <v>0</v>
          </cell>
        </row>
        <row r="90">
          <cell r="B90">
            <v>10586</v>
          </cell>
          <cell r="C90" t="str">
            <v>Nguyễn Thu Hằng</v>
          </cell>
          <cell r="D90" t="str">
            <v>NV PVHK</v>
          </cell>
          <cell r="G90">
            <v>680000</v>
          </cell>
          <cell r="H90">
            <v>74519.23076923078</v>
          </cell>
          <cell r="I90">
            <v>0</v>
          </cell>
        </row>
        <row r="91">
          <cell r="B91">
            <v>10600</v>
          </cell>
          <cell r="C91" t="str">
            <v>Nguyễn Thị Vân Anh</v>
          </cell>
          <cell r="D91" t="str">
            <v>NV PVHK</v>
          </cell>
          <cell r="G91">
            <v>680000</v>
          </cell>
          <cell r="H91">
            <v>0</v>
          </cell>
          <cell r="I91">
            <v>0</v>
          </cell>
        </row>
        <row r="92">
          <cell r="B92">
            <v>10601</v>
          </cell>
          <cell r="C92" t="str">
            <v>Phan Thị Hạnh</v>
          </cell>
          <cell r="D92" t="str">
            <v>NV PVHK</v>
          </cell>
          <cell r="G92">
            <v>680000</v>
          </cell>
          <cell r="H92">
            <v>149038.46153846156</v>
          </cell>
          <cell r="I92">
            <v>0</v>
          </cell>
        </row>
        <row r="93">
          <cell r="B93">
            <v>10608</v>
          </cell>
          <cell r="C93" t="str">
            <v>Nguyễn Thị Hương</v>
          </cell>
          <cell r="D93" t="str">
            <v>NV PVHK</v>
          </cell>
          <cell r="G93">
            <v>680000</v>
          </cell>
          <cell r="H93">
            <v>0</v>
          </cell>
          <cell r="I93">
            <v>0</v>
          </cell>
        </row>
        <row r="94">
          <cell r="B94">
            <v>10624</v>
          </cell>
          <cell r="C94" t="str">
            <v>Nguyễn Huyền Trang</v>
          </cell>
          <cell r="D94" t="str">
            <v>NV PVHK</v>
          </cell>
          <cell r="G94">
            <v>680000</v>
          </cell>
          <cell r="H94">
            <v>0</v>
          </cell>
          <cell r="I94">
            <v>0</v>
          </cell>
        </row>
        <row r="95">
          <cell r="B95">
            <v>10625</v>
          </cell>
          <cell r="C95" t="str">
            <v>Vương Thị Thanh Nhàn</v>
          </cell>
          <cell r="D95" t="str">
            <v>NV PVHK</v>
          </cell>
          <cell r="G95">
            <v>680000</v>
          </cell>
          <cell r="H95">
            <v>0</v>
          </cell>
          <cell r="I95">
            <v>0</v>
          </cell>
        </row>
        <row r="96">
          <cell r="B96">
            <v>10633</v>
          </cell>
          <cell r="C96" t="str">
            <v>Quàng Thị Phúc</v>
          </cell>
          <cell r="D96" t="str">
            <v>NV PVHK</v>
          </cell>
          <cell r="G96">
            <v>680000</v>
          </cell>
          <cell r="H96">
            <v>175115.38461538462</v>
          </cell>
          <cell r="I96">
            <v>0</v>
          </cell>
        </row>
        <row r="97">
          <cell r="B97">
            <v>10634</v>
          </cell>
          <cell r="C97" t="str">
            <v>Phạm Thị Thanh Hoa</v>
          </cell>
          <cell r="D97" t="str">
            <v>NV PVHK</v>
          </cell>
          <cell r="G97">
            <v>680000</v>
          </cell>
          <cell r="H97">
            <v>74519.23076923078</v>
          </cell>
          <cell r="I97">
            <v>0</v>
          </cell>
        </row>
        <row r="98">
          <cell r="B98">
            <v>10635</v>
          </cell>
          <cell r="C98" t="str">
            <v>Đào Thị Mận</v>
          </cell>
          <cell r="D98" t="str">
            <v>NV PVHK</v>
          </cell>
          <cell r="G98">
            <v>680000</v>
          </cell>
          <cell r="H98">
            <v>0</v>
          </cell>
          <cell r="I98">
            <v>0</v>
          </cell>
        </row>
        <row r="99">
          <cell r="B99">
            <v>11105</v>
          </cell>
          <cell r="C99" t="str">
            <v>Ngô Minh Thanh</v>
          </cell>
          <cell r="D99" t="str">
            <v>NV PVHK</v>
          </cell>
          <cell r="G99">
            <v>680000</v>
          </cell>
          <cell r="H99">
            <v>74519.23076923078</v>
          </cell>
          <cell r="I99">
            <v>0</v>
          </cell>
        </row>
        <row r="100">
          <cell r="B100">
            <v>11107</v>
          </cell>
          <cell r="C100" t="str">
            <v>Vũ Thị Thơm</v>
          </cell>
          <cell r="D100" t="str">
            <v>NV PVHK</v>
          </cell>
          <cell r="G100">
            <v>680000</v>
          </cell>
          <cell r="H100">
            <v>149038.46153846156</v>
          </cell>
          <cell r="I100">
            <v>0</v>
          </cell>
        </row>
        <row r="101">
          <cell r="B101">
            <v>11109</v>
          </cell>
          <cell r="C101" t="str">
            <v>Phạm Thành Việt</v>
          </cell>
          <cell r="D101" t="str">
            <v>Nhân viên tài liệu và HDCX</v>
          </cell>
          <cell r="G101">
            <v>680000</v>
          </cell>
          <cell r="H101">
            <v>149038.46153846156</v>
          </cell>
          <cell r="I101">
            <v>0</v>
          </cell>
        </row>
        <row r="102">
          <cell r="B102">
            <v>11766</v>
          </cell>
          <cell r="C102" t="str">
            <v>Nguyễn Thị Vân</v>
          </cell>
          <cell r="D102" t="str">
            <v>NV PVHK</v>
          </cell>
          <cell r="G102">
            <v>680000</v>
          </cell>
          <cell r="H102">
            <v>74519.23076923078</v>
          </cell>
          <cell r="I102">
            <v>0</v>
          </cell>
        </row>
        <row r="103">
          <cell r="B103">
            <v>13096</v>
          </cell>
          <cell r="C103" t="str">
            <v>Đinh Văn Long</v>
          </cell>
          <cell r="D103" t="str">
            <v>NV PVHK</v>
          </cell>
          <cell r="G103">
            <v>680000</v>
          </cell>
          <cell r="H103">
            <v>0</v>
          </cell>
          <cell r="I103">
            <v>0</v>
          </cell>
        </row>
        <row r="104">
          <cell r="B104">
            <v>10778</v>
          </cell>
          <cell r="C104" t="str">
            <v>Nguyễn Thị Hồng Anh</v>
          </cell>
          <cell r="D104" t="str">
            <v>NV PVHK</v>
          </cell>
          <cell r="G104">
            <v>680000</v>
          </cell>
          <cell r="H104">
            <v>149038.46153846156</v>
          </cell>
          <cell r="I104">
            <v>0</v>
          </cell>
        </row>
        <row r="105">
          <cell r="B105">
            <v>11765</v>
          </cell>
          <cell r="C105" t="str">
            <v>Hoàng Thị Hồng Nhung</v>
          </cell>
          <cell r="D105" t="str">
            <v>NV PVHK</v>
          </cell>
          <cell r="G105">
            <v>680000</v>
          </cell>
          <cell r="H105">
            <v>149038.46153846156</v>
          </cell>
          <cell r="I105">
            <v>0</v>
          </cell>
        </row>
        <row r="106">
          <cell r="B106">
            <v>10631</v>
          </cell>
          <cell r="C106" t="str">
            <v>Nguyễn Thị Phương Mai</v>
          </cell>
          <cell r="D106" t="str">
            <v>Đội trưởng</v>
          </cell>
          <cell r="G106">
            <v>680000</v>
          </cell>
          <cell r="H106">
            <v>98365.384615384624</v>
          </cell>
          <cell r="I106">
            <v>0</v>
          </cell>
        </row>
        <row r="107">
          <cell r="B107">
            <v>10630</v>
          </cell>
          <cell r="C107" t="str">
            <v>Nguyễn Thị Thu Hương</v>
          </cell>
          <cell r="D107" t="str">
            <v>Đội phó</v>
          </cell>
          <cell r="G107">
            <v>680000</v>
          </cell>
          <cell r="H107">
            <v>94634.61538461539</v>
          </cell>
          <cell r="I107">
            <v>0</v>
          </cell>
        </row>
        <row r="108">
          <cell r="B108">
            <v>12549</v>
          </cell>
          <cell r="C108" t="str">
            <v>Nguyễn Tuấn Linh</v>
          </cell>
          <cell r="D108" t="str">
            <v>Nhân viên phục vụ hành khách hàng hóa</v>
          </cell>
          <cell r="G108">
            <v>680000</v>
          </cell>
          <cell r="H108">
            <v>149038.46153846156</v>
          </cell>
          <cell r="I108">
            <v>0</v>
          </cell>
        </row>
        <row r="109">
          <cell r="B109">
            <v>12568</v>
          </cell>
          <cell r="C109" t="str">
            <v>Nguyễn Thị Hồng Minh</v>
          </cell>
          <cell r="D109" t="str">
            <v>Nhân viên phục vụ hành khách hàng hóa</v>
          </cell>
          <cell r="G109">
            <v>680000</v>
          </cell>
          <cell r="H109">
            <v>149038.46153846156</v>
          </cell>
          <cell r="I109">
            <v>0</v>
          </cell>
        </row>
        <row r="110">
          <cell r="B110">
            <v>12571</v>
          </cell>
          <cell r="C110" t="str">
            <v>Ngô Thị Diễm Quỳnh</v>
          </cell>
          <cell r="D110" t="str">
            <v>Nhân viên phục vụ hành khách hàng hóa</v>
          </cell>
          <cell r="G110">
            <v>680000</v>
          </cell>
          <cell r="H110">
            <v>149038.46153846156</v>
          </cell>
          <cell r="I110">
            <v>0</v>
          </cell>
        </row>
        <row r="111">
          <cell r="B111">
            <v>13370</v>
          </cell>
          <cell r="C111" t="str">
            <v>Đinh Đức Điệp</v>
          </cell>
          <cell r="D111" t="str">
            <v>Nhân viên phục vụ hành khách hàng hóa</v>
          </cell>
          <cell r="G111">
            <v>680000</v>
          </cell>
          <cell r="H111">
            <v>149038.46153846156</v>
          </cell>
          <cell r="I111">
            <v>0</v>
          </cell>
        </row>
        <row r="112">
          <cell r="B112">
            <v>13372</v>
          </cell>
          <cell r="C112" t="str">
            <v>Trần Thị Hoa Lý</v>
          </cell>
          <cell r="D112" t="str">
            <v>Nhân viên phục vụ hành khách hàng hóa</v>
          </cell>
          <cell r="G112">
            <v>680000</v>
          </cell>
          <cell r="H112">
            <v>149038.46153846156</v>
          </cell>
          <cell r="I112">
            <v>0</v>
          </cell>
        </row>
        <row r="113">
          <cell r="B113">
            <v>13376</v>
          </cell>
          <cell r="C113" t="str">
            <v>Vũ Thùy Linh</v>
          </cell>
          <cell r="D113" t="str">
            <v>Nhân viên phục vụ hành khách hàng hóa</v>
          </cell>
          <cell r="G113">
            <v>680000</v>
          </cell>
          <cell r="H113">
            <v>149038.46153846156</v>
          </cell>
          <cell r="I113">
            <v>0</v>
          </cell>
        </row>
        <row r="114">
          <cell r="B114">
            <v>13377</v>
          </cell>
          <cell r="C114" t="str">
            <v>Vũ Thị Bích Dung</v>
          </cell>
          <cell r="D114" t="str">
            <v>Nhân viên phục vụ hành khách hàng hóa</v>
          </cell>
          <cell r="G114">
            <v>680000</v>
          </cell>
          <cell r="H114">
            <v>149038.46153846156</v>
          </cell>
          <cell r="I114">
            <v>0</v>
          </cell>
        </row>
        <row r="115">
          <cell r="B115">
            <v>13378</v>
          </cell>
          <cell r="C115" t="str">
            <v>Nguyễn Bảo Ngân</v>
          </cell>
          <cell r="D115" t="str">
            <v>Nhân viên phục vụ hành khách hàng hóa</v>
          </cell>
          <cell r="G115">
            <v>680000</v>
          </cell>
          <cell r="H115">
            <v>149038.46153846156</v>
          </cell>
          <cell r="I115">
            <v>0</v>
          </cell>
        </row>
        <row r="116">
          <cell r="B116">
            <v>13379</v>
          </cell>
          <cell r="C116" t="str">
            <v>Nguyễn Thùy Linh</v>
          </cell>
          <cell r="D116" t="str">
            <v>Nhân viên phục vụ hành khách hàng hóa</v>
          </cell>
          <cell r="G116">
            <v>0</v>
          </cell>
          <cell r="H116">
            <v>0</v>
          </cell>
          <cell r="I116">
            <v>0</v>
          </cell>
        </row>
        <row r="117">
          <cell r="B117">
            <v>13674</v>
          </cell>
          <cell r="C117" t="str">
            <v>Lê Thị Minh Phượng</v>
          </cell>
          <cell r="D117" t="str">
            <v>Nhân viên phục vụ hành khách hàng hóa</v>
          </cell>
          <cell r="G117">
            <v>680000</v>
          </cell>
          <cell r="H117">
            <v>74519.23076923078</v>
          </cell>
          <cell r="I117">
            <v>0</v>
          </cell>
        </row>
        <row r="118">
          <cell r="B118">
            <v>13675</v>
          </cell>
          <cell r="C118" t="str">
            <v>Võ Thị Kiều Oanh</v>
          </cell>
          <cell r="D118" t="str">
            <v>Nhân viên phục vụ hành khách hàng hóa</v>
          </cell>
          <cell r="G118">
            <v>680000</v>
          </cell>
          <cell r="H118">
            <v>0</v>
          </cell>
          <cell r="I118">
            <v>0</v>
          </cell>
        </row>
        <row r="119">
          <cell r="B119">
            <v>13676</v>
          </cell>
          <cell r="C119" t="str">
            <v>Trần Thị Bích Ngọc</v>
          </cell>
          <cell r="D119" t="str">
            <v>Nhân viên phục vụ hành khách hàng hóa</v>
          </cell>
          <cell r="G119">
            <v>680000</v>
          </cell>
          <cell r="H119">
            <v>149038.46153846156</v>
          </cell>
          <cell r="I119">
            <v>0</v>
          </cell>
        </row>
        <row r="120">
          <cell r="B120">
            <v>10569</v>
          </cell>
          <cell r="C120" t="str">
            <v>Đàm Thu Hường</v>
          </cell>
          <cell r="D120" t="str">
            <v>NV PVHK</v>
          </cell>
          <cell r="G120">
            <v>680000</v>
          </cell>
          <cell r="H120">
            <v>175115.38461538462</v>
          </cell>
          <cell r="I120">
            <v>0</v>
          </cell>
        </row>
        <row r="121">
          <cell r="B121">
            <v>10571</v>
          </cell>
          <cell r="C121" t="str">
            <v>Nguyễn Thị Thùy Dung</v>
          </cell>
          <cell r="D121" t="str">
            <v>NV PVHK</v>
          </cell>
          <cell r="G121">
            <v>680000</v>
          </cell>
          <cell r="H121">
            <v>149038.46153846156</v>
          </cell>
          <cell r="I121">
            <v>0</v>
          </cell>
        </row>
        <row r="122">
          <cell r="B122">
            <v>10589</v>
          </cell>
          <cell r="C122" t="str">
            <v>Phạm Thị Ba</v>
          </cell>
          <cell r="D122" t="str">
            <v>NV PVHK</v>
          </cell>
          <cell r="G122">
            <v>0</v>
          </cell>
          <cell r="H122">
            <v>0</v>
          </cell>
          <cell r="I122">
            <v>0</v>
          </cell>
        </row>
        <row r="123">
          <cell r="B123">
            <v>10591</v>
          </cell>
          <cell r="C123" t="str">
            <v>Vũ Phương Thanh</v>
          </cell>
          <cell r="D123" t="str">
            <v>NV PVHK</v>
          </cell>
          <cell r="G123">
            <v>680000</v>
          </cell>
          <cell r="H123">
            <v>149038.46153846156</v>
          </cell>
          <cell r="I123">
            <v>0</v>
          </cell>
        </row>
        <row r="124">
          <cell r="B124">
            <v>10596</v>
          </cell>
          <cell r="C124" t="str">
            <v>Phạm Thị Ánh Hồng</v>
          </cell>
          <cell r="D124" t="str">
            <v>NV PVHK</v>
          </cell>
          <cell r="G124">
            <v>680000</v>
          </cell>
          <cell r="H124">
            <v>149038.46153846156</v>
          </cell>
          <cell r="I124">
            <v>0</v>
          </cell>
        </row>
        <row r="125">
          <cell r="B125">
            <v>10597</v>
          </cell>
          <cell r="C125" t="str">
            <v>Nguyễn Thị Thu Sang</v>
          </cell>
          <cell r="D125" t="str">
            <v>Nhân viên vệ sinh</v>
          </cell>
          <cell r="G125">
            <v>680000</v>
          </cell>
          <cell r="H125">
            <v>119230.76923076922</v>
          </cell>
          <cell r="I125">
            <v>0</v>
          </cell>
        </row>
        <row r="126">
          <cell r="B126">
            <v>10598</v>
          </cell>
          <cell r="C126" t="str">
            <v>Nguyễn Ngọc Quân</v>
          </cell>
          <cell r="D126" t="str">
            <v>Phó đội trưởng</v>
          </cell>
          <cell r="G126">
            <v>680000</v>
          </cell>
          <cell r="H126">
            <v>0</v>
          </cell>
          <cell r="I126">
            <v>0</v>
          </cell>
        </row>
        <row r="127">
          <cell r="B127">
            <v>10602</v>
          </cell>
          <cell r="C127" t="str">
            <v>Nguyễn Thị Thu Trang</v>
          </cell>
          <cell r="D127" t="str">
            <v>NV PVHK</v>
          </cell>
          <cell r="G127">
            <v>680000</v>
          </cell>
          <cell r="H127">
            <v>149038.46153846156</v>
          </cell>
          <cell r="I127">
            <v>0</v>
          </cell>
        </row>
        <row r="128">
          <cell r="B128">
            <v>10603</v>
          </cell>
          <cell r="C128" t="str">
            <v>Nguyễn Thị Vân Anh</v>
          </cell>
          <cell r="D128" t="str">
            <v>NV PVHK</v>
          </cell>
          <cell r="G128">
            <v>680000</v>
          </cell>
          <cell r="H128">
            <v>149038.46153846156</v>
          </cell>
          <cell r="I128">
            <v>0</v>
          </cell>
        </row>
        <row r="129">
          <cell r="B129">
            <v>10618</v>
          </cell>
          <cell r="C129" t="str">
            <v>Nguyễn Thị Hằng</v>
          </cell>
          <cell r="D129" t="str">
            <v>NV PVHK</v>
          </cell>
          <cell r="G129">
            <v>0</v>
          </cell>
          <cell r="H129">
            <v>0</v>
          </cell>
          <cell r="I129">
            <v>0</v>
          </cell>
        </row>
        <row r="130">
          <cell r="B130">
            <v>10619</v>
          </cell>
          <cell r="C130" t="str">
            <v>Phạm Thị Thu Hương</v>
          </cell>
          <cell r="D130" t="str">
            <v>NV PVHK</v>
          </cell>
          <cell r="G130">
            <v>680000</v>
          </cell>
          <cell r="H130">
            <v>74519.23076923078</v>
          </cell>
          <cell r="I130">
            <v>0</v>
          </cell>
        </row>
        <row r="131">
          <cell r="B131">
            <v>10620</v>
          </cell>
          <cell r="C131" t="str">
            <v>Trần Thị Thu</v>
          </cell>
          <cell r="D131" t="str">
            <v>NV PVHK</v>
          </cell>
          <cell r="G131">
            <v>680000</v>
          </cell>
          <cell r="H131">
            <v>149038.46153846156</v>
          </cell>
          <cell r="I131">
            <v>0</v>
          </cell>
        </row>
        <row r="132">
          <cell r="B132">
            <v>11111</v>
          </cell>
          <cell r="C132" t="str">
            <v>Phạm Kim Hoàn</v>
          </cell>
          <cell r="D132" t="str">
            <v>NV PVHK</v>
          </cell>
          <cell r="G132">
            <v>0</v>
          </cell>
          <cell r="H132">
            <v>0</v>
          </cell>
          <cell r="I132">
            <v>0</v>
          </cell>
        </row>
        <row r="133">
          <cell r="B133">
            <v>11116</v>
          </cell>
          <cell r="C133" t="str">
            <v>Đỗ Thanh Bình</v>
          </cell>
          <cell r="D133" t="str">
            <v>NV PVHK</v>
          </cell>
          <cell r="G133">
            <v>528888.88888888888</v>
          </cell>
          <cell r="H133">
            <v>0</v>
          </cell>
          <cell r="I133">
            <v>0</v>
          </cell>
        </row>
        <row r="134">
          <cell r="B134">
            <v>11119</v>
          </cell>
          <cell r="C134" t="str">
            <v>Nguyễn Hương Quỳnh</v>
          </cell>
          <cell r="D134" t="str">
            <v>NV PVHK</v>
          </cell>
          <cell r="G134" t="e">
            <v>#N/A</v>
          </cell>
          <cell r="H134" t="e">
            <v>#N/A</v>
          </cell>
          <cell r="I134" t="e">
            <v>#N/A</v>
          </cell>
        </row>
        <row r="135">
          <cell r="B135">
            <v>11123</v>
          </cell>
          <cell r="C135" t="str">
            <v>Bùi Thị Bảo Ngọc</v>
          </cell>
          <cell r="D135" t="str">
            <v>NV PVHK</v>
          </cell>
          <cell r="G135">
            <v>680000</v>
          </cell>
          <cell r="H135">
            <v>149038.46153846156</v>
          </cell>
          <cell r="I135">
            <v>0</v>
          </cell>
        </row>
        <row r="136">
          <cell r="B136">
            <v>11764</v>
          </cell>
          <cell r="C136" t="str">
            <v>Nguyễn Thu Huyền</v>
          </cell>
          <cell r="D136" t="str">
            <v>NV PVHK</v>
          </cell>
          <cell r="G136">
            <v>75555.555555555547</v>
          </cell>
          <cell r="H136">
            <v>0</v>
          </cell>
          <cell r="I136">
            <v>0</v>
          </cell>
        </row>
        <row r="137">
          <cell r="B137">
            <v>12281</v>
          </cell>
          <cell r="C137" t="str">
            <v>Nguyễn Minh Phương</v>
          </cell>
          <cell r="D137" t="str">
            <v>NV PVHK</v>
          </cell>
          <cell r="G137">
            <v>680000</v>
          </cell>
          <cell r="H137">
            <v>149038.46153846156</v>
          </cell>
          <cell r="I137">
            <v>0</v>
          </cell>
        </row>
        <row r="138">
          <cell r="B138">
            <v>13097</v>
          </cell>
          <cell r="C138" t="str">
            <v>Nguyễn Thu Quỳnh</v>
          </cell>
          <cell r="D138" t="str">
            <v>NV PVHK</v>
          </cell>
          <cell r="G138">
            <v>680000</v>
          </cell>
          <cell r="H138">
            <v>149038.46153846156</v>
          </cell>
          <cell r="I138">
            <v>0</v>
          </cell>
        </row>
        <row r="139">
          <cell r="B139">
            <v>13101</v>
          </cell>
          <cell r="C139" t="str">
            <v>Trần Thị Huệ</v>
          </cell>
          <cell r="D139" t="str">
            <v>NV PVHK</v>
          </cell>
          <cell r="G139">
            <v>680000</v>
          </cell>
          <cell r="H139">
            <v>149038.46153846156</v>
          </cell>
          <cell r="I139">
            <v>0</v>
          </cell>
        </row>
        <row r="140">
          <cell r="B140">
            <v>13532</v>
          </cell>
          <cell r="C140" t="str">
            <v>Nguyễn Tuấn Cường</v>
          </cell>
          <cell r="D140" t="str">
            <v>Nhân viên bốc xếp</v>
          </cell>
          <cell r="G140">
            <v>680000</v>
          </cell>
          <cell r="H140">
            <v>0</v>
          </cell>
          <cell r="I140">
            <v>0</v>
          </cell>
        </row>
        <row r="141">
          <cell r="B141">
            <v>11357</v>
          </cell>
          <cell r="C141" t="str">
            <v>Nguyễn Việt Dũng</v>
          </cell>
          <cell r="D141" t="str">
            <v>NV PVHK</v>
          </cell>
          <cell r="G141">
            <v>680000</v>
          </cell>
          <cell r="H141">
            <v>149038.46153846156</v>
          </cell>
          <cell r="I141">
            <v>0</v>
          </cell>
        </row>
        <row r="142">
          <cell r="B142">
            <v>201501</v>
          </cell>
          <cell r="C142" t="str">
            <v>Nguyễn Mỹ Hạnh</v>
          </cell>
          <cell r="D142" t="str">
            <v>NV PVHK</v>
          </cell>
          <cell r="G142">
            <v>680000</v>
          </cell>
          <cell r="H142">
            <v>149038.46153846156</v>
          </cell>
          <cell r="I142">
            <v>0</v>
          </cell>
        </row>
        <row r="143">
          <cell r="B143">
            <v>10632</v>
          </cell>
          <cell r="C143" t="str">
            <v>Trần Thanh Hiếu</v>
          </cell>
          <cell r="D143" t="str">
            <v>Đội phó</v>
          </cell>
          <cell r="G143">
            <v>680000</v>
          </cell>
          <cell r="H143">
            <v>196730.76923076925</v>
          </cell>
          <cell r="I143">
            <v>0</v>
          </cell>
        </row>
        <row r="144">
          <cell r="B144">
            <v>12557</v>
          </cell>
          <cell r="C144" t="str">
            <v>Nguyễn Thị Lan</v>
          </cell>
          <cell r="D144" t="str">
            <v>Nhân viên phục vụ hành khách hàng hóa</v>
          </cell>
          <cell r="G144">
            <v>680000</v>
          </cell>
          <cell r="H144">
            <v>149038.46153846156</v>
          </cell>
          <cell r="I144">
            <v>0</v>
          </cell>
        </row>
        <row r="145">
          <cell r="B145">
            <v>12559</v>
          </cell>
          <cell r="C145" t="str">
            <v>Phạm Thị Mai Giang</v>
          </cell>
          <cell r="D145" t="str">
            <v>Nhân viên phục vụ hành khách hàng hóa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12562</v>
          </cell>
          <cell r="C146" t="str">
            <v>Đỗ Thị Thu Trang</v>
          </cell>
          <cell r="D146" t="str">
            <v>Nhân viên phục vụ hành khách hàng hóa</v>
          </cell>
          <cell r="G146">
            <v>680000</v>
          </cell>
          <cell r="H146">
            <v>149038.46153846156</v>
          </cell>
          <cell r="I146">
            <v>0</v>
          </cell>
        </row>
        <row r="147">
          <cell r="B147">
            <v>12563</v>
          </cell>
          <cell r="C147" t="str">
            <v>Trịnh Khánh Linh</v>
          </cell>
          <cell r="D147" t="str">
            <v>Nhân viên phục vụ hành khách hàng hóa</v>
          </cell>
          <cell r="G147">
            <v>680000</v>
          </cell>
          <cell r="H147">
            <v>149038.46153846156</v>
          </cell>
          <cell r="I147">
            <v>0</v>
          </cell>
        </row>
        <row r="148">
          <cell r="B148">
            <v>12567</v>
          </cell>
          <cell r="C148" t="str">
            <v>Nguyễn Thị Hải Yến</v>
          </cell>
          <cell r="D148" t="str">
            <v>Nhân viên phục vụ hành khách hàng hóa</v>
          </cell>
          <cell r="G148">
            <v>680000</v>
          </cell>
          <cell r="H148">
            <v>149038.46153846156</v>
          </cell>
          <cell r="I148">
            <v>0</v>
          </cell>
        </row>
        <row r="149">
          <cell r="B149">
            <v>13361</v>
          </cell>
          <cell r="C149" t="str">
            <v>Mai Thế Anh</v>
          </cell>
          <cell r="D149" t="str">
            <v>Nhân viên phục vụ hành khách hàng hóa</v>
          </cell>
          <cell r="G149">
            <v>680000</v>
          </cell>
          <cell r="H149">
            <v>149038.46153846156</v>
          </cell>
          <cell r="I149">
            <v>0</v>
          </cell>
        </row>
        <row r="150">
          <cell r="B150">
            <v>13373</v>
          </cell>
          <cell r="C150" t="str">
            <v>Trần Thị Sơn</v>
          </cell>
          <cell r="D150" t="str">
            <v>Nhân viên phục vụ hành khách hàng hóa</v>
          </cell>
          <cell r="G150">
            <v>680000</v>
          </cell>
          <cell r="H150">
            <v>149038.46153846156</v>
          </cell>
          <cell r="I150">
            <v>0</v>
          </cell>
        </row>
        <row r="151">
          <cell r="B151">
            <v>13380</v>
          </cell>
          <cell r="C151" t="str">
            <v>Nguyễn Thị Yến Hương</v>
          </cell>
          <cell r="D151" t="str">
            <v>Nhân viên phục vụ hành khách hàng hóa</v>
          </cell>
          <cell r="G151">
            <v>680000</v>
          </cell>
          <cell r="H151">
            <v>149038.46153846156</v>
          </cell>
          <cell r="I151">
            <v>0</v>
          </cell>
        </row>
        <row r="152">
          <cell r="B152">
            <v>13405</v>
          </cell>
          <cell r="C152" t="str">
            <v>Nguyễn Thị Thúy Hằng</v>
          </cell>
          <cell r="D152" t="str">
            <v>Nhân viên phục vụ hành khách hàng hóa</v>
          </cell>
          <cell r="G152">
            <v>680000</v>
          </cell>
          <cell r="H152">
            <v>149038.46153846156</v>
          </cell>
          <cell r="I152">
            <v>0</v>
          </cell>
        </row>
        <row r="153">
          <cell r="B153">
            <v>13670</v>
          </cell>
          <cell r="C153" t="str">
            <v>Nguyễn Thảo Ly</v>
          </cell>
          <cell r="D153" t="str">
            <v>Nhân viên phục vụ hành khách hàng hóa</v>
          </cell>
          <cell r="G153">
            <v>680000</v>
          </cell>
          <cell r="H153">
            <v>149038.46153846156</v>
          </cell>
          <cell r="I153">
            <v>0</v>
          </cell>
        </row>
        <row r="154">
          <cell r="B154">
            <v>13671</v>
          </cell>
          <cell r="C154" t="str">
            <v>Nguyễn Thị Phương Thảo</v>
          </cell>
          <cell r="D154" t="str">
            <v>Nhân viên phục vụ hành khách hàng hóa</v>
          </cell>
          <cell r="G154">
            <v>680000</v>
          </cell>
          <cell r="H154">
            <v>149038.46153846156</v>
          </cell>
          <cell r="I154">
            <v>0</v>
          </cell>
        </row>
        <row r="155">
          <cell r="B155">
            <v>13672</v>
          </cell>
          <cell r="C155" t="str">
            <v>Mai Thị Huyền Trang</v>
          </cell>
          <cell r="D155" t="str">
            <v>Nhân viên phục vụ hành khách hàng hóa</v>
          </cell>
          <cell r="G155">
            <v>680000</v>
          </cell>
          <cell r="H155">
            <v>149038.46153846156</v>
          </cell>
          <cell r="I155">
            <v>0</v>
          </cell>
        </row>
        <row r="156">
          <cell r="B156">
            <v>13673</v>
          </cell>
          <cell r="C156" t="str">
            <v>Đỗ Văn Thắng</v>
          </cell>
          <cell r="D156" t="str">
            <v>Nhân viên phục vụ hành khách hàng hóa</v>
          </cell>
          <cell r="G156">
            <v>680000</v>
          </cell>
          <cell r="H156">
            <v>149038.46153846156</v>
          </cell>
          <cell r="I156">
            <v>0</v>
          </cell>
        </row>
        <row r="157">
          <cell r="B157">
            <v>10572</v>
          </cell>
          <cell r="C157" t="str">
            <v>Võ Thị Hồng Minh</v>
          </cell>
          <cell r="D157" t="str">
            <v>NV PVHK</v>
          </cell>
          <cell r="G157">
            <v>680000</v>
          </cell>
          <cell r="H157">
            <v>149038.46153846156</v>
          </cell>
          <cell r="I157">
            <v>0</v>
          </cell>
        </row>
        <row r="158">
          <cell r="B158">
            <v>10574</v>
          </cell>
          <cell r="C158" t="str">
            <v>Nguyễn Thị Hồng Duyên</v>
          </cell>
          <cell r="D158" t="str">
            <v>NV PVHK</v>
          </cell>
          <cell r="G158">
            <v>680000</v>
          </cell>
          <cell r="H158">
            <v>149038.46153846156</v>
          </cell>
          <cell r="I158">
            <v>0</v>
          </cell>
        </row>
        <row r="159">
          <cell r="B159">
            <v>10575</v>
          </cell>
          <cell r="C159" t="str">
            <v>Phan Thị Thu Hường</v>
          </cell>
          <cell r="D159" t="str">
            <v>Phó đội trường</v>
          </cell>
          <cell r="G159">
            <v>0</v>
          </cell>
          <cell r="H159">
            <v>0</v>
          </cell>
          <cell r="I159">
            <v>0</v>
          </cell>
        </row>
        <row r="160">
          <cell r="B160">
            <v>10579</v>
          </cell>
          <cell r="C160" t="str">
            <v>Tạ Thị Cẩm Vân</v>
          </cell>
          <cell r="D160" t="str">
            <v>NV PVHK</v>
          </cell>
          <cell r="G160">
            <v>0</v>
          </cell>
          <cell r="H160">
            <v>0</v>
          </cell>
          <cell r="I160">
            <v>0</v>
          </cell>
        </row>
        <row r="161">
          <cell r="B161">
            <v>10581</v>
          </cell>
          <cell r="C161" t="str">
            <v>Nguyễn Thị Hoài</v>
          </cell>
          <cell r="D161" t="str">
            <v>NV PVHK</v>
          </cell>
          <cell r="G161">
            <v>680000</v>
          </cell>
          <cell r="H161">
            <v>0</v>
          </cell>
          <cell r="I161">
            <v>0</v>
          </cell>
        </row>
        <row r="162">
          <cell r="B162">
            <v>10604</v>
          </cell>
          <cell r="C162" t="str">
            <v>Nguyễn Thị Hồng</v>
          </cell>
          <cell r="D162" t="str">
            <v>NV PVHK</v>
          </cell>
          <cell r="G162">
            <v>680000</v>
          </cell>
          <cell r="H162">
            <v>149038.46153846156</v>
          </cell>
          <cell r="I162">
            <v>0</v>
          </cell>
        </row>
        <row r="163">
          <cell r="B163">
            <v>10605</v>
          </cell>
          <cell r="C163" t="str">
            <v>Nguyễn Thị Thùy Dương</v>
          </cell>
          <cell r="D163" t="str">
            <v>NV PVHK</v>
          </cell>
          <cell r="G163">
            <v>604444.44444444438</v>
          </cell>
          <cell r="H163">
            <v>0</v>
          </cell>
          <cell r="I163">
            <v>0</v>
          </cell>
        </row>
        <row r="164">
          <cell r="B164">
            <v>10611</v>
          </cell>
          <cell r="C164" t="str">
            <v>Hoàng Thị Huyền Diệu</v>
          </cell>
          <cell r="D164" t="str">
            <v>NV PVHK</v>
          </cell>
          <cell r="G164">
            <v>680000</v>
          </cell>
          <cell r="H164">
            <v>149038.46153846156</v>
          </cell>
          <cell r="I164">
            <v>0</v>
          </cell>
        </row>
        <row r="165">
          <cell r="B165">
            <v>10612</v>
          </cell>
          <cell r="C165" t="str">
            <v>Tạ Thị Phượng</v>
          </cell>
          <cell r="D165" t="str">
            <v>NV PVHK</v>
          </cell>
          <cell r="G165">
            <v>680000</v>
          </cell>
          <cell r="H165">
            <v>0</v>
          </cell>
          <cell r="I165">
            <v>0</v>
          </cell>
        </row>
        <row r="166">
          <cell r="B166">
            <v>10613</v>
          </cell>
          <cell r="C166" t="str">
            <v>Nguyễn Thị Hường</v>
          </cell>
          <cell r="D166" t="str">
            <v>NV PVHK</v>
          </cell>
          <cell r="G166">
            <v>680000</v>
          </cell>
          <cell r="H166">
            <v>0</v>
          </cell>
          <cell r="I166">
            <v>0</v>
          </cell>
        </row>
        <row r="167">
          <cell r="B167">
            <v>10616</v>
          </cell>
          <cell r="C167" t="str">
            <v>Đỗ Thanh Thủy</v>
          </cell>
          <cell r="D167" t="str">
            <v>NV PVHK</v>
          </cell>
          <cell r="G167">
            <v>680000</v>
          </cell>
          <cell r="H167">
            <v>0</v>
          </cell>
          <cell r="I167">
            <v>0</v>
          </cell>
        </row>
        <row r="168">
          <cell r="B168">
            <v>10617</v>
          </cell>
          <cell r="C168" t="str">
            <v>Ngô Thị Hường</v>
          </cell>
          <cell r="D168" t="str">
            <v>NV PVHK</v>
          </cell>
          <cell r="G168">
            <v>680000</v>
          </cell>
          <cell r="H168">
            <v>149038.46153846156</v>
          </cell>
          <cell r="I168">
            <v>0</v>
          </cell>
        </row>
        <row r="169">
          <cell r="B169">
            <v>10627</v>
          </cell>
          <cell r="C169" t="str">
            <v>Trần Thị Thu</v>
          </cell>
          <cell r="D169" t="str">
            <v>NV PVHK</v>
          </cell>
          <cell r="G169">
            <v>680000</v>
          </cell>
          <cell r="H169">
            <v>149038.46153846156</v>
          </cell>
          <cell r="I169">
            <v>0</v>
          </cell>
        </row>
        <row r="170">
          <cell r="B170">
            <v>11110</v>
          </cell>
          <cell r="C170" t="str">
            <v>Đinh Thị Vân Anh</v>
          </cell>
          <cell r="D170" t="str">
            <v>NV PVHK</v>
          </cell>
          <cell r="G170">
            <v>680000</v>
          </cell>
          <cell r="H170">
            <v>74519.23076923078</v>
          </cell>
          <cell r="I170">
            <v>0</v>
          </cell>
        </row>
        <row r="171">
          <cell r="B171">
            <v>11113</v>
          </cell>
          <cell r="C171" t="str">
            <v>Trịnh Thị Hạnh</v>
          </cell>
          <cell r="D171" t="str">
            <v>NV PVHK</v>
          </cell>
          <cell r="G171">
            <v>680000</v>
          </cell>
          <cell r="H171">
            <v>149038.46153846156</v>
          </cell>
          <cell r="I171">
            <v>0</v>
          </cell>
        </row>
        <row r="172">
          <cell r="B172">
            <v>11114</v>
          </cell>
          <cell r="C172" t="str">
            <v>Đoàn Thu Hoa</v>
          </cell>
          <cell r="D172" t="str">
            <v>NV PVHK</v>
          </cell>
          <cell r="G172">
            <v>680000</v>
          </cell>
          <cell r="H172">
            <v>149038.46153846156</v>
          </cell>
          <cell r="I172">
            <v>0</v>
          </cell>
        </row>
        <row r="173">
          <cell r="B173">
            <v>11115</v>
          </cell>
          <cell r="C173" t="str">
            <v>Mai Thị Ngọc</v>
          </cell>
          <cell r="D173" t="str">
            <v>NV PVHK</v>
          </cell>
          <cell r="G173">
            <v>680000</v>
          </cell>
          <cell r="H173">
            <v>0</v>
          </cell>
          <cell r="I173">
            <v>0</v>
          </cell>
        </row>
        <row r="174">
          <cell r="B174">
            <v>11118</v>
          </cell>
          <cell r="C174" t="str">
            <v>Lã Thị Thu Hương</v>
          </cell>
          <cell r="D174" t="str">
            <v>NV PVHK</v>
          </cell>
          <cell r="G174">
            <v>680000</v>
          </cell>
          <cell r="H174">
            <v>149038.46153846156</v>
          </cell>
          <cell r="I174">
            <v>0</v>
          </cell>
        </row>
        <row r="175">
          <cell r="B175">
            <v>11120</v>
          </cell>
          <cell r="C175" t="str">
            <v>Đỗ Hương Trà</v>
          </cell>
          <cell r="D175" t="str">
            <v>NV PVHK</v>
          </cell>
          <cell r="G175">
            <v>680000</v>
          </cell>
          <cell r="H175">
            <v>149038.46153846156</v>
          </cell>
          <cell r="I175">
            <v>0</v>
          </cell>
        </row>
        <row r="176">
          <cell r="B176">
            <v>11121</v>
          </cell>
          <cell r="C176" t="str">
            <v>Nguyễn Hiền Hạnh</v>
          </cell>
          <cell r="D176" t="str">
            <v>NV PVHK</v>
          </cell>
          <cell r="G176">
            <v>680000</v>
          </cell>
          <cell r="H176">
            <v>149038.46153846156</v>
          </cell>
          <cell r="I176">
            <v>0</v>
          </cell>
        </row>
        <row r="177">
          <cell r="B177">
            <v>13753</v>
          </cell>
          <cell r="C177" t="str">
            <v>Phan Thanh Hà</v>
          </cell>
          <cell r="D177" t="str">
            <v>Nhân viên phục vụ hành khách</v>
          </cell>
          <cell r="G177">
            <v>604444.44444444438</v>
          </cell>
          <cell r="H177">
            <v>149038.46153846156</v>
          </cell>
          <cell r="I177">
            <v>0</v>
          </cell>
        </row>
        <row r="178">
          <cell r="B178">
            <v>13758</v>
          </cell>
          <cell r="C178" t="str">
            <v>Trần Vân Anh</v>
          </cell>
          <cell r="D178" t="str">
            <v>Nhân viên phục vụ hành khách</v>
          </cell>
          <cell r="G178">
            <v>680000</v>
          </cell>
          <cell r="H178">
            <v>149038.46153846156</v>
          </cell>
          <cell r="I178">
            <v>0</v>
          </cell>
        </row>
        <row r="179">
          <cell r="B179">
            <v>13759</v>
          </cell>
          <cell r="C179" t="str">
            <v>Nguyễn Thị Thanh Loan</v>
          </cell>
          <cell r="D179" t="str">
            <v>Nhân viên phục vụ hành khách</v>
          </cell>
          <cell r="G179">
            <v>680000</v>
          </cell>
          <cell r="H179">
            <v>149038.46153846156</v>
          </cell>
          <cell r="I179">
            <v>0</v>
          </cell>
        </row>
        <row r="180">
          <cell r="B180">
            <v>13760</v>
          </cell>
          <cell r="C180" t="str">
            <v>Trần Thùy Trang</v>
          </cell>
          <cell r="D180" t="str">
            <v>Nhân viên phục vụ hành khách</v>
          </cell>
          <cell r="G180">
            <v>680000</v>
          </cell>
          <cell r="H180">
            <v>149038.46153846156</v>
          </cell>
          <cell r="I180">
            <v>0</v>
          </cell>
        </row>
        <row r="181">
          <cell r="B181">
            <v>13762</v>
          </cell>
          <cell r="C181" t="str">
            <v>Bùi Thị Út</v>
          </cell>
          <cell r="D181" t="str">
            <v>Nhân viên phục vụ hành khách</v>
          </cell>
          <cell r="G181">
            <v>680000</v>
          </cell>
          <cell r="H181">
            <v>149038.46153846156</v>
          </cell>
          <cell r="I181">
            <v>0</v>
          </cell>
        </row>
        <row r="182">
          <cell r="B182">
            <v>13763</v>
          </cell>
          <cell r="C182" t="str">
            <v>Lê Mai Anh</v>
          </cell>
          <cell r="D182" t="str">
            <v>Nhân viên phục vụ hành khách</v>
          </cell>
          <cell r="G182">
            <v>680000</v>
          </cell>
          <cell r="H182">
            <v>149038.46153846156</v>
          </cell>
          <cell r="I182">
            <v>0</v>
          </cell>
        </row>
        <row r="183">
          <cell r="B183">
            <v>13764</v>
          </cell>
          <cell r="C183" t="str">
            <v>Đỗ Thị Ngọc Hà</v>
          </cell>
          <cell r="D183" t="str">
            <v>Nhân viên phục vụ hành khách</v>
          </cell>
          <cell r="G183">
            <v>629629.62962962966</v>
          </cell>
          <cell r="H183">
            <v>149038.46153846156</v>
          </cell>
          <cell r="I183">
            <v>0</v>
          </cell>
        </row>
        <row r="184">
          <cell r="B184">
            <v>13765</v>
          </cell>
          <cell r="C184" t="str">
            <v>Phạm Tú Châu</v>
          </cell>
          <cell r="D184" t="str">
            <v>Nhân viên phục vụ hành khách</v>
          </cell>
          <cell r="G184">
            <v>680000</v>
          </cell>
          <cell r="H184">
            <v>149038.46153846156</v>
          </cell>
          <cell r="I184">
            <v>0</v>
          </cell>
        </row>
        <row r="185">
          <cell r="B185">
            <v>13766</v>
          </cell>
          <cell r="C185" t="str">
            <v>Nguyễn Thị Phương Dung</v>
          </cell>
          <cell r="D185" t="str">
            <v>Nhân viên phục vụ hành khách</v>
          </cell>
          <cell r="G185">
            <v>680000</v>
          </cell>
          <cell r="H185">
            <v>149038.46153846156</v>
          </cell>
          <cell r="I185">
            <v>0</v>
          </cell>
        </row>
        <row r="186">
          <cell r="B186">
            <v>13767</v>
          </cell>
          <cell r="C186" t="str">
            <v>Trần Thị Phương Anh</v>
          </cell>
          <cell r="D186" t="str">
            <v>Nhân viên phục vụ hành khách</v>
          </cell>
          <cell r="G186">
            <v>680000</v>
          </cell>
          <cell r="H186">
            <v>149038.46153846156</v>
          </cell>
          <cell r="I186">
            <v>0</v>
          </cell>
        </row>
        <row r="187">
          <cell r="B187">
            <v>13769</v>
          </cell>
          <cell r="C187" t="str">
            <v>Nguyễn Thị Hồng Thu</v>
          </cell>
          <cell r="D187" t="str">
            <v>Nhân viên phục vụ hành khách</v>
          </cell>
          <cell r="G187">
            <v>680000</v>
          </cell>
          <cell r="H187">
            <v>149038.46153846156</v>
          </cell>
          <cell r="I187">
            <v>0</v>
          </cell>
        </row>
        <row r="188">
          <cell r="B188">
            <v>13771</v>
          </cell>
          <cell r="C188" t="str">
            <v>Nguyễn Thị Thoa</v>
          </cell>
          <cell r="D188" t="str">
            <v>Nhân viên phục vụ hành khách</v>
          </cell>
          <cell r="G188">
            <v>680000</v>
          </cell>
          <cell r="H188">
            <v>149038.46153846156</v>
          </cell>
          <cell r="I188">
            <v>0</v>
          </cell>
        </row>
        <row r="189">
          <cell r="B189">
            <v>13772</v>
          </cell>
          <cell r="C189" t="str">
            <v>Nguyễn Thị Thu Thủy</v>
          </cell>
          <cell r="D189" t="str">
            <v>Nhân viên phục vụ hành khách</v>
          </cell>
          <cell r="G189">
            <v>680000</v>
          </cell>
          <cell r="H189">
            <v>149038.46153846156</v>
          </cell>
          <cell r="I189">
            <v>0</v>
          </cell>
        </row>
        <row r="190">
          <cell r="B190">
            <v>13773</v>
          </cell>
          <cell r="C190" t="str">
            <v>Nguyễn Thị Trang</v>
          </cell>
          <cell r="D190" t="str">
            <v>Nhân viên phục vụ hành khách</v>
          </cell>
          <cell r="G190">
            <v>680000</v>
          </cell>
          <cell r="H190">
            <v>149038.46153846156</v>
          </cell>
          <cell r="I190">
            <v>0</v>
          </cell>
        </row>
        <row r="191">
          <cell r="B191">
            <v>13774</v>
          </cell>
          <cell r="C191" t="str">
            <v>Hoàng Thị Kiều Trang</v>
          </cell>
          <cell r="D191" t="str">
            <v>Nhân viên phục vụ hành khách</v>
          </cell>
          <cell r="G191">
            <v>680000</v>
          </cell>
          <cell r="H191">
            <v>149038.46153846156</v>
          </cell>
          <cell r="I191">
            <v>0</v>
          </cell>
        </row>
        <row r="192">
          <cell r="B192">
            <v>13775</v>
          </cell>
          <cell r="C192" t="str">
            <v>Ngô Thị Thơm</v>
          </cell>
          <cell r="D192" t="str">
            <v>Nhân viên phục vụ hành khách</v>
          </cell>
          <cell r="G192">
            <v>680000</v>
          </cell>
          <cell r="H192">
            <v>149038.46153846156</v>
          </cell>
          <cell r="I192">
            <v>0</v>
          </cell>
        </row>
        <row r="193">
          <cell r="B193">
            <v>13776</v>
          </cell>
          <cell r="C193" t="str">
            <v>Đặng Thị Thùy Dương</v>
          </cell>
          <cell r="D193" t="str">
            <v>Nhân viên phục vụ hành khách</v>
          </cell>
          <cell r="G193">
            <v>680000</v>
          </cell>
          <cell r="H193">
            <v>149038.46153846156</v>
          </cell>
          <cell r="I193">
            <v>0</v>
          </cell>
        </row>
        <row r="194">
          <cell r="B194">
            <v>13778</v>
          </cell>
          <cell r="C194" t="str">
            <v>Nguyễn Phương Cương</v>
          </cell>
          <cell r="D194" t="str">
            <v>Nhân viên phục vụ hành khách</v>
          </cell>
          <cell r="G194">
            <v>680000</v>
          </cell>
          <cell r="H194">
            <v>149038.46153846156</v>
          </cell>
          <cell r="I194">
            <v>0</v>
          </cell>
        </row>
        <row r="195">
          <cell r="B195">
            <v>13779</v>
          </cell>
          <cell r="C195" t="str">
            <v>Lê Hoàng Gia</v>
          </cell>
          <cell r="D195" t="str">
            <v>Nhân viên phục vụ hành khách</v>
          </cell>
          <cell r="G195">
            <v>680000</v>
          </cell>
          <cell r="H195">
            <v>149038.46153846156</v>
          </cell>
          <cell r="I195">
            <v>0</v>
          </cell>
        </row>
        <row r="196">
          <cell r="B196">
            <v>13780</v>
          </cell>
          <cell r="C196" t="str">
            <v>Nguyễn Quang Hà Sơn</v>
          </cell>
          <cell r="D196" t="str">
            <v>Nhân viên phục vụ hành khách</v>
          </cell>
          <cell r="G196">
            <v>680000</v>
          </cell>
          <cell r="H196">
            <v>149038.46153846156</v>
          </cell>
          <cell r="I196">
            <v>0</v>
          </cell>
        </row>
        <row r="197">
          <cell r="B197">
            <v>13781</v>
          </cell>
          <cell r="C197" t="str">
            <v>Bùi Anh Tuấn</v>
          </cell>
          <cell r="D197" t="str">
            <v>Nhân viên phục vụ hành khách</v>
          </cell>
          <cell r="G197">
            <v>680000</v>
          </cell>
          <cell r="H197">
            <v>149038.46153846156</v>
          </cell>
          <cell r="I197">
            <v>0</v>
          </cell>
        </row>
        <row r="198">
          <cell r="B198">
            <v>13782</v>
          </cell>
          <cell r="C198" t="str">
            <v>Hoàng Thanh Tùng</v>
          </cell>
          <cell r="D198" t="str">
            <v>Nhân viên phục vụ hành khách</v>
          </cell>
          <cell r="G198">
            <v>680000</v>
          </cell>
          <cell r="H198">
            <v>149038.46153846156</v>
          </cell>
          <cell r="I198">
            <v>0</v>
          </cell>
        </row>
        <row r="199">
          <cell r="B199">
            <v>13784</v>
          </cell>
          <cell r="C199" t="str">
            <v>Đoàn Duy Anh</v>
          </cell>
          <cell r="D199" t="str">
            <v>Nhân viên phục vụ hành khách</v>
          </cell>
          <cell r="G199">
            <v>680000</v>
          </cell>
          <cell r="H199">
            <v>149038.46153846156</v>
          </cell>
          <cell r="I199">
            <v>0</v>
          </cell>
        </row>
        <row r="200">
          <cell r="B200">
            <v>13754</v>
          </cell>
          <cell r="C200" t="str">
            <v>Đinh Kiều Trang</v>
          </cell>
          <cell r="D200" t="str">
            <v>Nhân viên phục vụ hành khách</v>
          </cell>
          <cell r="G200">
            <v>604444.44444444438</v>
          </cell>
          <cell r="H200">
            <v>149038.46153846156</v>
          </cell>
          <cell r="I200">
            <v>0</v>
          </cell>
        </row>
        <row r="201">
          <cell r="B201">
            <v>13756</v>
          </cell>
          <cell r="C201" t="str">
            <v>Nguyễn Thị Diệu Hoa</v>
          </cell>
          <cell r="D201" t="str">
            <v>Nhân viên phục vụ hành khách</v>
          </cell>
          <cell r="G201">
            <v>680000</v>
          </cell>
          <cell r="H201">
            <v>149038.46153846156</v>
          </cell>
          <cell r="I201">
            <v>0</v>
          </cell>
        </row>
        <row r="202">
          <cell r="B202">
            <v>13757</v>
          </cell>
          <cell r="C202" t="str">
            <v>Trần Thanh Trang</v>
          </cell>
          <cell r="D202" t="str">
            <v>Nhân viên phục vụ hành khách</v>
          </cell>
          <cell r="G202">
            <v>680000</v>
          </cell>
          <cell r="H202">
            <v>149038.46153846156</v>
          </cell>
          <cell r="I202">
            <v>0</v>
          </cell>
        </row>
        <row r="203">
          <cell r="B203">
            <v>13768</v>
          </cell>
          <cell r="C203" t="str">
            <v>Mạc Thị Thùy Dương</v>
          </cell>
          <cell r="D203" t="str">
            <v>Nhân viên phục vụ hành khách</v>
          </cell>
          <cell r="G203">
            <v>680000</v>
          </cell>
          <cell r="H203">
            <v>149038.46153846156</v>
          </cell>
          <cell r="I203">
            <v>0</v>
          </cell>
        </row>
        <row r="204">
          <cell r="B204">
            <v>201505</v>
          </cell>
          <cell r="C204" t="str">
            <v>Nguyễn Văn Lập</v>
          </cell>
          <cell r="D204" t="str">
            <v>Nhân viên phục vụ hành khách</v>
          </cell>
          <cell r="G204">
            <v>680000</v>
          </cell>
          <cell r="H204">
            <v>149038.46153846156</v>
          </cell>
          <cell r="I204">
            <v>0</v>
          </cell>
        </row>
        <row r="205">
          <cell r="B205">
            <v>201506</v>
          </cell>
          <cell r="C205" t="str">
            <v>Đặng Thị Hằng Linh</v>
          </cell>
          <cell r="D205" t="str">
            <v>Nhân viên phục vụ hành khách</v>
          </cell>
          <cell r="G205">
            <v>680000</v>
          </cell>
          <cell r="H205">
            <v>149038.46153846156</v>
          </cell>
          <cell r="I205">
            <v>0</v>
          </cell>
        </row>
        <row r="206">
          <cell r="B206">
            <v>201507</v>
          </cell>
          <cell r="C206" t="str">
            <v>Hà Ngọc Bích</v>
          </cell>
          <cell r="D206" t="str">
            <v>Nhân viên phục vụ hành khách</v>
          </cell>
          <cell r="G206">
            <v>680000</v>
          </cell>
          <cell r="H206">
            <v>149038.46153846156</v>
          </cell>
          <cell r="I206">
            <v>0</v>
          </cell>
        </row>
        <row r="207">
          <cell r="B207">
            <v>201508</v>
          </cell>
          <cell r="C207" t="str">
            <v>Nguyễn Minh Đức</v>
          </cell>
          <cell r="D207" t="str">
            <v>Nhân viên phục vụ hành khách</v>
          </cell>
          <cell r="G207">
            <v>680000</v>
          </cell>
          <cell r="H207">
            <v>149038.46153846156</v>
          </cell>
          <cell r="I207">
            <v>0</v>
          </cell>
        </row>
        <row r="208">
          <cell r="B208">
            <v>201509</v>
          </cell>
          <cell r="C208" t="str">
            <v>Trần Hữu Dũng</v>
          </cell>
          <cell r="D208" t="str">
            <v>Nhân viên phục vụ hành khách</v>
          </cell>
          <cell r="G208">
            <v>604444.44444444438</v>
          </cell>
          <cell r="H208">
            <v>0</v>
          </cell>
          <cell r="I208">
            <v>0</v>
          </cell>
        </row>
        <row r="209">
          <cell r="B209">
            <v>201510</v>
          </cell>
          <cell r="C209" t="str">
            <v>Lương Quốc Chính</v>
          </cell>
          <cell r="D209" t="str">
            <v>Nhân viên phục vụ hành khách</v>
          </cell>
          <cell r="G209">
            <v>680000</v>
          </cell>
          <cell r="H209">
            <v>149038.46153846156</v>
          </cell>
          <cell r="I209">
            <v>0</v>
          </cell>
        </row>
        <row r="210">
          <cell r="B210">
            <v>201511</v>
          </cell>
          <cell r="C210" t="str">
            <v>Trần Thị Nga</v>
          </cell>
          <cell r="D210" t="str">
            <v>Nhân viên phục vụ hành khách</v>
          </cell>
          <cell r="G210">
            <v>604444.44444444438</v>
          </cell>
          <cell r="H210">
            <v>74519.23076923078</v>
          </cell>
          <cell r="I210">
            <v>0</v>
          </cell>
        </row>
        <row r="211">
          <cell r="B211">
            <v>201512</v>
          </cell>
          <cell r="C211" t="str">
            <v>Nguyễn Kim Phượng</v>
          </cell>
          <cell r="D211" t="str">
            <v>Nhân viên phục vụ hành khách</v>
          </cell>
          <cell r="G211">
            <v>680000</v>
          </cell>
          <cell r="H211">
            <v>149038.46153846156</v>
          </cell>
          <cell r="I211">
            <v>0</v>
          </cell>
        </row>
        <row r="212">
          <cell r="B212">
            <v>201513</v>
          </cell>
          <cell r="C212" t="str">
            <v>Bùi Thị Minh Hạnh</v>
          </cell>
          <cell r="D212" t="str">
            <v>Nhân viên phục vụ hành khách</v>
          </cell>
          <cell r="G212">
            <v>680000</v>
          </cell>
          <cell r="H212">
            <v>149038.46153846156</v>
          </cell>
          <cell r="I212">
            <v>0</v>
          </cell>
        </row>
        <row r="213">
          <cell r="B213">
            <v>201514</v>
          </cell>
          <cell r="C213" t="str">
            <v>Đặng Thị Hải Yến</v>
          </cell>
          <cell r="D213" t="str">
            <v>Nhân viên phục vụ hành khách</v>
          </cell>
          <cell r="G213">
            <v>680000</v>
          </cell>
          <cell r="H213">
            <v>149038.46153846156</v>
          </cell>
          <cell r="I213">
            <v>0</v>
          </cell>
        </row>
        <row r="214">
          <cell r="B214">
            <v>201515</v>
          </cell>
          <cell r="C214" t="str">
            <v>Phạm Minh Dũng</v>
          </cell>
          <cell r="D214" t="str">
            <v>Nhân viên phục vụ hành khách</v>
          </cell>
          <cell r="G214">
            <v>680000</v>
          </cell>
          <cell r="H214">
            <v>149038.46153846156</v>
          </cell>
          <cell r="I214">
            <v>0</v>
          </cell>
        </row>
        <row r="215">
          <cell r="B215">
            <v>10599</v>
          </cell>
          <cell r="C215" t="str">
            <v>Đào Thu Giang</v>
          </cell>
          <cell r="D215" t="str">
            <v>NV PVHK</v>
          </cell>
          <cell r="G215">
            <v>0</v>
          </cell>
          <cell r="H215">
            <v>0</v>
          </cell>
          <cell r="I215">
            <v>0</v>
          </cell>
        </row>
        <row r="216">
          <cell r="B216">
            <v>10765</v>
          </cell>
          <cell r="C216" t="str">
            <v>Nguyễn Thị Thuý</v>
          </cell>
          <cell r="D216" t="str">
            <v>Nv Thống kê</v>
          </cell>
          <cell r="G216">
            <v>680000</v>
          </cell>
          <cell r="H216">
            <v>0</v>
          </cell>
          <cell r="I216">
            <v>0</v>
          </cell>
        </row>
        <row r="217">
          <cell r="B217">
            <v>10787</v>
          </cell>
          <cell r="C217" t="str">
            <v>Lê Đình Tuấn</v>
          </cell>
          <cell r="D217" t="str">
            <v>Trưởng phòng</v>
          </cell>
          <cell r="G217">
            <v>680000</v>
          </cell>
          <cell r="H217">
            <v>0</v>
          </cell>
          <cell r="I217">
            <v>0</v>
          </cell>
        </row>
        <row r="218">
          <cell r="B218">
            <v>10753</v>
          </cell>
          <cell r="C218" t="str">
            <v>Hoàng Việt Cường</v>
          </cell>
          <cell r="D218" t="str">
            <v>Phó Trưởng Phòng</v>
          </cell>
          <cell r="G218">
            <v>680000</v>
          </cell>
          <cell r="H218">
            <v>0</v>
          </cell>
          <cell r="I218">
            <v>0</v>
          </cell>
        </row>
        <row r="219">
          <cell r="B219">
            <v>10785</v>
          </cell>
          <cell r="C219" t="str">
            <v>Nguyễn Duy Thái</v>
          </cell>
          <cell r="D219" t="str">
            <v>Phó Trưởng Phòng</v>
          </cell>
          <cell r="G219">
            <v>680000</v>
          </cell>
          <cell r="H219">
            <v>0</v>
          </cell>
          <cell r="I219">
            <v>0</v>
          </cell>
        </row>
        <row r="220">
          <cell r="B220">
            <v>10786</v>
          </cell>
          <cell r="C220" t="str">
            <v>Nguyễn Hà Thanh</v>
          </cell>
          <cell r="D220" t="str">
            <v>Phó Trưởng Phòng</v>
          </cell>
          <cell r="G220">
            <v>680000</v>
          </cell>
          <cell r="H220">
            <v>0</v>
          </cell>
          <cell r="I220">
            <v>0</v>
          </cell>
        </row>
        <row r="221">
          <cell r="B221">
            <v>10704</v>
          </cell>
          <cell r="C221" t="str">
            <v>Ngô Quốc Khánh</v>
          </cell>
          <cell r="D221" t="str">
            <v>Đội phó</v>
          </cell>
          <cell r="G221">
            <v>680000</v>
          </cell>
          <cell r="H221">
            <v>212384.6153846154</v>
          </cell>
          <cell r="I221">
            <v>0</v>
          </cell>
        </row>
        <row r="222">
          <cell r="B222">
            <v>10686</v>
          </cell>
          <cell r="C222" t="str">
            <v>Đỗ Anh Tuấn</v>
          </cell>
          <cell r="D222" t="str">
            <v>NV Lái xe - VHTTB</v>
          </cell>
          <cell r="G222">
            <v>503703.70370370365</v>
          </cell>
          <cell r="H222">
            <v>189269.23076923078</v>
          </cell>
          <cell r="I222">
            <v>0</v>
          </cell>
        </row>
        <row r="223">
          <cell r="B223">
            <v>10687</v>
          </cell>
          <cell r="C223" t="str">
            <v>Lê Hồng Nam</v>
          </cell>
          <cell r="D223" t="str">
            <v>NV Lái xe - VHTTB</v>
          </cell>
          <cell r="G223">
            <v>680000</v>
          </cell>
          <cell r="H223">
            <v>189269.23076923078</v>
          </cell>
          <cell r="I223">
            <v>0</v>
          </cell>
        </row>
        <row r="224">
          <cell r="B224">
            <v>10688</v>
          </cell>
          <cell r="C224" t="str">
            <v>Cao Thế Vinh</v>
          </cell>
          <cell r="D224" t="str">
            <v>NV Lái xe - VHTTB</v>
          </cell>
          <cell r="G224">
            <v>680000</v>
          </cell>
          <cell r="H224">
            <v>189269.23076923078</v>
          </cell>
          <cell r="I224">
            <v>0</v>
          </cell>
        </row>
        <row r="225">
          <cell r="B225">
            <v>10689</v>
          </cell>
          <cell r="C225" t="str">
            <v>Đỗ Minh Hải</v>
          </cell>
          <cell r="D225" t="str">
            <v>NV Lái xe - VHTTB</v>
          </cell>
          <cell r="G225">
            <v>680000</v>
          </cell>
          <cell r="H225">
            <v>189269.23076923078</v>
          </cell>
          <cell r="I225">
            <v>0</v>
          </cell>
        </row>
        <row r="226">
          <cell r="B226">
            <v>10690</v>
          </cell>
          <cell r="C226" t="str">
            <v>Phạm Đăng Khoa</v>
          </cell>
          <cell r="D226" t="str">
            <v>NV Lái xe - VHTTB</v>
          </cell>
          <cell r="G226">
            <v>680000</v>
          </cell>
          <cell r="H226">
            <v>189269.23076923078</v>
          </cell>
          <cell r="I226">
            <v>0</v>
          </cell>
        </row>
        <row r="227">
          <cell r="B227">
            <v>10691</v>
          </cell>
          <cell r="C227" t="str">
            <v>Hoàng Văn Thanh</v>
          </cell>
          <cell r="D227" t="str">
            <v>NV Lái xe - VHTTB</v>
          </cell>
          <cell r="G227">
            <v>680000</v>
          </cell>
          <cell r="H227">
            <v>213115.38461538462</v>
          </cell>
          <cell r="I227">
            <v>0</v>
          </cell>
        </row>
        <row r="228">
          <cell r="B228">
            <v>10692</v>
          </cell>
          <cell r="C228" t="str">
            <v>Đỗ Quang Tiến</v>
          </cell>
          <cell r="D228" t="str">
            <v>NV Lái xe - VHTTB</v>
          </cell>
          <cell r="G228">
            <v>680000</v>
          </cell>
          <cell r="H228">
            <v>189269.23076923078</v>
          </cell>
          <cell r="I228">
            <v>0</v>
          </cell>
        </row>
        <row r="229">
          <cell r="B229">
            <v>10693</v>
          </cell>
          <cell r="C229" t="str">
            <v>Hoàng Sơn</v>
          </cell>
          <cell r="D229" t="str">
            <v>NV Lái xe - VHTTB</v>
          </cell>
          <cell r="G229">
            <v>680000</v>
          </cell>
          <cell r="H229">
            <v>189269.23076923078</v>
          </cell>
          <cell r="I229">
            <v>0</v>
          </cell>
        </row>
        <row r="230">
          <cell r="B230">
            <v>10694</v>
          </cell>
          <cell r="C230" t="str">
            <v>Trần Văn Trà</v>
          </cell>
          <cell r="D230" t="str">
            <v>NV Lái xe - VHTTB</v>
          </cell>
          <cell r="G230">
            <v>680000</v>
          </cell>
          <cell r="H230">
            <v>189269.23076923078</v>
          </cell>
          <cell r="I230">
            <v>0</v>
          </cell>
        </row>
        <row r="231">
          <cell r="B231">
            <v>10696</v>
          </cell>
          <cell r="C231" t="str">
            <v>Nguyễn Đình Thiện</v>
          </cell>
          <cell r="D231" t="str">
            <v>NV Lái xe - VHTTB</v>
          </cell>
          <cell r="G231">
            <v>680000</v>
          </cell>
          <cell r="H231">
            <v>189269.23076923078</v>
          </cell>
          <cell r="I231">
            <v>0</v>
          </cell>
        </row>
        <row r="232">
          <cell r="B232">
            <v>10697</v>
          </cell>
          <cell r="C232" t="str">
            <v>Trần Hưng Nhân</v>
          </cell>
          <cell r="D232" t="str">
            <v>NV Lái xe - VHTTB</v>
          </cell>
          <cell r="G232">
            <v>680000</v>
          </cell>
          <cell r="H232">
            <v>189269.23076923078</v>
          </cell>
          <cell r="I232">
            <v>0</v>
          </cell>
        </row>
        <row r="233">
          <cell r="B233">
            <v>10698</v>
          </cell>
          <cell r="C233" t="str">
            <v>Nguyễn Ngọc Toàn</v>
          </cell>
          <cell r="D233" t="str">
            <v>NV Lái xe - VHTTB</v>
          </cell>
          <cell r="G233">
            <v>680000</v>
          </cell>
          <cell r="H233">
            <v>189269.23076923078</v>
          </cell>
          <cell r="I233">
            <v>0</v>
          </cell>
        </row>
        <row r="234">
          <cell r="B234">
            <v>10700</v>
          </cell>
          <cell r="C234" t="str">
            <v>Đặng Đức Mạnh</v>
          </cell>
          <cell r="D234" t="str">
            <v>NV Lái xe - VHTTB</v>
          </cell>
          <cell r="G234">
            <v>680000</v>
          </cell>
          <cell r="H234">
            <v>189269.23076923078</v>
          </cell>
          <cell r="I234">
            <v>0</v>
          </cell>
        </row>
        <row r="235">
          <cell r="B235">
            <v>10701</v>
          </cell>
          <cell r="C235" t="str">
            <v>Đỗ Ngọc Lân</v>
          </cell>
          <cell r="D235" t="str">
            <v>NV Lái xe - VHTTB</v>
          </cell>
          <cell r="G235">
            <v>680000</v>
          </cell>
          <cell r="H235">
            <v>189269.23076923078</v>
          </cell>
          <cell r="I235">
            <v>0</v>
          </cell>
        </row>
        <row r="236">
          <cell r="B236">
            <v>10702</v>
          </cell>
          <cell r="C236" t="str">
            <v>Nguyễn Tuấn Anh</v>
          </cell>
          <cell r="D236" t="str">
            <v>NV Lái xe - VHTTB</v>
          </cell>
          <cell r="G236">
            <v>680000</v>
          </cell>
          <cell r="H236">
            <v>189269.23076923078</v>
          </cell>
          <cell r="I236">
            <v>0</v>
          </cell>
        </row>
        <row r="237">
          <cell r="B237">
            <v>10703</v>
          </cell>
          <cell r="C237" t="str">
            <v>Trần Văn Dậu</v>
          </cell>
          <cell r="D237" t="str">
            <v>NV Lái xe - VHTTB</v>
          </cell>
          <cell r="G237">
            <v>680000</v>
          </cell>
          <cell r="H237">
            <v>189269.23076923078</v>
          </cell>
          <cell r="I237">
            <v>0</v>
          </cell>
        </row>
        <row r="238">
          <cell r="B238">
            <v>11140</v>
          </cell>
          <cell r="C238" t="str">
            <v>Nguyễn Chí Công</v>
          </cell>
          <cell r="D238" t="str">
            <v>NV Lái xe - VHTTB</v>
          </cell>
          <cell r="G238">
            <v>680000</v>
          </cell>
          <cell r="H238">
            <v>160230.76923076925</v>
          </cell>
          <cell r="I238">
            <v>0</v>
          </cell>
        </row>
        <row r="239">
          <cell r="B239">
            <v>10685</v>
          </cell>
          <cell r="C239" t="str">
            <v>Hà Minh Trí</v>
          </cell>
          <cell r="D239" t="str">
            <v>Đội phó</v>
          </cell>
          <cell r="G239">
            <v>680000</v>
          </cell>
          <cell r="H239">
            <v>189269.23076923078</v>
          </cell>
          <cell r="I239">
            <v>0</v>
          </cell>
        </row>
        <row r="240">
          <cell r="B240">
            <v>10709</v>
          </cell>
          <cell r="C240" t="str">
            <v>Lê Hữu Thịnh</v>
          </cell>
          <cell r="D240" t="str">
            <v>Đội phó</v>
          </cell>
          <cell r="G240">
            <v>680000</v>
          </cell>
          <cell r="H240">
            <v>189269.23076923078</v>
          </cell>
          <cell r="I240">
            <v>0</v>
          </cell>
        </row>
        <row r="241">
          <cell r="B241">
            <v>10715</v>
          </cell>
          <cell r="C241" t="str">
            <v>Trần Văn Lộc</v>
          </cell>
          <cell r="D241" t="str">
            <v>Đội phó</v>
          </cell>
          <cell r="G241">
            <v>680000</v>
          </cell>
          <cell r="H241">
            <v>189269.23076923078</v>
          </cell>
          <cell r="I241">
            <v>0</v>
          </cell>
        </row>
        <row r="242">
          <cell r="B242">
            <v>10734</v>
          </cell>
          <cell r="C242" t="str">
            <v>Trần Duy Hải</v>
          </cell>
          <cell r="D242" t="str">
            <v>Đội phó</v>
          </cell>
          <cell r="G242">
            <v>680000</v>
          </cell>
          <cell r="H242">
            <v>189269.23076923078</v>
          </cell>
          <cell r="I242">
            <v>0</v>
          </cell>
        </row>
        <row r="243">
          <cell r="B243">
            <v>10646</v>
          </cell>
          <cell r="C243" t="str">
            <v>Lê Ngọc Cường</v>
          </cell>
          <cell r="D243" t="str">
            <v>NV Lái xe - VHTTB</v>
          </cell>
          <cell r="G243">
            <v>680000</v>
          </cell>
          <cell r="H243">
            <v>160230.76923076925</v>
          </cell>
          <cell r="I243">
            <v>0</v>
          </cell>
        </row>
        <row r="244">
          <cell r="B244">
            <v>10647</v>
          </cell>
          <cell r="C244" t="str">
            <v>Nguyễn Tiến Anh</v>
          </cell>
          <cell r="D244" t="str">
            <v>Nhân viên Bốc xếp</v>
          </cell>
          <cell r="G244">
            <v>680000</v>
          </cell>
          <cell r="H244">
            <v>0</v>
          </cell>
          <cell r="I244">
            <v>0</v>
          </cell>
        </row>
        <row r="245">
          <cell r="B245">
            <v>10650</v>
          </cell>
          <cell r="C245" t="str">
            <v>Ngô Ngọc Hảo</v>
          </cell>
          <cell r="D245" t="str">
            <v>Nhân viên Bốc xếp</v>
          </cell>
          <cell r="G245">
            <v>680000</v>
          </cell>
          <cell r="H245">
            <v>145307.69230769231</v>
          </cell>
          <cell r="I245">
            <v>0</v>
          </cell>
        </row>
        <row r="246">
          <cell r="B246">
            <v>10652</v>
          </cell>
          <cell r="C246" t="str">
            <v>Trương Văn Triệu</v>
          </cell>
          <cell r="D246" t="str">
            <v>Nhân viên Bốc xếp</v>
          </cell>
          <cell r="G246">
            <v>680000</v>
          </cell>
          <cell r="H246">
            <v>0</v>
          </cell>
          <cell r="I246">
            <v>0</v>
          </cell>
        </row>
        <row r="247">
          <cell r="B247">
            <v>10653</v>
          </cell>
          <cell r="C247" t="str">
            <v>Nguyễn Ngọc Nam</v>
          </cell>
          <cell r="D247" t="str">
            <v>Nhân viên Bốc xếp</v>
          </cell>
          <cell r="G247">
            <v>0</v>
          </cell>
          <cell r="H247">
            <v>0</v>
          </cell>
          <cell r="I247">
            <v>0</v>
          </cell>
        </row>
        <row r="248">
          <cell r="B248">
            <v>10659</v>
          </cell>
          <cell r="C248" t="str">
            <v>Ngô Ngọc Tiến</v>
          </cell>
          <cell r="D248" t="str">
            <v>Nhân viên Bốc xếp</v>
          </cell>
          <cell r="G248">
            <v>680000</v>
          </cell>
          <cell r="H248">
            <v>72653.846153846156</v>
          </cell>
          <cell r="I248">
            <v>0</v>
          </cell>
        </row>
        <row r="249">
          <cell r="B249">
            <v>10662</v>
          </cell>
          <cell r="C249" t="str">
            <v>Trần Văn Tĩnh</v>
          </cell>
          <cell r="D249" t="str">
            <v>Nhân viên Bốc xếp</v>
          </cell>
          <cell r="G249">
            <v>680000</v>
          </cell>
          <cell r="H249">
            <v>145307.69230769231</v>
          </cell>
          <cell r="I249">
            <v>0</v>
          </cell>
        </row>
        <row r="250">
          <cell r="B250">
            <v>10663</v>
          </cell>
          <cell r="C250" t="str">
            <v>Khổng Vũ Hùng</v>
          </cell>
          <cell r="D250" t="str">
            <v>Nhân viên Bốc xếp</v>
          </cell>
          <cell r="G250">
            <v>503703.70370370365</v>
          </cell>
          <cell r="H250">
            <v>0</v>
          </cell>
          <cell r="I250">
            <v>0</v>
          </cell>
        </row>
        <row r="251">
          <cell r="B251">
            <v>10664</v>
          </cell>
          <cell r="C251" t="str">
            <v>Phan Bá Tráng</v>
          </cell>
          <cell r="D251" t="str">
            <v>Nhân viên Bốc xếp</v>
          </cell>
          <cell r="G251">
            <v>680000</v>
          </cell>
          <cell r="H251">
            <v>0</v>
          </cell>
          <cell r="I251">
            <v>0</v>
          </cell>
        </row>
        <row r="252">
          <cell r="B252">
            <v>10666</v>
          </cell>
          <cell r="C252" t="str">
            <v>Phạm Quang Trung</v>
          </cell>
          <cell r="D252" t="str">
            <v>Nhân viên Bốc xếp</v>
          </cell>
          <cell r="G252">
            <v>680000</v>
          </cell>
          <cell r="H252">
            <v>145307.69230769231</v>
          </cell>
          <cell r="I252">
            <v>0</v>
          </cell>
        </row>
        <row r="253">
          <cell r="B253">
            <v>10667</v>
          </cell>
          <cell r="C253" t="str">
            <v>Nguyễn Phi Trường</v>
          </cell>
          <cell r="D253" t="str">
            <v>Nhân viên Bốc xếp</v>
          </cell>
          <cell r="G253">
            <v>680000</v>
          </cell>
          <cell r="H253">
            <v>145307.69230769231</v>
          </cell>
          <cell r="I253">
            <v>0</v>
          </cell>
        </row>
        <row r="254">
          <cell r="B254">
            <v>10668</v>
          </cell>
          <cell r="C254" t="str">
            <v>Đới Minh Khoa</v>
          </cell>
          <cell r="D254" t="str">
            <v>Nhân viên Bốc xếp</v>
          </cell>
          <cell r="G254">
            <v>680000</v>
          </cell>
          <cell r="H254">
            <v>145307.69230769231</v>
          </cell>
          <cell r="I254">
            <v>0</v>
          </cell>
        </row>
        <row r="255">
          <cell r="B255">
            <v>10669</v>
          </cell>
          <cell r="C255" t="str">
            <v>Nguyễn Xuân Tân</v>
          </cell>
          <cell r="D255" t="str">
            <v>Nhân viên Bốc xếp</v>
          </cell>
          <cell r="G255">
            <v>680000</v>
          </cell>
          <cell r="H255">
            <v>145307.69230769231</v>
          </cell>
          <cell r="I255">
            <v>0</v>
          </cell>
        </row>
        <row r="256">
          <cell r="B256">
            <v>10670</v>
          </cell>
          <cell r="C256" t="str">
            <v>Nguyễn Văn Toàn</v>
          </cell>
          <cell r="D256" t="str">
            <v>Nhân viên Bốc xếp</v>
          </cell>
          <cell r="G256">
            <v>680000</v>
          </cell>
          <cell r="H256">
            <v>145307.69230769231</v>
          </cell>
          <cell r="I256">
            <v>0</v>
          </cell>
        </row>
        <row r="257">
          <cell r="B257">
            <v>10672</v>
          </cell>
          <cell r="C257" t="str">
            <v>Triệu Tuấn Anh</v>
          </cell>
          <cell r="D257" t="str">
            <v>Nhân viên Bốc xếp</v>
          </cell>
          <cell r="G257">
            <v>680000</v>
          </cell>
          <cell r="H257">
            <v>160230.76923076925</v>
          </cell>
          <cell r="I257">
            <v>0</v>
          </cell>
        </row>
        <row r="258">
          <cell r="B258">
            <v>10674</v>
          </cell>
          <cell r="C258" t="str">
            <v>Nguyễn Văn Tuế</v>
          </cell>
          <cell r="D258" t="str">
            <v>Nhân viên Bốc xếp</v>
          </cell>
          <cell r="G258">
            <v>680000</v>
          </cell>
          <cell r="H258">
            <v>145307.69230769231</v>
          </cell>
          <cell r="I258">
            <v>0</v>
          </cell>
        </row>
        <row r="259">
          <cell r="B259">
            <v>10675</v>
          </cell>
          <cell r="C259" t="str">
            <v>Phạm Văn Bảy</v>
          </cell>
          <cell r="D259" t="str">
            <v>Nhân viên Bốc xếp</v>
          </cell>
          <cell r="G259">
            <v>680000</v>
          </cell>
          <cell r="H259">
            <v>0</v>
          </cell>
          <cell r="I259">
            <v>0</v>
          </cell>
        </row>
        <row r="260">
          <cell r="B260">
            <v>10676</v>
          </cell>
          <cell r="C260" t="str">
            <v>Vương Khắc Hòa</v>
          </cell>
          <cell r="D260" t="str">
            <v>NV Lái xe - VHTTB</v>
          </cell>
          <cell r="G260">
            <v>680000</v>
          </cell>
          <cell r="H260">
            <v>160230.76923076925</v>
          </cell>
          <cell r="I260">
            <v>0</v>
          </cell>
        </row>
        <row r="261">
          <cell r="B261">
            <v>10677</v>
          </cell>
          <cell r="C261" t="str">
            <v>Vũ Văn Thành</v>
          </cell>
          <cell r="D261" t="str">
            <v>Nhân viên Bốc xếp</v>
          </cell>
          <cell r="G261">
            <v>680000</v>
          </cell>
          <cell r="H261">
            <v>145307.69230769231</v>
          </cell>
          <cell r="I261">
            <v>0</v>
          </cell>
        </row>
        <row r="262">
          <cell r="B262">
            <v>10678</v>
          </cell>
          <cell r="C262" t="str">
            <v>Phạm Thanh Quang</v>
          </cell>
          <cell r="D262" t="str">
            <v>Nhân viên Bốc xếp</v>
          </cell>
          <cell r="G262">
            <v>0</v>
          </cell>
          <cell r="H262">
            <v>0</v>
          </cell>
          <cell r="I262">
            <v>0</v>
          </cell>
        </row>
        <row r="263">
          <cell r="B263">
            <v>10679</v>
          </cell>
          <cell r="C263" t="str">
            <v>Lã Văn Thảo</v>
          </cell>
          <cell r="D263" t="str">
            <v>Nhân viên Bốc xếp</v>
          </cell>
          <cell r="G263">
            <v>629629.62962962966</v>
          </cell>
          <cell r="H263">
            <v>145307.69230769231</v>
          </cell>
          <cell r="I263">
            <v>0</v>
          </cell>
        </row>
        <row r="264">
          <cell r="B264">
            <v>10680</v>
          </cell>
          <cell r="C264" t="str">
            <v>Nguyễn Thanh Bình</v>
          </cell>
          <cell r="D264" t="str">
            <v>Nhân viên Bốc xếp</v>
          </cell>
          <cell r="G264">
            <v>428148.14814814815</v>
          </cell>
          <cell r="H264">
            <v>145307.69230769231</v>
          </cell>
          <cell r="I264">
            <v>0</v>
          </cell>
        </row>
        <row r="265">
          <cell r="B265">
            <v>11086</v>
          </cell>
          <cell r="C265" t="str">
            <v>Nguyễn Quốc Dũng</v>
          </cell>
          <cell r="D265" t="str">
            <v>Nhân viên Bốc xếp</v>
          </cell>
          <cell r="G265">
            <v>352592.59259259258</v>
          </cell>
          <cell r="H265">
            <v>0</v>
          </cell>
          <cell r="I265">
            <v>0</v>
          </cell>
        </row>
        <row r="266">
          <cell r="B266">
            <v>11092</v>
          </cell>
          <cell r="C266" t="str">
            <v>Nguyễn Thành Long</v>
          </cell>
          <cell r="D266" t="str">
            <v>Nhân viên Bốc xếp</v>
          </cell>
          <cell r="G266">
            <v>680000</v>
          </cell>
          <cell r="H266">
            <v>145307.69230769231</v>
          </cell>
          <cell r="I266">
            <v>0</v>
          </cell>
        </row>
        <row r="267">
          <cell r="B267">
            <v>11094</v>
          </cell>
          <cell r="C267" t="str">
            <v>Nguyễn Xuân Đỏ</v>
          </cell>
          <cell r="D267" t="str">
            <v>Nhân viên Bốc xếp</v>
          </cell>
          <cell r="G267">
            <v>680000</v>
          </cell>
          <cell r="H267">
            <v>0</v>
          </cell>
          <cell r="I267">
            <v>0</v>
          </cell>
        </row>
        <row r="268">
          <cell r="B268">
            <v>11095</v>
          </cell>
          <cell r="C268" t="str">
            <v>Đỗ Văn Phụng</v>
          </cell>
          <cell r="D268" t="str">
            <v>Nhân viên Bốc xếp</v>
          </cell>
          <cell r="G268">
            <v>654814.81481481483</v>
          </cell>
          <cell r="H268">
            <v>0</v>
          </cell>
          <cell r="I268">
            <v>0</v>
          </cell>
        </row>
        <row r="269">
          <cell r="B269">
            <v>11097</v>
          </cell>
          <cell r="C269" t="str">
            <v>Trần Đình Thăng</v>
          </cell>
          <cell r="D269" t="str">
            <v>Nhân viên Bốc xếp</v>
          </cell>
          <cell r="G269">
            <v>680000</v>
          </cell>
          <cell r="H269">
            <v>145307.69230769231</v>
          </cell>
          <cell r="I269">
            <v>0</v>
          </cell>
        </row>
        <row r="270">
          <cell r="B270">
            <v>11098</v>
          </cell>
          <cell r="C270" t="str">
            <v>Lương Bá Huỳnh</v>
          </cell>
          <cell r="D270" t="str">
            <v>Nhân viên Bốc xếp</v>
          </cell>
          <cell r="G270">
            <v>680000</v>
          </cell>
          <cell r="H270">
            <v>145307.69230769231</v>
          </cell>
          <cell r="I270">
            <v>0</v>
          </cell>
        </row>
        <row r="271">
          <cell r="B271">
            <v>12574</v>
          </cell>
          <cell r="C271" t="str">
            <v>Lê Văn Hùng</v>
          </cell>
          <cell r="D271" t="str">
            <v>Nhân viên Bốc xếp</v>
          </cell>
          <cell r="G271">
            <v>654814.81481481483</v>
          </cell>
          <cell r="H271">
            <v>145307.69230769231</v>
          </cell>
          <cell r="I271">
            <v>0</v>
          </cell>
        </row>
        <row r="272">
          <cell r="B272">
            <v>12576</v>
          </cell>
          <cell r="C272" t="str">
            <v>Nguyễn Tùng Giang</v>
          </cell>
          <cell r="D272" t="str">
            <v>Nhân viên Bốc xếp</v>
          </cell>
          <cell r="G272">
            <v>680000</v>
          </cell>
          <cell r="H272">
            <v>72653.846153846156</v>
          </cell>
          <cell r="I272">
            <v>0</v>
          </cell>
        </row>
        <row r="273">
          <cell r="B273">
            <v>12578</v>
          </cell>
          <cell r="C273" t="str">
            <v>Bùi Bảo Long</v>
          </cell>
          <cell r="D273" t="str">
            <v>Nhân viên Bốc xếp</v>
          </cell>
          <cell r="G273">
            <v>680000</v>
          </cell>
          <cell r="H273">
            <v>145307.69230769231</v>
          </cell>
          <cell r="I273">
            <v>0</v>
          </cell>
        </row>
        <row r="274">
          <cell r="B274">
            <v>12580</v>
          </cell>
          <cell r="C274" t="str">
            <v>Đào Công Duẩn</v>
          </cell>
          <cell r="D274" t="str">
            <v>Nhân viên Bốc xếp</v>
          </cell>
          <cell r="G274">
            <v>528888.88888888888</v>
          </cell>
          <cell r="H274">
            <v>145307.69230769231</v>
          </cell>
          <cell r="I274">
            <v>0</v>
          </cell>
        </row>
        <row r="275">
          <cell r="B275">
            <v>12581</v>
          </cell>
          <cell r="C275" t="str">
            <v>Nguyễn Gia Thắng</v>
          </cell>
          <cell r="D275" t="str">
            <v>Nhân viên Bốc xếp</v>
          </cell>
          <cell r="G275">
            <v>680000</v>
          </cell>
          <cell r="H275">
            <v>145307.69230769231</v>
          </cell>
          <cell r="I275">
            <v>0</v>
          </cell>
        </row>
        <row r="276">
          <cell r="B276">
            <v>12583</v>
          </cell>
          <cell r="C276" t="str">
            <v>Nguyễn Huy Đáp</v>
          </cell>
          <cell r="D276" t="str">
            <v>Nhân viên Bốc xếp</v>
          </cell>
          <cell r="G276">
            <v>680000</v>
          </cell>
          <cell r="H276">
            <v>145307.69230769231</v>
          </cell>
          <cell r="I276">
            <v>0</v>
          </cell>
        </row>
        <row r="277">
          <cell r="B277">
            <v>12584</v>
          </cell>
          <cell r="C277" t="str">
            <v>Lê Văn Thịnh</v>
          </cell>
          <cell r="D277" t="str">
            <v>Nhân viên Bốc xếp</v>
          </cell>
          <cell r="G277">
            <v>680000</v>
          </cell>
          <cell r="H277">
            <v>145307.69230769231</v>
          </cell>
          <cell r="I277">
            <v>0</v>
          </cell>
        </row>
        <row r="278">
          <cell r="B278">
            <v>12585</v>
          </cell>
          <cell r="C278" t="str">
            <v>Nguyễn Tuấn Anh</v>
          </cell>
          <cell r="D278" t="str">
            <v>Nhân viên Bốc xếp</v>
          </cell>
          <cell r="G278">
            <v>680000</v>
          </cell>
          <cell r="H278">
            <v>145307.69230769231</v>
          </cell>
          <cell r="I278">
            <v>0</v>
          </cell>
        </row>
        <row r="279">
          <cell r="B279">
            <v>12586</v>
          </cell>
          <cell r="C279" t="str">
            <v>Phạm Văn Trường</v>
          </cell>
          <cell r="D279" t="str">
            <v>Nhân viên Bốc xếp</v>
          </cell>
          <cell r="G279">
            <v>680000</v>
          </cell>
          <cell r="H279">
            <v>145307.69230769231</v>
          </cell>
          <cell r="I279">
            <v>0</v>
          </cell>
        </row>
        <row r="280">
          <cell r="B280">
            <v>12587</v>
          </cell>
          <cell r="C280" t="str">
            <v>Nguyễn Minh Dũng</v>
          </cell>
          <cell r="D280" t="str">
            <v>Nhân viên Bốc xếp</v>
          </cell>
          <cell r="G280">
            <v>680000</v>
          </cell>
          <cell r="H280">
            <v>145307.69230769231</v>
          </cell>
          <cell r="I280">
            <v>0</v>
          </cell>
        </row>
        <row r="281">
          <cell r="B281">
            <v>12588</v>
          </cell>
          <cell r="C281" t="str">
            <v>Đào Huy Phong</v>
          </cell>
          <cell r="D281" t="str">
            <v>Nhân viên Bốc xếp</v>
          </cell>
          <cell r="G281">
            <v>680000</v>
          </cell>
          <cell r="H281">
            <v>0</v>
          </cell>
          <cell r="I281">
            <v>0</v>
          </cell>
        </row>
        <row r="282">
          <cell r="B282">
            <v>12589</v>
          </cell>
          <cell r="C282" t="str">
            <v>Lê Văn Thiện</v>
          </cell>
          <cell r="D282" t="str">
            <v>Nhân viên Bốc xếp</v>
          </cell>
          <cell r="G282">
            <v>0</v>
          </cell>
          <cell r="H282">
            <v>0</v>
          </cell>
          <cell r="I282">
            <v>0</v>
          </cell>
        </row>
        <row r="283">
          <cell r="B283">
            <v>12591</v>
          </cell>
          <cell r="C283" t="str">
            <v>Nguyễn Xuân Quý</v>
          </cell>
          <cell r="D283" t="str">
            <v>Nhân viên Bốc xếp</v>
          </cell>
          <cell r="G283">
            <v>680000</v>
          </cell>
          <cell r="H283">
            <v>145307.69230769231</v>
          </cell>
          <cell r="I283">
            <v>0</v>
          </cell>
        </row>
        <row r="284">
          <cell r="B284">
            <v>12592</v>
          </cell>
          <cell r="C284" t="str">
            <v>Lê Minh Huy</v>
          </cell>
          <cell r="D284" t="str">
            <v>Nhân viên Bốc xếp</v>
          </cell>
          <cell r="G284">
            <v>680000</v>
          </cell>
          <cell r="H284">
            <v>145307.69230769231</v>
          </cell>
          <cell r="I284">
            <v>0</v>
          </cell>
        </row>
        <row r="285">
          <cell r="B285">
            <v>13424</v>
          </cell>
          <cell r="C285" t="str">
            <v>Bùi Tuấn Anh</v>
          </cell>
          <cell r="D285" t="str">
            <v>Nhân viên Bốc xếp</v>
          </cell>
          <cell r="G285">
            <v>680000</v>
          </cell>
          <cell r="H285">
            <v>145307.69230769231</v>
          </cell>
          <cell r="I285">
            <v>0</v>
          </cell>
        </row>
        <row r="286">
          <cell r="B286">
            <v>13425</v>
          </cell>
          <cell r="C286" t="str">
            <v>Nguyễn Duy Trinh</v>
          </cell>
          <cell r="D286" t="str">
            <v>Nhân viên Bốc xếp</v>
          </cell>
          <cell r="G286">
            <v>680000</v>
          </cell>
          <cell r="H286">
            <v>145307.69230769231</v>
          </cell>
          <cell r="I286">
            <v>0</v>
          </cell>
        </row>
        <row r="287">
          <cell r="B287">
            <v>13436</v>
          </cell>
          <cell r="C287" t="str">
            <v>Lê Văn Thư</v>
          </cell>
          <cell r="D287" t="str">
            <v>Nhân viên Bốc xếp</v>
          </cell>
          <cell r="G287">
            <v>680000</v>
          </cell>
          <cell r="H287">
            <v>145307.69230769231</v>
          </cell>
          <cell r="I287">
            <v>0</v>
          </cell>
        </row>
        <row r="288">
          <cell r="B288">
            <v>13437</v>
          </cell>
          <cell r="C288" t="str">
            <v>Phạm Ngọc Huấn</v>
          </cell>
          <cell r="D288" t="str">
            <v>Nhân viên Bốc xếp</v>
          </cell>
          <cell r="G288">
            <v>654814.81481481483</v>
          </cell>
          <cell r="H288">
            <v>145307.69230769231</v>
          </cell>
          <cell r="I288">
            <v>0</v>
          </cell>
        </row>
        <row r="289">
          <cell r="B289">
            <v>13446</v>
          </cell>
          <cell r="C289" t="str">
            <v>Dương Công Tú</v>
          </cell>
          <cell r="D289" t="str">
            <v>Nhân viên Bốc xếp</v>
          </cell>
          <cell r="G289">
            <v>680000</v>
          </cell>
          <cell r="H289">
            <v>145307.69230769231</v>
          </cell>
          <cell r="I289">
            <v>0</v>
          </cell>
        </row>
        <row r="290">
          <cell r="B290">
            <v>13448</v>
          </cell>
          <cell r="C290" t="str">
            <v>Nguyễn Hùng Anh</v>
          </cell>
          <cell r="D290" t="str">
            <v>Nhân viên Bốc xếp</v>
          </cell>
          <cell r="G290">
            <v>680000</v>
          </cell>
          <cell r="H290">
            <v>145307.69230769231</v>
          </cell>
          <cell r="I290">
            <v>0</v>
          </cell>
        </row>
        <row r="291">
          <cell r="B291">
            <v>13450</v>
          </cell>
          <cell r="C291" t="str">
            <v>Phạm Văn Mạnh</v>
          </cell>
          <cell r="D291" t="str">
            <v>Nhân viên Bốc xếp</v>
          </cell>
          <cell r="G291">
            <v>680000</v>
          </cell>
          <cell r="H291">
            <v>145307.69230769231</v>
          </cell>
          <cell r="I291">
            <v>0</v>
          </cell>
        </row>
        <row r="292">
          <cell r="B292">
            <v>13451</v>
          </cell>
          <cell r="C292" t="str">
            <v>Vũ Minh Tiến</v>
          </cell>
          <cell r="D292" t="str">
            <v>Nhân viên Bốc xếp</v>
          </cell>
          <cell r="G292">
            <v>680000</v>
          </cell>
          <cell r="H292">
            <v>145307.69230769231</v>
          </cell>
          <cell r="I292">
            <v>0</v>
          </cell>
        </row>
        <row r="293">
          <cell r="B293">
            <v>13453</v>
          </cell>
          <cell r="C293" t="str">
            <v>Nguyễn Văn Khiêm</v>
          </cell>
          <cell r="D293" t="str">
            <v>Nhân viên Bốc xếp</v>
          </cell>
          <cell r="G293">
            <v>680000</v>
          </cell>
          <cell r="H293">
            <v>145307.69230769231</v>
          </cell>
          <cell r="I293">
            <v>0</v>
          </cell>
        </row>
        <row r="294">
          <cell r="B294">
            <v>13454</v>
          </cell>
          <cell r="C294" t="str">
            <v>Nguyễn Xuân Hải</v>
          </cell>
          <cell r="D294" t="str">
            <v>Nhân viên Bốc xếp</v>
          </cell>
          <cell r="G294">
            <v>680000</v>
          </cell>
          <cell r="H294">
            <v>0</v>
          </cell>
          <cell r="I294">
            <v>0</v>
          </cell>
        </row>
        <row r="295">
          <cell r="B295">
            <v>13455</v>
          </cell>
          <cell r="C295" t="str">
            <v>Nguyễn Như Tuấn</v>
          </cell>
          <cell r="D295" t="str">
            <v>Nhân viên Bốc xếp</v>
          </cell>
          <cell r="G295">
            <v>629629.62962962966</v>
          </cell>
          <cell r="H295">
            <v>72653.846153846156</v>
          </cell>
          <cell r="I295">
            <v>0</v>
          </cell>
        </row>
        <row r="296">
          <cell r="B296">
            <v>13457</v>
          </cell>
          <cell r="C296" t="str">
            <v>Trần Thanh Tuấn</v>
          </cell>
          <cell r="D296" t="str">
            <v>Nhân viên Bốc xếp</v>
          </cell>
          <cell r="G296">
            <v>680000</v>
          </cell>
          <cell r="H296">
            <v>581230.76923076925</v>
          </cell>
          <cell r="I296">
            <v>0</v>
          </cell>
        </row>
        <row r="297">
          <cell r="B297">
            <v>13458</v>
          </cell>
          <cell r="C297" t="str">
            <v>Nguyễn Việt Hải</v>
          </cell>
          <cell r="D297" t="str">
            <v>Nhân viên Bốc xếp</v>
          </cell>
          <cell r="G297">
            <v>680000</v>
          </cell>
          <cell r="H297">
            <v>581230.76923076925</v>
          </cell>
          <cell r="I297">
            <v>0</v>
          </cell>
        </row>
        <row r="298">
          <cell r="B298">
            <v>13461</v>
          </cell>
          <cell r="C298" t="str">
            <v>Cao Văn Mạnh</v>
          </cell>
          <cell r="D298" t="str">
            <v>Nhân viên Bốc xếp</v>
          </cell>
          <cell r="G298">
            <v>680000</v>
          </cell>
          <cell r="H298">
            <v>581230.76923076925</v>
          </cell>
          <cell r="I298">
            <v>0</v>
          </cell>
        </row>
        <row r="299">
          <cell r="B299">
            <v>13464</v>
          </cell>
          <cell r="C299" t="str">
            <v>Phạm Văn Dũng</v>
          </cell>
          <cell r="D299" t="str">
            <v>Nhân viên Bốc xếp</v>
          </cell>
          <cell r="G299">
            <v>0</v>
          </cell>
          <cell r="H299">
            <v>0</v>
          </cell>
          <cell r="I299">
            <v>0</v>
          </cell>
        </row>
        <row r="300">
          <cell r="B300">
            <v>13465</v>
          </cell>
          <cell r="C300" t="str">
            <v>Vũ Văn Tuyền</v>
          </cell>
          <cell r="D300" t="str">
            <v>Nhân viên Bốc xếp</v>
          </cell>
          <cell r="G300">
            <v>680000</v>
          </cell>
          <cell r="H300">
            <v>145307.69230769231</v>
          </cell>
          <cell r="I300">
            <v>0</v>
          </cell>
        </row>
        <row r="301">
          <cell r="B301">
            <v>13466</v>
          </cell>
          <cell r="C301" t="str">
            <v>Nguyễn Viết Phi</v>
          </cell>
          <cell r="D301" t="str">
            <v>Nhân viên Bốc xếp</v>
          </cell>
          <cell r="G301">
            <v>680000</v>
          </cell>
          <cell r="H301">
            <v>145307.69230769231</v>
          </cell>
          <cell r="I301">
            <v>0</v>
          </cell>
        </row>
        <row r="302">
          <cell r="B302">
            <v>13467</v>
          </cell>
          <cell r="C302" t="str">
            <v>Tăng Văn Hải</v>
          </cell>
          <cell r="D302" t="str">
            <v>Nhân viên Bốc xếp</v>
          </cell>
          <cell r="G302">
            <v>680000</v>
          </cell>
          <cell r="H302">
            <v>145307.69230769231</v>
          </cell>
          <cell r="I302">
            <v>0</v>
          </cell>
        </row>
        <row r="303">
          <cell r="B303">
            <v>13468</v>
          </cell>
          <cell r="C303" t="str">
            <v>Lê Trọng Tài</v>
          </cell>
          <cell r="D303" t="str">
            <v>Nhân viên Bốc xếp</v>
          </cell>
          <cell r="G303">
            <v>0</v>
          </cell>
          <cell r="H303">
            <v>0</v>
          </cell>
          <cell r="I303">
            <v>0</v>
          </cell>
        </row>
        <row r="304">
          <cell r="B304">
            <v>11141</v>
          </cell>
          <cell r="C304" t="str">
            <v>Lê Trọng Lệ</v>
          </cell>
          <cell r="D304" t="str">
            <v>Nhân viên Bốc xếp</v>
          </cell>
          <cell r="G304">
            <v>680000</v>
          </cell>
          <cell r="H304">
            <v>145307.69230769231</v>
          </cell>
          <cell r="I304">
            <v>0</v>
          </cell>
        </row>
        <row r="305">
          <cell r="B305">
            <v>13715</v>
          </cell>
          <cell r="C305" t="str">
            <v>Vũ Anh Đức</v>
          </cell>
          <cell r="D305" t="str">
            <v>Nhân viên Bốc xếp</v>
          </cell>
          <cell r="G305">
            <v>680000</v>
          </cell>
          <cell r="H305">
            <v>145307.69230769231</v>
          </cell>
          <cell r="I305">
            <v>0</v>
          </cell>
        </row>
        <row r="306">
          <cell r="B306">
            <v>13716</v>
          </cell>
          <cell r="C306" t="str">
            <v>Ngô Văn Minh</v>
          </cell>
          <cell r="D306" t="str">
            <v>Nhân viên Bốc xếp</v>
          </cell>
          <cell r="G306">
            <v>680000</v>
          </cell>
          <cell r="H306">
            <v>145307.69230769231</v>
          </cell>
          <cell r="I306">
            <v>0</v>
          </cell>
        </row>
        <row r="307">
          <cell r="B307">
            <v>13717</v>
          </cell>
          <cell r="C307" t="str">
            <v>Nguyễn Xuân Thành</v>
          </cell>
          <cell r="D307" t="str">
            <v>Nhân viên Bốc xếp</v>
          </cell>
          <cell r="G307">
            <v>680000</v>
          </cell>
          <cell r="H307">
            <v>145307.69230769231</v>
          </cell>
          <cell r="I307">
            <v>0</v>
          </cell>
        </row>
        <row r="308">
          <cell r="B308">
            <v>13718</v>
          </cell>
          <cell r="C308" t="str">
            <v>Nguyễn Khánh Duy</v>
          </cell>
          <cell r="D308" t="str">
            <v>Nhân viên Bốc xếp</v>
          </cell>
          <cell r="G308">
            <v>680000</v>
          </cell>
          <cell r="H308">
            <v>145307.69230769231</v>
          </cell>
          <cell r="I308">
            <v>0</v>
          </cell>
        </row>
        <row r="309">
          <cell r="B309">
            <v>13719</v>
          </cell>
          <cell r="C309" t="str">
            <v>Nguyễn Quang Huy</v>
          </cell>
          <cell r="D309" t="str">
            <v>Nhân viên Bốc xếp</v>
          </cell>
          <cell r="G309">
            <v>680000</v>
          </cell>
          <cell r="H309">
            <v>145307.69230769231</v>
          </cell>
          <cell r="I309">
            <v>0</v>
          </cell>
        </row>
        <row r="310">
          <cell r="B310">
            <v>13720</v>
          </cell>
          <cell r="C310" t="str">
            <v>Đinh Văn Minh</v>
          </cell>
          <cell r="D310" t="str">
            <v>Nhân viên Bốc xếp</v>
          </cell>
          <cell r="G310">
            <v>680000</v>
          </cell>
          <cell r="H310">
            <v>145307.69230769231</v>
          </cell>
          <cell r="I310">
            <v>0</v>
          </cell>
        </row>
        <row r="311">
          <cell r="B311">
            <v>13721</v>
          </cell>
          <cell r="C311" t="str">
            <v>Nguyễn Đình Quân</v>
          </cell>
          <cell r="D311" t="str">
            <v>Nhân viên Bốc xếp</v>
          </cell>
          <cell r="G311">
            <v>680000</v>
          </cell>
          <cell r="H311">
            <v>72653.846153846156</v>
          </cell>
          <cell r="I311">
            <v>0</v>
          </cell>
        </row>
        <row r="312">
          <cell r="B312">
            <v>13722</v>
          </cell>
          <cell r="C312" t="str">
            <v>Hoàng Anh Tuấn</v>
          </cell>
          <cell r="D312" t="str">
            <v>Nhân viên Bốc xếp</v>
          </cell>
          <cell r="G312">
            <v>302222.22222222219</v>
          </cell>
          <cell r="H312">
            <v>0</v>
          </cell>
          <cell r="I312">
            <v>0</v>
          </cell>
        </row>
        <row r="313">
          <cell r="B313">
            <v>13723</v>
          </cell>
          <cell r="C313" t="str">
            <v>Phạm Tiến Công</v>
          </cell>
          <cell r="D313" t="str">
            <v>Nhân viên Bốc xếp</v>
          </cell>
          <cell r="G313">
            <v>680000</v>
          </cell>
          <cell r="H313">
            <v>145307.69230769231</v>
          </cell>
          <cell r="I313">
            <v>0</v>
          </cell>
        </row>
        <row r="314">
          <cell r="B314">
            <v>13724</v>
          </cell>
          <cell r="C314" t="str">
            <v>Nguyễn Văn Hưng</v>
          </cell>
          <cell r="D314" t="str">
            <v>Nhân viên Bốc xếp</v>
          </cell>
          <cell r="G314">
            <v>680000</v>
          </cell>
          <cell r="H314">
            <v>145307.69230769231</v>
          </cell>
          <cell r="I314">
            <v>0</v>
          </cell>
        </row>
        <row r="315">
          <cell r="B315">
            <v>13725</v>
          </cell>
          <cell r="C315" t="str">
            <v>Nguyễn Ngọc Phú</v>
          </cell>
          <cell r="D315" t="str">
            <v>Nhân viên Bốc xếp</v>
          </cell>
          <cell r="G315">
            <v>680000</v>
          </cell>
          <cell r="H315">
            <v>145307.69230769231</v>
          </cell>
          <cell r="I315">
            <v>0</v>
          </cell>
        </row>
        <row r="316">
          <cell r="B316">
            <v>13726</v>
          </cell>
          <cell r="C316" t="str">
            <v>Lưu Xuân Thắng</v>
          </cell>
          <cell r="D316" t="str">
            <v>Nhân viên Bốc xếp</v>
          </cell>
          <cell r="G316">
            <v>151111.11111111109</v>
          </cell>
          <cell r="H316">
            <v>145307.69230769231</v>
          </cell>
          <cell r="I316">
            <v>0</v>
          </cell>
        </row>
        <row r="317">
          <cell r="B317">
            <v>13727</v>
          </cell>
          <cell r="C317" t="str">
            <v>Trần Quang Huy</v>
          </cell>
          <cell r="D317" t="str">
            <v>Nhân viên Bốc xếp</v>
          </cell>
          <cell r="G317">
            <v>680000</v>
          </cell>
          <cell r="H317">
            <v>145307.69230769231</v>
          </cell>
          <cell r="I317">
            <v>0</v>
          </cell>
        </row>
        <row r="318">
          <cell r="B318">
            <v>13714</v>
          </cell>
          <cell r="C318" t="str">
            <v>Nguyễn Công Cử</v>
          </cell>
          <cell r="D318" t="str">
            <v>Nhân viên Bốc xếp</v>
          </cell>
          <cell r="G318">
            <v>680000</v>
          </cell>
          <cell r="H318">
            <v>145307.69230769231</v>
          </cell>
          <cell r="I318">
            <v>0</v>
          </cell>
        </row>
        <row r="319">
          <cell r="B319">
            <v>13730</v>
          </cell>
          <cell r="C319" t="str">
            <v>Nguyễn Văn Trung</v>
          </cell>
          <cell r="D319" t="str">
            <v>Nhân viên Bốc xếp</v>
          </cell>
          <cell r="G319">
            <v>680000</v>
          </cell>
          <cell r="H319">
            <v>145307.69230769231</v>
          </cell>
          <cell r="I319">
            <v>0</v>
          </cell>
        </row>
        <row r="320">
          <cell r="B320">
            <v>13731</v>
          </cell>
          <cell r="C320" t="str">
            <v>Tạ Anh Tuấn</v>
          </cell>
          <cell r="D320" t="str">
            <v>Nhân viên Bốc xếp</v>
          </cell>
          <cell r="G320">
            <v>680000</v>
          </cell>
          <cell r="H320">
            <v>145307.69230769231</v>
          </cell>
          <cell r="I320">
            <v>0</v>
          </cell>
        </row>
        <row r="321">
          <cell r="B321">
            <v>13733</v>
          </cell>
          <cell r="C321" t="str">
            <v>Nguyễn Mạnh Hân Hoan</v>
          </cell>
          <cell r="D321" t="str">
            <v>Nhân viên Bốc xếp</v>
          </cell>
          <cell r="G321">
            <v>680000</v>
          </cell>
          <cell r="H321">
            <v>145307.69230769231</v>
          </cell>
          <cell r="I321">
            <v>0</v>
          </cell>
        </row>
        <row r="322">
          <cell r="B322">
            <v>13734</v>
          </cell>
          <cell r="C322" t="str">
            <v>Nguyễn Hữu Lâm</v>
          </cell>
          <cell r="D322" t="str">
            <v>Nhân viên Bốc xếp</v>
          </cell>
          <cell r="G322">
            <v>680000</v>
          </cell>
          <cell r="H322">
            <v>145307.69230769231</v>
          </cell>
          <cell r="I322">
            <v>0</v>
          </cell>
        </row>
        <row r="323">
          <cell r="B323">
            <v>13736</v>
          </cell>
          <cell r="C323" t="str">
            <v>Nguyễn Mạnh Tưởng</v>
          </cell>
          <cell r="D323" t="str">
            <v>Nhân viên Bốc xếp</v>
          </cell>
          <cell r="G323">
            <v>680000</v>
          </cell>
          <cell r="H323">
            <v>145307.69230769231</v>
          </cell>
          <cell r="I323">
            <v>0</v>
          </cell>
        </row>
        <row r="324">
          <cell r="B324">
            <v>13737</v>
          </cell>
          <cell r="C324" t="str">
            <v>Nguyễn Minh Hiếu</v>
          </cell>
          <cell r="D324" t="str">
            <v>Nhân viên Bốc xếp</v>
          </cell>
          <cell r="G324">
            <v>125925.92592592591</v>
          </cell>
          <cell r="H324">
            <v>0</v>
          </cell>
          <cell r="I324">
            <v>0</v>
          </cell>
        </row>
        <row r="325">
          <cell r="B325">
            <v>13738</v>
          </cell>
          <cell r="C325" t="str">
            <v>Lê Văn Hợi</v>
          </cell>
          <cell r="D325" t="str">
            <v>Nhân viên Bốc xếp</v>
          </cell>
          <cell r="G325">
            <v>680000</v>
          </cell>
          <cell r="H325">
            <v>145307.69230769231</v>
          </cell>
          <cell r="I325">
            <v>0</v>
          </cell>
        </row>
        <row r="326">
          <cell r="B326">
            <v>13739</v>
          </cell>
          <cell r="C326" t="str">
            <v>Bùi Đình Cảnh</v>
          </cell>
          <cell r="D326" t="str">
            <v>Nhân viên Bốc xếp</v>
          </cell>
          <cell r="G326">
            <v>680000</v>
          </cell>
          <cell r="H326">
            <v>145307.69230769231</v>
          </cell>
          <cell r="I326">
            <v>0</v>
          </cell>
        </row>
        <row r="327">
          <cell r="B327">
            <v>13740</v>
          </cell>
          <cell r="C327" t="str">
            <v>Nguyễn Đức Duy</v>
          </cell>
          <cell r="D327" t="str">
            <v>Nhân viên Bốc xếp</v>
          </cell>
          <cell r="G327">
            <v>680000</v>
          </cell>
          <cell r="H327">
            <v>145307.69230769231</v>
          </cell>
          <cell r="I327">
            <v>0</v>
          </cell>
        </row>
        <row r="328">
          <cell r="B328">
            <v>13741</v>
          </cell>
          <cell r="C328" t="str">
            <v>Trương Trung Hải</v>
          </cell>
          <cell r="D328" t="str">
            <v>Nhân viên Bốc xếp</v>
          </cell>
          <cell r="G328">
            <v>680000</v>
          </cell>
          <cell r="H328">
            <v>145307.69230769231</v>
          </cell>
          <cell r="I328">
            <v>0</v>
          </cell>
        </row>
        <row r="329">
          <cell r="B329">
            <v>13817</v>
          </cell>
          <cell r="C329" t="str">
            <v>Cù Quốc Trịnh</v>
          </cell>
          <cell r="D329" t="str">
            <v>Nhân viên Bốc xếp</v>
          </cell>
          <cell r="G329">
            <v>680000</v>
          </cell>
          <cell r="H329">
            <v>145307.69230769231</v>
          </cell>
          <cell r="I329">
            <v>0</v>
          </cell>
        </row>
        <row r="330">
          <cell r="B330">
            <v>201516</v>
          </cell>
          <cell r="C330" t="str">
            <v>Nguyễn Trọng Thi</v>
          </cell>
          <cell r="D330" t="str">
            <v>Nhân viên Bốc xếp</v>
          </cell>
          <cell r="G330">
            <v>680000</v>
          </cell>
          <cell r="H330">
            <v>145307.69230769231</v>
          </cell>
          <cell r="I330">
            <v>0</v>
          </cell>
        </row>
        <row r="331">
          <cell r="B331">
            <v>10681</v>
          </cell>
          <cell r="C331" t="str">
            <v>Trần Văn Minh</v>
          </cell>
          <cell r="D331" t="str">
            <v>NV Lái xe - VHTTB</v>
          </cell>
          <cell r="G331">
            <v>680000</v>
          </cell>
          <cell r="H331">
            <v>189269.23076923078</v>
          </cell>
          <cell r="I331">
            <v>0</v>
          </cell>
        </row>
        <row r="332">
          <cell r="B332">
            <v>10682</v>
          </cell>
          <cell r="C332" t="str">
            <v>Nguyễn Gia Chiến</v>
          </cell>
          <cell r="D332" t="str">
            <v>NV Lái xe - VHTTB</v>
          </cell>
          <cell r="G332">
            <v>680000</v>
          </cell>
          <cell r="H332">
            <v>0</v>
          </cell>
          <cell r="I332">
            <v>0</v>
          </cell>
        </row>
        <row r="333">
          <cell r="B333">
            <v>10683</v>
          </cell>
          <cell r="C333" t="str">
            <v>Nguyễn Trung Sơn</v>
          </cell>
          <cell r="D333" t="str">
            <v>NV Lái xe - VHTTB</v>
          </cell>
          <cell r="G333">
            <v>680000</v>
          </cell>
          <cell r="H333">
            <v>189269.23076923078</v>
          </cell>
          <cell r="I333">
            <v>0</v>
          </cell>
        </row>
        <row r="334">
          <cell r="B334">
            <v>10684</v>
          </cell>
          <cell r="C334" t="str">
            <v>Lê Quang Hợp</v>
          </cell>
          <cell r="D334" t="str">
            <v>NV Lái xe - VHTTB</v>
          </cell>
          <cell r="G334">
            <v>680000</v>
          </cell>
          <cell r="H334">
            <v>0</v>
          </cell>
          <cell r="I334">
            <v>0</v>
          </cell>
        </row>
        <row r="335">
          <cell r="B335">
            <v>10705</v>
          </cell>
          <cell r="C335" t="str">
            <v>Nguyễn Hữu Nam</v>
          </cell>
          <cell r="D335" t="str">
            <v>NV Lái xe - VHTTB</v>
          </cell>
          <cell r="G335">
            <v>680000</v>
          </cell>
          <cell r="H335">
            <v>189269.23076923078</v>
          </cell>
          <cell r="I335">
            <v>0</v>
          </cell>
        </row>
        <row r="336">
          <cell r="B336">
            <v>10706</v>
          </cell>
          <cell r="C336" t="str">
            <v>Đặng Đình Phương</v>
          </cell>
          <cell r="D336" t="str">
            <v>NV Lái xe - VHTTB</v>
          </cell>
          <cell r="G336">
            <v>680000</v>
          </cell>
          <cell r="H336">
            <v>189269.23076923078</v>
          </cell>
          <cell r="I336">
            <v>0</v>
          </cell>
        </row>
        <row r="337">
          <cell r="B337">
            <v>10707</v>
          </cell>
          <cell r="C337" t="str">
            <v>Phù Trung Ninh</v>
          </cell>
          <cell r="D337" t="str">
            <v>NV Lái xe - VHTTB</v>
          </cell>
          <cell r="G337">
            <v>680000</v>
          </cell>
          <cell r="H337">
            <v>218307.69230769231</v>
          </cell>
          <cell r="I337">
            <v>0</v>
          </cell>
        </row>
        <row r="338">
          <cell r="B338">
            <v>10708</v>
          </cell>
          <cell r="C338" t="str">
            <v>Phạm Đình Thuần</v>
          </cell>
          <cell r="D338" t="str">
            <v>NV Lái xe - VHTTB</v>
          </cell>
          <cell r="G338">
            <v>680000</v>
          </cell>
          <cell r="H338">
            <v>189269.23076923078</v>
          </cell>
          <cell r="I338">
            <v>0</v>
          </cell>
        </row>
        <row r="339">
          <cell r="B339">
            <v>10710</v>
          </cell>
          <cell r="C339" t="str">
            <v>Nguyễn Anh Dũng</v>
          </cell>
          <cell r="D339" t="str">
            <v>NV Lái xe - VHTTB</v>
          </cell>
          <cell r="G339">
            <v>680000</v>
          </cell>
          <cell r="H339">
            <v>189269.23076923078</v>
          </cell>
          <cell r="I339">
            <v>0</v>
          </cell>
        </row>
        <row r="340">
          <cell r="B340">
            <v>10711</v>
          </cell>
          <cell r="C340" t="str">
            <v>Nguyễn Ngọc Hà</v>
          </cell>
          <cell r="D340" t="str">
            <v>NV Lái xe - VHTTB</v>
          </cell>
          <cell r="G340">
            <v>680000</v>
          </cell>
          <cell r="H340">
            <v>189269.23076923078</v>
          </cell>
          <cell r="I340">
            <v>0</v>
          </cell>
        </row>
        <row r="341">
          <cell r="B341">
            <v>10712</v>
          </cell>
          <cell r="C341" t="str">
            <v>Phạm Đức Long</v>
          </cell>
          <cell r="D341" t="str">
            <v>NV Lái xe - VHTTB</v>
          </cell>
          <cell r="G341">
            <v>528888.88888888888</v>
          </cell>
          <cell r="H341">
            <v>189269.23076923078</v>
          </cell>
          <cell r="I341">
            <v>0</v>
          </cell>
        </row>
        <row r="342">
          <cell r="B342">
            <v>10713</v>
          </cell>
          <cell r="C342" t="str">
            <v>Trịnh Văn Mạnh</v>
          </cell>
          <cell r="D342" t="str">
            <v>NV Lái xe - VHTTB</v>
          </cell>
          <cell r="G342">
            <v>680000</v>
          </cell>
          <cell r="H342">
            <v>189269.23076923078</v>
          </cell>
          <cell r="I342">
            <v>0</v>
          </cell>
        </row>
        <row r="343">
          <cell r="B343">
            <v>10714</v>
          </cell>
          <cell r="C343" t="str">
            <v>Phạm Văn Hải</v>
          </cell>
          <cell r="D343" t="str">
            <v>NV Lái xe - VHTTB</v>
          </cell>
          <cell r="G343">
            <v>680000</v>
          </cell>
          <cell r="H343">
            <v>189269.23076923078</v>
          </cell>
          <cell r="I343">
            <v>0</v>
          </cell>
        </row>
        <row r="344">
          <cell r="B344">
            <v>10716</v>
          </cell>
          <cell r="C344" t="str">
            <v>Bùi Văn Thành</v>
          </cell>
          <cell r="D344" t="str">
            <v>NV Lái xe - VHTTB</v>
          </cell>
          <cell r="G344">
            <v>680000</v>
          </cell>
          <cell r="H344">
            <v>189269.23076923078</v>
          </cell>
          <cell r="I344">
            <v>0</v>
          </cell>
        </row>
        <row r="345">
          <cell r="B345">
            <v>10717</v>
          </cell>
          <cell r="C345" t="str">
            <v>Bùi Chí Công</v>
          </cell>
          <cell r="D345" t="str">
            <v>NV Lái xe - VHTTB</v>
          </cell>
          <cell r="G345">
            <v>680000</v>
          </cell>
          <cell r="H345">
            <v>189269.23076923078</v>
          </cell>
          <cell r="I345">
            <v>0</v>
          </cell>
        </row>
        <row r="346">
          <cell r="B346">
            <v>10718</v>
          </cell>
          <cell r="C346" t="str">
            <v>Nguyễn Văn Định</v>
          </cell>
          <cell r="D346" t="str">
            <v>NV Lái xe - VHTTB</v>
          </cell>
          <cell r="G346">
            <v>680000</v>
          </cell>
          <cell r="H346">
            <v>189269.23076923078</v>
          </cell>
          <cell r="I346">
            <v>0</v>
          </cell>
        </row>
        <row r="347">
          <cell r="B347">
            <v>10719</v>
          </cell>
          <cell r="C347" t="str">
            <v>Nguyễn Hải Anh</v>
          </cell>
          <cell r="D347" t="str">
            <v>NV Lái xe - VHTTB</v>
          </cell>
          <cell r="G347">
            <v>680000</v>
          </cell>
          <cell r="H347">
            <v>189269.23076923078</v>
          </cell>
          <cell r="I347">
            <v>0</v>
          </cell>
        </row>
        <row r="348">
          <cell r="B348">
            <v>10720</v>
          </cell>
          <cell r="C348" t="str">
            <v>Bùi Kiên Trung</v>
          </cell>
          <cell r="D348" t="str">
            <v>NV Lái xe - VHTTB</v>
          </cell>
          <cell r="G348">
            <v>680000</v>
          </cell>
          <cell r="H348">
            <v>189269.23076923078</v>
          </cell>
          <cell r="I348">
            <v>0</v>
          </cell>
        </row>
        <row r="349">
          <cell r="B349">
            <v>10721</v>
          </cell>
          <cell r="C349" t="str">
            <v>Vũ Quốc Cường</v>
          </cell>
          <cell r="D349" t="str">
            <v>NV Lái xe - VHTTB</v>
          </cell>
          <cell r="G349">
            <v>680000</v>
          </cell>
          <cell r="H349">
            <v>189269.23076923078</v>
          </cell>
          <cell r="I349">
            <v>0</v>
          </cell>
        </row>
        <row r="350">
          <cell r="B350">
            <v>10722</v>
          </cell>
          <cell r="C350" t="str">
            <v>Vũ Văn Dương</v>
          </cell>
          <cell r="D350" t="str">
            <v>NV Lái xe - VHTTB</v>
          </cell>
          <cell r="G350">
            <v>680000</v>
          </cell>
          <cell r="H350">
            <v>189269.23076923078</v>
          </cell>
          <cell r="I350">
            <v>0</v>
          </cell>
        </row>
        <row r="351">
          <cell r="B351">
            <v>10723</v>
          </cell>
          <cell r="C351" t="str">
            <v>Vũ Văn Thái</v>
          </cell>
          <cell r="D351" t="str">
            <v>NV Lái xe - VHTTB</v>
          </cell>
          <cell r="G351">
            <v>680000</v>
          </cell>
          <cell r="H351">
            <v>0</v>
          </cell>
          <cell r="I351">
            <v>0</v>
          </cell>
        </row>
        <row r="352">
          <cell r="B352">
            <v>10725</v>
          </cell>
          <cell r="C352" t="str">
            <v>Phạm Quang Sơn</v>
          </cell>
          <cell r="D352" t="str">
            <v>NV Lái xe - VHTTB</v>
          </cell>
          <cell r="G352">
            <v>604444.44444444438</v>
          </cell>
          <cell r="H352">
            <v>0</v>
          </cell>
          <cell r="I352">
            <v>0</v>
          </cell>
        </row>
        <row r="353">
          <cell r="B353">
            <v>10726</v>
          </cell>
          <cell r="C353" t="str">
            <v>Vũ Mạnh Hùng</v>
          </cell>
          <cell r="D353" t="str">
            <v>NV Lái xe - VHTTB</v>
          </cell>
          <cell r="G353">
            <v>680000</v>
          </cell>
          <cell r="H353">
            <v>189269.23076923078</v>
          </cell>
          <cell r="I353">
            <v>0</v>
          </cell>
        </row>
        <row r="354">
          <cell r="B354">
            <v>10727</v>
          </cell>
          <cell r="C354" t="str">
            <v>Trần Mạnh Hùng</v>
          </cell>
          <cell r="D354" t="str">
            <v>NV Lái xe - VHTTB</v>
          </cell>
          <cell r="G354">
            <v>680000</v>
          </cell>
          <cell r="H354">
            <v>160230.76923076925</v>
          </cell>
          <cell r="I354">
            <v>0</v>
          </cell>
        </row>
        <row r="355">
          <cell r="B355">
            <v>10728</v>
          </cell>
          <cell r="C355" t="str">
            <v>Nguyễn Mạnh Hùng</v>
          </cell>
          <cell r="D355" t="str">
            <v>NV Lái xe - VHTTB</v>
          </cell>
          <cell r="G355">
            <v>680000</v>
          </cell>
          <cell r="H355">
            <v>189269.23076923078</v>
          </cell>
          <cell r="I355">
            <v>0</v>
          </cell>
        </row>
        <row r="356">
          <cell r="B356">
            <v>10729</v>
          </cell>
          <cell r="C356" t="str">
            <v>Nguyễn Thanh Quyết</v>
          </cell>
          <cell r="D356" t="str">
            <v>NV Lái xe - VHTTB</v>
          </cell>
          <cell r="G356">
            <v>680000</v>
          </cell>
          <cell r="H356">
            <v>189269.23076923078</v>
          </cell>
          <cell r="I356">
            <v>0</v>
          </cell>
        </row>
        <row r="357">
          <cell r="B357">
            <v>10730</v>
          </cell>
          <cell r="C357" t="str">
            <v>Nguyễn Thanh Bình</v>
          </cell>
          <cell r="D357" t="str">
            <v>NV Lái xe - VHTTB</v>
          </cell>
          <cell r="G357">
            <v>680000</v>
          </cell>
          <cell r="H357">
            <v>94634.61538461539</v>
          </cell>
          <cell r="I357">
            <v>0</v>
          </cell>
        </row>
        <row r="358">
          <cell r="B358">
            <v>10731</v>
          </cell>
          <cell r="C358" t="str">
            <v>Vũ Tiến Lịch</v>
          </cell>
          <cell r="D358" t="str">
            <v>NV Lái xe - VHTTB</v>
          </cell>
          <cell r="G358">
            <v>680000</v>
          </cell>
          <cell r="H358">
            <v>189269.23076923078</v>
          </cell>
          <cell r="I358">
            <v>0</v>
          </cell>
        </row>
        <row r="359">
          <cell r="B359">
            <v>10732</v>
          </cell>
          <cell r="C359" t="str">
            <v>Nguyễn Xuân Hợi</v>
          </cell>
          <cell r="D359" t="str">
            <v>NV Lái xe - VHTTB</v>
          </cell>
          <cell r="G359">
            <v>680000</v>
          </cell>
          <cell r="H359">
            <v>189269.23076923078</v>
          </cell>
          <cell r="I359">
            <v>0</v>
          </cell>
        </row>
        <row r="360">
          <cell r="B360">
            <v>10733</v>
          </cell>
          <cell r="C360" t="str">
            <v>Nguyễn Văn Sơn</v>
          </cell>
          <cell r="D360" t="str">
            <v>NV Lái xe - VHTTB</v>
          </cell>
          <cell r="G360">
            <v>478518.51851851854</v>
          </cell>
          <cell r="H360">
            <v>189269.23076923078</v>
          </cell>
          <cell r="I360">
            <v>0</v>
          </cell>
        </row>
        <row r="361">
          <cell r="B361">
            <v>11132</v>
          </cell>
          <cell r="C361" t="str">
            <v>Nguyễn Hữu Chức</v>
          </cell>
          <cell r="D361" t="str">
            <v>NV Lái xe - VHTTB</v>
          </cell>
          <cell r="G361">
            <v>680000</v>
          </cell>
          <cell r="H361">
            <v>189269.23076923078</v>
          </cell>
          <cell r="I361">
            <v>0</v>
          </cell>
        </row>
        <row r="362">
          <cell r="B362">
            <v>11133</v>
          </cell>
          <cell r="C362" t="str">
            <v>Phù Định</v>
          </cell>
          <cell r="D362" t="str">
            <v>NV Lái xe - VHTTB</v>
          </cell>
          <cell r="G362">
            <v>680000</v>
          </cell>
          <cell r="H362">
            <v>189269.23076923078</v>
          </cell>
          <cell r="I362">
            <v>0</v>
          </cell>
        </row>
        <row r="363">
          <cell r="B363">
            <v>11134</v>
          </cell>
          <cell r="C363" t="str">
            <v>Hồ Ngọc Hà</v>
          </cell>
          <cell r="D363" t="str">
            <v>NV Lái xe - VHTTB</v>
          </cell>
          <cell r="G363">
            <v>680000</v>
          </cell>
          <cell r="H363">
            <v>189269.23076923078</v>
          </cell>
          <cell r="I363">
            <v>0</v>
          </cell>
        </row>
        <row r="364">
          <cell r="B364">
            <v>11135</v>
          </cell>
          <cell r="C364" t="str">
            <v>Nguyễn Đắc Thanh</v>
          </cell>
          <cell r="D364" t="str">
            <v>NV Lái xe - VHTTB</v>
          </cell>
          <cell r="G364">
            <v>528888.88888888888</v>
          </cell>
          <cell r="H364">
            <v>189269.23076923078</v>
          </cell>
          <cell r="I364">
            <v>0</v>
          </cell>
        </row>
        <row r="365">
          <cell r="B365">
            <v>11136</v>
          </cell>
          <cell r="C365" t="str">
            <v>Nguyễn Huy Dũng</v>
          </cell>
          <cell r="D365" t="str">
            <v>NV Lái xe - VHTTB</v>
          </cell>
          <cell r="G365">
            <v>680000</v>
          </cell>
          <cell r="H365">
            <v>0</v>
          </cell>
          <cell r="I365">
            <v>0</v>
          </cell>
        </row>
        <row r="366">
          <cell r="B366">
            <v>11137</v>
          </cell>
          <cell r="C366" t="str">
            <v>Nguyễn Văn Phong</v>
          </cell>
          <cell r="D366" t="str">
            <v>NV Lái xe - VHTTB</v>
          </cell>
          <cell r="G366">
            <v>680000</v>
          </cell>
          <cell r="H366">
            <v>160230.76923076925</v>
          </cell>
          <cell r="I366">
            <v>0</v>
          </cell>
        </row>
        <row r="367">
          <cell r="B367">
            <v>11138</v>
          </cell>
          <cell r="C367" t="str">
            <v>Phạm Việt Tùng</v>
          </cell>
          <cell r="D367" t="str">
            <v>NV Lái xe - VHTTB</v>
          </cell>
          <cell r="G367">
            <v>680000</v>
          </cell>
          <cell r="H367">
            <v>189269.23076923078</v>
          </cell>
          <cell r="I367">
            <v>0</v>
          </cell>
        </row>
        <row r="368">
          <cell r="B368">
            <v>11139</v>
          </cell>
          <cell r="C368" t="str">
            <v>Phùng Viết Dũng</v>
          </cell>
          <cell r="D368" t="str">
            <v>NV Lái xe - VHTTB</v>
          </cell>
          <cell r="G368">
            <v>680000</v>
          </cell>
          <cell r="H368">
            <v>160230.76923076925</v>
          </cell>
          <cell r="I368">
            <v>0</v>
          </cell>
        </row>
        <row r="369">
          <cell r="B369">
            <v>11142</v>
          </cell>
          <cell r="C369" t="str">
            <v>Trần Văn Chính</v>
          </cell>
          <cell r="D369" t="str">
            <v>NV Lái xe - VHTTB</v>
          </cell>
          <cell r="G369">
            <v>680000</v>
          </cell>
          <cell r="H369">
            <v>0</v>
          </cell>
          <cell r="I369">
            <v>0</v>
          </cell>
        </row>
        <row r="370">
          <cell r="B370">
            <v>11143</v>
          </cell>
          <cell r="C370" t="str">
            <v>Phù Xuân Tiền</v>
          </cell>
          <cell r="D370" t="str">
            <v>NV Lái xe - VHTTB</v>
          </cell>
          <cell r="G370">
            <v>680000</v>
          </cell>
          <cell r="H370">
            <v>160230.76923076925</v>
          </cell>
          <cell r="I370">
            <v>0</v>
          </cell>
        </row>
        <row r="371">
          <cell r="B371">
            <v>11144</v>
          </cell>
          <cell r="C371" t="str">
            <v>Đinh Văn Bền</v>
          </cell>
          <cell r="D371" t="str">
            <v>NV Lái xe - VHTTB</v>
          </cell>
          <cell r="G371">
            <v>428148.14814814815</v>
          </cell>
          <cell r="H371">
            <v>80115.384615384624</v>
          </cell>
          <cell r="I371">
            <v>0</v>
          </cell>
        </row>
        <row r="372">
          <cell r="B372">
            <v>11145</v>
          </cell>
          <cell r="C372" t="str">
            <v>Nguyễn Tiến Ngọc</v>
          </cell>
          <cell r="D372" t="str">
            <v>NV Lái xe - VHTTB</v>
          </cell>
          <cell r="G372">
            <v>680000</v>
          </cell>
          <cell r="H372">
            <v>94634.61538461539</v>
          </cell>
          <cell r="I372">
            <v>0</v>
          </cell>
        </row>
        <row r="373">
          <cell r="B373">
            <v>13406</v>
          </cell>
          <cell r="C373" t="str">
            <v>Hoàng Đình Mạnh</v>
          </cell>
          <cell r="D373" t="str">
            <v>NV Lái xe - VHTTB</v>
          </cell>
          <cell r="G373">
            <v>680000</v>
          </cell>
          <cell r="H373">
            <v>160230.76923076925</v>
          </cell>
          <cell r="I373">
            <v>0</v>
          </cell>
        </row>
        <row r="374">
          <cell r="B374">
            <v>13407</v>
          </cell>
          <cell r="C374" t="str">
            <v>Vương Văn Tiến</v>
          </cell>
          <cell r="D374" t="str">
            <v>NV Lái xe - VHTTB</v>
          </cell>
          <cell r="G374">
            <v>680000</v>
          </cell>
          <cell r="H374">
            <v>160230.76923076925</v>
          </cell>
          <cell r="I374">
            <v>0</v>
          </cell>
        </row>
        <row r="375">
          <cell r="B375">
            <v>13408</v>
          </cell>
          <cell r="C375" t="str">
            <v>Nguyễn Phương Thắng</v>
          </cell>
          <cell r="D375" t="str">
            <v>NV Lái xe - VHTTB</v>
          </cell>
          <cell r="G375">
            <v>453333.33333333331</v>
          </cell>
          <cell r="H375">
            <v>0</v>
          </cell>
          <cell r="I375">
            <v>0</v>
          </cell>
        </row>
        <row r="376">
          <cell r="B376">
            <v>13409</v>
          </cell>
          <cell r="C376" t="str">
            <v>Lê Tuấn Anh</v>
          </cell>
          <cell r="D376" t="str">
            <v>NV Lái xe - VHTTB</v>
          </cell>
          <cell r="G376">
            <v>680000</v>
          </cell>
          <cell r="H376">
            <v>160230.76923076925</v>
          </cell>
          <cell r="I376">
            <v>0</v>
          </cell>
        </row>
        <row r="377">
          <cell r="B377">
            <v>13410</v>
          </cell>
          <cell r="C377" t="str">
            <v>Đoàn Văn Phương</v>
          </cell>
          <cell r="D377" t="str">
            <v>NV Lái xe - VHTTB</v>
          </cell>
          <cell r="G377">
            <v>680000</v>
          </cell>
          <cell r="H377">
            <v>160230.76923076925</v>
          </cell>
          <cell r="I377">
            <v>0</v>
          </cell>
        </row>
        <row r="378">
          <cell r="B378">
            <v>13411</v>
          </cell>
          <cell r="C378" t="str">
            <v>Nguyễn Văn Hà</v>
          </cell>
          <cell r="D378" t="str">
            <v>NV Lái xe - VHTTB</v>
          </cell>
          <cell r="G378">
            <v>680000</v>
          </cell>
          <cell r="H378">
            <v>0</v>
          </cell>
          <cell r="I378">
            <v>0</v>
          </cell>
        </row>
        <row r="379">
          <cell r="B379">
            <v>13412</v>
          </cell>
          <cell r="C379" t="str">
            <v>Nguyễn Mạnh Hiếu</v>
          </cell>
          <cell r="D379" t="str">
            <v>NV Lái xe - VHTTB</v>
          </cell>
          <cell r="G379">
            <v>680000</v>
          </cell>
          <cell r="H379">
            <v>160230.76923076925</v>
          </cell>
          <cell r="I379">
            <v>0</v>
          </cell>
        </row>
        <row r="380">
          <cell r="B380">
            <v>13413</v>
          </cell>
          <cell r="C380" t="str">
            <v>Vũ Việt Hùng</v>
          </cell>
          <cell r="D380" t="str">
            <v>NV Lái xe - VHTTB</v>
          </cell>
          <cell r="G380">
            <v>680000</v>
          </cell>
          <cell r="H380">
            <v>160230.76923076925</v>
          </cell>
          <cell r="I380">
            <v>0</v>
          </cell>
        </row>
        <row r="381">
          <cell r="B381">
            <v>13414</v>
          </cell>
          <cell r="C381" t="str">
            <v>Lê Hữu Hóa</v>
          </cell>
          <cell r="D381" t="str">
            <v>NV Lái xe - VHTTB</v>
          </cell>
          <cell r="G381">
            <v>680000</v>
          </cell>
          <cell r="H381">
            <v>80115.384615384624</v>
          </cell>
          <cell r="I381">
            <v>0</v>
          </cell>
        </row>
        <row r="382">
          <cell r="B382">
            <v>13415</v>
          </cell>
          <cell r="C382" t="str">
            <v>Đinh Văn Duyên</v>
          </cell>
          <cell r="D382" t="str">
            <v>NV Lái xe - VHTTB</v>
          </cell>
          <cell r="G382">
            <v>680000</v>
          </cell>
          <cell r="H382">
            <v>160230.76923076925</v>
          </cell>
          <cell r="I382">
            <v>0</v>
          </cell>
        </row>
        <row r="383">
          <cell r="B383">
            <v>13530</v>
          </cell>
          <cell r="C383" t="str">
            <v>Lương Văn Dư</v>
          </cell>
          <cell r="D383" t="str">
            <v>NV Lái xe - VHTTB</v>
          </cell>
          <cell r="G383">
            <v>680000</v>
          </cell>
          <cell r="H383">
            <v>160230.76923076925</v>
          </cell>
          <cell r="I383">
            <v>0</v>
          </cell>
        </row>
        <row r="384">
          <cell r="B384">
            <v>13529</v>
          </cell>
          <cell r="C384" t="str">
            <v>Cao Thế Vĩnh</v>
          </cell>
          <cell r="D384" t="str">
            <v>NV Lái xe - VHTTB</v>
          </cell>
          <cell r="G384">
            <v>680000</v>
          </cell>
          <cell r="H384">
            <v>160230.76923076925</v>
          </cell>
          <cell r="I384">
            <v>0</v>
          </cell>
        </row>
        <row r="385">
          <cell r="B385">
            <v>10648</v>
          </cell>
          <cell r="C385" t="str">
            <v>Phạm Minh Thành</v>
          </cell>
          <cell r="D385" t="str">
            <v>NV Lái xe - VHTTB</v>
          </cell>
          <cell r="G385">
            <v>680000</v>
          </cell>
          <cell r="H385">
            <v>160230.76923076925</v>
          </cell>
          <cell r="I385">
            <v>0</v>
          </cell>
        </row>
        <row r="386">
          <cell r="B386">
            <v>10649</v>
          </cell>
          <cell r="C386" t="str">
            <v>Vũ Minh Tú</v>
          </cell>
          <cell r="D386" t="str">
            <v>NV Lái xe - VHTTB</v>
          </cell>
          <cell r="G386">
            <v>680000</v>
          </cell>
          <cell r="H386">
            <v>160230.76923076925</v>
          </cell>
          <cell r="I386">
            <v>0</v>
          </cell>
        </row>
        <row r="387">
          <cell r="B387">
            <v>10651</v>
          </cell>
          <cell r="C387" t="str">
            <v>Đỗ Văn Chính</v>
          </cell>
          <cell r="D387" t="str">
            <v>NV Lái xe - VHTTB</v>
          </cell>
          <cell r="G387">
            <v>680000</v>
          </cell>
          <cell r="H387">
            <v>160230.76923076925</v>
          </cell>
          <cell r="I387">
            <v>0</v>
          </cell>
        </row>
        <row r="388">
          <cell r="B388">
            <v>10656</v>
          </cell>
          <cell r="C388" t="str">
            <v>Bùi Việt Bắc</v>
          </cell>
          <cell r="D388" t="str">
            <v>NV Lái xe - VHTTB</v>
          </cell>
          <cell r="G388">
            <v>680000</v>
          </cell>
          <cell r="H388">
            <v>160230.76923076925</v>
          </cell>
          <cell r="I388">
            <v>0</v>
          </cell>
        </row>
        <row r="389">
          <cell r="B389">
            <v>10658</v>
          </cell>
          <cell r="C389" t="str">
            <v>Nguyễn Phương Tuấn</v>
          </cell>
          <cell r="D389" t="str">
            <v>NV Lái xe - VHTTB</v>
          </cell>
          <cell r="G389">
            <v>680000</v>
          </cell>
          <cell r="H389">
            <v>160230.76923076925</v>
          </cell>
          <cell r="I389">
            <v>0</v>
          </cell>
        </row>
        <row r="390">
          <cell r="B390">
            <v>10665</v>
          </cell>
          <cell r="C390" t="str">
            <v>Trần Hồng Sơn</v>
          </cell>
          <cell r="D390" t="str">
            <v>NV Lái xe - VHTTB</v>
          </cell>
          <cell r="G390">
            <v>680000</v>
          </cell>
          <cell r="H390">
            <v>160230.76923076925</v>
          </cell>
          <cell r="I390">
            <v>0</v>
          </cell>
        </row>
        <row r="391">
          <cell r="B391">
            <v>10671</v>
          </cell>
          <cell r="C391" t="str">
            <v>Lê Đức Duy</v>
          </cell>
          <cell r="D391" t="str">
            <v>NV Lái xe - VHTTB</v>
          </cell>
          <cell r="G391">
            <v>680000</v>
          </cell>
          <cell r="H391">
            <v>160230.76923076925</v>
          </cell>
          <cell r="I391">
            <v>0</v>
          </cell>
        </row>
        <row r="392">
          <cell r="B392">
            <v>10673</v>
          </cell>
          <cell r="C392" t="str">
            <v>Đặng Xuân Sơn</v>
          </cell>
          <cell r="D392" t="str">
            <v>NV Lái xe - VHTTB</v>
          </cell>
          <cell r="G392">
            <v>680000</v>
          </cell>
          <cell r="H392">
            <v>160230.76923076925</v>
          </cell>
          <cell r="I392">
            <v>0</v>
          </cell>
        </row>
        <row r="393">
          <cell r="B393">
            <v>11091</v>
          </cell>
          <cell r="C393" t="str">
            <v>Nguyễn Như Cương</v>
          </cell>
          <cell r="D393" t="str">
            <v>NV Lái xe - VHTTB</v>
          </cell>
          <cell r="G393">
            <v>680000</v>
          </cell>
          <cell r="H393">
            <v>160230.76923076925</v>
          </cell>
          <cell r="I393">
            <v>0</v>
          </cell>
        </row>
        <row r="394">
          <cell r="B394">
            <v>11093</v>
          </cell>
          <cell r="C394" t="str">
            <v>Đỗ Chí Thanh</v>
          </cell>
          <cell r="D394" t="str">
            <v>NV Lái xe - VHTTB</v>
          </cell>
          <cell r="G394">
            <v>680000</v>
          </cell>
          <cell r="H394">
            <v>160230.76923076925</v>
          </cell>
          <cell r="I394">
            <v>0</v>
          </cell>
        </row>
        <row r="395">
          <cell r="B395">
            <v>12572</v>
          </cell>
          <cell r="C395" t="str">
            <v>Trần Quốc Việt</v>
          </cell>
          <cell r="D395" t="str">
            <v>NV Lái xe - VHTTB</v>
          </cell>
          <cell r="G395">
            <v>654814.81481481483</v>
          </cell>
          <cell r="H395">
            <v>160230.76923076925</v>
          </cell>
          <cell r="I395">
            <v>0</v>
          </cell>
        </row>
        <row r="396">
          <cell r="B396">
            <v>12573</v>
          </cell>
          <cell r="C396" t="str">
            <v>Trần Thế Khánh</v>
          </cell>
          <cell r="D396" t="str">
            <v>NV Lái xe - VHTTB</v>
          </cell>
          <cell r="G396">
            <v>680000</v>
          </cell>
          <cell r="H396">
            <v>160230.76923076925</v>
          </cell>
          <cell r="I396">
            <v>0</v>
          </cell>
        </row>
        <row r="397">
          <cell r="B397">
            <v>12575</v>
          </cell>
          <cell r="C397" t="str">
            <v>Nguyễn Văn Thắng</v>
          </cell>
          <cell r="D397" t="str">
            <v>NV Lái xe - VHTTB</v>
          </cell>
          <cell r="G397">
            <v>680000</v>
          </cell>
          <cell r="H397">
            <v>0</v>
          </cell>
          <cell r="I397">
            <v>0</v>
          </cell>
        </row>
        <row r="398">
          <cell r="B398">
            <v>12577</v>
          </cell>
          <cell r="C398" t="str">
            <v>Lê Ngọc Hùng</v>
          </cell>
          <cell r="D398" t="str">
            <v>NV Lái xe - VHTTB</v>
          </cell>
          <cell r="G398">
            <v>680000</v>
          </cell>
          <cell r="H398">
            <v>160230.76923076925</v>
          </cell>
          <cell r="I398">
            <v>0</v>
          </cell>
        </row>
        <row r="399">
          <cell r="B399">
            <v>12579</v>
          </cell>
          <cell r="C399" t="str">
            <v>Nguyễn Ngọc Công</v>
          </cell>
          <cell r="D399" t="str">
            <v>NV Lái xe - VHTTB</v>
          </cell>
          <cell r="G399">
            <v>680000</v>
          </cell>
          <cell r="H399">
            <v>160230.76923076925</v>
          </cell>
          <cell r="I399">
            <v>0</v>
          </cell>
        </row>
        <row r="400">
          <cell r="B400">
            <v>13750</v>
          </cell>
          <cell r="C400" t="str">
            <v>Lê Anh Hùng</v>
          </cell>
          <cell r="D400" t="str">
            <v>NV Lái xe - VHTTB</v>
          </cell>
          <cell r="G400">
            <v>680000</v>
          </cell>
          <cell r="H400">
            <v>160230.76923076925</v>
          </cell>
          <cell r="I400">
            <v>0</v>
          </cell>
        </row>
        <row r="401">
          <cell r="B401">
            <v>13751</v>
          </cell>
          <cell r="C401" t="str">
            <v>Nguyễn Mạnh Hùng</v>
          </cell>
          <cell r="D401" t="str">
            <v>NV Lái xe - VHTTB</v>
          </cell>
          <cell r="G401">
            <v>680000</v>
          </cell>
          <cell r="H401">
            <v>160230.76923076925</v>
          </cell>
          <cell r="I401">
            <v>0</v>
          </cell>
        </row>
        <row r="402">
          <cell r="B402">
            <v>10758</v>
          </cell>
          <cell r="C402" t="str">
            <v>Trương Thị Minh Phượng</v>
          </cell>
          <cell r="D402" t="str">
            <v>Đội phó</v>
          </cell>
          <cell r="G402">
            <v>680000</v>
          </cell>
          <cell r="H402">
            <v>0</v>
          </cell>
          <cell r="I402">
            <v>0</v>
          </cell>
        </row>
        <row r="403">
          <cell r="B403">
            <v>10644</v>
          </cell>
          <cell r="C403" t="str">
            <v>Nguyễn Văn Bình</v>
          </cell>
          <cell r="D403" t="str">
            <v>KTV mặt đất</v>
          </cell>
          <cell r="G403">
            <v>680000</v>
          </cell>
          <cell r="H403">
            <v>189269.23076923078</v>
          </cell>
          <cell r="I403">
            <v>0</v>
          </cell>
        </row>
        <row r="404">
          <cell r="B404">
            <v>10645</v>
          </cell>
          <cell r="C404" t="str">
            <v>Thân Hoài Nam</v>
          </cell>
          <cell r="D404" t="str">
            <v>KTV mặt đất</v>
          </cell>
          <cell r="G404">
            <v>680000</v>
          </cell>
          <cell r="H404">
            <v>196730.76923076925</v>
          </cell>
          <cell r="I404">
            <v>0</v>
          </cell>
        </row>
        <row r="405">
          <cell r="B405">
            <v>13531</v>
          </cell>
          <cell r="C405" t="str">
            <v>Võ Thị Vân</v>
          </cell>
          <cell r="D405" t="str">
            <v>Nv vệ sinh</v>
          </cell>
          <cell r="G405">
            <v>680000</v>
          </cell>
          <cell r="H405">
            <v>0</v>
          </cell>
          <cell r="I405">
            <v>0</v>
          </cell>
        </row>
        <row r="406">
          <cell r="B406">
            <v>12508</v>
          </cell>
          <cell r="C406" t="str">
            <v>Nguyễn Hồng Nhung</v>
          </cell>
          <cell r="D406" t="str">
            <v>Nv vệ sinh</v>
          </cell>
          <cell r="G406">
            <v>680000</v>
          </cell>
          <cell r="H406">
            <v>119230.76923076922</v>
          </cell>
          <cell r="I406">
            <v>0</v>
          </cell>
        </row>
        <row r="407">
          <cell r="B407">
            <v>12596</v>
          </cell>
          <cell r="C407" t="str">
            <v>Phan Thị Hải Yến</v>
          </cell>
          <cell r="D407" t="str">
            <v>Nv vệ sinh</v>
          </cell>
          <cell r="G407">
            <v>680000</v>
          </cell>
          <cell r="H407">
            <v>0</v>
          </cell>
          <cell r="I407">
            <v>0</v>
          </cell>
        </row>
        <row r="408">
          <cell r="B408">
            <v>12597</v>
          </cell>
          <cell r="C408" t="str">
            <v>Doãn Thị Thanh Hà</v>
          </cell>
          <cell r="D408" t="str">
            <v>Nv vệ sinh</v>
          </cell>
          <cell r="G408">
            <v>680000</v>
          </cell>
          <cell r="H408">
            <v>0</v>
          </cell>
          <cell r="I408">
            <v>0</v>
          </cell>
        </row>
        <row r="409">
          <cell r="B409">
            <v>13098</v>
          </cell>
          <cell r="C409" t="str">
            <v>Đặng Thị Thúy Hằng</v>
          </cell>
          <cell r="D409" t="str">
            <v>Nv vệ sinh</v>
          </cell>
          <cell r="G409">
            <v>680000</v>
          </cell>
          <cell r="H409">
            <v>0</v>
          </cell>
          <cell r="I409">
            <v>0</v>
          </cell>
        </row>
        <row r="410">
          <cell r="B410">
            <v>13100</v>
          </cell>
          <cell r="C410" t="str">
            <v>Nguyễn Thị Mến</v>
          </cell>
          <cell r="D410" t="str">
            <v>Nv vệ sinh</v>
          </cell>
          <cell r="G410">
            <v>680000</v>
          </cell>
          <cell r="H410">
            <v>0</v>
          </cell>
          <cell r="I410">
            <v>0</v>
          </cell>
        </row>
        <row r="411">
          <cell r="B411">
            <v>10754</v>
          </cell>
          <cell r="C411" t="str">
            <v>Đào Hồng Phúc</v>
          </cell>
          <cell r="D411" t="str">
            <v>Nv VS MB</v>
          </cell>
          <cell r="G411">
            <v>680000</v>
          </cell>
          <cell r="H411">
            <v>119230.76923076922</v>
          </cell>
          <cell r="I411">
            <v>0</v>
          </cell>
        </row>
        <row r="412">
          <cell r="B412">
            <v>10755</v>
          </cell>
          <cell r="C412" t="str">
            <v>Quàng Thị Hạnh</v>
          </cell>
          <cell r="D412" t="str">
            <v>Nv VS MB</v>
          </cell>
          <cell r="G412">
            <v>680000</v>
          </cell>
          <cell r="H412">
            <v>0</v>
          </cell>
          <cell r="I412">
            <v>0</v>
          </cell>
        </row>
        <row r="413">
          <cell r="B413">
            <v>10756</v>
          </cell>
          <cell r="C413" t="str">
            <v>Nguyễn Bình Minh</v>
          </cell>
          <cell r="D413" t="str">
            <v>Nv VS MB</v>
          </cell>
          <cell r="G413">
            <v>680000</v>
          </cell>
          <cell r="H413">
            <v>0</v>
          </cell>
          <cell r="I413">
            <v>0</v>
          </cell>
        </row>
        <row r="414">
          <cell r="B414">
            <v>10757</v>
          </cell>
          <cell r="C414" t="str">
            <v>Nguyễn Văn Quý</v>
          </cell>
          <cell r="D414" t="str">
            <v>NV Lái xe - VHTTB</v>
          </cell>
          <cell r="G414">
            <v>680000</v>
          </cell>
          <cell r="H414">
            <v>160230.76923076925</v>
          </cell>
          <cell r="I414">
            <v>0</v>
          </cell>
        </row>
        <row r="415">
          <cell r="B415">
            <v>10759</v>
          </cell>
          <cell r="C415" t="str">
            <v>Nguyễn Anh Đức</v>
          </cell>
          <cell r="D415" t="str">
            <v>Nv VS MB</v>
          </cell>
          <cell r="G415">
            <v>680000</v>
          </cell>
          <cell r="H415">
            <v>119230.76923076922</v>
          </cell>
          <cell r="I415">
            <v>0</v>
          </cell>
        </row>
        <row r="416">
          <cell r="B416">
            <v>10760</v>
          </cell>
          <cell r="C416" t="str">
            <v>Trần Thị Ngọc Lan</v>
          </cell>
          <cell r="D416" t="str">
            <v>Nv VS MB</v>
          </cell>
          <cell r="G416">
            <v>680000</v>
          </cell>
          <cell r="H416">
            <v>0</v>
          </cell>
          <cell r="I416">
            <v>0</v>
          </cell>
        </row>
        <row r="417">
          <cell r="B417">
            <v>10761</v>
          </cell>
          <cell r="C417" t="str">
            <v>Nguyễn Thị Anh Thơ</v>
          </cell>
          <cell r="D417" t="str">
            <v>Nv VS MB</v>
          </cell>
          <cell r="G417">
            <v>680000</v>
          </cell>
          <cell r="H417">
            <v>0</v>
          </cell>
          <cell r="I417">
            <v>0</v>
          </cell>
        </row>
        <row r="418">
          <cell r="B418">
            <v>10762</v>
          </cell>
          <cell r="C418" t="str">
            <v>Nguyễn Thị Kim Thu</v>
          </cell>
          <cell r="D418" t="str">
            <v>Nv VS MB</v>
          </cell>
          <cell r="G418">
            <v>680000</v>
          </cell>
          <cell r="H418">
            <v>0</v>
          </cell>
          <cell r="I418">
            <v>0</v>
          </cell>
        </row>
        <row r="419">
          <cell r="B419">
            <v>10763</v>
          </cell>
          <cell r="C419" t="str">
            <v>Nguyễn Thị Ngà</v>
          </cell>
          <cell r="D419" t="str">
            <v>Nv VS MB</v>
          </cell>
          <cell r="G419">
            <v>680000</v>
          </cell>
          <cell r="H419">
            <v>0</v>
          </cell>
          <cell r="I419">
            <v>0</v>
          </cell>
        </row>
        <row r="420">
          <cell r="B420">
            <v>10764</v>
          </cell>
          <cell r="C420" t="str">
            <v>Nguyễn Thị Kim Anh</v>
          </cell>
          <cell r="D420" t="str">
            <v>Nv VS MB</v>
          </cell>
          <cell r="G420">
            <v>680000</v>
          </cell>
          <cell r="H420">
            <v>0</v>
          </cell>
          <cell r="I420">
            <v>0</v>
          </cell>
        </row>
        <row r="421">
          <cell r="B421">
            <v>10766</v>
          </cell>
          <cell r="C421" t="str">
            <v>Nguyễn Thị Mai</v>
          </cell>
          <cell r="D421" t="str">
            <v>Nv VS MB</v>
          </cell>
          <cell r="G421">
            <v>680000</v>
          </cell>
          <cell r="H421">
            <v>0</v>
          </cell>
          <cell r="I421">
            <v>0</v>
          </cell>
        </row>
        <row r="422">
          <cell r="B422">
            <v>10767</v>
          </cell>
          <cell r="C422" t="str">
            <v>Nguyễn Thị Huệ</v>
          </cell>
          <cell r="D422" t="str">
            <v>Nv VS MB</v>
          </cell>
          <cell r="G422">
            <v>0</v>
          </cell>
          <cell r="H422">
            <v>0</v>
          </cell>
          <cell r="I422">
            <v>0</v>
          </cell>
        </row>
        <row r="423">
          <cell r="B423">
            <v>10768</v>
          </cell>
          <cell r="C423" t="str">
            <v>Trần Duyên Hải</v>
          </cell>
          <cell r="D423" t="str">
            <v>Nv VS MB</v>
          </cell>
          <cell r="G423">
            <v>680000</v>
          </cell>
          <cell r="H423">
            <v>0</v>
          </cell>
          <cell r="I423">
            <v>0</v>
          </cell>
        </row>
        <row r="424">
          <cell r="B424">
            <v>10769</v>
          </cell>
          <cell r="C424" t="str">
            <v>Nguyễn Thị Hải Yến</v>
          </cell>
          <cell r="D424" t="str">
            <v>Nv VS MB</v>
          </cell>
          <cell r="G424">
            <v>680000</v>
          </cell>
          <cell r="H424">
            <v>0</v>
          </cell>
          <cell r="I424">
            <v>0</v>
          </cell>
        </row>
        <row r="425">
          <cell r="B425">
            <v>10770</v>
          </cell>
          <cell r="C425" t="str">
            <v>Trần Trọng Anh Chí</v>
          </cell>
          <cell r="D425" t="str">
            <v>Nv VS MB</v>
          </cell>
          <cell r="G425">
            <v>680000</v>
          </cell>
          <cell r="H425">
            <v>119230.76923076922</v>
          </cell>
          <cell r="I425">
            <v>0</v>
          </cell>
        </row>
        <row r="426">
          <cell r="B426">
            <v>10771</v>
          </cell>
          <cell r="C426" t="str">
            <v>Trần Thị Thu Thuỷ</v>
          </cell>
          <cell r="D426" t="str">
            <v>Nv VS MB</v>
          </cell>
          <cell r="G426">
            <v>680000</v>
          </cell>
          <cell r="H426">
            <v>0</v>
          </cell>
          <cell r="I426">
            <v>0</v>
          </cell>
        </row>
        <row r="427">
          <cell r="B427">
            <v>10772</v>
          </cell>
          <cell r="C427" t="str">
            <v>Đậu Thị Hồng Nguyệt</v>
          </cell>
          <cell r="D427" t="str">
            <v>Nv VS MB</v>
          </cell>
          <cell r="G427">
            <v>680000</v>
          </cell>
          <cell r="H427">
            <v>0</v>
          </cell>
          <cell r="I427">
            <v>0</v>
          </cell>
        </row>
        <row r="428">
          <cell r="B428">
            <v>10773</v>
          </cell>
          <cell r="C428" t="str">
            <v>Nguyễn Thị Mến</v>
          </cell>
          <cell r="D428" t="str">
            <v>Nv VS MB</v>
          </cell>
          <cell r="G428">
            <v>680000</v>
          </cell>
          <cell r="H428">
            <v>0</v>
          </cell>
          <cell r="I428">
            <v>0</v>
          </cell>
        </row>
        <row r="429">
          <cell r="B429">
            <v>10775</v>
          </cell>
          <cell r="C429" t="str">
            <v>Đặng Thị Thu Hường</v>
          </cell>
          <cell r="D429" t="str">
            <v>Nv VS MB</v>
          </cell>
          <cell r="G429">
            <v>680000</v>
          </cell>
          <cell r="H429">
            <v>0</v>
          </cell>
          <cell r="I429">
            <v>0</v>
          </cell>
        </row>
        <row r="430">
          <cell r="B430">
            <v>10776</v>
          </cell>
          <cell r="C430" t="str">
            <v>Nguyễn Thị Thu</v>
          </cell>
          <cell r="D430" t="str">
            <v>Nv VS MB</v>
          </cell>
          <cell r="G430">
            <v>680000</v>
          </cell>
          <cell r="H430">
            <v>0</v>
          </cell>
          <cell r="I430">
            <v>0</v>
          </cell>
        </row>
        <row r="431">
          <cell r="B431">
            <v>10777</v>
          </cell>
          <cell r="C431" t="str">
            <v>Nguyễn Thị Lý</v>
          </cell>
          <cell r="D431" t="str">
            <v>Nv VS MB</v>
          </cell>
          <cell r="G431">
            <v>680000</v>
          </cell>
          <cell r="H431">
            <v>119230.76923076922</v>
          </cell>
          <cell r="I431">
            <v>0</v>
          </cell>
        </row>
        <row r="432">
          <cell r="B432">
            <v>10780</v>
          </cell>
          <cell r="C432" t="str">
            <v>Hoàng Hải Yến</v>
          </cell>
          <cell r="D432" t="str">
            <v>Nv VS MB</v>
          </cell>
          <cell r="G432">
            <v>680000</v>
          </cell>
          <cell r="H432">
            <v>119230.76923076922</v>
          </cell>
          <cell r="I432">
            <v>0</v>
          </cell>
        </row>
        <row r="433">
          <cell r="B433">
            <v>10781</v>
          </cell>
          <cell r="C433" t="str">
            <v>Lê Phương Huyền</v>
          </cell>
          <cell r="D433" t="str">
            <v>Nv VS MB</v>
          </cell>
          <cell r="G433">
            <v>680000</v>
          </cell>
          <cell r="H433">
            <v>0</v>
          </cell>
          <cell r="I433">
            <v>0</v>
          </cell>
        </row>
        <row r="434">
          <cell r="B434">
            <v>10782</v>
          </cell>
          <cell r="C434" t="str">
            <v>Phạm Thị Lan Phương</v>
          </cell>
          <cell r="D434" t="str">
            <v>Nv VS MB</v>
          </cell>
          <cell r="G434">
            <v>680000</v>
          </cell>
          <cell r="H434">
            <v>0</v>
          </cell>
          <cell r="I434">
            <v>0</v>
          </cell>
        </row>
        <row r="435">
          <cell r="B435">
            <v>10783</v>
          </cell>
          <cell r="C435" t="str">
            <v>Phạm Thị Thúy Ngà</v>
          </cell>
          <cell r="D435" t="str">
            <v>Nv VS MB</v>
          </cell>
          <cell r="G435">
            <v>680000</v>
          </cell>
          <cell r="H435">
            <v>0</v>
          </cell>
          <cell r="I435">
            <v>0</v>
          </cell>
        </row>
        <row r="436">
          <cell r="B436">
            <v>11769</v>
          </cell>
          <cell r="C436" t="str">
            <v>Ngô Thị Hường</v>
          </cell>
          <cell r="D436" t="str">
            <v>Nv VS MB</v>
          </cell>
          <cell r="G436">
            <v>125925.92592592591</v>
          </cell>
          <cell r="H436">
            <v>0</v>
          </cell>
          <cell r="I436">
            <v>0</v>
          </cell>
        </row>
        <row r="437">
          <cell r="B437">
            <v>201502</v>
          </cell>
          <cell r="C437" t="str">
            <v>Nguyễn Thị Khánh</v>
          </cell>
          <cell r="D437" t="str">
            <v>Nhân viên VSMB</v>
          </cell>
          <cell r="G437">
            <v>680000</v>
          </cell>
          <cell r="H437">
            <v>0</v>
          </cell>
          <cell r="I437">
            <v>0</v>
          </cell>
        </row>
        <row r="438">
          <cell r="B438">
            <v>13728</v>
          </cell>
          <cell r="C438" t="str">
            <v>Nguyễn Thị Thanh</v>
          </cell>
          <cell r="D438" t="str">
            <v>Nv vệ sinh</v>
          </cell>
          <cell r="G438">
            <v>680000</v>
          </cell>
          <cell r="H438">
            <v>0</v>
          </cell>
          <cell r="I438">
            <v>0</v>
          </cell>
        </row>
        <row r="439">
          <cell r="B439">
            <v>13745</v>
          </cell>
          <cell r="C439" t="str">
            <v>Nguyễn Thị Hoài Hương</v>
          </cell>
          <cell r="D439" t="str">
            <v>Nv vệ sinh</v>
          </cell>
          <cell r="G439">
            <v>680000</v>
          </cell>
          <cell r="H439">
            <v>0</v>
          </cell>
          <cell r="I439">
            <v>0</v>
          </cell>
        </row>
        <row r="440">
          <cell r="B440">
            <v>13746</v>
          </cell>
          <cell r="C440" t="str">
            <v>Nguyễn Minh Tuấn</v>
          </cell>
          <cell r="D440" t="str">
            <v>Nv vệ sinh</v>
          </cell>
          <cell r="G440">
            <v>680000</v>
          </cell>
          <cell r="H440">
            <v>119230.76923076922</v>
          </cell>
          <cell r="I440">
            <v>0</v>
          </cell>
        </row>
        <row r="441">
          <cell r="B441">
            <v>13747</v>
          </cell>
          <cell r="C441" t="str">
            <v>Nguyễn Thị Liên</v>
          </cell>
          <cell r="D441" t="str">
            <v>Nv vệ sinh</v>
          </cell>
          <cell r="G441">
            <v>680000</v>
          </cell>
          <cell r="H441">
            <v>0</v>
          </cell>
          <cell r="I441">
            <v>0</v>
          </cell>
        </row>
        <row r="442">
          <cell r="B442">
            <v>13748</v>
          </cell>
          <cell r="C442" t="str">
            <v>Thiều Thị Thu Lan</v>
          </cell>
          <cell r="D442" t="str">
            <v>Nv vệ sinh</v>
          </cell>
          <cell r="G442">
            <v>680000</v>
          </cell>
          <cell r="H442">
            <v>0</v>
          </cell>
          <cell r="I442">
            <v>0</v>
          </cell>
        </row>
        <row r="443">
          <cell r="B443">
            <v>13749</v>
          </cell>
          <cell r="C443" t="str">
            <v>Chu Phương Thảo</v>
          </cell>
          <cell r="D443" t="str">
            <v>Nv vệ sinh</v>
          </cell>
          <cell r="G443">
            <v>680000</v>
          </cell>
          <cell r="H443">
            <v>0</v>
          </cell>
          <cell r="I443">
            <v>0</v>
          </cell>
        </row>
        <row r="444">
          <cell r="B444">
            <v>11082</v>
          </cell>
          <cell r="C444" t="str">
            <v>Hoàng Trung Dũng</v>
          </cell>
          <cell r="D444" t="str">
            <v>CV Kỹ thuật</v>
          </cell>
          <cell r="G444">
            <v>680000</v>
          </cell>
          <cell r="H444">
            <v>0</v>
          </cell>
          <cell r="I444">
            <v>0</v>
          </cell>
        </row>
        <row r="445">
          <cell r="B445">
            <v>11083</v>
          </cell>
          <cell r="C445" t="str">
            <v>Bùi Văn Nam</v>
          </cell>
          <cell r="D445" t="str">
            <v>CV Kỹ thuật</v>
          </cell>
          <cell r="G445">
            <v>680000</v>
          </cell>
          <cell r="H445">
            <v>0</v>
          </cell>
          <cell r="I445">
            <v>0</v>
          </cell>
        </row>
        <row r="446">
          <cell r="B446">
            <v>10643</v>
          </cell>
          <cell r="C446" t="str">
            <v>Nguyễn Văn Thành</v>
          </cell>
          <cell r="D446" t="str">
            <v>KTV mặt đất</v>
          </cell>
          <cell r="G446">
            <v>680000</v>
          </cell>
          <cell r="H446">
            <v>148307.69230769231</v>
          </cell>
          <cell r="I446">
            <v>0</v>
          </cell>
        </row>
        <row r="447">
          <cell r="B447">
            <v>13049</v>
          </cell>
          <cell r="C447" t="str">
            <v>Nguyễn Đức Anh</v>
          </cell>
          <cell r="D447" t="str">
            <v>Nhân viên kỹ thuật</v>
          </cell>
          <cell r="G447">
            <v>680000</v>
          </cell>
          <cell r="H447">
            <v>0</v>
          </cell>
          <cell r="I447">
            <v>0</v>
          </cell>
        </row>
        <row r="448">
          <cell r="B448">
            <v>10595</v>
          </cell>
          <cell r="C448" t="str">
            <v>Lê Thị Mai</v>
          </cell>
          <cell r="D448" t="str">
            <v>Nhân viên kế toán</v>
          </cell>
          <cell r="G448">
            <v>680000</v>
          </cell>
          <cell r="H448">
            <v>0</v>
          </cell>
          <cell r="I448">
            <v>0</v>
          </cell>
        </row>
        <row r="449">
          <cell r="B449">
            <v>10793</v>
          </cell>
          <cell r="C449" t="str">
            <v>Lê Thị Thúy</v>
          </cell>
          <cell r="D449" t="str">
            <v>Nhân viên kế toán</v>
          </cell>
          <cell r="G449">
            <v>680000</v>
          </cell>
          <cell r="H449">
            <v>0</v>
          </cell>
          <cell r="I449">
            <v>0</v>
          </cell>
        </row>
        <row r="450">
          <cell r="B450">
            <v>12660</v>
          </cell>
          <cell r="C450" t="str">
            <v>Bùi Thị Thu</v>
          </cell>
          <cell r="D450" t="str">
            <v>Nhân viên kế toán</v>
          </cell>
          <cell r="G450">
            <v>680000</v>
          </cell>
          <cell r="H450">
            <v>0</v>
          </cell>
          <cell r="I450">
            <v>0</v>
          </cell>
        </row>
        <row r="451">
          <cell r="B451">
            <v>10794</v>
          </cell>
          <cell r="C451" t="str">
            <v>Nguyễn Thị Kim Huệ</v>
          </cell>
          <cell r="D451" t="str">
            <v>NV Thủ Quỹ</v>
          </cell>
          <cell r="G451">
            <v>620869.56521739124</v>
          </cell>
          <cell r="H451">
            <v>0</v>
          </cell>
          <cell r="I451">
            <v>0</v>
          </cell>
        </row>
        <row r="452">
          <cell r="B452">
            <v>10788</v>
          </cell>
          <cell r="C452" t="str">
            <v>Phạm Thị Thu Hiền</v>
          </cell>
          <cell r="D452" t="str">
            <v>Chuyên viên TCKT</v>
          </cell>
          <cell r="G452">
            <v>680000</v>
          </cell>
          <cell r="H452">
            <v>0</v>
          </cell>
          <cell r="I452">
            <v>0</v>
          </cell>
        </row>
        <row r="453">
          <cell r="B453">
            <v>10789</v>
          </cell>
          <cell r="C453" t="str">
            <v>Hoàng Thị Trang Nhung</v>
          </cell>
          <cell r="D453" t="str">
            <v>Chuyên viên TCKT</v>
          </cell>
          <cell r="G453">
            <v>680000</v>
          </cell>
          <cell r="H453">
            <v>0</v>
          </cell>
          <cell r="I453">
            <v>0</v>
          </cell>
        </row>
        <row r="454">
          <cell r="B454">
            <v>10790</v>
          </cell>
          <cell r="C454" t="str">
            <v>Đào Thị Chín</v>
          </cell>
          <cell r="D454" t="str">
            <v>Chuyên viên TCKT</v>
          </cell>
          <cell r="G454">
            <v>680000</v>
          </cell>
          <cell r="H454">
            <v>0</v>
          </cell>
          <cell r="I454">
            <v>0</v>
          </cell>
        </row>
        <row r="455">
          <cell r="B455">
            <v>10791</v>
          </cell>
          <cell r="C455" t="str">
            <v>Trần Thu Trang</v>
          </cell>
          <cell r="D455" t="str">
            <v>Chuyên viên TCKT</v>
          </cell>
          <cell r="G455">
            <v>680000</v>
          </cell>
          <cell r="H455">
            <v>0</v>
          </cell>
          <cell r="I455">
            <v>0</v>
          </cell>
        </row>
        <row r="456">
          <cell r="B456">
            <v>11147</v>
          </cell>
          <cell r="C456" t="str">
            <v>Vũ Chí Kiên</v>
          </cell>
          <cell r="D456" t="str">
            <v>Phó Trưởng Phòng</v>
          </cell>
          <cell r="G456">
            <v>680000</v>
          </cell>
          <cell r="H456">
            <v>0</v>
          </cell>
          <cell r="I456">
            <v>0</v>
          </cell>
        </row>
        <row r="457">
          <cell r="B457">
            <v>10563</v>
          </cell>
          <cell r="C457" t="str">
            <v>Lưu Xuân Cường</v>
          </cell>
          <cell r="D457" t="str">
            <v>Trưởng phòng</v>
          </cell>
          <cell r="G457">
            <v>680000</v>
          </cell>
          <cell r="H457">
            <v>0</v>
          </cell>
          <cell r="I457">
            <v>0</v>
          </cell>
        </row>
        <row r="458">
          <cell r="B458">
            <v>10556</v>
          </cell>
          <cell r="C458" t="str">
            <v>Nguyễn Thị Thuỳ Linh</v>
          </cell>
          <cell r="D458" t="str">
            <v>Phó Trưởng Phòng</v>
          </cell>
          <cell r="G458">
            <v>680000</v>
          </cell>
          <cell r="H458">
            <v>0</v>
          </cell>
          <cell r="I458">
            <v>0</v>
          </cell>
        </row>
        <row r="459">
          <cell r="B459">
            <v>10797</v>
          </cell>
          <cell r="C459" t="str">
            <v>Nguyễn Hữu Hạ</v>
          </cell>
          <cell r="D459" t="str">
            <v>CV Đảng Đoàn - Thi đua</v>
          </cell>
          <cell r="G459">
            <v>680000</v>
          </cell>
          <cell r="H459">
            <v>0</v>
          </cell>
          <cell r="I459">
            <v>0</v>
          </cell>
        </row>
        <row r="460">
          <cell r="B460">
            <v>10803</v>
          </cell>
          <cell r="C460" t="str">
            <v>Hà Duyên Lâm</v>
          </cell>
          <cell r="D460" t="str">
            <v>Lái xe CT</v>
          </cell>
          <cell r="G460">
            <v>680000</v>
          </cell>
          <cell r="H460">
            <v>0</v>
          </cell>
          <cell r="I460">
            <v>0</v>
          </cell>
        </row>
        <row r="461">
          <cell r="B461">
            <v>10800</v>
          </cell>
          <cell r="C461" t="str">
            <v>Hoàng Thùy Lan</v>
          </cell>
          <cell r="D461" t="str">
            <v>NV đào tạo huấn luyện</v>
          </cell>
          <cell r="G461">
            <v>680000</v>
          </cell>
          <cell r="H461">
            <v>0</v>
          </cell>
          <cell r="I461">
            <v>0</v>
          </cell>
        </row>
        <row r="462">
          <cell r="B462">
            <v>10801</v>
          </cell>
          <cell r="C462" t="str">
            <v>Diệu Linh</v>
          </cell>
          <cell r="D462" t="str">
            <v>NV đào tạo huấn luyện</v>
          </cell>
          <cell r="G462">
            <v>680000</v>
          </cell>
          <cell r="H462">
            <v>0</v>
          </cell>
          <cell r="I462">
            <v>0</v>
          </cell>
        </row>
        <row r="463">
          <cell r="B463">
            <v>10802</v>
          </cell>
          <cell r="C463" t="str">
            <v>Hà Phương Thảo</v>
          </cell>
          <cell r="D463" t="str">
            <v>NV hành chính</v>
          </cell>
          <cell r="G463">
            <v>680000</v>
          </cell>
          <cell r="H463">
            <v>0</v>
          </cell>
          <cell r="I463">
            <v>0</v>
          </cell>
        </row>
        <row r="464">
          <cell r="B464">
            <v>10805</v>
          </cell>
          <cell r="C464" t="str">
            <v>Trịnh Thị Thu Hằng</v>
          </cell>
          <cell r="D464" t="str">
            <v>NV Hành chính - VT</v>
          </cell>
          <cell r="G464">
            <v>680000</v>
          </cell>
          <cell r="H464">
            <v>0</v>
          </cell>
          <cell r="I464">
            <v>0</v>
          </cell>
        </row>
        <row r="465">
          <cell r="B465">
            <v>10566</v>
          </cell>
          <cell r="C465" t="str">
            <v>Nguyễn Thị Ngọc</v>
          </cell>
          <cell r="D465" t="str">
            <v>NV Kế hoạch - Quản lý chất lượng</v>
          </cell>
          <cell r="G465">
            <v>680000</v>
          </cell>
          <cell r="H465">
            <v>0</v>
          </cell>
          <cell r="I465">
            <v>0</v>
          </cell>
        </row>
        <row r="466">
          <cell r="B466">
            <v>10804</v>
          </cell>
          <cell r="C466" t="str">
            <v>Vũ Thị Hoà</v>
          </cell>
          <cell r="D466" t="str">
            <v>NV Lao động tiền lương</v>
          </cell>
          <cell r="G466">
            <v>680000</v>
          </cell>
          <cell r="H466">
            <v>0</v>
          </cell>
          <cell r="I466">
            <v>0</v>
          </cell>
        </row>
        <row r="467">
          <cell r="B467">
            <v>11117</v>
          </cell>
          <cell r="C467" t="str">
            <v>Nguyễn Hương Giang</v>
          </cell>
          <cell r="D467" t="str">
            <v>NV Kế hoạch - Quản lý chất lượng</v>
          </cell>
          <cell r="G467">
            <v>680000</v>
          </cell>
          <cell r="H467">
            <v>0</v>
          </cell>
          <cell r="I467">
            <v>0</v>
          </cell>
        </row>
        <row r="468">
          <cell r="B468">
            <v>10735</v>
          </cell>
          <cell r="C468" t="str">
            <v>Nguyễn Thị Phương Lan</v>
          </cell>
          <cell r="D468" t="str">
            <v>NV Thống kê - Tổng hợp</v>
          </cell>
          <cell r="G468">
            <v>680000</v>
          </cell>
          <cell r="H468">
            <v>0</v>
          </cell>
          <cell r="I468">
            <v>0</v>
          </cell>
        </row>
        <row r="469">
          <cell r="B469">
            <v>10562</v>
          </cell>
          <cell r="C469" t="str">
            <v>Phạm Thị Thịnh</v>
          </cell>
          <cell r="D469" t="str">
            <v>NV Hành chính - VT</v>
          </cell>
          <cell r="G469">
            <v>680000</v>
          </cell>
          <cell r="H469">
            <v>0</v>
          </cell>
          <cell r="I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G470">
            <v>0</v>
          </cell>
          <cell r="H470" t="e">
            <v>#N/A</v>
          </cell>
          <cell r="I470" t="e">
            <v>#N/A</v>
          </cell>
        </row>
        <row r="471">
          <cell r="B471">
            <v>10799</v>
          </cell>
          <cell r="C471" t="str">
            <v>Phương Lan</v>
          </cell>
          <cell r="D471" t="str">
            <v>Chuyên viên lao động tiền lương</v>
          </cell>
          <cell r="G471">
            <v>680000</v>
          </cell>
          <cell r="H471">
            <v>0</v>
          </cell>
          <cell r="I471">
            <v>0</v>
          </cell>
        </row>
        <row r="472">
          <cell r="B472">
            <v>2092015</v>
          </cell>
          <cell r="C472" t="str">
            <v>Vương Đình Quế</v>
          </cell>
          <cell r="D472" t="str">
            <v>Nhân viên lái xe</v>
          </cell>
          <cell r="G472">
            <v>680000</v>
          </cell>
          <cell r="H472">
            <v>0</v>
          </cell>
          <cell r="I4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T843"/>
  <sheetViews>
    <sheetView tabSelected="1" workbookViewId="0">
      <pane xSplit="2" ySplit="6" topLeftCell="U456" activePane="bottomRight" state="frozen"/>
      <selection pane="topRight" activeCell="C1" sqref="C1"/>
      <selection pane="bottomLeft" activeCell="A4" sqref="A4"/>
      <selection pane="bottomRight" activeCell="AF5" sqref="AF5:AF471"/>
    </sheetView>
  </sheetViews>
  <sheetFormatPr defaultColWidth="9.140625" defaultRowHeight="15.75" customHeight="1"/>
  <cols>
    <col min="1" max="1" width="4.7109375" style="2" customWidth="1"/>
    <col min="2" max="2" width="7.7109375" style="2" customWidth="1"/>
    <col min="3" max="3" width="19.85546875" style="2" customWidth="1"/>
    <col min="4" max="4" width="29.7109375" style="2" customWidth="1"/>
    <col min="5" max="5" width="6.42578125" style="2" customWidth="1"/>
    <col min="6" max="6" width="12.42578125" style="2" customWidth="1"/>
    <col min="7" max="7" width="14.7109375" style="2" customWidth="1"/>
    <col min="8" max="8" width="7.42578125" style="2" customWidth="1"/>
    <col min="9" max="10" width="4.5703125" style="2" customWidth="1"/>
    <col min="11" max="11" width="4.42578125" style="2" customWidth="1"/>
    <col min="12" max="12" width="6.140625" style="2" customWidth="1"/>
    <col min="13" max="13" width="5" style="2" customWidth="1"/>
    <col min="14" max="14" width="7.28515625" style="2" customWidth="1"/>
    <col min="15" max="15" width="7.7109375" style="2" customWidth="1"/>
    <col min="16" max="16" width="13.42578125" style="2" customWidth="1"/>
    <col min="17" max="18" width="10.140625" style="2" customWidth="1"/>
    <col min="19" max="20" width="11.140625" style="2" customWidth="1"/>
    <col min="21" max="21" width="9.7109375" style="2" customWidth="1"/>
    <col min="22" max="22" width="13" style="2" customWidth="1"/>
    <col min="23" max="23" width="10.7109375" style="2" customWidth="1"/>
    <col min="24" max="27" width="9.85546875" style="2" customWidth="1"/>
    <col min="28" max="28" width="11.140625" style="2" customWidth="1"/>
    <col min="29" max="29" width="12.140625" style="2" customWidth="1"/>
    <col min="30" max="31" width="7.7109375" style="2" customWidth="1"/>
    <col min="32" max="32" width="12.7109375" style="2" customWidth="1"/>
    <col min="33" max="16384" width="9.140625" style="2"/>
  </cols>
  <sheetData>
    <row r="1" spans="1:43" s="63" customFormat="1">
      <c r="A1" s="86" t="s">
        <v>40</v>
      </c>
      <c r="B1" s="86"/>
      <c r="C1" s="86"/>
      <c r="D1" s="86"/>
      <c r="E1" s="86"/>
      <c r="F1" s="59"/>
      <c r="G1" s="60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>
        <v>28</v>
      </c>
      <c r="AF1" s="62"/>
      <c r="AG1" s="62"/>
      <c r="AH1" s="61"/>
      <c r="AI1" s="61">
        <v>42</v>
      </c>
    </row>
    <row r="2" spans="1:43" s="63" customFormat="1">
      <c r="A2" s="86" t="s">
        <v>41</v>
      </c>
      <c r="B2" s="86"/>
      <c r="C2" s="86"/>
      <c r="D2" s="86"/>
      <c r="E2" s="86"/>
      <c r="F2" s="59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61"/>
      <c r="V2" s="61"/>
      <c r="W2" s="61"/>
      <c r="X2" s="61"/>
      <c r="Y2" s="61"/>
      <c r="Z2" s="61"/>
      <c r="AA2" s="61"/>
      <c r="AB2" s="61"/>
      <c r="AC2" s="61"/>
      <c r="AD2" s="61"/>
      <c r="AE2" s="62"/>
      <c r="AF2" s="62"/>
      <c r="AG2" s="62"/>
      <c r="AH2" s="61"/>
      <c r="AI2" s="61"/>
    </row>
    <row r="3" spans="1:43" s="63" customFormat="1">
      <c r="A3" s="83" t="s">
        <v>47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7"/>
      <c r="U3" s="83"/>
      <c r="V3" s="83"/>
      <c r="W3" s="83"/>
      <c r="X3" s="83"/>
      <c r="Y3" s="83"/>
      <c r="Z3" s="83"/>
      <c r="AA3" s="83"/>
      <c r="AB3" s="83"/>
      <c r="AC3" s="83"/>
      <c r="AD3" s="83"/>
      <c r="AE3" s="62"/>
      <c r="AF3" s="62"/>
      <c r="AG3" s="62"/>
      <c r="AH3" s="61"/>
      <c r="AI3" s="61"/>
    </row>
    <row r="4" spans="1:43" s="63" customForma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62"/>
      <c r="AF4" s="62"/>
      <c r="AG4" s="62"/>
      <c r="AH4" s="61"/>
      <c r="AI4" s="61"/>
    </row>
    <row r="5" spans="1:43" s="97" customFormat="1" ht="18" customHeight="1">
      <c r="A5" s="92" t="s">
        <v>0</v>
      </c>
      <c r="B5" s="92" t="s">
        <v>1</v>
      </c>
      <c r="C5" s="92" t="s">
        <v>2</v>
      </c>
      <c r="D5" s="92" t="s">
        <v>3</v>
      </c>
      <c r="E5" s="92" t="s">
        <v>4</v>
      </c>
      <c r="F5" s="92" t="s">
        <v>5</v>
      </c>
      <c r="G5" s="92" t="s">
        <v>6</v>
      </c>
      <c r="H5" s="93" t="s">
        <v>7</v>
      </c>
      <c r="I5" s="94"/>
      <c r="J5" s="94"/>
      <c r="K5" s="94"/>
      <c r="L5" s="94"/>
      <c r="M5" s="94"/>
      <c r="N5" s="92" t="s">
        <v>8</v>
      </c>
      <c r="O5" s="92" t="s">
        <v>9</v>
      </c>
      <c r="P5" s="93" t="s">
        <v>10</v>
      </c>
      <c r="Q5" s="94"/>
      <c r="R5" s="94"/>
      <c r="S5" s="94"/>
      <c r="T5" s="94"/>
      <c r="U5" s="94"/>
      <c r="V5" s="92" t="s">
        <v>11</v>
      </c>
      <c r="W5" s="93" t="s">
        <v>12</v>
      </c>
      <c r="X5" s="94"/>
      <c r="Y5" s="94"/>
      <c r="Z5" s="94"/>
      <c r="AA5" s="94"/>
      <c r="AB5" s="92" t="s">
        <v>13</v>
      </c>
      <c r="AC5" s="92" t="s">
        <v>14</v>
      </c>
      <c r="AD5" s="92" t="s">
        <v>15</v>
      </c>
      <c r="AE5" s="92" t="s">
        <v>16</v>
      </c>
      <c r="AF5" s="95" t="s">
        <v>17</v>
      </c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</row>
    <row r="6" spans="1:43" s="97" customFormat="1" ht="46.5" customHeight="1">
      <c r="A6" s="98"/>
      <c r="B6" s="98"/>
      <c r="C6" s="98"/>
      <c r="D6" s="98"/>
      <c r="E6" s="98"/>
      <c r="F6" s="98"/>
      <c r="G6" s="98"/>
      <c r="H6" s="99" t="str">
        <f>[1]GD_CHAM_CONG!AN5</f>
        <v>X</v>
      </c>
      <c r="I6" s="99" t="s">
        <v>18</v>
      </c>
      <c r="J6" s="99" t="s">
        <v>19</v>
      </c>
      <c r="K6" s="99" t="s">
        <v>20</v>
      </c>
      <c r="L6" s="99" t="s">
        <v>21</v>
      </c>
      <c r="M6" s="99" t="s">
        <v>22</v>
      </c>
      <c r="N6" s="98"/>
      <c r="O6" s="98"/>
      <c r="P6" s="99" t="s">
        <v>23</v>
      </c>
      <c r="Q6" s="99" t="s">
        <v>24</v>
      </c>
      <c r="R6" s="99" t="s">
        <v>25</v>
      </c>
      <c r="S6" s="99" t="s">
        <v>26</v>
      </c>
      <c r="T6" s="99" t="s">
        <v>27</v>
      </c>
      <c r="U6" s="99" t="s">
        <v>28</v>
      </c>
      <c r="V6" s="98"/>
      <c r="W6" s="99" t="s">
        <v>29</v>
      </c>
      <c r="X6" s="99" t="s">
        <v>30</v>
      </c>
      <c r="Y6" s="99" t="s">
        <v>31</v>
      </c>
      <c r="Z6" s="99" t="s">
        <v>32</v>
      </c>
      <c r="AA6" s="99" t="s">
        <v>33</v>
      </c>
      <c r="AB6" s="98"/>
      <c r="AC6" s="98"/>
      <c r="AD6" s="98"/>
      <c r="AE6" s="98"/>
      <c r="AF6" s="94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</row>
    <row r="7" spans="1:43" ht="19.5" customHeight="1">
      <c r="A7" s="12">
        <v>1</v>
      </c>
      <c r="B7" s="40">
        <f>[1]GD_CHUNG!B5</f>
        <v>10530</v>
      </c>
      <c r="C7" s="42" t="str">
        <f>[1]GD_CHUNG!C5</f>
        <v>Bùi Tuấn Anh</v>
      </c>
      <c r="D7" s="42" t="str">
        <f>[1]GD_CHUNG!D5</f>
        <v>Tổng Giám đốc</v>
      </c>
      <c r="E7" s="13" t="str">
        <f>[1]GD_CHUNG!G5</f>
        <v>HDKX</v>
      </c>
      <c r="F7" s="14">
        <f>VLOOKUP(B7,[1]GD_LCD_HS_LNS!$B$4:$E$993,4,FALSE)</f>
        <v>12671000</v>
      </c>
      <c r="G7" s="54">
        <f>VLOOKUP(B7,[1]GD_CHUNG!$B$5:$N$532,13,FALSE)</f>
        <v>10520054658011</v>
      </c>
      <c r="H7" s="15">
        <f>VLOOKUP(B7,[1]GD_CHAM_CONG!$C$6:$AN$934,38,FALSE)</f>
        <v>23</v>
      </c>
      <c r="I7" s="15">
        <f>VLOOKUP(B7,[1]GD_CHAM_CONG!$C$6:$AS$934,39,FALSE)+VLOOKUP(B7,[1]GD_CHAM_CONG!$C$6:$AS$934,40,FALSE)+VLOOKUP(B7,[1]GD_CHAM_CONG!$C$6:$AS$934,41,FALSE)+VLOOKUP(B7,[1]GD_CHAM_CONG!$C$6:$AS$934,42,FALSE)+VLOOKUP(B7,[1]GD_CHAM_CONG!$C$6:$AS$934,43,FALSE)</f>
        <v>0</v>
      </c>
      <c r="J7" s="15">
        <f>VLOOKUP(B7,[1]GD_CHAM_CONG!$C$6:$AV$934,44,FALSE)+VLOOKUP(B7,[1]GD_CHAM_CONG!$C$6:$AV$934,45,FALSE)+VLOOKUP(B7,[1]GD_CHAM_CONG!$C$6:$AV$934,46,FALSE)</f>
        <v>0</v>
      </c>
      <c r="K7" s="15">
        <f>VLOOKUP(B7,[1]GD_CHAM_CONG!$C$6:$AW$934,47,FALSE)</f>
        <v>0</v>
      </c>
      <c r="L7" s="15">
        <f>VLOOKUP(B7,[1]GD_CHAM_CONG!$C$6:$AZ$934,48,FALSE)</f>
        <v>0</v>
      </c>
      <c r="M7" s="15">
        <f>VLOOKUP(B7,[1]GD_CHAM_CONG!$C$6:$BF$934,50,FALSE)+VLOOKUP(B7,[1]GD_CHAM_CONG!$C$6:$BF$934,51,FALSE)+VLOOKUP(B7,[1]GD_CHAM_CONG!$C$6:$BF$934,52,FALSE)+VLOOKUP(B7,[1]GD_CHAM_CONG!$C$6:$BF$934,53,FALSE)+VLOOKUP(B7,[1]GD_CHAM_CONG!$C$6:$BF$934,54,FALSE)</f>
        <v>0</v>
      </c>
      <c r="N7" s="16">
        <f>VLOOKUP(B7,[1]GD_CHAM_CONG!$C$1:$BK$473,61,FALSE)</f>
        <v>1</v>
      </c>
      <c r="O7" s="15"/>
      <c r="P7" s="17">
        <f>VLOOKUP(B7,[1]RPT_LNS_LUONG_CHE_DO!$B$5:$BC$548,54,FALSE)</f>
        <v>52500000</v>
      </c>
      <c r="Q7" s="17">
        <f>VLOOKUP(B7,[1]RPT_LNS_LUONG_CHE_DO!$B$5:$CD$916,81,FALSE)</f>
        <v>0</v>
      </c>
      <c r="R7" s="17">
        <f>VLOOKUP(B7,[1]RPT_PHU_CAP_TN!$B$5:$G$992,6,FALSE)</f>
        <v>0</v>
      </c>
      <c r="S7" s="17">
        <f>VLOOKUP(B7,[1]RPT_TIEN_AN_TRUA!$B$5:$I$993,8,FALSE)</f>
        <v>680000</v>
      </c>
      <c r="T7" s="17">
        <f>VLOOKUP(B7,[1]RPT_LNS_LUONG_CHE_DO!$B$5:$BX$920,75,FALSE)+VLOOKUP(B7,[1]RPT_LNS_LUONG_CHE_DO!$B$5:$BY$920,76,FALSE)</f>
        <v>0</v>
      </c>
      <c r="U7" s="13">
        <f>VLOOKUP(B7,[1]RPT_CAC_KHOAN_GIAM_TRU!$B$4:$I$472,7,FALSE) + VLOOKUP(B7,[1]RPT_CAC_KHOAN_GIAM_TRU!$B$4:$I$472,8,FALSE)</f>
        <v>0</v>
      </c>
      <c r="V7" s="17">
        <f t="shared" ref="V7:V259" si="0">SUM(P7:T7)</f>
        <v>53180000</v>
      </c>
      <c r="W7" s="18">
        <f>VLOOKUP(B7,[1]RPT_BAO_HIEM!$B$5:$N$992,11,FALSE)</f>
        <v>1013680</v>
      </c>
      <c r="X7" s="18">
        <f>VLOOKUP(B7,[1]RPT_BAO_HIEM!$B$5:$N$992,12,FALSE)</f>
        <v>190065</v>
      </c>
      <c r="Y7" s="18">
        <f>VLOOKUP(B7,[1]RPT_BAO_HIEM!$B$5:$N$992,13,FALSE)</f>
        <v>126710</v>
      </c>
      <c r="Z7" s="19">
        <f>MIN(VLOOKUP(B7,[1]RPT_DOAN_PHI!$B$5:$H$894,7,FALSE),115000)</f>
        <v>115000</v>
      </c>
      <c r="AA7" s="18">
        <f>VLOOKUP(B7,[1]RPT_THUE!$B$5:$H$850,7,FALSE)</f>
        <v>6992386.2499999981</v>
      </c>
      <c r="AB7" s="18">
        <f t="shared" ref="AB7:AB259" si="1">SUM(W7:AA7)</f>
        <v>8437841.2499999981</v>
      </c>
      <c r="AC7" s="20">
        <f t="shared" ref="AC7:AC259" si="2">V7-AB7</f>
        <v>44742158.75</v>
      </c>
      <c r="AD7" s="21"/>
      <c r="AE7" s="22"/>
      <c r="AF7" s="20">
        <f t="shared" ref="AF7:AF259" si="3">AC7-AD7+AE7</f>
        <v>44742158.75</v>
      </c>
      <c r="AG7" s="82">
        <f>+Y7+X7+W7</f>
        <v>1330455</v>
      </c>
    </row>
    <row r="8" spans="1:43" ht="19.5" customHeight="1">
      <c r="A8" s="12">
        <f>+A7+1</f>
        <v>2</v>
      </c>
      <c r="B8" s="40">
        <f>[1]GD_CHUNG!B6</f>
        <v>10532</v>
      </c>
      <c r="C8" s="42" t="str">
        <f>[1]GD_CHUNG!C6</f>
        <v>Vũ Trung Thành</v>
      </c>
      <c r="D8" s="42" t="str">
        <f>[1]GD_CHUNG!D6</f>
        <v>Phó Tổng Giám đốc</v>
      </c>
      <c r="E8" s="13" t="str">
        <f>[1]GD_CHUNG!G6</f>
        <v>HDKX</v>
      </c>
      <c r="F8" s="14">
        <f>VLOOKUP(B8,[1]GD_LCD_HS_LNS!$B$4:$E$993,4,FALSE)</f>
        <v>10734000</v>
      </c>
      <c r="G8" s="54">
        <f>VLOOKUP(B8,[1]GD_CHUNG!$B$5:$N$532,13,FALSE)</f>
        <v>10520047943010</v>
      </c>
      <c r="H8" s="15">
        <f>VLOOKUP(B8,[1]GD_CHAM_CONG!$C$6:$AN$934,38,FALSE)</f>
        <v>23</v>
      </c>
      <c r="I8" s="15">
        <f>VLOOKUP(B8,[1]GD_CHAM_CONG!$C$6:$AS$934,39,FALSE)+VLOOKUP(B8,[1]GD_CHAM_CONG!$C$6:$AS$934,40,FALSE)+VLOOKUP(B8,[1]GD_CHAM_CONG!$C$6:$AS$934,41,FALSE)+VLOOKUP(B8,[1]GD_CHAM_CONG!$C$6:$AS$934,42,FALSE)+VLOOKUP(B8,[1]GD_CHAM_CONG!$C$6:$AS$934,43,FALSE)</f>
        <v>0</v>
      </c>
      <c r="J8" s="15">
        <f>VLOOKUP(B8,[1]GD_CHAM_CONG!$C$6:$AV$934,44,FALSE)+VLOOKUP(B8,[1]GD_CHAM_CONG!$C$6:$AV$934,45,FALSE)+VLOOKUP(B8,[1]GD_CHAM_CONG!$C$6:$AV$934,46,FALSE)</f>
        <v>0</v>
      </c>
      <c r="K8" s="15">
        <f>VLOOKUP(B8,[1]GD_CHAM_CONG!$C$6:$AW$934,47,FALSE)</f>
        <v>0</v>
      </c>
      <c r="L8" s="15">
        <f>VLOOKUP(B8,[1]GD_CHAM_CONG!$C$6:$AZ$934,48,FALSE)</f>
        <v>0</v>
      </c>
      <c r="M8" s="15">
        <f>VLOOKUP(B8,[1]GD_CHAM_CONG!$C$6:$BF$934,50,FALSE)+VLOOKUP(B8,[1]GD_CHAM_CONG!$C$6:$BF$934,51,FALSE)+VLOOKUP(B8,[1]GD_CHAM_CONG!$C$6:$BF$934,52,FALSE)+VLOOKUP(B8,[1]GD_CHAM_CONG!$C$6:$BF$934,53,FALSE)+VLOOKUP(B8,[1]GD_CHAM_CONG!$C$6:$BF$934,54,FALSE)</f>
        <v>0</v>
      </c>
      <c r="N8" s="16">
        <f>VLOOKUP(B8,[1]GD_CHAM_CONG!$C$1:$BK$473,61,FALSE)</f>
        <v>1</v>
      </c>
      <c r="O8" s="15"/>
      <c r="P8" s="17">
        <f>VLOOKUP(B8,[1]RPT_LNS_LUONG_CHE_DO!$B$5:$BC$548,54,FALSE)</f>
        <v>42000000</v>
      </c>
      <c r="Q8" s="17">
        <f>VLOOKUP(B8,[1]RPT_LNS_LUONG_CHE_DO!$B$5:$CD$916,81,FALSE)</f>
        <v>0</v>
      </c>
      <c r="R8" s="17">
        <f>VLOOKUP(B8,[1]RPT_PHU_CAP_TN!$B$5:$G$992,6,FALSE)</f>
        <v>0</v>
      </c>
      <c r="S8" s="17">
        <f>VLOOKUP(B8,[1]RPT_TIEN_AN_TRUA!$B$5:$I$993,8,FALSE)</f>
        <v>680000</v>
      </c>
      <c r="T8" s="17">
        <f>VLOOKUP(B8,[1]RPT_LNS_LUONG_CHE_DO!$B$5:$BX$920,75,FALSE)+VLOOKUP(B8,[1]RPT_LNS_LUONG_CHE_DO!$B$5:$BY$920,76,FALSE)</f>
        <v>0</v>
      </c>
      <c r="U8" s="13">
        <f>VLOOKUP(B8,[1]RPT_CAC_KHOAN_GIAM_TRU!$B$4:$I$472,7,FALSE) + VLOOKUP(B8,[1]RPT_CAC_KHOAN_GIAM_TRU!$B$4:$I$472,8,FALSE)</f>
        <v>0</v>
      </c>
      <c r="V8" s="17">
        <f t="shared" si="0"/>
        <v>42680000</v>
      </c>
      <c r="W8" s="18">
        <f>VLOOKUP(B8,[1]RPT_BAO_HIEM!$B$5:$N$992,11,FALSE)</f>
        <v>858720</v>
      </c>
      <c r="X8" s="18">
        <f>VLOOKUP(B8,[1]RPT_BAO_HIEM!$B$5:$N$992,12,FALSE)</f>
        <v>161010</v>
      </c>
      <c r="Y8" s="18">
        <f>VLOOKUP(B8,[1]RPT_BAO_HIEM!$B$5:$N$992,13,FALSE)</f>
        <v>107340</v>
      </c>
      <c r="Z8" s="19">
        <f>MIN(VLOOKUP(B8,[1]RPT_DOAN_PHI!$B$5:$H$894,7,FALSE),115000)</f>
        <v>107340</v>
      </c>
      <c r="AA8" s="18">
        <f>VLOOKUP(B8,[1]RPT_THUE!$B$5:$H$850,7,FALSE)</f>
        <v>3284586</v>
      </c>
      <c r="AB8" s="18">
        <f t="shared" si="1"/>
        <v>4518996</v>
      </c>
      <c r="AC8" s="20">
        <f t="shared" si="2"/>
        <v>38161004</v>
      </c>
      <c r="AD8" s="21"/>
      <c r="AE8" s="22"/>
      <c r="AF8" s="20">
        <f t="shared" si="3"/>
        <v>38161004</v>
      </c>
      <c r="AG8" s="82">
        <f t="shared" ref="AG8:AG71" si="4">+Y8+X8+W8</f>
        <v>1127070</v>
      </c>
    </row>
    <row r="9" spans="1:43" ht="19.5" customHeight="1">
      <c r="A9" s="12">
        <f t="shared" ref="A9:A72" si="5">+A8+1</f>
        <v>3</v>
      </c>
      <c r="B9" s="40">
        <f>[1]GD_CHUNG!B7</f>
        <v>10806</v>
      </c>
      <c r="C9" s="42" t="str">
        <f>[1]GD_CHUNG!C7</f>
        <v>Phương Hồng Minh</v>
      </c>
      <c r="D9" s="42" t="str">
        <f>[1]GD_CHUNG!D7</f>
        <v>Phó Tổng Giám đốc</v>
      </c>
      <c r="E9" s="13" t="str">
        <f>[1]GD_CHUNG!G7</f>
        <v>HDKX</v>
      </c>
      <c r="F9" s="14">
        <f>VLOOKUP(B9,[1]GD_LCD_HS_LNS!$B$4:$E$993,4,FALSE)</f>
        <v>10734000</v>
      </c>
      <c r="G9" s="54">
        <f>VLOOKUP(B9,[1]GD_CHUNG!$B$5:$N$532,13,FALSE)</f>
        <v>10520973265018</v>
      </c>
      <c r="H9" s="15">
        <f>VLOOKUP(B9,[1]GD_CHAM_CONG!$C$6:$AN$934,38,FALSE)</f>
        <v>23</v>
      </c>
      <c r="I9" s="15">
        <f>VLOOKUP(B9,[1]GD_CHAM_CONG!$C$6:$AS$934,39,FALSE)+VLOOKUP(B9,[1]GD_CHAM_CONG!$C$6:$AS$934,40,FALSE)+VLOOKUP(B9,[1]GD_CHAM_CONG!$C$6:$AS$934,41,FALSE)+VLOOKUP(B9,[1]GD_CHAM_CONG!$C$6:$AS$934,42,FALSE)+VLOOKUP(B9,[1]GD_CHAM_CONG!$C$6:$AS$934,43,FALSE)</f>
        <v>0</v>
      </c>
      <c r="J9" s="15">
        <f>VLOOKUP(B9,[1]GD_CHAM_CONG!$C$6:$AV$934,44,FALSE)+VLOOKUP(B9,[1]GD_CHAM_CONG!$C$6:$AV$934,45,FALSE)+VLOOKUP(B9,[1]GD_CHAM_CONG!$C$6:$AV$934,46,FALSE)</f>
        <v>0</v>
      </c>
      <c r="K9" s="15">
        <f>VLOOKUP(B9,[1]GD_CHAM_CONG!$C$6:$AW$934,47,FALSE)</f>
        <v>0</v>
      </c>
      <c r="L9" s="15">
        <f>VLOOKUP(B9,[1]GD_CHAM_CONG!$C$6:$AZ$934,48,FALSE)</f>
        <v>0</v>
      </c>
      <c r="M9" s="15">
        <f>VLOOKUP(B9,[1]GD_CHAM_CONG!$C$6:$BF$934,50,FALSE)+VLOOKUP(B9,[1]GD_CHAM_CONG!$C$6:$BF$934,51,FALSE)+VLOOKUP(B9,[1]GD_CHAM_CONG!$C$6:$BF$934,52,FALSE)+VLOOKUP(B9,[1]GD_CHAM_CONG!$C$6:$BF$934,53,FALSE)+VLOOKUP(B9,[1]GD_CHAM_CONG!$C$6:$BF$934,54,FALSE)</f>
        <v>0</v>
      </c>
      <c r="N9" s="16">
        <f>VLOOKUP(B9,[1]GD_CHAM_CONG!$C$1:$BK$473,61,FALSE)</f>
        <v>1</v>
      </c>
      <c r="O9" s="15"/>
      <c r="P9" s="17">
        <f>VLOOKUP(B9,[1]RPT_LNS_LUONG_CHE_DO!$B$5:$BC$548,54,FALSE)</f>
        <v>42000000</v>
      </c>
      <c r="Q9" s="17">
        <f>VLOOKUP(B9,[1]RPT_LNS_LUONG_CHE_DO!$B$5:$CD$916,81,FALSE)</f>
        <v>0</v>
      </c>
      <c r="R9" s="17">
        <f>VLOOKUP(B9,[1]RPT_PHU_CAP_TN!$B$5:$G$992,6,FALSE)</f>
        <v>0</v>
      </c>
      <c r="S9" s="17">
        <f>VLOOKUP(B9,[1]RPT_TIEN_AN_TRUA!$B$5:$I$993,8,FALSE)</f>
        <v>680000</v>
      </c>
      <c r="T9" s="17">
        <f>VLOOKUP(B9,[1]RPT_LNS_LUONG_CHE_DO!$B$5:$BX$920,75,FALSE)+VLOOKUP(B9,[1]RPT_LNS_LUONG_CHE_DO!$B$5:$BY$920,76,FALSE)</f>
        <v>0</v>
      </c>
      <c r="U9" s="13">
        <f>VLOOKUP(B9,[1]RPT_CAC_KHOAN_GIAM_TRU!$B$4:$I$472,7,FALSE) + VLOOKUP(B9,[1]RPT_CAC_KHOAN_GIAM_TRU!$B$4:$I$472,8,FALSE)</f>
        <v>0</v>
      </c>
      <c r="V9" s="17">
        <f t="shared" si="0"/>
        <v>42680000</v>
      </c>
      <c r="W9" s="18">
        <f>VLOOKUP(B9,[1]RPT_BAO_HIEM!$B$5:$N$992,11,FALSE)</f>
        <v>858720</v>
      </c>
      <c r="X9" s="18">
        <f>VLOOKUP(B9,[1]RPT_BAO_HIEM!$B$5:$N$992,12,FALSE)</f>
        <v>161010</v>
      </c>
      <c r="Y9" s="18">
        <f>VLOOKUP(B9,[1]RPT_BAO_HIEM!$B$5:$N$992,13,FALSE)</f>
        <v>107340</v>
      </c>
      <c r="Z9" s="19">
        <f>MIN(VLOOKUP(B9,[1]RPT_DOAN_PHI!$B$5:$H$894,7,FALSE),115000)</f>
        <v>107340</v>
      </c>
      <c r="AA9" s="18">
        <f>VLOOKUP(B9,[1]RPT_THUE!$B$5:$H$850,7,FALSE)</f>
        <v>3284586</v>
      </c>
      <c r="AB9" s="18">
        <f t="shared" si="1"/>
        <v>4518996</v>
      </c>
      <c r="AC9" s="20">
        <f t="shared" si="2"/>
        <v>38161004</v>
      </c>
      <c r="AD9" s="21"/>
      <c r="AE9" s="22"/>
      <c r="AF9" s="20">
        <f t="shared" si="3"/>
        <v>38161004</v>
      </c>
      <c r="AG9" s="82">
        <f t="shared" si="4"/>
        <v>1127070</v>
      </c>
    </row>
    <row r="10" spans="1:43" ht="19.5" customHeight="1">
      <c r="A10" s="12">
        <f t="shared" si="5"/>
        <v>4</v>
      </c>
      <c r="B10" s="40">
        <f>[1]GD_CHUNG!B8</f>
        <v>10796</v>
      </c>
      <c r="C10" s="42" t="str">
        <f>[1]GD_CHUNG!C8</f>
        <v>Trần Thị Thúy Oanh</v>
      </c>
      <c r="D10" s="42" t="str">
        <f>[1]GD_CHUNG!D8</f>
        <v>Kê toán trưởng</v>
      </c>
      <c r="E10" s="13" t="str">
        <f>[1]GD_CHUNG!G8</f>
        <v>HDKX</v>
      </c>
      <c r="F10" s="14">
        <f>VLOOKUP(B10,[1]GD_LCD_HS_LNS!$B$4:$E$993,4,FALSE)</f>
        <v>8603000</v>
      </c>
      <c r="G10" s="54">
        <f>VLOOKUP(B10,[1]GD_CHUNG!$B$5:$N$532,13,FALSE)</f>
        <v>10510102100014</v>
      </c>
      <c r="H10" s="15">
        <f>VLOOKUP(B10,[1]GD_CHAM_CONG!$C$6:$AN$934,38,FALSE)</f>
        <v>23</v>
      </c>
      <c r="I10" s="15">
        <f>VLOOKUP(B10,[1]GD_CHAM_CONG!$C$6:$AS$934,39,FALSE)+VLOOKUP(B10,[1]GD_CHAM_CONG!$C$6:$AS$934,40,FALSE)+VLOOKUP(B10,[1]GD_CHAM_CONG!$C$6:$AS$934,41,FALSE)+VLOOKUP(B10,[1]GD_CHAM_CONG!$C$6:$AS$934,42,FALSE)+VLOOKUP(B10,[1]GD_CHAM_CONG!$C$6:$AS$934,43,FALSE)</f>
        <v>0</v>
      </c>
      <c r="J10" s="15">
        <f>VLOOKUP(B10,[1]GD_CHAM_CONG!$C$6:$AV$934,44,FALSE)+VLOOKUP(B10,[1]GD_CHAM_CONG!$C$6:$AV$934,45,FALSE)+VLOOKUP(B10,[1]GD_CHAM_CONG!$C$6:$AV$934,46,FALSE)</f>
        <v>0</v>
      </c>
      <c r="K10" s="15">
        <f>VLOOKUP(B10,[1]GD_CHAM_CONG!$C$6:$AW$934,47,FALSE)</f>
        <v>0</v>
      </c>
      <c r="L10" s="15">
        <f>VLOOKUP(B10,[1]GD_CHAM_CONG!$C$6:$AZ$934,48,FALSE)</f>
        <v>0</v>
      </c>
      <c r="M10" s="15">
        <f>VLOOKUP(B10,[1]GD_CHAM_CONG!$C$6:$BF$934,50,FALSE)+VLOOKUP(B10,[1]GD_CHAM_CONG!$C$6:$BF$934,51,FALSE)+VLOOKUP(B10,[1]GD_CHAM_CONG!$C$6:$BF$934,52,FALSE)+VLOOKUP(B10,[1]GD_CHAM_CONG!$C$6:$BF$934,53,FALSE)+VLOOKUP(B10,[1]GD_CHAM_CONG!$C$6:$BF$934,54,FALSE)</f>
        <v>0</v>
      </c>
      <c r="N10" s="16">
        <f>VLOOKUP(B10,[1]GD_CHAM_CONG!$C$1:$BK$473,61,FALSE)</f>
        <v>1</v>
      </c>
      <c r="O10" s="15"/>
      <c r="P10" s="17">
        <f>VLOOKUP(B10,[1]RPT_LNS_LUONG_CHE_DO!$B$5:$BC$548,54,FALSE)</f>
        <v>35000000</v>
      </c>
      <c r="Q10" s="17">
        <f>VLOOKUP(B10,[1]RPT_LNS_LUONG_CHE_DO!$B$5:$CD$916,81,FALSE)</f>
        <v>0</v>
      </c>
      <c r="R10" s="17">
        <f>VLOOKUP(B10,[1]RPT_PHU_CAP_TN!$B$5:$G$992,6,FALSE)</f>
        <v>0</v>
      </c>
      <c r="S10" s="17">
        <f>VLOOKUP(B10,[1]RPT_TIEN_AN_TRUA!$B$5:$I$993,8,FALSE)</f>
        <v>680000</v>
      </c>
      <c r="T10" s="17">
        <f>VLOOKUP(B10,[1]RPT_LNS_LUONG_CHE_DO!$B$5:$BX$920,75,FALSE)+VLOOKUP(B10,[1]RPT_LNS_LUONG_CHE_DO!$B$5:$BY$920,76,FALSE)</f>
        <v>0</v>
      </c>
      <c r="U10" s="13">
        <f>VLOOKUP(B10,[1]RPT_CAC_KHOAN_GIAM_TRU!$B$4:$I$472,7,FALSE) + VLOOKUP(B10,[1]RPT_CAC_KHOAN_GIAM_TRU!$B$4:$I$472,8,FALSE)</f>
        <v>0</v>
      </c>
      <c r="V10" s="17">
        <f t="shared" si="0"/>
        <v>35680000</v>
      </c>
      <c r="W10" s="18">
        <f>VLOOKUP(B10,[1]RPT_BAO_HIEM!$B$5:$N$992,11,FALSE)</f>
        <v>688240</v>
      </c>
      <c r="X10" s="18">
        <f>VLOOKUP(B10,[1]RPT_BAO_HIEM!$B$5:$N$992,12,FALSE)</f>
        <v>129045</v>
      </c>
      <c r="Y10" s="18">
        <f>VLOOKUP(B10,[1]RPT_BAO_HIEM!$B$5:$N$992,13,FALSE)</f>
        <v>86030</v>
      </c>
      <c r="Z10" s="19">
        <f>MIN(VLOOKUP(B10,[1]RPT_DOAN_PHI!$B$5:$H$894,7,FALSE),115000)</f>
        <v>86030</v>
      </c>
      <c r="AA10" s="18">
        <f>VLOOKUP(B10,[1]RPT_THUE!$B$5:$H$850,7,FALSE)</f>
        <v>2649337</v>
      </c>
      <c r="AB10" s="18">
        <f t="shared" si="1"/>
        <v>3638682</v>
      </c>
      <c r="AC10" s="20">
        <f t="shared" si="2"/>
        <v>32041318</v>
      </c>
      <c r="AD10" s="21"/>
      <c r="AE10" s="21"/>
      <c r="AF10" s="20">
        <f t="shared" si="3"/>
        <v>32041318</v>
      </c>
      <c r="AG10" s="82">
        <f t="shared" si="4"/>
        <v>903315</v>
      </c>
    </row>
    <row r="11" spans="1:43" ht="19.5" customHeight="1">
      <c r="A11" s="12">
        <f t="shared" si="5"/>
        <v>5</v>
      </c>
      <c r="B11" s="40">
        <f>[1]GD_CHUNG!B9</f>
        <v>10555</v>
      </c>
      <c r="C11" s="42" t="str">
        <f>[1]GD_CHUNG!C9</f>
        <v>Nguyễn Ngọc Nguyên</v>
      </c>
      <c r="D11" s="42" t="str">
        <f>[1]GD_CHUNG!D9</f>
        <v>Trưởng phòng</v>
      </c>
      <c r="E11" s="13" t="str">
        <f>[1]GD_CHUNG!G9</f>
        <v>HDKX</v>
      </c>
      <c r="F11" s="14">
        <f>VLOOKUP(B11,[1]GD_LCD_HS_LNS!$B$4:$E$993,4,FALSE)</f>
        <v>5503000</v>
      </c>
      <c r="G11" s="54">
        <f>VLOOKUP(B11,[1]GD_CHUNG!$B$5:$N$532,13,FALSE)</f>
        <v>10520003354018</v>
      </c>
      <c r="H11" s="15">
        <f>VLOOKUP(B11,[1]GD_CHAM_CONG!$C$6:$AN$934,38,FALSE)</f>
        <v>23</v>
      </c>
      <c r="I11" s="15">
        <f>VLOOKUP(B11,[1]GD_CHAM_CONG!$C$6:$AS$934,39,FALSE)+VLOOKUP(B11,[1]GD_CHAM_CONG!$C$6:$AS$934,40,FALSE)+VLOOKUP(B11,[1]GD_CHAM_CONG!$C$6:$AS$934,41,FALSE)+VLOOKUP(B11,[1]GD_CHAM_CONG!$C$6:$AS$934,42,FALSE)+VLOOKUP(B11,[1]GD_CHAM_CONG!$C$6:$AS$934,43,FALSE)</f>
        <v>0</v>
      </c>
      <c r="J11" s="15">
        <f>VLOOKUP(B11,[1]GD_CHAM_CONG!$C$6:$AV$934,44,FALSE)+VLOOKUP(B11,[1]GD_CHAM_CONG!$C$6:$AV$934,45,FALSE)+VLOOKUP(B11,[1]GD_CHAM_CONG!$C$6:$AV$934,46,FALSE)</f>
        <v>0</v>
      </c>
      <c r="K11" s="15">
        <f>VLOOKUP(B11,[1]GD_CHAM_CONG!$C$6:$AW$934,47,FALSE)</f>
        <v>0</v>
      </c>
      <c r="L11" s="15">
        <f>VLOOKUP(B11,[1]GD_CHAM_CONG!$C$6:$AZ$934,48,FALSE)</f>
        <v>0</v>
      </c>
      <c r="M11" s="15">
        <f>VLOOKUP(B11,[1]GD_CHAM_CONG!$C$6:$BF$934,50,FALSE)+VLOOKUP(B11,[1]GD_CHAM_CONG!$C$6:$BF$934,51,FALSE)+VLOOKUP(B11,[1]GD_CHAM_CONG!$C$6:$BF$934,52,FALSE)+VLOOKUP(B11,[1]GD_CHAM_CONG!$C$6:$BF$934,53,FALSE)+VLOOKUP(B11,[1]GD_CHAM_CONG!$C$6:$BF$934,54,FALSE)</f>
        <v>0</v>
      </c>
      <c r="N11" s="16">
        <f>VLOOKUP(B11,[1]GD_CHAM_CONG!$C$1:$BK$473,61,FALSE)</f>
        <v>1</v>
      </c>
      <c r="O11" s="16">
        <f>VLOOKUP(B11,[1]GD_LCD_HS_LNS!$B$4:$F$469,5,FALSE)</f>
        <v>6.33</v>
      </c>
      <c r="P11" s="17">
        <f>VLOOKUP(B11,[1]RPT_LNS_LUONG_CHE_DO!$B$5:$BC$548,54,FALSE)</f>
        <v>28485000</v>
      </c>
      <c r="Q11" s="17">
        <f>VLOOKUP(B11,[1]RPT_LNS_LUONG_CHE_DO!$B$5:$CD$916,81,FALSE)</f>
        <v>0</v>
      </c>
      <c r="R11" s="17">
        <f>VLOOKUP(B11,[1]RPT_PHU_CAP_TN!$B$5:$G$992,6,FALSE)</f>
        <v>0</v>
      </c>
      <c r="S11" s="17">
        <f>VLOOKUP(B11,[1]RPT_TIEN_AN_TRUA!$B$5:$I$993,8,FALSE)</f>
        <v>680000</v>
      </c>
      <c r="T11" s="17">
        <f>VLOOKUP(B11,[1]RPT_LNS_LUONG_CHE_DO!$B$5:$BX$920,75,FALSE)+VLOOKUP(B11,[1]RPT_LNS_LUONG_CHE_DO!$B$5:$BY$920,76,FALSE)</f>
        <v>0</v>
      </c>
      <c r="U11" s="13">
        <f>VLOOKUP(B11,[1]RPT_CAC_KHOAN_GIAM_TRU!$B$4:$I$472,7,FALSE) + VLOOKUP(B11,[1]RPT_CAC_KHOAN_GIAM_TRU!$B$4:$I$472,8,FALSE)</f>
        <v>0</v>
      </c>
      <c r="V11" s="17">
        <f t="shared" si="0"/>
        <v>29165000</v>
      </c>
      <c r="W11" s="18">
        <f>VLOOKUP(B11,[1]RPT_BAO_HIEM!$B$5:$N$992,11,FALSE)</f>
        <v>440240</v>
      </c>
      <c r="X11" s="18">
        <f>VLOOKUP(B11,[1]RPT_BAO_HIEM!$B$5:$N$992,12,FALSE)</f>
        <v>82545</v>
      </c>
      <c r="Y11" s="18">
        <f>VLOOKUP(B11,[1]RPT_BAO_HIEM!$B$5:$N$992,13,FALSE)</f>
        <v>55030</v>
      </c>
      <c r="Z11" s="19">
        <f>MIN(VLOOKUP(B11,[1]RPT_DOAN_PHI!$B$5:$H$894,7,FALSE),115000)</f>
        <v>55030</v>
      </c>
      <c r="AA11" s="18">
        <f>VLOOKUP(B11,[1]RPT_THUE!$B$5:$H$850,7,FALSE)</f>
        <v>1006077.75</v>
      </c>
      <c r="AB11" s="18">
        <f t="shared" si="1"/>
        <v>1638922.75</v>
      </c>
      <c r="AC11" s="20">
        <f t="shared" si="2"/>
        <v>27526077.25</v>
      </c>
      <c r="AD11" s="21"/>
      <c r="AE11" s="21"/>
      <c r="AF11" s="20">
        <f t="shared" si="3"/>
        <v>27526077.25</v>
      </c>
      <c r="AG11" s="82">
        <f t="shared" si="4"/>
        <v>577815</v>
      </c>
    </row>
    <row r="12" spans="1:43" ht="19.5" customHeight="1">
      <c r="A12" s="12">
        <f t="shared" si="5"/>
        <v>6</v>
      </c>
      <c r="B12" s="40">
        <f>[1]GD_CHUNG!B10</f>
        <v>10554</v>
      </c>
      <c r="C12" s="42" t="str">
        <f>[1]GD_CHUNG!C10</f>
        <v>Nguyễn Đình Tuyến</v>
      </c>
      <c r="D12" s="42" t="str">
        <f>[1]GD_CHUNG!D10</f>
        <v>Phó Trưởng Phòng</v>
      </c>
      <c r="E12" s="13" t="str">
        <f>[1]GD_CHUNG!G10</f>
        <v>HDKX</v>
      </c>
      <c r="F12" s="14">
        <f>VLOOKUP(B12,[1]GD_LCD_HS_LNS!$B$4:$E$993,4,FALSE)</f>
        <v>5309000</v>
      </c>
      <c r="G12" s="54">
        <f>VLOOKUP(B12,[1]GD_CHUNG!$B$5:$N$532,13,FALSE)</f>
        <v>10520220398015</v>
      </c>
      <c r="H12" s="15">
        <f>VLOOKUP(B12,[1]GD_CHAM_CONG!$C$6:$AN$934,38,FALSE)</f>
        <v>23</v>
      </c>
      <c r="I12" s="15">
        <f>VLOOKUP(B12,[1]GD_CHAM_CONG!$C$6:$AS$934,39,FALSE)+VLOOKUP(B12,[1]GD_CHAM_CONG!$C$6:$AS$934,40,FALSE)+VLOOKUP(B12,[1]GD_CHAM_CONG!$C$6:$AS$934,41,FALSE)+VLOOKUP(B12,[1]GD_CHAM_CONG!$C$6:$AS$934,42,FALSE)+VLOOKUP(B12,[1]GD_CHAM_CONG!$C$6:$AS$934,43,FALSE)</f>
        <v>0</v>
      </c>
      <c r="J12" s="15">
        <f>VLOOKUP(B12,[1]GD_CHAM_CONG!$C$6:$AV$934,44,FALSE)+VLOOKUP(B12,[1]GD_CHAM_CONG!$C$6:$AV$934,45,FALSE)+VLOOKUP(B12,[1]GD_CHAM_CONG!$C$6:$AV$934,46,FALSE)</f>
        <v>0</v>
      </c>
      <c r="K12" s="15">
        <f>VLOOKUP(B12,[1]GD_CHAM_CONG!$C$6:$AW$934,47,FALSE)</f>
        <v>0</v>
      </c>
      <c r="L12" s="15">
        <f>VLOOKUP(B12,[1]GD_CHAM_CONG!$C$6:$AZ$934,48,FALSE)</f>
        <v>0</v>
      </c>
      <c r="M12" s="15">
        <f>VLOOKUP(B12,[1]GD_CHAM_CONG!$C$6:$BF$934,50,FALSE)+VLOOKUP(B12,[1]GD_CHAM_CONG!$C$6:$BF$934,51,FALSE)+VLOOKUP(B12,[1]GD_CHAM_CONG!$C$6:$BF$934,52,FALSE)+VLOOKUP(B12,[1]GD_CHAM_CONG!$C$6:$BF$934,53,FALSE)+VLOOKUP(B12,[1]GD_CHAM_CONG!$C$6:$BF$934,54,FALSE)</f>
        <v>0</v>
      </c>
      <c r="N12" s="16">
        <f>VLOOKUP(B12,[1]GD_CHAM_CONG!$C$1:$BK$473,61,FALSE)</f>
        <v>1</v>
      </c>
      <c r="O12" s="16">
        <f>VLOOKUP(B12,[1]GD_LCD_HS_LNS!$B$4:$F$469,5,FALSE)</f>
        <v>5.19</v>
      </c>
      <c r="P12" s="17">
        <f>VLOOKUP(B12,[1]RPT_LNS_LUONG_CHE_DO!$B$5:$BC$548,54,FALSE)</f>
        <v>23355000</v>
      </c>
      <c r="Q12" s="17">
        <f>VLOOKUP(B12,[1]RPT_LNS_LUONG_CHE_DO!$B$5:$CD$916,81,FALSE)</f>
        <v>0</v>
      </c>
      <c r="R12" s="17">
        <f>VLOOKUP(B12,[1]RPT_PHU_CAP_TN!$B$5:$G$992,6,FALSE)</f>
        <v>0</v>
      </c>
      <c r="S12" s="17">
        <f>VLOOKUP(B12,[1]RPT_TIEN_AN_TRUA!$B$5:$I$993,8,FALSE)</f>
        <v>680000</v>
      </c>
      <c r="T12" s="17">
        <f>VLOOKUP(B12,[1]RPT_LNS_LUONG_CHE_DO!$B$5:$BX$920,75,FALSE)+VLOOKUP(B12,[1]RPT_LNS_LUONG_CHE_DO!$B$5:$BY$920,76,FALSE)</f>
        <v>0</v>
      </c>
      <c r="U12" s="13">
        <f>VLOOKUP(B12,[1]RPT_CAC_KHOAN_GIAM_TRU!$B$4:$I$472,7,FALSE) + VLOOKUP(B12,[1]RPT_CAC_KHOAN_GIAM_TRU!$B$4:$I$472,8,FALSE)</f>
        <v>0</v>
      </c>
      <c r="V12" s="17">
        <f t="shared" si="0"/>
        <v>24035000</v>
      </c>
      <c r="W12" s="18">
        <f>VLOOKUP(B12,[1]RPT_BAO_HIEM!$B$5:$N$992,11,FALSE)</f>
        <v>424720</v>
      </c>
      <c r="X12" s="18">
        <f>VLOOKUP(B12,[1]RPT_BAO_HIEM!$B$5:$N$992,12,FALSE)</f>
        <v>79635</v>
      </c>
      <c r="Y12" s="18">
        <f>VLOOKUP(B12,[1]RPT_BAO_HIEM!$B$5:$N$992,13,FALSE)</f>
        <v>53090</v>
      </c>
      <c r="Z12" s="19">
        <f>MIN(VLOOKUP(B12,[1]RPT_DOAN_PHI!$B$5:$H$894,7,FALSE),115000)</f>
        <v>53090</v>
      </c>
      <c r="AA12" s="18">
        <f>VLOOKUP(B12,[1]RPT_THUE!$B$5:$H$850,7,FALSE)</f>
        <v>409755.5</v>
      </c>
      <c r="AB12" s="18">
        <f t="shared" si="1"/>
        <v>1020290.5</v>
      </c>
      <c r="AC12" s="20">
        <f t="shared" si="2"/>
        <v>23014709.5</v>
      </c>
      <c r="AD12" s="21"/>
      <c r="AE12" s="22"/>
      <c r="AF12" s="20">
        <f t="shared" si="3"/>
        <v>23014709.5</v>
      </c>
      <c r="AG12" s="82">
        <f t="shared" si="4"/>
        <v>557445</v>
      </c>
    </row>
    <row r="13" spans="1:43" ht="19.5" customHeight="1">
      <c r="A13" s="12">
        <f t="shared" si="5"/>
        <v>7</v>
      </c>
      <c r="B13" s="40">
        <f>[1]GD_CHUNG!B11</f>
        <v>10534</v>
      </c>
      <c r="C13" s="42" t="str">
        <f>[1]GD_CHUNG!C11</f>
        <v>Nguyễn Tiến Hải</v>
      </c>
      <c r="D13" s="42" t="str">
        <f>[1]GD_CHUNG!D11</f>
        <v>KS CNTT</v>
      </c>
      <c r="E13" s="13" t="str">
        <f>[1]GD_CHUNG!G11</f>
        <v>HDKX</v>
      </c>
      <c r="F13" s="14">
        <f>VLOOKUP(B13,[1]GD_LCD_HS_LNS!$B$4:$E$993,4,FALSE)</f>
        <v>4534000</v>
      </c>
      <c r="G13" s="54">
        <f>VLOOKUP(B13,[1]GD_CHUNG!$B$5:$N$532,13,FALSE)</f>
        <v>10523640510014</v>
      </c>
      <c r="H13" s="15">
        <f>VLOOKUP(B13,[1]GD_CHAM_CONG!$C$6:$AN$934,38,FALSE)</f>
        <v>27</v>
      </c>
      <c r="I13" s="15">
        <f>VLOOKUP(B13,[1]GD_CHAM_CONG!$C$6:$AS$934,39,FALSE)+VLOOKUP(B13,[1]GD_CHAM_CONG!$C$6:$AS$934,40,FALSE)+VLOOKUP(B13,[1]GD_CHAM_CONG!$C$6:$AS$934,41,FALSE)+VLOOKUP(B13,[1]GD_CHAM_CONG!$C$6:$AS$934,42,FALSE)+VLOOKUP(B13,[1]GD_CHAM_CONG!$C$6:$AS$934,43,FALSE)</f>
        <v>0</v>
      </c>
      <c r="J13" s="15">
        <f>VLOOKUP(B13,[1]GD_CHAM_CONG!$C$6:$AV$934,44,FALSE)+VLOOKUP(B13,[1]GD_CHAM_CONG!$C$6:$AV$934,45,FALSE)+VLOOKUP(B13,[1]GD_CHAM_CONG!$C$6:$AV$934,46,FALSE)</f>
        <v>0</v>
      </c>
      <c r="K13" s="15">
        <f>VLOOKUP(B13,[1]GD_CHAM_CONG!$C$6:$AW$934,47,FALSE)</f>
        <v>0</v>
      </c>
      <c r="L13" s="15">
        <f>VLOOKUP(B13,[1]GD_CHAM_CONG!$C$6:$AZ$934,48,FALSE)</f>
        <v>0</v>
      </c>
      <c r="M13" s="15">
        <f>VLOOKUP(B13,[1]GD_CHAM_CONG!$C$6:$BF$934,50,FALSE)+VLOOKUP(B13,[1]GD_CHAM_CONG!$C$6:$BF$934,51,FALSE)+VLOOKUP(B13,[1]GD_CHAM_CONG!$C$6:$BF$934,52,FALSE)+VLOOKUP(B13,[1]GD_CHAM_CONG!$C$6:$BF$934,53,FALSE)+VLOOKUP(B13,[1]GD_CHAM_CONG!$C$6:$BF$934,54,FALSE)</f>
        <v>0</v>
      </c>
      <c r="N13" s="16">
        <f>VLOOKUP(B13,[1]GD_CHAM_CONG!$C$1:$BK$473,61,FALSE)</f>
        <v>1</v>
      </c>
      <c r="O13" s="16">
        <f>VLOOKUP(B13,[1]GD_LCD_HS_LNS!$B$4:$F$469,5,FALSE)</f>
        <v>2.76</v>
      </c>
      <c r="P13" s="17">
        <f>VLOOKUP(B13,[1]RPT_LNS_LUONG_CHE_DO!$B$5:$BC$548,54,FALSE)</f>
        <v>12419999.999999998</v>
      </c>
      <c r="Q13" s="17">
        <f>VLOOKUP(B13,[1]RPT_LNS_LUONG_CHE_DO!$B$5:$CD$916,81,FALSE)</f>
        <v>0</v>
      </c>
      <c r="R13" s="17">
        <f>VLOOKUP(B13,[1]RPT_PHU_CAP_TN!$B$5:$G$992,6,FALSE)</f>
        <v>0</v>
      </c>
      <c r="S13" s="17">
        <f>VLOOKUP(B13,[1]RPT_TIEN_AN_TRUA!$B$5:$I$993,8,FALSE)</f>
        <v>680000</v>
      </c>
      <c r="T13" s="17">
        <f>VLOOKUP(B13,[1]RPT_LNS_LUONG_CHE_DO!$B$5:$BX$920,75,FALSE)+VLOOKUP(B13,[1]RPT_LNS_LUONG_CHE_DO!$B$5:$BY$920,76,FALSE)</f>
        <v>261576.92307692312</v>
      </c>
      <c r="U13" s="13">
        <f>VLOOKUP(B13,[1]RPT_CAC_KHOAN_GIAM_TRU!$B$4:$I$472,7,FALSE) + VLOOKUP(B13,[1]RPT_CAC_KHOAN_GIAM_TRU!$B$4:$I$472,8,FALSE)</f>
        <v>87192.307692307702</v>
      </c>
      <c r="V13" s="17">
        <f t="shared" si="0"/>
        <v>13361576.923076922</v>
      </c>
      <c r="W13" s="18">
        <f>VLOOKUP(B13,[1]RPT_BAO_HIEM!$B$5:$N$992,11,FALSE)</f>
        <v>362720</v>
      </c>
      <c r="X13" s="18">
        <f>VLOOKUP(B13,[1]RPT_BAO_HIEM!$B$5:$N$992,12,FALSE)</f>
        <v>68010</v>
      </c>
      <c r="Y13" s="18">
        <f>VLOOKUP(B13,[1]RPT_BAO_HIEM!$B$5:$N$992,13,FALSE)</f>
        <v>45340</v>
      </c>
      <c r="Z13" s="19">
        <f>MIN(VLOOKUP(B13,[1]RPT_DOAN_PHI!$B$5:$H$894,7,FALSE),115000)</f>
        <v>45340</v>
      </c>
      <c r="AA13" s="18">
        <f>VLOOKUP(B13,[1]RPT_THUE!$B$5:$H$850,7,FALSE)</f>
        <v>160275.34615384613</v>
      </c>
      <c r="AB13" s="18">
        <f t="shared" si="1"/>
        <v>681685.34615384613</v>
      </c>
      <c r="AC13" s="20">
        <f t="shared" si="2"/>
        <v>12679891.576923076</v>
      </c>
      <c r="AD13" s="21"/>
      <c r="AE13" s="21"/>
      <c r="AF13" s="20">
        <f t="shared" si="3"/>
        <v>12679891.576923076</v>
      </c>
      <c r="AG13" s="82">
        <f t="shared" si="4"/>
        <v>476070</v>
      </c>
    </row>
    <row r="14" spans="1:43" ht="19.5" customHeight="1">
      <c r="A14" s="12">
        <f t="shared" si="5"/>
        <v>8</v>
      </c>
      <c r="B14" s="40">
        <f>[1]GD_CHUNG!B12</f>
        <v>11084</v>
      </c>
      <c r="C14" s="42" t="str">
        <f>[1]GD_CHUNG!C12</f>
        <v>Ngô Trí Dũng</v>
      </c>
      <c r="D14" s="42" t="str">
        <f>[1]GD_CHUNG!D12</f>
        <v>KS CNTT</v>
      </c>
      <c r="E14" s="13" t="str">
        <f>[1]GD_CHUNG!G12</f>
        <v>HD3N</v>
      </c>
      <c r="F14" s="14">
        <f>VLOOKUP(B14,[1]GD_LCD_HS_LNS!$B$4:$E$993,4,FALSE)</f>
        <v>4534000</v>
      </c>
      <c r="G14" s="54">
        <f>VLOOKUP(B14,[1]GD_CHUNG!$B$5:$N$532,13,FALSE)</f>
        <v>19026970084010</v>
      </c>
      <c r="H14" s="15">
        <f>VLOOKUP(B14,[1]GD_CHAM_CONG!$C$6:$AN$934,38,FALSE)</f>
        <v>24</v>
      </c>
      <c r="I14" s="15">
        <f>VLOOKUP(B14,[1]GD_CHAM_CONG!$C$6:$AS$934,39,FALSE)+VLOOKUP(B14,[1]GD_CHAM_CONG!$C$6:$AS$934,40,FALSE)+VLOOKUP(B14,[1]GD_CHAM_CONG!$C$6:$AS$934,41,FALSE)+VLOOKUP(B14,[1]GD_CHAM_CONG!$C$6:$AS$934,42,FALSE)+VLOOKUP(B14,[1]GD_CHAM_CONG!$C$6:$AS$934,43,FALSE)</f>
        <v>0</v>
      </c>
      <c r="J14" s="15">
        <f>VLOOKUP(B14,[1]GD_CHAM_CONG!$C$6:$AV$934,44,FALSE)+VLOOKUP(B14,[1]GD_CHAM_CONG!$C$6:$AV$934,45,FALSE)+VLOOKUP(B14,[1]GD_CHAM_CONG!$C$6:$AV$934,46,FALSE)</f>
        <v>0</v>
      </c>
      <c r="K14" s="15">
        <f>VLOOKUP(B14,[1]GD_CHAM_CONG!$C$6:$AW$934,47,FALSE)</f>
        <v>0</v>
      </c>
      <c r="L14" s="15">
        <f>VLOOKUP(B14,[1]GD_CHAM_CONG!$C$6:$AZ$934,48,FALSE)</f>
        <v>3</v>
      </c>
      <c r="M14" s="15">
        <f>VLOOKUP(B14,[1]GD_CHAM_CONG!$C$6:$BF$934,50,FALSE)+VLOOKUP(B14,[1]GD_CHAM_CONG!$C$6:$BF$934,51,FALSE)+VLOOKUP(B14,[1]GD_CHAM_CONG!$C$6:$BF$934,52,FALSE)+VLOOKUP(B14,[1]GD_CHAM_CONG!$C$6:$BF$934,53,FALSE)+VLOOKUP(B14,[1]GD_CHAM_CONG!$C$6:$BF$934,54,FALSE)</f>
        <v>0</v>
      </c>
      <c r="N14" s="16">
        <f>VLOOKUP(B14,[1]GD_CHAM_CONG!$C$1:$BK$473,61,FALSE)</f>
        <v>1</v>
      </c>
      <c r="O14" s="16">
        <f>VLOOKUP(B14,[1]GD_LCD_HS_LNS!$B$4:$F$469,5,FALSE)</f>
        <v>2.2999999999999998</v>
      </c>
      <c r="P14" s="17">
        <f>VLOOKUP(B14,[1]RPT_LNS_LUONG_CHE_DO!$B$5:$BC$548,54,FALSE)</f>
        <v>9200000</v>
      </c>
      <c r="Q14" s="17">
        <f>VLOOKUP(B14,[1]RPT_LNS_LUONG_CHE_DO!$B$5:$CD$916,81,FALSE)</f>
        <v>523153.84615384619</v>
      </c>
      <c r="R14" s="17">
        <f>VLOOKUP(B14,[1]RPT_PHU_CAP_TN!$B$5:$G$992,6,FALSE)</f>
        <v>0</v>
      </c>
      <c r="S14" s="17">
        <f>VLOOKUP(B14,[1]RPT_TIEN_AN_TRUA!$B$5:$I$993,8,FALSE)</f>
        <v>604444.44444444438</v>
      </c>
      <c r="T14" s="17">
        <f>VLOOKUP(B14,[1]RPT_LNS_LUONG_CHE_DO!$B$5:$BX$920,75,FALSE)+VLOOKUP(B14,[1]RPT_LNS_LUONG_CHE_DO!$B$5:$BY$920,76,FALSE)</f>
        <v>0</v>
      </c>
      <c r="U14" s="13">
        <f>VLOOKUP(B14,[1]RPT_CAC_KHOAN_GIAM_TRU!$B$4:$I$472,7,FALSE) + VLOOKUP(B14,[1]RPT_CAC_KHOAN_GIAM_TRU!$B$4:$I$472,8,FALSE)</f>
        <v>0</v>
      </c>
      <c r="V14" s="17">
        <f t="shared" si="0"/>
        <v>10327598.29059829</v>
      </c>
      <c r="W14" s="18">
        <f>VLOOKUP(B14,[1]RPT_BAO_HIEM!$B$5:$N$992,11,FALSE)</f>
        <v>362720</v>
      </c>
      <c r="X14" s="18">
        <f>VLOOKUP(B14,[1]RPT_BAO_HIEM!$B$5:$N$992,12,FALSE)</f>
        <v>68010</v>
      </c>
      <c r="Y14" s="18">
        <f>VLOOKUP(B14,[1]RPT_BAO_HIEM!$B$5:$N$992,13,FALSE)</f>
        <v>45340</v>
      </c>
      <c r="Z14" s="19">
        <f>MIN(VLOOKUP(B14,[1]RPT_DOAN_PHI!$B$5:$H$894,7,FALSE),115000)</f>
        <v>45340</v>
      </c>
      <c r="AA14" s="18">
        <f>VLOOKUP(B14,[1]RPT_THUE!$B$5:$H$850,7,FALSE)</f>
        <v>12354.192307692301</v>
      </c>
      <c r="AB14" s="18">
        <f t="shared" si="1"/>
        <v>533764.19230769225</v>
      </c>
      <c r="AC14" s="20">
        <f t="shared" si="2"/>
        <v>9793834.098290598</v>
      </c>
      <c r="AD14" s="21"/>
      <c r="AE14" s="22"/>
      <c r="AF14" s="20">
        <f t="shared" si="3"/>
        <v>9793834.098290598</v>
      </c>
      <c r="AG14" s="82">
        <f t="shared" si="4"/>
        <v>476070</v>
      </c>
    </row>
    <row r="15" spans="1:43" ht="19.5" customHeight="1">
      <c r="A15" s="12">
        <f t="shared" si="5"/>
        <v>9</v>
      </c>
      <c r="B15" s="40">
        <f>[1]GD_CHUNG!B13</f>
        <v>11085</v>
      </c>
      <c r="C15" s="42" t="str">
        <f>[1]GD_CHUNG!C13</f>
        <v>Phạm Văn Chiến</v>
      </c>
      <c r="D15" s="42" t="str">
        <f>[1]GD_CHUNG!D13</f>
        <v>KS CNTT</v>
      </c>
      <c r="E15" s="13" t="str">
        <f>[1]GD_CHUNG!G13</f>
        <v>HD3N</v>
      </c>
      <c r="F15" s="14">
        <f>VLOOKUP(B15,[1]GD_LCD_HS_LNS!$B$4:$E$993,4,FALSE)</f>
        <v>4534000</v>
      </c>
      <c r="G15" s="54">
        <f>VLOOKUP(B15,[1]GD_CHUNG!$B$5:$N$532,13,FALSE)</f>
        <v>19025934754011</v>
      </c>
      <c r="H15" s="15">
        <f>VLOOKUP(B15,[1]GD_CHAM_CONG!$C$6:$AN$934,38,FALSE)</f>
        <v>27</v>
      </c>
      <c r="I15" s="15">
        <f>VLOOKUP(B15,[1]GD_CHAM_CONG!$C$6:$AS$934,39,FALSE)+VLOOKUP(B15,[1]GD_CHAM_CONG!$C$6:$AS$934,40,FALSE)+VLOOKUP(B15,[1]GD_CHAM_CONG!$C$6:$AS$934,41,FALSE)+VLOOKUP(B15,[1]GD_CHAM_CONG!$C$6:$AS$934,42,FALSE)+VLOOKUP(B15,[1]GD_CHAM_CONG!$C$6:$AS$934,43,FALSE)</f>
        <v>0</v>
      </c>
      <c r="J15" s="15">
        <f>VLOOKUP(B15,[1]GD_CHAM_CONG!$C$6:$AV$934,44,FALSE)+VLOOKUP(B15,[1]GD_CHAM_CONG!$C$6:$AV$934,45,FALSE)+VLOOKUP(B15,[1]GD_CHAM_CONG!$C$6:$AV$934,46,FALSE)</f>
        <v>0</v>
      </c>
      <c r="K15" s="15">
        <f>VLOOKUP(B15,[1]GD_CHAM_CONG!$C$6:$AW$934,47,FALSE)</f>
        <v>0</v>
      </c>
      <c r="L15" s="15">
        <f>VLOOKUP(B15,[1]GD_CHAM_CONG!$C$6:$AZ$934,48,FALSE)</f>
        <v>0</v>
      </c>
      <c r="M15" s="15">
        <f>VLOOKUP(B15,[1]GD_CHAM_CONG!$C$6:$BF$934,50,FALSE)+VLOOKUP(B15,[1]GD_CHAM_CONG!$C$6:$BF$934,51,FALSE)+VLOOKUP(B15,[1]GD_CHAM_CONG!$C$6:$BF$934,52,FALSE)+VLOOKUP(B15,[1]GD_CHAM_CONG!$C$6:$BF$934,53,FALSE)+VLOOKUP(B15,[1]GD_CHAM_CONG!$C$6:$BF$934,54,FALSE)</f>
        <v>0</v>
      </c>
      <c r="N15" s="16">
        <f>VLOOKUP(B15,[1]GD_CHAM_CONG!$C$1:$BK$473,61,FALSE)</f>
        <v>1</v>
      </c>
      <c r="O15" s="16">
        <f>VLOOKUP(B15,[1]GD_LCD_HS_LNS!$B$4:$F$469,5,FALSE)</f>
        <v>2.6</v>
      </c>
      <c r="P15" s="17">
        <f>VLOOKUP(B15,[1]RPT_LNS_LUONG_CHE_DO!$B$5:$BC$548,54,FALSE)</f>
        <v>11700000</v>
      </c>
      <c r="Q15" s="17">
        <f>VLOOKUP(B15,[1]RPT_LNS_LUONG_CHE_DO!$B$5:$CD$916,81,FALSE)</f>
        <v>0</v>
      </c>
      <c r="R15" s="17">
        <f>VLOOKUP(B15,[1]RPT_PHU_CAP_TN!$B$5:$G$992,6,FALSE)</f>
        <v>0</v>
      </c>
      <c r="S15" s="17">
        <f>VLOOKUP(B15,[1]RPT_TIEN_AN_TRUA!$B$5:$I$993,8,FALSE)</f>
        <v>680000</v>
      </c>
      <c r="T15" s="17">
        <f>VLOOKUP(B15,[1]RPT_LNS_LUONG_CHE_DO!$B$5:$BX$920,75,FALSE)+VLOOKUP(B15,[1]RPT_LNS_LUONG_CHE_DO!$B$5:$BY$920,76,FALSE)</f>
        <v>261576.92307692312</v>
      </c>
      <c r="U15" s="13">
        <f>VLOOKUP(B15,[1]RPT_CAC_KHOAN_GIAM_TRU!$B$4:$I$472,7,FALSE) + VLOOKUP(B15,[1]RPT_CAC_KHOAN_GIAM_TRU!$B$4:$I$472,8,FALSE)</f>
        <v>87192.307692307702</v>
      </c>
      <c r="V15" s="17">
        <f t="shared" si="0"/>
        <v>12641576.923076924</v>
      </c>
      <c r="W15" s="18">
        <f>VLOOKUP(B15,[1]RPT_BAO_HIEM!$B$5:$N$992,11,FALSE)</f>
        <v>362720</v>
      </c>
      <c r="X15" s="18">
        <f>VLOOKUP(B15,[1]RPT_BAO_HIEM!$B$5:$N$992,12,FALSE)</f>
        <v>68010</v>
      </c>
      <c r="Y15" s="18">
        <f>VLOOKUP(B15,[1]RPT_BAO_HIEM!$B$5:$N$992,13,FALSE)</f>
        <v>45340</v>
      </c>
      <c r="Z15" s="19">
        <f>MIN(VLOOKUP(B15,[1]RPT_DOAN_PHI!$B$5:$H$894,7,FALSE),115000)</f>
        <v>45340</v>
      </c>
      <c r="AA15" s="18">
        <f>VLOOKUP(B15,[1]RPT_THUE!$B$5:$H$850,7,FALSE)</f>
        <v>0</v>
      </c>
      <c r="AB15" s="18">
        <f t="shared" si="1"/>
        <v>521410</v>
      </c>
      <c r="AC15" s="20">
        <f t="shared" si="2"/>
        <v>12120166.923076924</v>
      </c>
      <c r="AD15" s="21"/>
      <c r="AE15" s="22"/>
      <c r="AF15" s="20">
        <f t="shared" si="3"/>
        <v>12120166.923076924</v>
      </c>
      <c r="AG15" s="82">
        <f t="shared" si="4"/>
        <v>476070</v>
      </c>
    </row>
    <row r="16" spans="1:43" ht="19.5" customHeight="1">
      <c r="A16" s="12">
        <f t="shared" si="5"/>
        <v>10</v>
      </c>
      <c r="B16" s="40">
        <f>[1]GD_CHUNG!B14</f>
        <v>11862</v>
      </c>
      <c r="C16" s="42" t="str">
        <f>[1]GD_CHUNG!C14</f>
        <v>Đỗ Việt Anh</v>
      </c>
      <c r="D16" s="42" t="str">
        <f>[1]GD_CHUNG!D14</f>
        <v>Nhân viên CNTT</v>
      </c>
      <c r="E16" s="13" t="str">
        <f>[1]GD_CHUNG!G14</f>
        <v>HD3N</v>
      </c>
      <c r="F16" s="14">
        <f>VLOOKUP(B16,[1]GD_LCD_HS_LNS!$B$4:$E$993,4,FALSE)</f>
        <v>4534000</v>
      </c>
      <c r="G16" s="54">
        <f>VLOOKUP(B16,[1]GD_CHUNG!$B$5:$N$532,13,FALSE)</f>
        <v>19027844882013</v>
      </c>
      <c r="H16" s="15">
        <f>VLOOKUP(B16,[1]GD_CHAM_CONG!$C$6:$AN$934,38,FALSE)</f>
        <v>27</v>
      </c>
      <c r="I16" s="15">
        <f>VLOOKUP(B16,[1]GD_CHAM_CONG!$C$6:$AS$934,39,FALSE)+VLOOKUP(B16,[1]GD_CHAM_CONG!$C$6:$AS$934,40,FALSE)+VLOOKUP(B16,[1]GD_CHAM_CONG!$C$6:$AS$934,41,FALSE)+VLOOKUP(B16,[1]GD_CHAM_CONG!$C$6:$AS$934,42,FALSE)+VLOOKUP(B16,[1]GD_CHAM_CONG!$C$6:$AS$934,43,FALSE)</f>
        <v>0</v>
      </c>
      <c r="J16" s="15">
        <f>VLOOKUP(B16,[1]GD_CHAM_CONG!$C$6:$AV$934,44,FALSE)+VLOOKUP(B16,[1]GD_CHAM_CONG!$C$6:$AV$934,45,FALSE)+VLOOKUP(B16,[1]GD_CHAM_CONG!$C$6:$AV$934,46,FALSE)</f>
        <v>0</v>
      </c>
      <c r="K16" s="15">
        <f>VLOOKUP(B16,[1]GD_CHAM_CONG!$C$6:$AW$934,47,FALSE)</f>
        <v>0</v>
      </c>
      <c r="L16" s="15">
        <f>VLOOKUP(B16,[1]GD_CHAM_CONG!$C$6:$AZ$934,48,FALSE)</f>
        <v>0</v>
      </c>
      <c r="M16" s="15">
        <f>VLOOKUP(B16,[1]GD_CHAM_CONG!$C$6:$BF$934,50,FALSE)+VLOOKUP(B16,[1]GD_CHAM_CONG!$C$6:$BF$934,51,FALSE)+VLOOKUP(B16,[1]GD_CHAM_CONG!$C$6:$BF$934,52,FALSE)+VLOOKUP(B16,[1]GD_CHAM_CONG!$C$6:$BF$934,53,FALSE)+VLOOKUP(B16,[1]GD_CHAM_CONG!$C$6:$BF$934,54,FALSE)</f>
        <v>0</v>
      </c>
      <c r="N16" s="16">
        <f>VLOOKUP(B16,[1]GD_CHAM_CONG!$C$1:$BK$473,61,FALSE)</f>
        <v>1</v>
      </c>
      <c r="O16" s="16">
        <f>VLOOKUP(B16,[1]GD_LCD_HS_LNS!$B$4:$F$469,5,FALSE)</f>
        <v>2.2999999999999998</v>
      </c>
      <c r="P16" s="17">
        <f>VLOOKUP(B16,[1]RPT_LNS_LUONG_CHE_DO!$B$5:$BC$548,54,FALSE)</f>
        <v>10350000</v>
      </c>
      <c r="Q16" s="17">
        <f>VLOOKUP(B16,[1]RPT_LNS_LUONG_CHE_DO!$B$5:$CD$916,81,FALSE)</f>
        <v>0</v>
      </c>
      <c r="R16" s="17">
        <f>VLOOKUP(B16,[1]RPT_PHU_CAP_TN!$B$5:$G$992,6,FALSE)</f>
        <v>0</v>
      </c>
      <c r="S16" s="17">
        <f>VLOOKUP(B16,[1]RPT_TIEN_AN_TRUA!$B$5:$I$993,8,FALSE)</f>
        <v>680000</v>
      </c>
      <c r="T16" s="17">
        <f>VLOOKUP(B16,[1]RPT_LNS_LUONG_CHE_DO!$B$5:$BX$920,75,FALSE)+VLOOKUP(B16,[1]RPT_LNS_LUONG_CHE_DO!$B$5:$BY$920,76,FALSE)</f>
        <v>261576.92307692312</v>
      </c>
      <c r="U16" s="13">
        <f>VLOOKUP(B16,[1]RPT_CAC_KHOAN_GIAM_TRU!$B$4:$I$472,7,FALSE) + VLOOKUP(B16,[1]RPT_CAC_KHOAN_GIAM_TRU!$B$4:$I$472,8,FALSE)</f>
        <v>87192.307692307702</v>
      </c>
      <c r="V16" s="17">
        <f t="shared" si="0"/>
        <v>11291576.923076924</v>
      </c>
      <c r="W16" s="18">
        <f>VLOOKUP(B16,[1]RPT_BAO_HIEM!$B$5:$N$992,11,FALSE)</f>
        <v>362720</v>
      </c>
      <c r="X16" s="18">
        <f>VLOOKUP(B16,[1]RPT_BAO_HIEM!$B$5:$N$992,12,FALSE)</f>
        <v>68010</v>
      </c>
      <c r="Y16" s="18">
        <f>VLOOKUP(B16,[1]RPT_BAO_HIEM!$B$5:$N$992,13,FALSE)</f>
        <v>45340</v>
      </c>
      <c r="Z16" s="19">
        <f>MIN(VLOOKUP(B16,[1]RPT_DOAN_PHI!$B$5:$H$894,7,FALSE),115000)</f>
        <v>45340</v>
      </c>
      <c r="AA16" s="18">
        <f>VLOOKUP(B16,[1]RPT_THUE!$B$5:$H$850,7,FALSE)</f>
        <v>56775.3461538462</v>
      </c>
      <c r="AB16" s="18">
        <f t="shared" si="1"/>
        <v>578185.34615384624</v>
      </c>
      <c r="AC16" s="20">
        <f t="shared" si="2"/>
        <v>10713391.576923078</v>
      </c>
      <c r="AD16" s="21"/>
      <c r="AE16" s="22"/>
      <c r="AF16" s="20">
        <f t="shared" si="3"/>
        <v>10713391.576923078</v>
      </c>
      <c r="AG16" s="82">
        <f t="shared" si="4"/>
        <v>476070</v>
      </c>
    </row>
    <row r="17" spans="1:43" ht="19.5" customHeight="1">
      <c r="A17" s="12">
        <f t="shared" si="5"/>
        <v>11</v>
      </c>
      <c r="B17" s="40">
        <f>[1]GD_CHUNG!B15</f>
        <v>11767</v>
      </c>
      <c r="C17" s="42" t="str">
        <f>[1]GD_CHUNG!C15</f>
        <v>Nguyễn Thành Trung</v>
      </c>
      <c r="D17" s="42" t="str">
        <f>[1]GD_CHUNG!D15</f>
        <v>NV HDCX - CBTT</v>
      </c>
      <c r="E17" s="13" t="str">
        <f>[1]GD_CHUNG!G15</f>
        <v>HD3N</v>
      </c>
      <c r="F17" s="14">
        <f>VLOOKUP(B17,[1]GD_LCD_HS_LNS!$B$4:$E$993,4,FALSE)</f>
        <v>3972000</v>
      </c>
      <c r="G17" s="54">
        <f>VLOOKUP(B17,[1]GD_CHUNG!$B$5:$N$532,13,FALSE)</f>
        <v>19027358691011</v>
      </c>
      <c r="H17" s="15">
        <f>VLOOKUP(B17,[1]GD_CHAM_CONG!$C$6:$AN$934,38,FALSE)</f>
        <v>27</v>
      </c>
      <c r="I17" s="15">
        <f>VLOOKUP(B17,[1]GD_CHAM_CONG!$C$6:$AS$934,39,FALSE)+VLOOKUP(B17,[1]GD_CHAM_CONG!$C$6:$AS$934,40,FALSE)+VLOOKUP(B17,[1]GD_CHAM_CONG!$C$6:$AS$934,41,FALSE)+VLOOKUP(B17,[1]GD_CHAM_CONG!$C$6:$AS$934,42,FALSE)+VLOOKUP(B17,[1]GD_CHAM_CONG!$C$6:$AS$934,43,FALSE)</f>
        <v>0</v>
      </c>
      <c r="J17" s="15">
        <f>VLOOKUP(B17,[1]GD_CHAM_CONG!$C$6:$AV$934,44,FALSE)+VLOOKUP(B17,[1]GD_CHAM_CONG!$C$6:$AV$934,45,FALSE)+VLOOKUP(B17,[1]GD_CHAM_CONG!$C$6:$AV$934,46,FALSE)</f>
        <v>0</v>
      </c>
      <c r="K17" s="15">
        <f>VLOOKUP(B17,[1]GD_CHAM_CONG!$C$6:$AW$934,47,FALSE)</f>
        <v>0</v>
      </c>
      <c r="L17" s="15">
        <f>VLOOKUP(B17,[1]GD_CHAM_CONG!$C$6:$AZ$934,48,FALSE)</f>
        <v>0</v>
      </c>
      <c r="M17" s="15">
        <f>VLOOKUP(B17,[1]GD_CHAM_CONG!$C$6:$BF$934,50,FALSE)+VLOOKUP(B17,[1]GD_CHAM_CONG!$C$6:$BF$934,51,FALSE)+VLOOKUP(B17,[1]GD_CHAM_CONG!$C$6:$BF$934,52,FALSE)+VLOOKUP(B17,[1]GD_CHAM_CONG!$C$6:$BF$934,53,FALSE)+VLOOKUP(B17,[1]GD_CHAM_CONG!$C$6:$BF$934,54,FALSE)</f>
        <v>0</v>
      </c>
      <c r="N17" s="16">
        <f>VLOOKUP(B17,[1]GD_CHAM_CONG!$C$1:$BK$473,61,FALSE)</f>
        <v>0.95</v>
      </c>
      <c r="O17" s="16">
        <f>VLOOKUP(B17,[1]GD_LCD_HS_LNS!$B$4:$F$469,5,FALSE)</f>
        <v>1.96</v>
      </c>
      <c r="P17" s="17">
        <f>VLOOKUP(B17,[1]RPT_LNS_LUONG_CHE_DO!$B$5:$BC$548,54,FALSE)</f>
        <v>8378999.9999999991</v>
      </c>
      <c r="Q17" s="17">
        <f>VLOOKUP(B17,[1]RPT_LNS_LUONG_CHE_DO!$B$5:$CD$916,81,FALSE)</f>
        <v>0</v>
      </c>
      <c r="R17" s="17">
        <f>VLOOKUP(B17,[1]RPT_PHU_CAP_TN!$B$5:$G$992,6,FALSE)</f>
        <v>0</v>
      </c>
      <c r="S17" s="17">
        <f>VLOOKUP(B17,[1]RPT_TIEN_AN_TRUA!$B$5:$I$993,8,FALSE)</f>
        <v>680000</v>
      </c>
      <c r="T17" s="17">
        <f>VLOOKUP(B17,[1]RPT_LNS_LUONG_CHE_DO!$B$5:$BX$920,75,FALSE)+VLOOKUP(B17,[1]RPT_LNS_LUONG_CHE_DO!$B$5:$BY$920,76,FALSE)</f>
        <v>458307.69230769237</v>
      </c>
      <c r="U17" s="13">
        <f>VLOOKUP(B17,[1]RPT_CAC_KHOAN_GIAM_TRU!$B$4:$I$472,7,FALSE) + VLOOKUP(B17,[1]RPT_CAC_KHOAN_GIAM_TRU!$B$4:$I$472,8,FALSE)</f>
        <v>152769.23076923078</v>
      </c>
      <c r="V17" s="17">
        <f t="shared" si="0"/>
        <v>9517307.692307692</v>
      </c>
      <c r="W17" s="18">
        <f>VLOOKUP(B17,[1]RPT_BAO_HIEM!$B$5:$N$992,11,FALSE)</f>
        <v>317760</v>
      </c>
      <c r="X17" s="18">
        <f>VLOOKUP(B17,[1]RPT_BAO_HIEM!$B$5:$N$992,12,FALSE)</f>
        <v>59580</v>
      </c>
      <c r="Y17" s="18">
        <f>VLOOKUP(B17,[1]RPT_BAO_HIEM!$B$5:$N$992,13,FALSE)</f>
        <v>39720</v>
      </c>
      <c r="Z17" s="19">
        <f>MIN(VLOOKUP(B17,[1]RPT_DOAN_PHI!$B$5:$H$894,7,FALSE),115000)</f>
        <v>39720</v>
      </c>
      <c r="AA17" s="18">
        <f>VLOOKUP(B17,[1]RPT_THUE!$B$5:$H$850,7,FALSE)</f>
        <v>0</v>
      </c>
      <c r="AB17" s="18">
        <f t="shared" si="1"/>
        <v>456780</v>
      </c>
      <c r="AC17" s="20">
        <f t="shared" si="2"/>
        <v>9060527.692307692</v>
      </c>
      <c r="AD17" s="22"/>
      <c r="AE17" s="21"/>
      <c r="AF17" s="20">
        <f t="shared" si="3"/>
        <v>9060527.692307692</v>
      </c>
      <c r="AG17" s="82">
        <f t="shared" si="4"/>
        <v>417060</v>
      </c>
    </row>
    <row r="18" spans="1:43" ht="19.5" customHeight="1">
      <c r="A18" s="12">
        <f t="shared" si="5"/>
        <v>12</v>
      </c>
      <c r="B18" s="40">
        <f>[1]GD_CHUNG!B16</f>
        <v>10537</v>
      </c>
      <c r="C18" s="42" t="str">
        <f>[1]GD_CHUNG!C16</f>
        <v>Bùi Anh Khắc</v>
      </c>
      <c r="D18" s="42" t="str">
        <f>[1]GD_CHUNG!D16</f>
        <v>NV Tài liệu và HDCX</v>
      </c>
      <c r="E18" s="13" t="str">
        <f>[1]GD_CHUNG!G16</f>
        <v>HDKX</v>
      </c>
      <c r="F18" s="14">
        <f>VLOOKUP(B18,[1]GD_LCD_HS_LNS!$B$4:$E$993,4,FALSE)</f>
        <v>3972000</v>
      </c>
      <c r="G18" s="54">
        <f>VLOOKUP(B18,[1]GD_CHUNG!$B$5:$N$532,13,FALSE)</f>
        <v>10520235212015</v>
      </c>
      <c r="H18" s="15">
        <f>VLOOKUP(B18,[1]GD_CHAM_CONG!$C$6:$AN$934,38,FALSE)</f>
        <v>27</v>
      </c>
      <c r="I18" s="15">
        <f>VLOOKUP(B18,[1]GD_CHAM_CONG!$C$6:$AS$934,39,FALSE)+VLOOKUP(B18,[1]GD_CHAM_CONG!$C$6:$AS$934,40,FALSE)+VLOOKUP(B18,[1]GD_CHAM_CONG!$C$6:$AS$934,41,FALSE)+VLOOKUP(B18,[1]GD_CHAM_CONG!$C$6:$AS$934,42,FALSE)+VLOOKUP(B18,[1]GD_CHAM_CONG!$C$6:$AS$934,43,FALSE)</f>
        <v>0</v>
      </c>
      <c r="J18" s="15">
        <f>VLOOKUP(B18,[1]GD_CHAM_CONG!$C$6:$AV$934,44,FALSE)+VLOOKUP(B18,[1]GD_CHAM_CONG!$C$6:$AV$934,45,FALSE)+VLOOKUP(B18,[1]GD_CHAM_CONG!$C$6:$AV$934,46,FALSE)</f>
        <v>0</v>
      </c>
      <c r="K18" s="15">
        <f>VLOOKUP(B18,[1]GD_CHAM_CONG!$C$6:$AW$934,47,FALSE)</f>
        <v>0</v>
      </c>
      <c r="L18" s="15">
        <f>VLOOKUP(B18,[1]GD_CHAM_CONG!$C$6:$AZ$934,48,FALSE)</f>
        <v>0</v>
      </c>
      <c r="M18" s="15">
        <f>VLOOKUP(B18,[1]GD_CHAM_CONG!$C$6:$BF$934,50,FALSE)+VLOOKUP(B18,[1]GD_CHAM_CONG!$C$6:$BF$934,51,FALSE)+VLOOKUP(B18,[1]GD_CHAM_CONG!$C$6:$BF$934,52,FALSE)+VLOOKUP(B18,[1]GD_CHAM_CONG!$C$6:$BF$934,53,FALSE)+VLOOKUP(B18,[1]GD_CHAM_CONG!$C$6:$BF$934,54,FALSE)</f>
        <v>0</v>
      </c>
      <c r="N18" s="16">
        <f>VLOOKUP(B18,[1]GD_CHAM_CONG!$C$1:$BK$473,61,FALSE)</f>
        <v>1</v>
      </c>
      <c r="O18" s="16">
        <f>VLOOKUP(B18,[1]GD_LCD_HS_LNS!$B$4:$F$469,5,FALSE)</f>
        <v>2.38</v>
      </c>
      <c r="P18" s="17">
        <f>VLOOKUP(B18,[1]RPT_LNS_LUONG_CHE_DO!$B$5:$BC$548,54,FALSE)</f>
        <v>10710000</v>
      </c>
      <c r="Q18" s="17">
        <f>VLOOKUP(B18,[1]RPT_LNS_LUONG_CHE_DO!$B$5:$CD$916,81,FALSE)</f>
        <v>0</v>
      </c>
      <c r="R18" s="17">
        <f>VLOOKUP(B18,[1]RPT_PHU_CAP_TN!$B$5:$G$992,6,FALSE)</f>
        <v>620000</v>
      </c>
      <c r="S18" s="17">
        <f>VLOOKUP(B18,[1]RPT_TIEN_AN_TRUA!$B$5:$I$993,8,FALSE)</f>
        <v>680000</v>
      </c>
      <c r="T18" s="17">
        <f>VLOOKUP(B18,[1]RPT_LNS_LUONG_CHE_DO!$B$5:$BX$920,75,FALSE)+VLOOKUP(B18,[1]RPT_LNS_LUONG_CHE_DO!$B$5:$BY$920,76,FALSE)</f>
        <v>229153.84615384619</v>
      </c>
      <c r="U18" s="13">
        <f>VLOOKUP(B18,[1]RPT_CAC_KHOAN_GIAM_TRU!$B$4:$I$472,7,FALSE) + VLOOKUP(B18,[1]RPT_CAC_KHOAN_GIAM_TRU!$B$4:$I$472,8,FALSE)</f>
        <v>76384.61538461539</v>
      </c>
      <c r="V18" s="17">
        <f t="shared" si="0"/>
        <v>12239153.846153846</v>
      </c>
      <c r="W18" s="18">
        <f>VLOOKUP(B18,[1]RPT_BAO_HIEM!$B$5:$N$992,11,FALSE)</f>
        <v>317760</v>
      </c>
      <c r="X18" s="18">
        <f>VLOOKUP(B18,[1]RPT_BAO_HIEM!$B$5:$N$992,12,FALSE)</f>
        <v>59580</v>
      </c>
      <c r="Y18" s="18">
        <f>VLOOKUP(B18,[1]RPT_BAO_HIEM!$B$5:$N$992,13,FALSE)</f>
        <v>39720</v>
      </c>
      <c r="Z18" s="19">
        <f>MIN(VLOOKUP(B18,[1]RPT_DOAN_PHI!$B$5:$H$894,7,FALSE),115000)</f>
        <v>39720</v>
      </c>
      <c r="AA18" s="18">
        <f>VLOOKUP(B18,[1]RPT_THUE!$B$5:$H$850,7,FALSE)</f>
        <v>107104.69230769231</v>
      </c>
      <c r="AB18" s="18">
        <f t="shared" si="1"/>
        <v>563884.69230769225</v>
      </c>
      <c r="AC18" s="20">
        <f t="shared" si="2"/>
        <v>11675269.153846154</v>
      </c>
      <c r="AD18" s="21"/>
      <c r="AE18" s="21"/>
      <c r="AF18" s="20">
        <f t="shared" si="3"/>
        <v>11675269.153846154</v>
      </c>
      <c r="AG18" s="82">
        <f t="shared" si="4"/>
        <v>417060</v>
      </c>
    </row>
    <row r="19" spans="1:43" ht="19.5" customHeight="1">
      <c r="A19" s="12">
        <f t="shared" si="5"/>
        <v>13</v>
      </c>
      <c r="B19" s="40">
        <f>[1]GD_CHUNG!B17</f>
        <v>10538</v>
      </c>
      <c r="C19" s="42" t="str">
        <f>[1]GD_CHUNG!C17</f>
        <v>Nguyễn Danh Trường</v>
      </c>
      <c r="D19" s="42" t="str">
        <f>[1]GD_CHUNG!D17</f>
        <v>NV Tài liệu và HDCX</v>
      </c>
      <c r="E19" s="13" t="str">
        <f>[1]GD_CHUNG!G17</f>
        <v>HDKX</v>
      </c>
      <c r="F19" s="14">
        <f>VLOOKUP(B19,[1]GD_LCD_HS_LNS!$B$4:$E$993,4,FALSE)</f>
        <v>3972000</v>
      </c>
      <c r="G19" s="54">
        <f>VLOOKUP(B19,[1]GD_CHUNG!$B$5:$N$532,13,FALSE)</f>
        <v>10522162555019</v>
      </c>
      <c r="H19" s="15">
        <f>VLOOKUP(B19,[1]GD_CHAM_CONG!$C$6:$AN$934,38,FALSE)</f>
        <v>27</v>
      </c>
      <c r="I19" s="15">
        <f>VLOOKUP(B19,[1]GD_CHAM_CONG!$C$6:$AS$934,39,FALSE)+VLOOKUP(B19,[1]GD_CHAM_CONG!$C$6:$AS$934,40,FALSE)+VLOOKUP(B19,[1]GD_CHAM_CONG!$C$6:$AS$934,41,FALSE)+VLOOKUP(B19,[1]GD_CHAM_CONG!$C$6:$AS$934,42,FALSE)+VLOOKUP(B19,[1]GD_CHAM_CONG!$C$6:$AS$934,43,FALSE)</f>
        <v>0</v>
      </c>
      <c r="J19" s="15">
        <f>VLOOKUP(B19,[1]GD_CHAM_CONG!$C$6:$AV$934,44,FALSE)+VLOOKUP(B19,[1]GD_CHAM_CONG!$C$6:$AV$934,45,FALSE)+VLOOKUP(B19,[1]GD_CHAM_CONG!$C$6:$AV$934,46,FALSE)</f>
        <v>0</v>
      </c>
      <c r="K19" s="15">
        <f>VLOOKUP(B19,[1]GD_CHAM_CONG!$C$6:$AW$934,47,FALSE)</f>
        <v>0</v>
      </c>
      <c r="L19" s="15">
        <f>VLOOKUP(B19,[1]GD_CHAM_CONG!$C$6:$AZ$934,48,FALSE)</f>
        <v>0</v>
      </c>
      <c r="M19" s="15">
        <f>VLOOKUP(B19,[1]GD_CHAM_CONG!$C$6:$BF$934,50,FALSE)+VLOOKUP(B19,[1]GD_CHAM_CONG!$C$6:$BF$934,51,FALSE)+VLOOKUP(B19,[1]GD_CHAM_CONG!$C$6:$BF$934,52,FALSE)+VLOOKUP(B19,[1]GD_CHAM_CONG!$C$6:$BF$934,53,FALSE)+VLOOKUP(B19,[1]GD_CHAM_CONG!$C$6:$BF$934,54,FALSE)</f>
        <v>0</v>
      </c>
      <c r="N19" s="16">
        <f>VLOOKUP(B19,[1]GD_CHAM_CONG!$C$1:$BK$473,61,FALSE)</f>
        <v>1.05</v>
      </c>
      <c r="O19" s="16">
        <f>VLOOKUP(B19,[1]GD_LCD_HS_LNS!$B$4:$F$469,5,FALSE)</f>
        <v>2.2000000000000002</v>
      </c>
      <c r="P19" s="17">
        <f>VLOOKUP(B19,[1]RPT_LNS_LUONG_CHE_DO!$B$5:$BC$548,54,FALSE)</f>
        <v>10395000.000000002</v>
      </c>
      <c r="Q19" s="17">
        <f>VLOOKUP(B19,[1]RPT_LNS_LUONG_CHE_DO!$B$5:$CD$916,81,FALSE)</f>
        <v>0</v>
      </c>
      <c r="R19" s="17">
        <f>VLOOKUP(B19,[1]RPT_PHU_CAP_TN!$B$5:$G$992,6,FALSE)</f>
        <v>0</v>
      </c>
      <c r="S19" s="17">
        <f>VLOOKUP(B19,[1]RPT_TIEN_AN_TRUA!$B$5:$I$993,8,FALSE)</f>
        <v>680000</v>
      </c>
      <c r="T19" s="17">
        <f>VLOOKUP(B19,[1]RPT_LNS_LUONG_CHE_DO!$B$5:$BX$920,75,FALSE)+VLOOKUP(B19,[1]RPT_LNS_LUONG_CHE_DO!$B$5:$BY$920,76,FALSE)</f>
        <v>0</v>
      </c>
      <c r="U19" s="13">
        <f>VLOOKUP(B19,[1]RPT_CAC_KHOAN_GIAM_TRU!$B$4:$I$472,7,FALSE) + VLOOKUP(B19,[1]RPT_CAC_KHOAN_GIAM_TRU!$B$4:$I$472,8,FALSE)</f>
        <v>0</v>
      </c>
      <c r="V19" s="17">
        <f t="shared" si="0"/>
        <v>11075000.000000002</v>
      </c>
      <c r="W19" s="18">
        <f>VLOOKUP(B19,[1]RPT_BAO_HIEM!$B$5:$N$992,11,FALSE)</f>
        <v>317760</v>
      </c>
      <c r="X19" s="18">
        <f>VLOOKUP(B19,[1]RPT_BAO_HIEM!$B$5:$N$992,12,FALSE)</f>
        <v>59580</v>
      </c>
      <c r="Y19" s="18">
        <f>VLOOKUP(B19,[1]RPT_BAO_HIEM!$B$5:$N$992,13,FALSE)</f>
        <v>39720</v>
      </c>
      <c r="Z19" s="19">
        <f>MIN(VLOOKUP(B19,[1]RPT_DOAN_PHI!$B$5:$H$894,7,FALSE),115000)</f>
        <v>39720</v>
      </c>
      <c r="AA19" s="18">
        <f>VLOOKUP(B19,[1]RPT_THUE!$B$5:$H$850,7,FALSE)</f>
        <v>0</v>
      </c>
      <c r="AB19" s="18">
        <f t="shared" si="1"/>
        <v>456780</v>
      </c>
      <c r="AC19" s="20">
        <f t="shared" si="2"/>
        <v>10618220.000000002</v>
      </c>
      <c r="AD19" s="22"/>
      <c r="AE19" s="21"/>
      <c r="AF19" s="20">
        <f t="shared" si="3"/>
        <v>10618220.000000002</v>
      </c>
      <c r="AG19" s="82">
        <f t="shared" si="4"/>
        <v>417060</v>
      </c>
    </row>
    <row r="20" spans="1:43" ht="19.5" customHeight="1">
      <c r="A20" s="12">
        <f t="shared" si="5"/>
        <v>14</v>
      </c>
      <c r="B20" s="40">
        <f>[1]GD_CHUNG!B18</f>
        <v>10540</v>
      </c>
      <c r="C20" s="42" t="str">
        <f>[1]GD_CHUNG!C18</f>
        <v>Nguyễn Thị Việt Hà</v>
      </c>
      <c r="D20" s="42" t="str">
        <f>[1]GD_CHUNG!D18</f>
        <v>NV Tài liệu và HDCX</v>
      </c>
      <c r="E20" s="13" t="str">
        <f>[1]GD_CHUNG!G18</f>
        <v>HD3N</v>
      </c>
      <c r="F20" s="23">
        <f>VLOOKUP(B20,[1]GD_LCD_HS_LNS!$B$4:$E$993,4,FALSE)</f>
        <v>3972000</v>
      </c>
      <c r="G20" s="54">
        <f>VLOOKUP(B20,[1]GD_CHUNG!$B$5:$N$532,13,FALSE)</f>
        <v>10520381936017</v>
      </c>
      <c r="H20" s="15">
        <f>VLOOKUP(B20,[1]GD_CHAM_CONG!$C$6:$AN$934,38,FALSE)</f>
        <v>0</v>
      </c>
      <c r="I20" s="15">
        <f>VLOOKUP(B20,[1]GD_CHAM_CONG!$C$6:$AS$934,39,FALSE)+VLOOKUP(B20,[1]GD_CHAM_CONG!$C$6:$AS$934,40,FALSE)+VLOOKUP(B20,[1]GD_CHAM_CONG!$C$6:$AS$934,41,FALSE)+VLOOKUP(B20,[1]GD_CHAM_CONG!$C$6:$AS$934,42,FALSE)+VLOOKUP(B20,[1]GD_CHAM_CONG!$C$6:$AS$934,43,FALSE)</f>
        <v>0</v>
      </c>
      <c r="J20" s="15">
        <f>VLOOKUP(B20,[1]GD_CHAM_CONG!$C$6:$AV$934,44,FALSE)+VLOOKUP(B20,[1]GD_CHAM_CONG!$C$6:$AV$934,45,FALSE)+VLOOKUP(B20,[1]GD_CHAM_CONG!$C$6:$AV$934,46,FALSE)</f>
        <v>27</v>
      </c>
      <c r="K20" s="15">
        <f>VLOOKUP(B20,[1]GD_CHAM_CONG!$C$6:$AW$934,47,FALSE)</f>
        <v>0</v>
      </c>
      <c r="L20" s="15">
        <f>VLOOKUP(B20,[1]GD_CHAM_CONG!$C$6:$AZ$934,48,FALSE)</f>
        <v>0</v>
      </c>
      <c r="M20" s="15">
        <f>VLOOKUP(B20,[1]GD_CHAM_CONG!$C$6:$BF$934,50,FALSE)+VLOOKUP(B20,[1]GD_CHAM_CONG!$C$6:$BF$934,51,FALSE)+VLOOKUP(B20,[1]GD_CHAM_CONG!$C$6:$BF$934,52,FALSE)+VLOOKUP(B20,[1]GD_CHAM_CONG!$C$6:$BF$934,53,FALSE)+VLOOKUP(B20,[1]GD_CHAM_CONG!$C$6:$BF$934,54,FALSE)</f>
        <v>0</v>
      </c>
      <c r="N20" s="16">
        <f>VLOOKUP(B20,[1]GD_CHAM_CONG!$C$1:$BK$473,61,FALSE)</f>
        <v>1</v>
      </c>
      <c r="O20" s="16">
        <f>VLOOKUP(B20,[1]GD_LCD_HS_LNS!$B$4:$F$469,5,FALSE)</f>
        <v>1.85</v>
      </c>
      <c r="P20" s="17">
        <f>VLOOKUP(B20,[1]RPT_LNS_LUONG_CHE_DO!$B$5:$BC$548,54,FALSE)</f>
        <v>832500.00000000012</v>
      </c>
      <c r="Q20" s="17">
        <f>VLOOKUP(B20,[1]RPT_LNS_LUONG_CHE_DO!$B$5:$CD$916,81,FALSE)</f>
        <v>0</v>
      </c>
      <c r="R20" s="24">
        <f>VLOOKUP(B20,[1]RPT_PHU_CAP_TN!$B$5:$G$992,6,FALSE)</f>
        <v>0</v>
      </c>
      <c r="S20" s="24">
        <f>VLOOKUP(B20,[1]RPT_TIEN_AN_TRUA!$B$5:$I$993,8,FALSE)</f>
        <v>0</v>
      </c>
      <c r="T20" s="17">
        <f>VLOOKUP(B20,[1]RPT_LNS_LUONG_CHE_DO!$B$5:$BX$920,75,FALSE)+VLOOKUP(B20,[1]RPT_LNS_LUONG_CHE_DO!$B$5:$BY$920,76,FALSE)</f>
        <v>0</v>
      </c>
      <c r="U20" s="13">
        <f>VLOOKUP(B20,[1]RPT_CAC_KHOAN_GIAM_TRU!$B$4:$I$472,7,FALSE) + VLOOKUP(B20,[1]RPT_CAC_KHOAN_GIAM_TRU!$B$4:$I$472,8,FALSE)</f>
        <v>0</v>
      </c>
      <c r="V20" s="24">
        <f t="shared" si="0"/>
        <v>832500.00000000012</v>
      </c>
      <c r="W20" s="24">
        <f>VLOOKUP(B20,[1]RPT_BAO_HIEM!$B$5:$N$992,11,FALSE)</f>
        <v>0</v>
      </c>
      <c r="X20" s="24">
        <f>VLOOKUP(B20,[1]RPT_BAO_HIEM!$B$5:$N$992,12,FALSE)</f>
        <v>0</v>
      </c>
      <c r="Y20" s="24">
        <f>VLOOKUP(B20,[1]RPT_BAO_HIEM!$B$5:$N$992,13,FALSE)</f>
        <v>0</v>
      </c>
      <c r="Z20" s="19">
        <f>MIN(VLOOKUP(B20,[1]RPT_DOAN_PHI!$B$5:$H$894,7,FALSE),115000)</f>
        <v>0</v>
      </c>
      <c r="AA20" s="24">
        <f>VLOOKUP(B20,[1]RPT_THUE!$B$5:$H$850,7,FALSE)</f>
        <v>0</v>
      </c>
      <c r="AB20" s="24">
        <f t="shared" si="1"/>
        <v>0</v>
      </c>
      <c r="AC20" s="24">
        <f t="shared" si="2"/>
        <v>832500.00000000012</v>
      </c>
      <c r="AD20" s="22"/>
      <c r="AE20" s="21"/>
      <c r="AF20" s="20">
        <f t="shared" si="3"/>
        <v>832500.00000000012</v>
      </c>
      <c r="AG20" s="82">
        <f t="shared" si="4"/>
        <v>0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9.5" customHeight="1">
      <c r="A21" s="12">
        <f t="shared" si="5"/>
        <v>15</v>
      </c>
      <c r="B21" s="40">
        <f>[1]GD_CHUNG!B19</f>
        <v>10542</v>
      </c>
      <c r="C21" s="42" t="str">
        <f>[1]GD_CHUNG!C19</f>
        <v>Trần Minh Hải</v>
      </c>
      <c r="D21" s="42" t="str">
        <f>[1]GD_CHUNG!D19</f>
        <v>NV Tài liệu và HDCX</v>
      </c>
      <c r="E21" s="13" t="str">
        <f>[1]GD_CHUNG!G19</f>
        <v>HD3N</v>
      </c>
      <c r="F21" s="14">
        <f>VLOOKUP(B21,[1]GD_LCD_HS_LNS!$B$4:$E$993,4,FALSE)</f>
        <v>4534000</v>
      </c>
      <c r="G21" s="54">
        <f>VLOOKUP(B21,[1]GD_CHUNG!$B$5:$N$532,13,FALSE)</f>
        <v>10520489632014</v>
      </c>
      <c r="H21" s="15">
        <f>VLOOKUP(B21,[1]GD_CHAM_CONG!$C$6:$AN$934,38,FALSE)</f>
        <v>27</v>
      </c>
      <c r="I21" s="15">
        <f>VLOOKUP(B21,[1]GD_CHAM_CONG!$C$6:$AS$934,39,FALSE)+VLOOKUP(B21,[1]GD_CHAM_CONG!$C$6:$AS$934,40,FALSE)+VLOOKUP(B21,[1]GD_CHAM_CONG!$C$6:$AS$934,41,FALSE)+VLOOKUP(B21,[1]GD_CHAM_CONG!$C$6:$AS$934,42,FALSE)+VLOOKUP(B21,[1]GD_CHAM_CONG!$C$6:$AS$934,43,FALSE)</f>
        <v>0</v>
      </c>
      <c r="J21" s="15">
        <f>VLOOKUP(B21,[1]GD_CHAM_CONG!$C$6:$AV$934,44,FALSE)+VLOOKUP(B21,[1]GD_CHAM_CONG!$C$6:$AV$934,45,FALSE)+VLOOKUP(B21,[1]GD_CHAM_CONG!$C$6:$AV$934,46,FALSE)</f>
        <v>0</v>
      </c>
      <c r="K21" s="15">
        <f>VLOOKUP(B21,[1]GD_CHAM_CONG!$C$6:$AW$934,47,FALSE)</f>
        <v>0</v>
      </c>
      <c r="L21" s="15">
        <f>VLOOKUP(B21,[1]GD_CHAM_CONG!$C$6:$AZ$934,48,FALSE)</f>
        <v>0</v>
      </c>
      <c r="M21" s="15">
        <f>VLOOKUP(B21,[1]GD_CHAM_CONG!$C$6:$BF$934,50,FALSE)+VLOOKUP(B21,[1]GD_CHAM_CONG!$C$6:$BF$934,51,FALSE)+VLOOKUP(B21,[1]GD_CHAM_CONG!$C$6:$BF$934,52,FALSE)+VLOOKUP(B21,[1]GD_CHAM_CONG!$C$6:$BF$934,53,FALSE)+VLOOKUP(B21,[1]GD_CHAM_CONG!$C$6:$BF$934,54,FALSE)</f>
        <v>0</v>
      </c>
      <c r="N21" s="16">
        <f>VLOOKUP(B21,[1]GD_CHAM_CONG!$C$1:$BK$473,61,FALSE)</f>
        <v>1</v>
      </c>
      <c r="O21" s="16">
        <f>VLOOKUP(B21,[1]GD_LCD_HS_LNS!$B$4:$F$469,5,FALSE)</f>
        <v>2.6</v>
      </c>
      <c r="P21" s="17">
        <f>VLOOKUP(B21,[1]RPT_LNS_LUONG_CHE_DO!$B$5:$BC$548,54,FALSE)</f>
        <v>11700000</v>
      </c>
      <c r="Q21" s="17">
        <f>VLOOKUP(B21,[1]RPT_LNS_LUONG_CHE_DO!$B$5:$CD$916,81,FALSE)</f>
        <v>0</v>
      </c>
      <c r="R21" s="17">
        <f>VLOOKUP(B21,[1]RPT_PHU_CAP_TN!$B$5:$G$992,6,FALSE)</f>
        <v>0</v>
      </c>
      <c r="S21" s="17">
        <f>VLOOKUP(B21,[1]RPT_TIEN_AN_TRUA!$B$5:$I$993,8,FALSE)</f>
        <v>680000</v>
      </c>
      <c r="T21" s="17">
        <f>VLOOKUP(B21,[1]RPT_LNS_LUONG_CHE_DO!$B$5:$BX$920,75,FALSE)+VLOOKUP(B21,[1]RPT_LNS_LUONG_CHE_DO!$B$5:$BY$920,76,FALSE)</f>
        <v>0</v>
      </c>
      <c r="U21" s="13">
        <f>VLOOKUP(B21,[1]RPT_CAC_KHOAN_GIAM_TRU!$B$4:$I$472,7,FALSE) + VLOOKUP(B21,[1]RPT_CAC_KHOAN_GIAM_TRU!$B$4:$I$472,8,FALSE)</f>
        <v>0</v>
      </c>
      <c r="V21" s="17">
        <f t="shared" si="0"/>
        <v>12380000</v>
      </c>
      <c r="W21" s="18">
        <f>VLOOKUP(B21,[1]RPT_BAO_HIEM!$B$5:$N$992,11,FALSE)</f>
        <v>362720</v>
      </c>
      <c r="X21" s="18">
        <f>VLOOKUP(B21,[1]RPT_BAO_HIEM!$B$5:$N$992,12,FALSE)</f>
        <v>68010</v>
      </c>
      <c r="Y21" s="18">
        <f>VLOOKUP(B21,[1]RPT_BAO_HIEM!$B$5:$N$992,13,FALSE)</f>
        <v>45340</v>
      </c>
      <c r="Z21" s="19">
        <f>MIN(VLOOKUP(B21,[1]RPT_DOAN_PHI!$B$5:$H$894,7,FALSE),115000)</f>
        <v>45340</v>
      </c>
      <c r="AA21" s="18">
        <f>VLOOKUP(B21,[1]RPT_THUE!$B$5:$H$850,7,FALSE)</f>
        <v>0</v>
      </c>
      <c r="AB21" s="18">
        <f t="shared" si="1"/>
        <v>521410</v>
      </c>
      <c r="AC21" s="20">
        <f t="shared" si="2"/>
        <v>11858590</v>
      </c>
      <c r="AD21" s="21"/>
      <c r="AE21" s="21"/>
      <c r="AF21" s="20">
        <f t="shared" si="3"/>
        <v>11858590</v>
      </c>
      <c r="AG21" s="82">
        <f t="shared" si="4"/>
        <v>476070</v>
      </c>
    </row>
    <row r="22" spans="1:43" ht="19.5" customHeight="1">
      <c r="A22" s="12">
        <f t="shared" si="5"/>
        <v>16</v>
      </c>
      <c r="B22" s="40">
        <f>[1]GD_CHUNG!B20</f>
        <v>10543</v>
      </c>
      <c r="C22" s="42" t="str">
        <f>[1]GD_CHUNG!C20</f>
        <v>Nguyễn Thị Thơm</v>
      </c>
      <c r="D22" s="42" t="str">
        <f>[1]GD_CHUNG!D20</f>
        <v>NV Tài liệu và HDCX</v>
      </c>
      <c r="E22" s="13" t="str">
        <f>[1]GD_CHUNG!G20</f>
        <v>HD3N</v>
      </c>
      <c r="F22" s="14">
        <f>VLOOKUP(B22,[1]GD_LCD_HS_LNS!$B$4:$E$993,4,FALSE)</f>
        <v>3972000</v>
      </c>
      <c r="G22" s="54">
        <f>VLOOKUP(B22,[1]GD_CHUNG!$B$5:$N$532,13,FALSE)</f>
        <v>10525139522013</v>
      </c>
      <c r="H22" s="15">
        <f>VLOOKUP(B22,[1]GD_CHAM_CONG!$C$6:$AN$934,38,FALSE)</f>
        <v>27</v>
      </c>
      <c r="I22" s="15">
        <f>VLOOKUP(B22,[1]GD_CHAM_CONG!$C$6:$AS$934,39,FALSE)+VLOOKUP(B22,[1]GD_CHAM_CONG!$C$6:$AS$934,40,FALSE)+VLOOKUP(B22,[1]GD_CHAM_CONG!$C$6:$AS$934,41,FALSE)+VLOOKUP(B22,[1]GD_CHAM_CONG!$C$6:$AS$934,42,FALSE)+VLOOKUP(B22,[1]GD_CHAM_CONG!$C$6:$AS$934,43,FALSE)</f>
        <v>0</v>
      </c>
      <c r="J22" s="15">
        <f>VLOOKUP(B22,[1]GD_CHAM_CONG!$C$6:$AV$934,44,FALSE)+VLOOKUP(B22,[1]GD_CHAM_CONG!$C$6:$AV$934,45,FALSE)+VLOOKUP(B22,[1]GD_CHAM_CONG!$C$6:$AV$934,46,FALSE)</f>
        <v>0</v>
      </c>
      <c r="K22" s="15">
        <f>VLOOKUP(B22,[1]GD_CHAM_CONG!$C$6:$AW$934,47,FALSE)</f>
        <v>0</v>
      </c>
      <c r="L22" s="15">
        <f>VLOOKUP(B22,[1]GD_CHAM_CONG!$C$6:$AZ$934,48,FALSE)</f>
        <v>0</v>
      </c>
      <c r="M22" s="15">
        <f>VLOOKUP(B22,[1]GD_CHAM_CONG!$C$6:$BF$934,50,FALSE)+VLOOKUP(B22,[1]GD_CHAM_CONG!$C$6:$BF$934,51,FALSE)+VLOOKUP(B22,[1]GD_CHAM_CONG!$C$6:$BF$934,52,FALSE)+VLOOKUP(B22,[1]GD_CHAM_CONG!$C$6:$BF$934,53,FALSE)+VLOOKUP(B22,[1]GD_CHAM_CONG!$C$6:$BF$934,54,FALSE)</f>
        <v>0</v>
      </c>
      <c r="N22" s="16">
        <f>VLOOKUP(B22,[1]GD_CHAM_CONG!$C$1:$BK$473,61,FALSE)</f>
        <v>1</v>
      </c>
      <c r="O22" s="16">
        <f>VLOOKUP(B22,[1]GD_LCD_HS_LNS!$B$4:$F$469,5,FALSE)</f>
        <v>1.85</v>
      </c>
      <c r="P22" s="17">
        <f>VLOOKUP(B22,[1]RPT_LNS_LUONG_CHE_DO!$B$5:$BC$548,54,FALSE)</f>
        <v>8325000</v>
      </c>
      <c r="Q22" s="17">
        <f>VLOOKUP(B22,[1]RPT_LNS_LUONG_CHE_DO!$B$5:$CD$916,81,FALSE)</f>
        <v>0</v>
      </c>
      <c r="R22" s="17">
        <f>VLOOKUP(B22,[1]RPT_PHU_CAP_TN!$B$5:$G$992,6,FALSE)</f>
        <v>0</v>
      </c>
      <c r="S22" s="17">
        <f>VLOOKUP(B22,[1]RPT_TIEN_AN_TRUA!$B$5:$I$993,8,FALSE)</f>
        <v>680000</v>
      </c>
      <c r="T22" s="17">
        <f>VLOOKUP(B22,[1]RPT_LNS_LUONG_CHE_DO!$B$5:$BX$920,75,FALSE)+VLOOKUP(B22,[1]RPT_LNS_LUONG_CHE_DO!$B$5:$BY$920,76,FALSE)</f>
        <v>458307.69230769237</v>
      </c>
      <c r="U22" s="13">
        <f>VLOOKUP(B22,[1]RPT_CAC_KHOAN_GIAM_TRU!$B$4:$I$472,7,FALSE) + VLOOKUP(B22,[1]RPT_CAC_KHOAN_GIAM_TRU!$B$4:$I$472,8,FALSE)</f>
        <v>152769.23076923078</v>
      </c>
      <c r="V22" s="17">
        <f t="shared" si="0"/>
        <v>9463307.692307692</v>
      </c>
      <c r="W22" s="18">
        <f>VLOOKUP(B22,[1]RPT_BAO_HIEM!$B$5:$N$992,11,FALSE)</f>
        <v>317760</v>
      </c>
      <c r="X22" s="18">
        <f>VLOOKUP(B22,[1]RPT_BAO_HIEM!$B$5:$N$992,12,FALSE)</f>
        <v>59580</v>
      </c>
      <c r="Y22" s="18">
        <f>VLOOKUP(B22,[1]RPT_BAO_HIEM!$B$5:$N$992,13,FALSE)</f>
        <v>39720</v>
      </c>
      <c r="Z22" s="19">
        <f>MIN(VLOOKUP(B22,[1]RPT_DOAN_PHI!$B$5:$H$894,7,FALSE),115000)</f>
        <v>39720</v>
      </c>
      <c r="AA22" s="18">
        <f>VLOOKUP(B22,[1]RPT_THUE!$B$5:$H$850,7,FALSE)</f>
        <v>0</v>
      </c>
      <c r="AB22" s="18">
        <f t="shared" si="1"/>
        <v>456780</v>
      </c>
      <c r="AC22" s="20">
        <f t="shared" si="2"/>
        <v>9006527.692307692</v>
      </c>
      <c r="AD22" s="21"/>
      <c r="AE22" s="21"/>
      <c r="AF22" s="20">
        <f t="shared" si="3"/>
        <v>9006527.692307692</v>
      </c>
      <c r="AG22" s="82">
        <f t="shared" si="4"/>
        <v>417060</v>
      </c>
    </row>
    <row r="23" spans="1:43" ht="19.5" customHeight="1">
      <c r="A23" s="12">
        <f t="shared" si="5"/>
        <v>17</v>
      </c>
      <c r="B23" s="40">
        <f>[1]GD_CHUNG!B21</f>
        <v>10544</v>
      </c>
      <c r="C23" s="42" t="str">
        <f>[1]GD_CHUNG!C21</f>
        <v>Trần Thị Yến Nga</v>
      </c>
      <c r="D23" s="42" t="str">
        <f>[1]GD_CHUNG!D21</f>
        <v>NV Tài liệu và HDCX</v>
      </c>
      <c r="E23" s="13" t="str">
        <f>[1]GD_CHUNG!G21</f>
        <v>HD3N</v>
      </c>
      <c r="F23" s="14">
        <f>VLOOKUP(B23,[1]GD_LCD_HS_LNS!$B$4:$E$993,4,FALSE)</f>
        <v>3972000</v>
      </c>
      <c r="G23" s="54">
        <f>VLOOKUP(B23,[1]GD_CHUNG!$B$5:$N$532,13,FALSE)</f>
        <v>10525139524016</v>
      </c>
      <c r="H23" s="15">
        <f>VLOOKUP(B23,[1]GD_CHAM_CONG!$C$6:$AN$934,38,FALSE)</f>
        <v>0</v>
      </c>
      <c r="I23" s="15">
        <f>VLOOKUP(B23,[1]GD_CHAM_CONG!$C$6:$AS$934,39,FALSE)+VLOOKUP(B23,[1]GD_CHAM_CONG!$C$6:$AS$934,40,FALSE)+VLOOKUP(B23,[1]GD_CHAM_CONG!$C$6:$AS$934,41,FALSE)+VLOOKUP(B23,[1]GD_CHAM_CONG!$C$6:$AS$934,42,FALSE)+VLOOKUP(B23,[1]GD_CHAM_CONG!$C$6:$AS$934,43,FALSE)</f>
        <v>13</v>
      </c>
      <c r="J23" s="15">
        <f>VLOOKUP(B23,[1]GD_CHAM_CONG!$C$6:$AV$934,44,FALSE)+VLOOKUP(B23,[1]GD_CHAM_CONG!$C$6:$AV$934,45,FALSE)+VLOOKUP(B23,[1]GD_CHAM_CONG!$C$6:$AV$934,46,FALSE)</f>
        <v>14</v>
      </c>
      <c r="K23" s="15">
        <f>VLOOKUP(B23,[1]GD_CHAM_CONG!$C$6:$AW$934,47,FALSE)</f>
        <v>0</v>
      </c>
      <c r="L23" s="15">
        <f>VLOOKUP(B23,[1]GD_CHAM_CONG!$C$6:$AZ$934,48,FALSE)</f>
        <v>0</v>
      </c>
      <c r="M23" s="15">
        <f>VLOOKUP(B23,[1]GD_CHAM_CONG!$C$6:$BF$934,50,FALSE)+VLOOKUP(B23,[1]GD_CHAM_CONG!$C$6:$BF$934,51,FALSE)+VLOOKUP(B23,[1]GD_CHAM_CONG!$C$6:$BF$934,52,FALSE)+VLOOKUP(B23,[1]GD_CHAM_CONG!$C$6:$BF$934,53,FALSE)+VLOOKUP(B23,[1]GD_CHAM_CONG!$C$6:$BF$934,54,FALSE)</f>
        <v>0</v>
      </c>
      <c r="N23" s="16">
        <f>VLOOKUP(B23,[1]GD_CHAM_CONG!$C$1:$BK$473,61,FALSE)</f>
        <v>1</v>
      </c>
      <c r="O23" s="16">
        <f>VLOOKUP(B23,[1]GD_LCD_HS_LNS!$B$4:$F$469,5,FALSE)</f>
        <v>1.85</v>
      </c>
      <c r="P23" s="17">
        <f>VLOOKUP(B23,[1]RPT_LNS_LUONG_CHE_DO!$B$5:$BC$548,54,FALSE)</f>
        <v>431666.66666666669</v>
      </c>
      <c r="Q23" s="17">
        <f>VLOOKUP(B23,[1]RPT_LNS_LUONG_CHE_DO!$B$5:$CD$916,81,FALSE)</f>
        <v>0</v>
      </c>
      <c r="R23" s="17">
        <f>VLOOKUP(B23,[1]RPT_PHU_CAP_TN!$B$5:$G$992,6,FALSE)</f>
        <v>0</v>
      </c>
      <c r="S23" s="17">
        <f>VLOOKUP(B23,[1]RPT_TIEN_AN_TRUA!$B$5:$I$993,8,FALSE)</f>
        <v>0</v>
      </c>
      <c r="T23" s="17">
        <f>VLOOKUP(B23,[1]RPT_LNS_LUONG_CHE_DO!$B$5:$BX$920,75,FALSE)+VLOOKUP(B23,[1]RPT_LNS_LUONG_CHE_DO!$B$5:$BY$920,76,FALSE)</f>
        <v>0</v>
      </c>
      <c r="U23" s="13">
        <f>VLOOKUP(B23,[1]RPT_CAC_KHOAN_GIAM_TRU!$B$4:$I$472,7,FALSE) + VLOOKUP(B23,[1]RPT_CAC_KHOAN_GIAM_TRU!$B$4:$I$472,8,FALSE)</f>
        <v>0</v>
      </c>
      <c r="V23" s="17">
        <f t="shared" si="0"/>
        <v>431666.66666666669</v>
      </c>
      <c r="W23" s="18">
        <f>VLOOKUP(B23,[1]RPT_BAO_HIEM!$B$5:$N$992,11,FALSE)</f>
        <v>0</v>
      </c>
      <c r="X23" s="18">
        <f>VLOOKUP(B23,[1]RPT_BAO_HIEM!$B$5:$N$992,12,FALSE)</f>
        <v>0</v>
      </c>
      <c r="Y23" s="18">
        <f>VLOOKUP(B23,[1]RPT_BAO_HIEM!$B$5:$N$992,13,FALSE)</f>
        <v>0</v>
      </c>
      <c r="Z23" s="19">
        <f>MIN(VLOOKUP(B23,[1]RPT_DOAN_PHI!$B$5:$H$894,7,FALSE),115000)</f>
        <v>0</v>
      </c>
      <c r="AA23" s="18">
        <f>VLOOKUP(B23,[1]RPT_THUE!$B$5:$H$850,7,FALSE)</f>
        <v>0</v>
      </c>
      <c r="AB23" s="18">
        <f t="shared" si="1"/>
        <v>0</v>
      </c>
      <c r="AC23" s="20">
        <f t="shared" si="2"/>
        <v>431666.66666666669</v>
      </c>
      <c r="AD23" s="21"/>
      <c r="AE23" s="21"/>
      <c r="AF23" s="20">
        <f t="shared" si="3"/>
        <v>431666.66666666669</v>
      </c>
      <c r="AG23" s="82">
        <f t="shared" si="4"/>
        <v>0</v>
      </c>
    </row>
    <row r="24" spans="1:43" ht="19.5" customHeight="1">
      <c r="A24" s="12">
        <f t="shared" si="5"/>
        <v>18</v>
      </c>
      <c r="B24" s="40">
        <f>[1]GD_CHUNG!B22</f>
        <v>10545</v>
      </c>
      <c r="C24" s="42" t="str">
        <f>[1]GD_CHUNG!C22</f>
        <v>Ngô Thanh Hiệp</v>
      </c>
      <c r="D24" s="42" t="str">
        <f>[1]GD_CHUNG!D22</f>
        <v>NV Tài liệu và HDCX</v>
      </c>
      <c r="E24" s="13" t="str">
        <f>[1]GD_CHUNG!G22</f>
        <v>HDKX</v>
      </c>
      <c r="F24" s="14">
        <f>VLOOKUP(B24,[1]GD_LCD_HS_LNS!$B$4:$E$993,4,FALSE)</f>
        <v>4534000</v>
      </c>
      <c r="G24" s="54">
        <f>VLOOKUP(B24,[1]GD_CHUNG!$B$5:$N$532,13,FALSE)</f>
        <v>10320765759016</v>
      </c>
      <c r="H24" s="15">
        <f>VLOOKUP(B24,[1]GD_CHAM_CONG!$C$6:$AN$934,38,FALSE)</f>
        <v>27</v>
      </c>
      <c r="I24" s="15">
        <f>VLOOKUP(B24,[1]GD_CHAM_CONG!$C$6:$AS$934,39,FALSE)+VLOOKUP(B24,[1]GD_CHAM_CONG!$C$6:$AS$934,40,FALSE)+VLOOKUP(B24,[1]GD_CHAM_CONG!$C$6:$AS$934,41,FALSE)+VLOOKUP(B24,[1]GD_CHAM_CONG!$C$6:$AS$934,42,FALSE)+VLOOKUP(B24,[1]GD_CHAM_CONG!$C$6:$AS$934,43,FALSE)</f>
        <v>0</v>
      </c>
      <c r="J24" s="15">
        <f>VLOOKUP(B24,[1]GD_CHAM_CONG!$C$6:$AV$934,44,FALSE)+VLOOKUP(B24,[1]GD_CHAM_CONG!$C$6:$AV$934,45,FALSE)+VLOOKUP(B24,[1]GD_CHAM_CONG!$C$6:$AV$934,46,FALSE)</f>
        <v>0</v>
      </c>
      <c r="K24" s="15">
        <f>VLOOKUP(B24,[1]GD_CHAM_CONG!$C$6:$AW$934,47,FALSE)</f>
        <v>0</v>
      </c>
      <c r="L24" s="15">
        <f>VLOOKUP(B24,[1]GD_CHAM_CONG!$C$6:$AZ$934,48,FALSE)</f>
        <v>0</v>
      </c>
      <c r="M24" s="15">
        <f>VLOOKUP(B24,[1]GD_CHAM_CONG!$C$6:$BF$934,50,FALSE)+VLOOKUP(B24,[1]GD_CHAM_CONG!$C$6:$BF$934,51,FALSE)+VLOOKUP(B24,[1]GD_CHAM_CONG!$C$6:$BF$934,52,FALSE)+VLOOKUP(B24,[1]GD_CHAM_CONG!$C$6:$BF$934,53,FALSE)+VLOOKUP(B24,[1]GD_CHAM_CONG!$C$6:$BF$934,54,FALSE)</f>
        <v>0</v>
      </c>
      <c r="N24" s="16">
        <f>VLOOKUP(B24,[1]GD_CHAM_CONG!$C$1:$BK$473,61,FALSE)</f>
        <v>1.05</v>
      </c>
      <c r="O24" s="16">
        <f>VLOOKUP(B24,[1]GD_LCD_HS_LNS!$B$4:$F$469,5,FALSE)</f>
        <v>2.6</v>
      </c>
      <c r="P24" s="17">
        <f>VLOOKUP(B24,[1]RPT_LNS_LUONG_CHE_DO!$B$5:$BC$548,54,FALSE)</f>
        <v>12285000.000000002</v>
      </c>
      <c r="Q24" s="17">
        <f>VLOOKUP(B24,[1]RPT_LNS_LUONG_CHE_DO!$B$5:$CD$916,81,FALSE)</f>
        <v>0</v>
      </c>
      <c r="R24" s="17">
        <f>VLOOKUP(B24,[1]RPT_PHU_CAP_TN!$B$5:$G$992,6,FALSE)</f>
        <v>0</v>
      </c>
      <c r="S24" s="17">
        <f>VLOOKUP(B24,[1]RPT_TIEN_AN_TRUA!$B$5:$I$993,8,FALSE)</f>
        <v>680000</v>
      </c>
      <c r="T24" s="17">
        <f>VLOOKUP(B24,[1]RPT_LNS_LUONG_CHE_DO!$B$5:$BX$920,75,FALSE)+VLOOKUP(B24,[1]RPT_LNS_LUONG_CHE_DO!$B$5:$BY$920,76,FALSE)</f>
        <v>0</v>
      </c>
      <c r="U24" s="13">
        <f>VLOOKUP(B24,[1]RPT_CAC_KHOAN_GIAM_TRU!$B$4:$I$472,7,FALSE) + VLOOKUP(B24,[1]RPT_CAC_KHOAN_GIAM_TRU!$B$4:$I$472,8,FALSE)</f>
        <v>0</v>
      </c>
      <c r="V24" s="17">
        <f t="shared" si="0"/>
        <v>12965000.000000002</v>
      </c>
      <c r="W24" s="18">
        <f>VLOOKUP(B24,[1]RPT_BAO_HIEM!$B$5:$N$992,11,FALSE)</f>
        <v>362720</v>
      </c>
      <c r="X24" s="18">
        <f>VLOOKUP(B24,[1]RPT_BAO_HIEM!$B$5:$N$992,12,FALSE)</f>
        <v>68010</v>
      </c>
      <c r="Y24" s="18">
        <f>VLOOKUP(B24,[1]RPT_BAO_HIEM!$B$5:$N$992,13,FALSE)</f>
        <v>45340</v>
      </c>
      <c r="Z24" s="19">
        <f>MIN(VLOOKUP(B24,[1]RPT_DOAN_PHI!$B$5:$H$894,7,FALSE),115000)</f>
        <v>45340</v>
      </c>
      <c r="AA24" s="18">
        <f>VLOOKUP(B24,[1]RPT_THUE!$B$5:$H$850,7,FALSE)</f>
        <v>0</v>
      </c>
      <c r="AB24" s="18">
        <f t="shared" si="1"/>
        <v>521410</v>
      </c>
      <c r="AC24" s="20">
        <f t="shared" si="2"/>
        <v>12443590.000000002</v>
      </c>
      <c r="AD24" s="21"/>
      <c r="AE24" s="21"/>
      <c r="AF24" s="20">
        <f t="shared" si="3"/>
        <v>12443590.000000002</v>
      </c>
      <c r="AG24" s="82">
        <f t="shared" si="4"/>
        <v>476070</v>
      </c>
    </row>
    <row r="25" spans="1:43" ht="19.5" customHeight="1">
      <c r="A25" s="12">
        <f t="shared" si="5"/>
        <v>19</v>
      </c>
      <c r="B25" s="40">
        <f>[1]GD_CHUNG!B23</f>
        <v>10546</v>
      </c>
      <c r="C25" s="42" t="str">
        <f>[1]GD_CHUNG!C23</f>
        <v>Tạ Đăng Việt</v>
      </c>
      <c r="D25" s="42" t="str">
        <f>[1]GD_CHUNG!D23</f>
        <v>NV Tài liệu và HDCX</v>
      </c>
      <c r="E25" s="13" t="str">
        <f>[1]GD_CHUNG!G23</f>
        <v>HD3N</v>
      </c>
      <c r="F25" s="14">
        <f>VLOOKUP(B25,[1]GD_LCD_HS_LNS!$B$4:$E$993,4,FALSE)</f>
        <v>3972000</v>
      </c>
      <c r="G25" s="54">
        <f>VLOOKUP(B25,[1]GD_CHUNG!$B$5:$N$532,13,FALSE)</f>
        <v>10525139515017</v>
      </c>
      <c r="H25" s="15">
        <f>VLOOKUP(B25,[1]GD_CHAM_CONG!$C$6:$AN$934,38,FALSE)</f>
        <v>27</v>
      </c>
      <c r="I25" s="15">
        <f>VLOOKUP(B25,[1]GD_CHAM_CONG!$C$6:$AS$934,39,FALSE)+VLOOKUP(B25,[1]GD_CHAM_CONG!$C$6:$AS$934,40,FALSE)+VLOOKUP(B25,[1]GD_CHAM_CONG!$C$6:$AS$934,41,FALSE)+VLOOKUP(B25,[1]GD_CHAM_CONG!$C$6:$AS$934,42,FALSE)+VLOOKUP(B25,[1]GD_CHAM_CONG!$C$6:$AS$934,43,FALSE)</f>
        <v>0</v>
      </c>
      <c r="J25" s="15">
        <f>VLOOKUP(B25,[1]GD_CHAM_CONG!$C$6:$AV$934,44,FALSE)+VLOOKUP(B25,[1]GD_CHAM_CONG!$C$6:$AV$934,45,FALSE)+VLOOKUP(B25,[1]GD_CHAM_CONG!$C$6:$AV$934,46,FALSE)</f>
        <v>0</v>
      </c>
      <c r="K25" s="15">
        <f>VLOOKUP(B25,[1]GD_CHAM_CONG!$C$6:$AW$934,47,FALSE)</f>
        <v>0</v>
      </c>
      <c r="L25" s="15">
        <f>VLOOKUP(B25,[1]GD_CHAM_CONG!$C$6:$AZ$934,48,FALSE)</f>
        <v>0</v>
      </c>
      <c r="M25" s="15">
        <f>VLOOKUP(B25,[1]GD_CHAM_CONG!$C$6:$BF$934,50,FALSE)+VLOOKUP(B25,[1]GD_CHAM_CONG!$C$6:$BF$934,51,FALSE)+VLOOKUP(B25,[1]GD_CHAM_CONG!$C$6:$BF$934,52,FALSE)+VLOOKUP(B25,[1]GD_CHAM_CONG!$C$6:$BF$934,53,FALSE)+VLOOKUP(B25,[1]GD_CHAM_CONG!$C$6:$BF$934,54,FALSE)</f>
        <v>0</v>
      </c>
      <c r="N25" s="16">
        <f>VLOOKUP(B25,[1]GD_CHAM_CONG!$C$1:$BK$473,61,FALSE)</f>
        <v>1</v>
      </c>
      <c r="O25" s="16">
        <f>VLOOKUP(B25,[1]GD_LCD_HS_LNS!$B$4:$F$469,5,FALSE)</f>
        <v>2.08</v>
      </c>
      <c r="P25" s="17">
        <f>VLOOKUP(B25,[1]RPT_LNS_LUONG_CHE_DO!$B$5:$BC$548,54,FALSE)</f>
        <v>9360000</v>
      </c>
      <c r="Q25" s="17">
        <f>VLOOKUP(B25,[1]RPT_LNS_LUONG_CHE_DO!$B$5:$CD$916,81,FALSE)</f>
        <v>0</v>
      </c>
      <c r="R25" s="17">
        <f>VLOOKUP(B25,[1]RPT_PHU_CAP_TN!$B$5:$G$992,6,FALSE)</f>
        <v>0</v>
      </c>
      <c r="S25" s="17">
        <f>VLOOKUP(B25,[1]RPT_TIEN_AN_TRUA!$B$5:$I$993,8,FALSE)</f>
        <v>680000</v>
      </c>
      <c r="T25" s="17">
        <f>VLOOKUP(B25,[1]RPT_LNS_LUONG_CHE_DO!$B$5:$BX$920,75,FALSE)+VLOOKUP(B25,[1]RPT_LNS_LUONG_CHE_DO!$B$5:$BY$920,76,FALSE)</f>
        <v>458307.69230769237</v>
      </c>
      <c r="U25" s="13">
        <f>VLOOKUP(B25,[1]RPT_CAC_KHOAN_GIAM_TRU!$B$4:$I$472,7,FALSE) + VLOOKUP(B25,[1]RPT_CAC_KHOAN_GIAM_TRU!$B$4:$I$472,8,FALSE)</f>
        <v>152769.23076923078</v>
      </c>
      <c r="V25" s="17">
        <f t="shared" si="0"/>
        <v>10498307.692307692</v>
      </c>
      <c r="W25" s="18">
        <f>VLOOKUP(B25,[1]RPT_BAO_HIEM!$B$5:$N$992,11,FALSE)</f>
        <v>317760</v>
      </c>
      <c r="X25" s="18">
        <f>VLOOKUP(B25,[1]RPT_BAO_HIEM!$B$5:$N$992,12,FALSE)</f>
        <v>59580</v>
      </c>
      <c r="Y25" s="18">
        <f>VLOOKUP(B25,[1]RPT_BAO_HIEM!$B$5:$N$992,13,FALSE)</f>
        <v>39720</v>
      </c>
      <c r="Z25" s="19">
        <f>MIN(VLOOKUP(B25,[1]RPT_DOAN_PHI!$B$5:$H$894,7,FALSE),115000)</f>
        <v>39720</v>
      </c>
      <c r="AA25" s="18">
        <f>VLOOKUP(B25,[1]RPT_THUE!$B$5:$H$850,7,FALSE)</f>
        <v>0</v>
      </c>
      <c r="AB25" s="18">
        <f t="shared" si="1"/>
        <v>456780</v>
      </c>
      <c r="AC25" s="20">
        <f t="shared" si="2"/>
        <v>10041527.692307692</v>
      </c>
      <c r="AD25" s="21"/>
      <c r="AE25" s="21"/>
      <c r="AF25" s="20">
        <f t="shared" si="3"/>
        <v>10041527.692307692</v>
      </c>
      <c r="AG25" s="82">
        <f t="shared" si="4"/>
        <v>417060</v>
      </c>
    </row>
    <row r="26" spans="1:43" ht="19.5" customHeight="1">
      <c r="A26" s="12">
        <f t="shared" si="5"/>
        <v>20</v>
      </c>
      <c r="B26" s="40">
        <f>[1]GD_CHUNG!B24</f>
        <v>10547</v>
      </c>
      <c r="C26" s="42" t="str">
        <f>[1]GD_CHUNG!C24</f>
        <v>Đào Thanh Hải</v>
      </c>
      <c r="D26" s="42" t="str">
        <f>[1]GD_CHUNG!D24</f>
        <v>NV Tài liệu và HDCX</v>
      </c>
      <c r="E26" s="13" t="str">
        <f>[1]GD_CHUNG!G24</f>
        <v>HD3N</v>
      </c>
      <c r="F26" s="14">
        <f>VLOOKUP(B26,[1]GD_LCD_HS_LNS!$B$4:$E$993,4,FALSE)</f>
        <v>3972000</v>
      </c>
      <c r="G26" s="54">
        <f>VLOOKUP(B26,[1]GD_CHUNG!$B$5:$N$532,13,FALSE)</f>
        <v>10525139517011</v>
      </c>
      <c r="H26" s="15">
        <f>VLOOKUP(B26,[1]GD_CHAM_CONG!$C$6:$AN$934,38,FALSE)</f>
        <v>27</v>
      </c>
      <c r="I26" s="15">
        <f>VLOOKUP(B26,[1]GD_CHAM_CONG!$C$6:$AS$934,39,FALSE)+VLOOKUP(B26,[1]GD_CHAM_CONG!$C$6:$AS$934,40,FALSE)+VLOOKUP(B26,[1]GD_CHAM_CONG!$C$6:$AS$934,41,FALSE)+VLOOKUP(B26,[1]GD_CHAM_CONG!$C$6:$AS$934,42,FALSE)+VLOOKUP(B26,[1]GD_CHAM_CONG!$C$6:$AS$934,43,FALSE)</f>
        <v>0</v>
      </c>
      <c r="J26" s="15">
        <f>VLOOKUP(B26,[1]GD_CHAM_CONG!$C$6:$AV$934,44,FALSE)+VLOOKUP(B26,[1]GD_CHAM_CONG!$C$6:$AV$934,45,FALSE)+VLOOKUP(B26,[1]GD_CHAM_CONG!$C$6:$AV$934,46,FALSE)</f>
        <v>0</v>
      </c>
      <c r="K26" s="15">
        <f>VLOOKUP(B26,[1]GD_CHAM_CONG!$C$6:$AW$934,47,FALSE)</f>
        <v>0</v>
      </c>
      <c r="L26" s="15">
        <f>VLOOKUP(B26,[1]GD_CHAM_CONG!$C$6:$AZ$934,48,FALSE)</f>
        <v>0</v>
      </c>
      <c r="M26" s="15">
        <f>VLOOKUP(B26,[1]GD_CHAM_CONG!$C$6:$BF$934,50,FALSE)+VLOOKUP(B26,[1]GD_CHAM_CONG!$C$6:$BF$934,51,FALSE)+VLOOKUP(B26,[1]GD_CHAM_CONG!$C$6:$BF$934,52,FALSE)+VLOOKUP(B26,[1]GD_CHAM_CONG!$C$6:$BF$934,53,FALSE)+VLOOKUP(B26,[1]GD_CHAM_CONG!$C$6:$BF$934,54,FALSE)</f>
        <v>0</v>
      </c>
      <c r="N26" s="16">
        <f>VLOOKUP(B26,[1]GD_CHAM_CONG!$C$1:$BK$473,61,FALSE)</f>
        <v>1</v>
      </c>
      <c r="O26" s="16">
        <f>VLOOKUP(B26,[1]GD_LCD_HS_LNS!$B$4:$F$469,5,FALSE)</f>
        <v>1.96</v>
      </c>
      <c r="P26" s="17">
        <f>VLOOKUP(B26,[1]RPT_LNS_LUONG_CHE_DO!$B$5:$BC$548,54,FALSE)</f>
        <v>8820000</v>
      </c>
      <c r="Q26" s="17">
        <f>VLOOKUP(B26,[1]RPT_LNS_LUONG_CHE_DO!$B$5:$CD$916,81,FALSE)</f>
        <v>0</v>
      </c>
      <c r="R26" s="17">
        <f>VLOOKUP(B26,[1]RPT_PHU_CAP_TN!$B$5:$G$992,6,FALSE)</f>
        <v>0</v>
      </c>
      <c r="S26" s="17">
        <f>VLOOKUP(B26,[1]RPT_TIEN_AN_TRUA!$B$5:$I$993,8,FALSE)</f>
        <v>680000</v>
      </c>
      <c r="T26" s="17">
        <f>VLOOKUP(B26,[1]RPT_LNS_LUONG_CHE_DO!$B$5:$BX$920,75,FALSE)+VLOOKUP(B26,[1]RPT_LNS_LUONG_CHE_DO!$B$5:$BY$920,76,FALSE)</f>
        <v>229153.84615384619</v>
      </c>
      <c r="U26" s="13">
        <f>VLOOKUP(B26,[1]RPT_CAC_KHOAN_GIAM_TRU!$B$4:$I$472,7,FALSE) + VLOOKUP(B26,[1]RPT_CAC_KHOAN_GIAM_TRU!$B$4:$I$472,8,FALSE)</f>
        <v>76384.61538461539</v>
      </c>
      <c r="V26" s="17">
        <f t="shared" si="0"/>
        <v>9729153.846153846</v>
      </c>
      <c r="W26" s="18">
        <f>VLOOKUP(B26,[1]RPT_BAO_HIEM!$B$5:$N$992,11,FALSE)</f>
        <v>317760</v>
      </c>
      <c r="X26" s="18">
        <f>VLOOKUP(B26,[1]RPT_BAO_HIEM!$B$5:$N$992,12,FALSE)</f>
        <v>59580</v>
      </c>
      <c r="Y26" s="18">
        <f>VLOOKUP(B26,[1]RPT_BAO_HIEM!$B$5:$N$992,13,FALSE)</f>
        <v>39720</v>
      </c>
      <c r="Z26" s="19">
        <f>MIN(VLOOKUP(B26,[1]RPT_DOAN_PHI!$B$5:$H$894,7,FALSE),115000)</f>
        <v>39720</v>
      </c>
      <c r="AA26" s="18">
        <f>VLOOKUP(B26,[1]RPT_THUE!$B$5:$H$850,7,FALSE)</f>
        <v>0</v>
      </c>
      <c r="AB26" s="18">
        <f t="shared" si="1"/>
        <v>456780</v>
      </c>
      <c r="AC26" s="20">
        <f t="shared" si="2"/>
        <v>9272373.846153846</v>
      </c>
      <c r="AD26" s="22"/>
      <c r="AE26" s="21"/>
      <c r="AF26" s="20">
        <f t="shared" si="3"/>
        <v>9272373.846153846</v>
      </c>
      <c r="AG26" s="82">
        <f t="shared" si="4"/>
        <v>417060</v>
      </c>
    </row>
    <row r="27" spans="1:43" ht="19.5" customHeight="1">
      <c r="A27" s="12">
        <f t="shared" si="5"/>
        <v>21</v>
      </c>
      <c r="B27" s="40">
        <f>[1]GD_CHUNG!B25</f>
        <v>10549</v>
      </c>
      <c r="C27" s="42" t="str">
        <f>[1]GD_CHUNG!C25</f>
        <v>Nguyễn Thanh Hải</v>
      </c>
      <c r="D27" s="42" t="str">
        <f>[1]GD_CHUNG!D25</f>
        <v>NV Tài liệu và HDCX</v>
      </c>
      <c r="E27" s="13" t="str">
        <f>[1]GD_CHUNG!G25</f>
        <v>HDKX</v>
      </c>
      <c r="F27" s="14">
        <f>VLOOKUP(B27,[1]GD_LCD_HS_LNS!$B$4:$E$993,4,FALSE)</f>
        <v>3972000</v>
      </c>
      <c r="G27" s="54">
        <f>VLOOKUP(B27,[1]GD_CHUNG!$B$5:$N$532,13,FALSE)</f>
        <v>10523498941010</v>
      </c>
      <c r="H27" s="15">
        <f>VLOOKUP(B27,[1]GD_CHAM_CONG!$C$6:$AN$934,38,FALSE)</f>
        <v>0</v>
      </c>
      <c r="I27" s="15">
        <f>VLOOKUP(B27,[1]GD_CHAM_CONG!$C$6:$AS$934,39,FALSE)+VLOOKUP(B27,[1]GD_CHAM_CONG!$C$6:$AS$934,40,FALSE)+VLOOKUP(B27,[1]GD_CHAM_CONG!$C$6:$AS$934,41,FALSE)+VLOOKUP(B27,[1]GD_CHAM_CONG!$C$6:$AS$934,42,FALSE)+VLOOKUP(B27,[1]GD_CHAM_CONG!$C$6:$AS$934,43,FALSE)</f>
        <v>0</v>
      </c>
      <c r="J27" s="15">
        <f>VLOOKUP(B27,[1]GD_CHAM_CONG!$C$6:$AV$934,44,FALSE)+VLOOKUP(B27,[1]GD_CHAM_CONG!$C$6:$AV$934,45,FALSE)+VLOOKUP(B27,[1]GD_CHAM_CONG!$C$6:$AV$934,46,FALSE)</f>
        <v>27</v>
      </c>
      <c r="K27" s="15">
        <f>VLOOKUP(B27,[1]GD_CHAM_CONG!$C$6:$AW$934,47,FALSE)</f>
        <v>0</v>
      </c>
      <c r="L27" s="15">
        <f>VLOOKUP(B27,[1]GD_CHAM_CONG!$C$6:$AZ$934,48,FALSE)</f>
        <v>0</v>
      </c>
      <c r="M27" s="15">
        <f>VLOOKUP(B27,[1]GD_CHAM_CONG!$C$6:$BF$934,50,FALSE)+VLOOKUP(B27,[1]GD_CHAM_CONG!$C$6:$BF$934,51,FALSE)+VLOOKUP(B27,[1]GD_CHAM_CONG!$C$6:$BF$934,52,FALSE)+VLOOKUP(B27,[1]GD_CHAM_CONG!$C$6:$BF$934,53,FALSE)+VLOOKUP(B27,[1]GD_CHAM_CONG!$C$6:$BF$934,54,FALSE)</f>
        <v>0</v>
      </c>
      <c r="N27" s="16">
        <f>VLOOKUP(B27,[1]GD_CHAM_CONG!$C$1:$BK$473,61,FALSE)</f>
        <v>1</v>
      </c>
      <c r="O27" s="16">
        <f>VLOOKUP(B27,[1]GD_LCD_HS_LNS!$B$4:$F$469,5,FALSE)</f>
        <v>2.08</v>
      </c>
      <c r="P27" s="17">
        <f>VLOOKUP(B27,[1]RPT_LNS_LUONG_CHE_DO!$B$5:$BC$548,54,FALSE)</f>
        <v>936000.00000000012</v>
      </c>
      <c r="Q27" s="17">
        <f>VLOOKUP(B27,[1]RPT_LNS_LUONG_CHE_DO!$B$5:$CD$916,81,FALSE)</f>
        <v>0</v>
      </c>
      <c r="R27" s="17">
        <f>VLOOKUP(B27,[1]RPT_PHU_CAP_TN!$B$5:$G$992,6,FALSE)</f>
        <v>0</v>
      </c>
      <c r="S27" s="17">
        <f>VLOOKUP(B27,[1]RPT_TIEN_AN_TRUA!$B$5:$I$993,8,FALSE)</f>
        <v>0</v>
      </c>
      <c r="T27" s="17">
        <f>VLOOKUP(B27,[1]RPT_LNS_LUONG_CHE_DO!$B$5:$BX$920,75,FALSE)+VLOOKUP(B27,[1]RPT_LNS_LUONG_CHE_DO!$B$5:$BY$920,76,FALSE)</f>
        <v>0</v>
      </c>
      <c r="U27" s="13">
        <f>VLOOKUP(B27,[1]RPT_CAC_KHOAN_GIAM_TRU!$B$4:$I$472,7,FALSE) + VLOOKUP(B27,[1]RPT_CAC_KHOAN_GIAM_TRU!$B$4:$I$472,8,FALSE)</f>
        <v>0</v>
      </c>
      <c r="V27" s="17">
        <f t="shared" si="0"/>
        <v>936000.00000000012</v>
      </c>
      <c r="W27" s="18">
        <f>VLOOKUP(B27,[1]RPT_BAO_HIEM!$B$5:$N$992,11,FALSE)</f>
        <v>0</v>
      </c>
      <c r="X27" s="18">
        <f>VLOOKUP(B27,[1]RPT_BAO_HIEM!$B$5:$N$992,12,FALSE)</f>
        <v>0</v>
      </c>
      <c r="Y27" s="18">
        <f>VLOOKUP(B27,[1]RPT_BAO_HIEM!$B$5:$N$992,13,FALSE)</f>
        <v>0</v>
      </c>
      <c r="Z27" s="19">
        <f>MIN(VLOOKUP(B27,[1]RPT_DOAN_PHI!$B$5:$H$894,7,FALSE),115000)</f>
        <v>0</v>
      </c>
      <c r="AA27" s="18">
        <f>VLOOKUP(B27,[1]RPT_THUE!$B$5:$H$850,7,FALSE)</f>
        <v>0</v>
      </c>
      <c r="AB27" s="18">
        <f t="shared" si="1"/>
        <v>0</v>
      </c>
      <c r="AC27" s="20">
        <f t="shared" si="2"/>
        <v>936000.00000000012</v>
      </c>
      <c r="AD27" s="21"/>
      <c r="AE27" s="21"/>
      <c r="AF27" s="20">
        <f t="shared" si="3"/>
        <v>936000.00000000012</v>
      </c>
      <c r="AG27" s="82">
        <f t="shared" si="4"/>
        <v>0</v>
      </c>
    </row>
    <row r="28" spans="1:43" ht="19.5" customHeight="1">
      <c r="A28" s="12">
        <f t="shared" si="5"/>
        <v>22</v>
      </c>
      <c r="B28" s="40">
        <f>[1]GD_CHUNG!B26</f>
        <v>10550</v>
      </c>
      <c r="C28" s="42" t="str">
        <f>[1]GD_CHUNG!C26</f>
        <v>Vũ Đức Thiện</v>
      </c>
      <c r="D28" s="42" t="str">
        <f>[1]GD_CHUNG!D26</f>
        <v>NV Tài liệu và HDCX</v>
      </c>
      <c r="E28" s="13" t="str">
        <f>[1]GD_CHUNG!G26</f>
        <v>HDKX</v>
      </c>
      <c r="F28" s="14">
        <f>VLOOKUP(B28,[1]GD_LCD_HS_LNS!$B$4:$E$993,4,FALSE)</f>
        <v>3972000</v>
      </c>
      <c r="G28" s="54">
        <f>VLOOKUP(B28,[1]GD_CHUNG!$B$5:$N$532,13,FALSE)</f>
        <v>10522162572010</v>
      </c>
      <c r="H28" s="15">
        <f>VLOOKUP(B28,[1]GD_CHAM_CONG!$C$6:$AN$934,38,FALSE)</f>
        <v>27</v>
      </c>
      <c r="I28" s="15">
        <f>VLOOKUP(B28,[1]GD_CHAM_CONG!$C$6:$AS$934,39,FALSE)+VLOOKUP(B28,[1]GD_CHAM_CONG!$C$6:$AS$934,40,FALSE)+VLOOKUP(B28,[1]GD_CHAM_CONG!$C$6:$AS$934,41,FALSE)+VLOOKUP(B28,[1]GD_CHAM_CONG!$C$6:$AS$934,42,FALSE)+VLOOKUP(B28,[1]GD_CHAM_CONG!$C$6:$AS$934,43,FALSE)</f>
        <v>0</v>
      </c>
      <c r="J28" s="15">
        <f>VLOOKUP(B28,[1]GD_CHAM_CONG!$C$6:$AV$934,44,FALSE)+VLOOKUP(B28,[1]GD_CHAM_CONG!$C$6:$AV$934,45,FALSE)+VLOOKUP(B28,[1]GD_CHAM_CONG!$C$6:$AV$934,46,FALSE)</f>
        <v>0</v>
      </c>
      <c r="K28" s="15">
        <f>VLOOKUP(B28,[1]GD_CHAM_CONG!$C$6:$AW$934,47,FALSE)</f>
        <v>0</v>
      </c>
      <c r="L28" s="15">
        <f>VLOOKUP(B28,[1]GD_CHAM_CONG!$C$6:$AZ$934,48,FALSE)</f>
        <v>0</v>
      </c>
      <c r="M28" s="15">
        <f>VLOOKUP(B28,[1]GD_CHAM_CONG!$C$6:$BF$934,50,FALSE)+VLOOKUP(B28,[1]GD_CHAM_CONG!$C$6:$BF$934,51,FALSE)+VLOOKUP(B28,[1]GD_CHAM_CONG!$C$6:$BF$934,52,FALSE)+VLOOKUP(B28,[1]GD_CHAM_CONG!$C$6:$BF$934,53,FALSE)+VLOOKUP(B28,[1]GD_CHAM_CONG!$C$6:$BF$934,54,FALSE)</f>
        <v>0</v>
      </c>
      <c r="N28" s="16">
        <f>VLOOKUP(B28,[1]GD_CHAM_CONG!$C$1:$BK$473,61,FALSE)</f>
        <v>0.85</v>
      </c>
      <c r="O28" s="16">
        <f>VLOOKUP(B28,[1]GD_LCD_HS_LNS!$B$4:$F$469,5,FALSE)</f>
        <v>2.25</v>
      </c>
      <c r="P28" s="17">
        <f>VLOOKUP(B28,[1]RPT_LNS_LUONG_CHE_DO!$B$5:$BC$548,54,FALSE)</f>
        <v>8606250</v>
      </c>
      <c r="Q28" s="17">
        <f>VLOOKUP(B28,[1]RPT_LNS_LUONG_CHE_DO!$B$5:$CD$916,81,FALSE)</f>
        <v>0</v>
      </c>
      <c r="R28" s="17">
        <f>VLOOKUP(B28,[1]RPT_PHU_CAP_TN!$B$5:$G$992,6,FALSE)</f>
        <v>0</v>
      </c>
      <c r="S28" s="17">
        <f>VLOOKUP(B28,[1]RPT_TIEN_AN_TRUA!$B$5:$I$993,8,FALSE)</f>
        <v>680000</v>
      </c>
      <c r="T28" s="17">
        <f>VLOOKUP(B28,[1]RPT_LNS_LUONG_CHE_DO!$B$5:$BX$920,75,FALSE)+VLOOKUP(B28,[1]RPT_LNS_LUONG_CHE_DO!$B$5:$BY$920,76,FALSE)</f>
        <v>0</v>
      </c>
      <c r="U28" s="13">
        <f>VLOOKUP(B28,[1]RPT_CAC_KHOAN_GIAM_TRU!$B$4:$I$472,7,FALSE) + VLOOKUP(B28,[1]RPT_CAC_KHOAN_GIAM_TRU!$B$4:$I$472,8,FALSE)</f>
        <v>0</v>
      </c>
      <c r="V28" s="17">
        <f t="shared" si="0"/>
        <v>9286250</v>
      </c>
      <c r="W28" s="18">
        <f>VLOOKUP(B28,[1]RPT_BAO_HIEM!$B$5:$N$992,11,FALSE)</f>
        <v>317760</v>
      </c>
      <c r="X28" s="18">
        <f>VLOOKUP(B28,[1]RPT_BAO_HIEM!$B$5:$N$992,12,FALSE)</f>
        <v>59580</v>
      </c>
      <c r="Y28" s="18">
        <f>VLOOKUP(B28,[1]RPT_BAO_HIEM!$B$5:$N$992,13,FALSE)</f>
        <v>39720</v>
      </c>
      <c r="Z28" s="19">
        <f>MIN(VLOOKUP(B28,[1]RPT_DOAN_PHI!$B$5:$H$894,7,FALSE),115000)</f>
        <v>39720</v>
      </c>
      <c r="AA28" s="18">
        <f>VLOOKUP(B28,[1]RPT_THUE!$B$5:$H$850,7,FALSE)</f>
        <v>0</v>
      </c>
      <c r="AB28" s="18">
        <f t="shared" si="1"/>
        <v>456780</v>
      </c>
      <c r="AC28" s="20">
        <f t="shared" si="2"/>
        <v>8829470</v>
      </c>
      <c r="AD28" s="22"/>
      <c r="AE28" s="21"/>
      <c r="AF28" s="20">
        <f t="shared" si="3"/>
        <v>8829470</v>
      </c>
      <c r="AG28" s="82">
        <f t="shared" si="4"/>
        <v>417060</v>
      </c>
    </row>
    <row r="29" spans="1:43" ht="19.5" customHeight="1">
      <c r="A29" s="12">
        <f t="shared" si="5"/>
        <v>23</v>
      </c>
      <c r="B29" s="40">
        <f>[1]GD_CHUNG!B27</f>
        <v>10551</v>
      </c>
      <c r="C29" s="42" t="str">
        <f>[1]GD_CHUNG!C27</f>
        <v>Ngô Ngọc Long</v>
      </c>
      <c r="D29" s="42" t="str">
        <f>[1]GD_CHUNG!D27</f>
        <v>NV Tài liệu và HDCX</v>
      </c>
      <c r="E29" s="13" t="str">
        <f>[1]GD_CHUNG!G27</f>
        <v>HDKX</v>
      </c>
      <c r="F29" s="14">
        <f>VLOOKUP(B29,[1]GD_LCD_HS_LNS!$B$4:$E$993,4,FALSE)</f>
        <v>4534000</v>
      </c>
      <c r="G29" s="54">
        <f>VLOOKUP(B29,[1]GD_CHUNG!$B$5:$N$532,13,FALSE)</f>
        <v>10521242995013</v>
      </c>
      <c r="H29" s="15">
        <f>VLOOKUP(B29,[1]GD_CHAM_CONG!$C$6:$AN$934,38,FALSE)</f>
        <v>27</v>
      </c>
      <c r="I29" s="15">
        <f>VLOOKUP(B29,[1]GD_CHAM_CONG!$C$6:$AS$934,39,FALSE)+VLOOKUP(B29,[1]GD_CHAM_CONG!$C$6:$AS$934,40,FALSE)+VLOOKUP(B29,[1]GD_CHAM_CONG!$C$6:$AS$934,41,FALSE)+VLOOKUP(B29,[1]GD_CHAM_CONG!$C$6:$AS$934,42,FALSE)+VLOOKUP(B29,[1]GD_CHAM_CONG!$C$6:$AS$934,43,FALSE)</f>
        <v>0</v>
      </c>
      <c r="J29" s="15">
        <f>VLOOKUP(B29,[1]GD_CHAM_CONG!$C$6:$AV$934,44,FALSE)+VLOOKUP(B29,[1]GD_CHAM_CONG!$C$6:$AV$934,45,FALSE)+VLOOKUP(B29,[1]GD_CHAM_CONG!$C$6:$AV$934,46,FALSE)</f>
        <v>0</v>
      </c>
      <c r="K29" s="15">
        <f>VLOOKUP(B29,[1]GD_CHAM_CONG!$C$6:$AW$934,47,FALSE)</f>
        <v>0</v>
      </c>
      <c r="L29" s="15">
        <f>VLOOKUP(B29,[1]GD_CHAM_CONG!$C$6:$AZ$934,48,FALSE)</f>
        <v>0</v>
      </c>
      <c r="M29" s="15">
        <f>VLOOKUP(B29,[1]GD_CHAM_CONG!$C$6:$BF$934,50,FALSE)+VLOOKUP(B29,[1]GD_CHAM_CONG!$C$6:$BF$934,51,FALSE)+VLOOKUP(B29,[1]GD_CHAM_CONG!$C$6:$BF$934,52,FALSE)+VLOOKUP(B29,[1]GD_CHAM_CONG!$C$6:$BF$934,53,FALSE)+VLOOKUP(B29,[1]GD_CHAM_CONG!$C$6:$BF$934,54,FALSE)</f>
        <v>0</v>
      </c>
      <c r="N29" s="16">
        <f>VLOOKUP(B29,[1]GD_CHAM_CONG!$C$1:$BK$473,61,FALSE)</f>
        <v>1</v>
      </c>
      <c r="O29" s="16">
        <f>VLOOKUP(B29,[1]GD_LCD_HS_LNS!$B$4:$F$469,5,FALSE)</f>
        <v>2.6</v>
      </c>
      <c r="P29" s="17">
        <f>VLOOKUP(B29,[1]RPT_LNS_LUONG_CHE_DO!$B$5:$BC$548,54,FALSE)</f>
        <v>11700000</v>
      </c>
      <c r="Q29" s="17">
        <f>VLOOKUP(B29,[1]RPT_LNS_LUONG_CHE_DO!$B$5:$CD$916,81,FALSE)</f>
        <v>0</v>
      </c>
      <c r="R29" s="17">
        <f>VLOOKUP(B29,[1]RPT_PHU_CAP_TN!$B$5:$G$992,6,FALSE)</f>
        <v>0</v>
      </c>
      <c r="S29" s="17">
        <f>VLOOKUP(B29,[1]RPT_TIEN_AN_TRUA!$B$5:$I$993,8,FALSE)</f>
        <v>680000</v>
      </c>
      <c r="T29" s="17">
        <f>VLOOKUP(B29,[1]RPT_LNS_LUONG_CHE_DO!$B$5:$BX$920,75,FALSE)+VLOOKUP(B29,[1]RPT_LNS_LUONG_CHE_DO!$B$5:$BY$920,76,FALSE)</f>
        <v>261576.92307692312</v>
      </c>
      <c r="U29" s="13">
        <f>VLOOKUP(B29,[1]RPT_CAC_KHOAN_GIAM_TRU!$B$4:$I$472,7,FALSE) + VLOOKUP(B29,[1]RPT_CAC_KHOAN_GIAM_TRU!$B$4:$I$472,8,FALSE)</f>
        <v>87192.307692307702</v>
      </c>
      <c r="V29" s="17">
        <f t="shared" si="0"/>
        <v>12641576.923076924</v>
      </c>
      <c r="W29" s="18">
        <f>VLOOKUP(B29,[1]RPT_BAO_HIEM!$B$5:$N$992,11,FALSE)</f>
        <v>362720</v>
      </c>
      <c r="X29" s="18">
        <f>VLOOKUP(B29,[1]RPT_BAO_HIEM!$B$5:$N$992,12,FALSE)</f>
        <v>68010</v>
      </c>
      <c r="Y29" s="18">
        <f>VLOOKUP(B29,[1]RPT_BAO_HIEM!$B$5:$N$992,13,FALSE)</f>
        <v>45340</v>
      </c>
      <c r="Z29" s="19">
        <f>MIN(VLOOKUP(B29,[1]RPT_DOAN_PHI!$B$5:$H$894,7,FALSE),115000)</f>
        <v>45340</v>
      </c>
      <c r="AA29" s="18">
        <f>VLOOKUP(B29,[1]RPT_THUE!$B$5:$H$850,7,FALSE)</f>
        <v>0</v>
      </c>
      <c r="AB29" s="18">
        <f t="shared" si="1"/>
        <v>521410</v>
      </c>
      <c r="AC29" s="20">
        <f t="shared" si="2"/>
        <v>12120166.923076924</v>
      </c>
      <c r="AD29" s="21"/>
      <c r="AE29" s="21"/>
      <c r="AF29" s="20">
        <f t="shared" si="3"/>
        <v>12120166.923076924</v>
      </c>
      <c r="AG29" s="82">
        <f t="shared" si="4"/>
        <v>476070</v>
      </c>
    </row>
    <row r="30" spans="1:43" ht="19.5" customHeight="1">
      <c r="A30" s="12">
        <f t="shared" si="5"/>
        <v>24</v>
      </c>
      <c r="B30" s="40">
        <f>[1]GD_CHUNG!B28</f>
        <v>10552</v>
      </c>
      <c r="C30" s="42" t="str">
        <f>[1]GD_CHUNG!C28</f>
        <v>Nguyễn Thúy Hà</v>
      </c>
      <c r="D30" s="42" t="str">
        <f>[1]GD_CHUNG!D28</f>
        <v>NV Tài liệu và HDCX</v>
      </c>
      <c r="E30" s="13" t="str">
        <f>[1]GD_CHUNG!G28</f>
        <v>HDKX</v>
      </c>
      <c r="F30" s="14">
        <f>VLOOKUP(B30,[1]GD_LCD_HS_LNS!$B$4:$E$993,4,FALSE)</f>
        <v>3972000</v>
      </c>
      <c r="G30" s="54">
        <f>VLOOKUP(B30,[1]GD_CHUNG!$B$5:$N$532,13,FALSE)</f>
        <v>10521137536011</v>
      </c>
      <c r="H30" s="15">
        <f>VLOOKUP(B30,[1]GD_CHAM_CONG!$C$6:$AN$934,38,FALSE)</f>
        <v>23</v>
      </c>
      <c r="I30" s="15">
        <f>VLOOKUP(B30,[1]GD_CHAM_CONG!$C$6:$AS$934,39,FALSE)+VLOOKUP(B30,[1]GD_CHAM_CONG!$C$6:$AS$934,40,FALSE)+VLOOKUP(B30,[1]GD_CHAM_CONG!$C$6:$AS$934,41,FALSE)+VLOOKUP(B30,[1]GD_CHAM_CONG!$C$6:$AS$934,42,FALSE)+VLOOKUP(B30,[1]GD_CHAM_CONG!$C$6:$AS$934,43,FALSE)</f>
        <v>0</v>
      </c>
      <c r="J30" s="15">
        <f>VLOOKUP(B30,[1]GD_CHAM_CONG!$C$6:$AV$934,44,FALSE)+VLOOKUP(B30,[1]GD_CHAM_CONG!$C$6:$AV$934,45,FALSE)+VLOOKUP(B30,[1]GD_CHAM_CONG!$C$6:$AV$934,46,FALSE)</f>
        <v>0</v>
      </c>
      <c r="K30" s="15">
        <f>VLOOKUP(B30,[1]GD_CHAM_CONG!$C$6:$AW$934,47,FALSE)</f>
        <v>0</v>
      </c>
      <c r="L30" s="15">
        <f>VLOOKUP(B30,[1]GD_CHAM_CONG!$C$6:$AZ$934,48,FALSE)</f>
        <v>0</v>
      </c>
      <c r="M30" s="15">
        <f>VLOOKUP(B30,[1]GD_CHAM_CONG!$C$6:$BF$934,50,FALSE)+VLOOKUP(B30,[1]GD_CHAM_CONG!$C$6:$BF$934,51,FALSE)+VLOOKUP(B30,[1]GD_CHAM_CONG!$C$6:$BF$934,52,FALSE)+VLOOKUP(B30,[1]GD_CHAM_CONG!$C$6:$BF$934,53,FALSE)+VLOOKUP(B30,[1]GD_CHAM_CONG!$C$6:$BF$934,54,FALSE)</f>
        <v>0</v>
      </c>
      <c r="N30" s="16">
        <f>VLOOKUP(B30,[1]GD_CHAM_CONG!$C$1:$BK$473,61,FALSE)</f>
        <v>1</v>
      </c>
      <c r="O30" s="16">
        <f>VLOOKUP(B30,[1]GD_LCD_HS_LNS!$B$4:$F$469,5,FALSE)</f>
        <v>2.12</v>
      </c>
      <c r="P30" s="17">
        <f>VLOOKUP(B30,[1]RPT_LNS_LUONG_CHE_DO!$B$5:$BC$548,54,FALSE)</f>
        <v>8126666.666666667</v>
      </c>
      <c r="Q30" s="17">
        <f>VLOOKUP(B30,[1]RPT_LNS_LUONG_CHE_DO!$B$5:$CD$916,81,FALSE)</f>
        <v>0</v>
      </c>
      <c r="R30" s="17">
        <f>VLOOKUP(B30,[1]RPT_PHU_CAP_TN!$B$5:$G$992,6,FALSE)</f>
        <v>0</v>
      </c>
      <c r="S30" s="17">
        <f>VLOOKUP(B30,[1]RPT_TIEN_AN_TRUA!$B$5:$I$993,8,FALSE)</f>
        <v>579259.25925925921</v>
      </c>
      <c r="T30" s="17">
        <f>VLOOKUP(B30,[1]RPT_LNS_LUONG_CHE_DO!$B$5:$BX$920,75,FALSE)+VLOOKUP(B30,[1]RPT_LNS_LUONG_CHE_DO!$B$5:$BY$920,76,FALSE)</f>
        <v>0</v>
      </c>
      <c r="U30" s="13">
        <f>VLOOKUP(B30,[1]RPT_CAC_KHOAN_GIAM_TRU!$B$4:$I$472,7,FALSE) + VLOOKUP(B30,[1]RPT_CAC_KHOAN_GIAM_TRU!$B$4:$I$472,8,FALSE)</f>
        <v>0</v>
      </c>
      <c r="V30" s="17">
        <f t="shared" si="0"/>
        <v>8705925.9259259254</v>
      </c>
      <c r="W30" s="18">
        <f>VLOOKUP(B30,[1]RPT_BAO_HIEM!$B$5:$N$992,11,FALSE)</f>
        <v>317760</v>
      </c>
      <c r="X30" s="18">
        <f>VLOOKUP(B30,[1]RPT_BAO_HIEM!$B$5:$N$992,12,FALSE)</f>
        <v>59580</v>
      </c>
      <c r="Y30" s="18">
        <f>VLOOKUP(B30,[1]RPT_BAO_HIEM!$B$5:$N$992,13,FALSE)</f>
        <v>39720</v>
      </c>
      <c r="Z30" s="19">
        <f>MIN(VLOOKUP(B30,[1]RPT_DOAN_PHI!$B$5:$H$894,7,FALSE),115000)</f>
        <v>39720</v>
      </c>
      <c r="AA30" s="18">
        <f>VLOOKUP(B30,[1]RPT_THUE!$B$5:$H$850,7,FALSE)</f>
        <v>0</v>
      </c>
      <c r="AB30" s="18">
        <f t="shared" si="1"/>
        <v>456780</v>
      </c>
      <c r="AC30" s="20">
        <f t="shared" si="2"/>
        <v>8249145.9259259254</v>
      </c>
      <c r="AD30" s="21"/>
      <c r="AE30" s="21"/>
      <c r="AF30" s="20">
        <f t="shared" si="3"/>
        <v>8249145.9259259254</v>
      </c>
      <c r="AG30" s="82">
        <f t="shared" si="4"/>
        <v>417060</v>
      </c>
    </row>
    <row r="31" spans="1:43" ht="19.5" customHeight="1">
      <c r="A31" s="12">
        <f t="shared" si="5"/>
        <v>25</v>
      </c>
      <c r="B31" s="40">
        <f>[1]GD_CHUNG!B29</f>
        <v>10553</v>
      </c>
      <c r="C31" s="42" t="str">
        <f>[1]GD_CHUNG!C29</f>
        <v>Đỗ Thanh Tùng</v>
      </c>
      <c r="D31" s="42" t="str">
        <f>[1]GD_CHUNG!D29</f>
        <v>NV Tài liệu và HDCX</v>
      </c>
      <c r="E31" s="13" t="str">
        <f>[1]GD_CHUNG!G29</f>
        <v>HDKX</v>
      </c>
      <c r="F31" s="14">
        <f>VLOOKUP(B31,[1]GD_LCD_HS_LNS!$B$4:$E$993,4,FALSE)</f>
        <v>3972000</v>
      </c>
      <c r="G31" s="54">
        <f>VLOOKUP(B31,[1]GD_CHUNG!$B$5:$N$532,13,FALSE)</f>
        <v>10522162201012</v>
      </c>
      <c r="H31" s="15">
        <f>VLOOKUP(B31,[1]GD_CHAM_CONG!$C$6:$AN$934,38,FALSE)</f>
        <v>27</v>
      </c>
      <c r="I31" s="15">
        <f>VLOOKUP(B31,[1]GD_CHAM_CONG!$C$6:$AS$934,39,FALSE)+VLOOKUP(B31,[1]GD_CHAM_CONG!$C$6:$AS$934,40,FALSE)+VLOOKUP(B31,[1]GD_CHAM_CONG!$C$6:$AS$934,41,FALSE)+VLOOKUP(B31,[1]GD_CHAM_CONG!$C$6:$AS$934,42,FALSE)+VLOOKUP(B31,[1]GD_CHAM_CONG!$C$6:$AS$934,43,FALSE)</f>
        <v>0</v>
      </c>
      <c r="J31" s="15">
        <f>VLOOKUP(B31,[1]GD_CHAM_CONG!$C$6:$AV$934,44,FALSE)+VLOOKUP(B31,[1]GD_CHAM_CONG!$C$6:$AV$934,45,FALSE)+VLOOKUP(B31,[1]GD_CHAM_CONG!$C$6:$AV$934,46,FALSE)</f>
        <v>0</v>
      </c>
      <c r="K31" s="15">
        <f>VLOOKUP(B31,[1]GD_CHAM_CONG!$C$6:$AW$934,47,FALSE)</f>
        <v>0</v>
      </c>
      <c r="L31" s="15">
        <f>VLOOKUP(B31,[1]GD_CHAM_CONG!$C$6:$AZ$934,48,FALSE)</f>
        <v>0</v>
      </c>
      <c r="M31" s="15">
        <f>VLOOKUP(B31,[1]GD_CHAM_CONG!$C$6:$BF$934,50,FALSE)+VLOOKUP(B31,[1]GD_CHAM_CONG!$C$6:$BF$934,51,FALSE)+VLOOKUP(B31,[1]GD_CHAM_CONG!$C$6:$BF$934,52,FALSE)+VLOOKUP(B31,[1]GD_CHAM_CONG!$C$6:$BF$934,53,FALSE)+VLOOKUP(B31,[1]GD_CHAM_CONG!$C$6:$BF$934,54,FALSE)</f>
        <v>0</v>
      </c>
      <c r="N31" s="16">
        <f>VLOOKUP(B31,[1]GD_CHAM_CONG!$C$1:$BK$473,61,FALSE)</f>
        <v>0.9</v>
      </c>
      <c r="O31" s="16">
        <f>VLOOKUP(B31,[1]GD_LCD_HS_LNS!$B$4:$F$469,5,FALSE)</f>
        <v>2.12</v>
      </c>
      <c r="P31" s="17">
        <f>VLOOKUP(B31,[1]RPT_LNS_LUONG_CHE_DO!$B$5:$BC$548,54,FALSE)</f>
        <v>8586000</v>
      </c>
      <c r="Q31" s="17">
        <f>VLOOKUP(B31,[1]RPT_LNS_LUONG_CHE_DO!$B$5:$CD$916,81,FALSE)</f>
        <v>0</v>
      </c>
      <c r="R31" s="17">
        <f>VLOOKUP(B31,[1]RPT_PHU_CAP_TN!$B$5:$G$992,6,FALSE)</f>
        <v>620000</v>
      </c>
      <c r="S31" s="17">
        <f>VLOOKUP(B31,[1]RPT_TIEN_AN_TRUA!$B$5:$I$993,8,FALSE)</f>
        <v>680000</v>
      </c>
      <c r="T31" s="17">
        <f>VLOOKUP(B31,[1]RPT_LNS_LUONG_CHE_DO!$B$5:$BX$920,75,FALSE)+VLOOKUP(B31,[1]RPT_LNS_LUONG_CHE_DO!$B$5:$BY$920,76,FALSE)</f>
        <v>458307.69230769237</v>
      </c>
      <c r="U31" s="13">
        <f>VLOOKUP(B31,[1]RPT_CAC_KHOAN_GIAM_TRU!$B$4:$I$472,7,FALSE) + VLOOKUP(B31,[1]RPT_CAC_KHOAN_GIAM_TRU!$B$4:$I$472,8,FALSE)</f>
        <v>152769.23076923078</v>
      </c>
      <c r="V31" s="17">
        <f t="shared" si="0"/>
        <v>10344307.692307692</v>
      </c>
      <c r="W31" s="18">
        <f>VLOOKUP(B31,[1]RPT_BAO_HIEM!$B$5:$N$992,11,FALSE)</f>
        <v>317760</v>
      </c>
      <c r="X31" s="18">
        <f>VLOOKUP(B31,[1]RPT_BAO_HIEM!$B$5:$N$992,12,FALSE)</f>
        <v>59580</v>
      </c>
      <c r="Y31" s="18">
        <f>VLOOKUP(B31,[1]RPT_BAO_HIEM!$B$5:$N$992,13,FALSE)</f>
        <v>39720</v>
      </c>
      <c r="Z31" s="19">
        <f>MIN(VLOOKUP(B31,[1]RPT_DOAN_PHI!$B$5:$H$894,7,FALSE),115000)</f>
        <v>39720</v>
      </c>
      <c r="AA31" s="18">
        <f>VLOOKUP(B31,[1]RPT_THUE!$B$5:$H$850,7,FALSE)</f>
        <v>0</v>
      </c>
      <c r="AB31" s="18">
        <f t="shared" si="1"/>
        <v>456780</v>
      </c>
      <c r="AC31" s="20">
        <f t="shared" si="2"/>
        <v>9887527.692307692</v>
      </c>
      <c r="AD31" s="21"/>
      <c r="AE31" s="21"/>
      <c r="AF31" s="20">
        <f t="shared" si="3"/>
        <v>9887527.692307692</v>
      </c>
      <c r="AG31" s="82">
        <f t="shared" si="4"/>
        <v>417060</v>
      </c>
    </row>
    <row r="32" spans="1:43" ht="19.5" customHeight="1">
      <c r="A32" s="12">
        <f t="shared" si="5"/>
        <v>26</v>
      </c>
      <c r="B32" s="40">
        <f>[1]GD_CHUNG!B30</f>
        <v>11126</v>
      </c>
      <c r="C32" s="42" t="str">
        <f>[1]GD_CHUNG!C30</f>
        <v>Nguyễn Thị Thanh Hoa</v>
      </c>
      <c r="D32" s="42" t="str">
        <f>[1]GD_CHUNG!D30</f>
        <v>NV Tài liệu và HDCX</v>
      </c>
      <c r="E32" s="13" t="str">
        <f>[1]GD_CHUNG!G30</f>
        <v>HD3N</v>
      </c>
      <c r="F32" s="14">
        <f>VLOOKUP(B32,[1]GD_LCD_HS_LNS!$B$4:$E$993,4,FALSE)</f>
        <v>3972000</v>
      </c>
      <c r="G32" s="54">
        <f>VLOOKUP(B32,[1]GD_CHUNG!$B$5:$N$532,13,FALSE)</f>
        <v>19025464200022</v>
      </c>
      <c r="H32" s="15">
        <f>VLOOKUP(B32,[1]GD_CHAM_CONG!$C$6:$AN$934,38,FALSE)</f>
        <v>27</v>
      </c>
      <c r="I32" s="15">
        <f>VLOOKUP(B32,[1]GD_CHAM_CONG!$C$6:$AS$934,39,FALSE)+VLOOKUP(B32,[1]GD_CHAM_CONG!$C$6:$AS$934,40,FALSE)+VLOOKUP(B32,[1]GD_CHAM_CONG!$C$6:$AS$934,41,FALSE)+VLOOKUP(B32,[1]GD_CHAM_CONG!$C$6:$AS$934,42,FALSE)+VLOOKUP(B32,[1]GD_CHAM_CONG!$C$6:$AS$934,43,FALSE)</f>
        <v>0</v>
      </c>
      <c r="J32" s="15">
        <f>VLOOKUP(B32,[1]GD_CHAM_CONG!$C$6:$AV$934,44,FALSE)+VLOOKUP(B32,[1]GD_CHAM_CONG!$C$6:$AV$934,45,FALSE)+VLOOKUP(B32,[1]GD_CHAM_CONG!$C$6:$AV$934,46,FALSE)</f>
        <v>0</v>
      </c>
      <c r="K32" s="15">
        <f>VLOOKUP(B32,[1]GD_CHAM_CONG!$C$6:$AW$934,47,FALSE)</f>
        <v>0</v>
      </c>
      <c r="L32" s="15">
        <f>VLOOKUP(B32,[1]GD_CHAM_CONG!$C$6:$AZ$934,48,FALSE)</f>
        <v>0</v>
      </c>
      <c r="M32" s="15">
        <f>VLOOKUP(B32,[1]GD_CHAM_CONG!$C$6:$BF$934,50,FALSE)+VLOOKUP(B32,[1]GD_CHAM_CONG!$C$6:$BF$934,51,FALSE)+VLOOKUP(B32,[1]GD_CHAM_CONG!$C$6:$BF$934,52,FALSE)+VLOOKUP(B32,[1]GD_CHAM_CONG!$C$6:$BF$934,53,FALSE)+VLOOKUP(B32,[1]GD_CHAM_CONG!$C$6:$BF$934,54,FALSE)</f>
        <v>0</v>
      </c>
      <c r="N32" s="16">
        <f>VLOOKUP(B32,[1]GD_CHAM_CONG!$C$1:$BK$473,61,FALSE)</f>
        <v>1.05</v>
      </c>
      <c r="O32" s="16">
        <f>VLOOKUP(B32,[1]GD_LCD_HS_LNS!$B$4:$F$469,5,FALSE)</f>
        <v>2</v>
      </c>
      <c r="P32" s="17">
        <f>VLOOKUP(B32,[1]RPT_LNS_LUONG_CHE_DO!$B$5:$BC$548,54,FALSE)</f>
        <v>9450000</v>
      </c>
      <c r="Q32" s="17">
        <f>VLOOKUP(B32,[1]RPT_LNS_LUONG_CHE_DO!$B$5:$CD$916,81,FALSE)</f>
        <v>0</v>
      </c>
      <c r="R32" s="17">
        <f>VLOOKUP(B32,[1]RPT_PHU_CAP_TN!$B$5:$G$992,6,FALSE)</f>
        <v>0</v>
      </c>
      <c r="S32" s="17">
        <f>VLOOKUP(B32,[1]RPT_TIEN_AN_TRUA!$B$5:$I$993,8,FALSE)</f>
        <v>680000</v>
      </c>
      <c r="T32" s="17">
        <f>VLOOKUP(B32,[1]RPT_LNS_LUONG_CHE_DO!$B$5:$BX$920,75,FALSE)+VLOOKUP(B32,[1]RPT_LNS_LUONG_CHE_DO!$B$5:$BY$920,76,FALSE)</f>
        <v>458307.69230769237</v>
      </c>
      <c r="U32" s="13">
        <f>VLOOKUP(B32,[1]RPT_CAC_KHOAN_GIAM_TRU!$B$4:$I$472,7,FALSE) + VLOOKUP(B32,[1]RPT_CAC_KHOAN_GIAM_TRU!$B$4:$I$472,8,FALSE)</f>
        <v>152769.23076923078</v>
      </c>
      <c r="V32" s="17">
        <f t="shared" si="0"/>
        <v>10588307.692307692</v>
      </c>
      <c r="W32" s="18">
        <f>VLOOKUP(B32,[1]RPT_BAO_HIEM!$B$5:$N$992,11,FALSE)</f>
        <v>317760</v>
      </c>
      <c r="X32" s="18">
        <f>VLOOKUP(B32,[1]RPT_BAO_HIEM!$B$5:$N$992,12,FALSE)</f>
        <v>59580</v>
      </c>
      <c r="Y32" s="18">
        <f>VLOOKUP(B32,[1]RPT_BAO_HIEM!$B$5:$N$992,13,FALSE)</f>
        <v>39720</v>
      </c>
      <c r="Z32" s="19">
        <f>MIN(VLOOKUP(B32,[1]RPT_DOAN_PHI!$B$5:$H$894,7,FALSE),115000)</f>
        <v>39720</v>
      </c>
      <c r="AA32" s="18">
        <f>VLOOKUP(B32,[1]RPT_THUE!$B$5:$H$850,7,FALSE)</f>
        <v>0</v>
      </c>
      <c r="AB32" s="18">
        <f t="shared" si="1"/>
        <v>456780</v>
      </c>
      <c r="AC32" s="20">
        <f t="shared" si="2"/>
        <v>10131527.692307692</v>
      </c>
      <c r="AD32" s="21"/>
      <c r="AE32" s="21"/>
      <c r="AF32" s="20">
        <f t="shared" si="3"/>
        <v>10131527.692307692</v>
      </c>
      <c r="AG32" s="82">
        <f t="shared" si="4"/>
        <v>417060</v>
      </c>
    </row>
    <row r="33" spans="1:33" ht="19.5" customHeight="1">
      <c r="A33" s="12">
        <f t="shared" si="5"/>
        <v>27</v>
      </c>
      <c r="B33" s="40">
        <f>[1]GD_CHUNG!B31</f>
        <v>11127</v>
      </c>
      <c r="C33" s="42" t="str">
        <f>[1]GD_CHUNG!C31</f>
        <v>Phí Thị Huyền Trang</v>
      </c>
      <c r="D33" s="42" t="str">
        <f>[1]GD_CHUNG!D31</f>
        <v>NV Tài liệu và HDCX</v>
      </c>
      <c r="E33" s="13" t="str">
        <f>[1]GD_CHUNG!G31</f>
        <v>HD3N</v>
      </c>
      <c r="F33" s="14">
        <f>VLOOKUP(B33,[1]GD_LCD_HS_LNS!$B$4:$E$993,4,FALSE)</f>
        <v>3972000</v>
      </c>
      <c r="G33" s="54">
        <f>VLOOKUP(B33,[1]GD_CHUNG!$B$5:$N$532,13,FALSE)</f>
        <v>19026970087011</v>
      </c>
      <c r="H33" s="15">
        <f>VLOOKUP(B33,[1]GD_CHAM_CONG!$C$6:$AN$934,38,FALSE)</f>
        <v>27</v>
      </c>
      <c r="I33" s="15">
        <f>VLOOKUP(B33,[1]GD_CHAM_CONG!$C$6:$AS$934,39,FALSE)+VLOOKUP(B33,[1]GD_CHAM_CONG!$C$6:$AS$934,40,FALSE)+VLOOKUP(B33,[1]GD_CHAM_CONG!$C$6:$AS$934,41,FALSE)+VLOOKUP(B33,[1]GD_CHAM_CONG!$C$6:$AS$934,42,FALSE)+VLOOKUP(B33,[1]GD_CHAM_CONG!$C$6:$AS$934,43,FALSE)</f>
        <v>0</v>
      </c>
      <c r="J33" s="15">
        <f>VLOOKUP(B33,[1]GD_CHAM_CONG!$C$6:$AV$934,44,FALSE)+VLOOKUP(B33,[1]GD_CHAM_CONG!$C$6:$AV$934,45,FALSE)+VLOOKUP(B33,[1]GD_CHAM_CONG!$C$6:$AV$934,46,FALSE)</f>
        <v>0</v>
      </c>
      <c r="K33" s="15">
        <f>VLOOKUP(B33,[1]GD_CHAM_CONG!$C$6:$AW$934,47,FALSE)</f>
        <v>0</v>
      </c>
      <c r="L33" s="15">
        <f>VLOOKUP(B33,[1]GD_CHAM_CONG!$C$6:$AZ$934,48,FALSE)</f>
        <v>0</v>
      </c>
      <c r="M33" s="15">
        <f>VLOOKUP(B33,[1]GD_CHAM_CONG!$C$6:$BF$934,50,FALSE)+VLOOKUP(B33,[1]GD_CHAM_CONG!$C$6:$BF$934,51,FALSE)+VLOOKUP(B33,[1]GD_CHAM_CONG!$C$6:$BF$934,52,FALSE)+VLOOKUP(B33,[1]GD_CHAM_CONG!$C$6:$BF$934,53,FALSE)+VLOOKUP(B33,[1]GD_CHAM_CONG!$C$6:$BF$934,54,FALSE)</f>
        <v>0</v>
      </c>
      <c r="N33" s="16">
        <f>VLOOKUP(B33,[1]GD_CHAM_CONG!$C$1:$BK$473,61,FALSE)</f>
        <v>0.95</v>
      </c>
      <c r="O33" s="16">
        <f>VLOOKUP(B33,[1]GD_LCD_HS_LNS!$B$4:$F$469,5,FALSE)</f>
        <v>1.85</v>
      </c>
      <c r="P33" s="17">
        <f>VLOOKUP(B33,[1]RPT_LNS_LUONG_CHE_DO!$B$5:$BC$548,54,FALSE)</f>
        <v>7908750</v>
      </c>
      <c r="Q33" s="17">
        <f>VLOOKUP(B33,[1]RPT_LNS_LUONG_CHE_DO!$B$5:$CD$916,81,FALSE)</f>
        <v>0</v>
      </c>
      <c r="R33" s="17">
        <f>VLOOKUP(B33,[1]RPT_PHU_CAP_TN!$B$5:$G$992,6,FALSE)</f>
        <v>0</v>
      </c>
      <c r="S33" s="17">
        <f>VLOOKUP(B33,[1]RPT_TIEN_AN_TRUA!$B$5:$I$993,8,FALSE)</f>
        <v>680000</v>
      </c>
      <c r="T33" s="17">
        <f>VLOOKUP(B33,[1]RPT_LNS_LUONG_CHE_DO!$B$5:$BX$920,75,FALSE)+VLOOKUP(B33,[1]RPT_LNS_LUONG_CHE_DO!$B$5:$BY$920,76,FALSE)</f>
        <v>458307.69230769237</v>
      </c>
      <c r="U33" s="13">
        <f>VLOOKUP(B33,[1]RPT_CAC_KHOAN_GIAM_TRU!$B$4:$I$472,7,FALSE) + VLOOKUP(B33,[1]RPT_CAC_KHOAN_GIAM_TRU!$B$4:$I$472,8,FALSE)</f>
        <v>152769.23076923078</v>
      </c>
      <c r="V33" s="17">
        <f t="shared" si="0"/>
        <v>9047057.692307692</v>
      </c>
      <c r="W33" s="18">
        <f>VLOOKUP(B33,[1]RPT_BAO_HIEM!$B$5:$N$992,11,FALSE)</f>
        <v>317760</v>
      </c>
      <c r="X33" s="18">
        <f>VLOOKUP(B33,[1]RPT_BAO_HIEM!$B$5:$N$992,12,FALSE)</f>
        <v>59580</v>
      </c>
      <c r="Y33" s="18">
        <f>VLOOKUP(B33,[1]RPT_BAO_HIEM!$B$5:$N$992,13,FALSE)</f>
        <v>39720</v>
      </c>
      <c r="Z33" s="19">
        <f>MIN(VLOOKUP(B33,[1]RPT_DOAN_PHI!$B$5:$H$894,7,FALSE),115000)</f>
        <v>39720</v>
      </c>
      <c r="AA33" s="18">
        <f>VLOOKUP(B33,[1]RPT_THUE!$B$5:$H$850,7,FALSE)</f>
        <v>0</v>
      </c>
      <c r="AB33" s="18">
        <f t="shared" si="1"/>
        <v>456780</v>
      </c>
      <c r="AC33" s="20">
        <f t="shared" si="2"/>
        <v>8590277.692307692</v>
      </c>
      <c r="AD33" s="21"/>
      <c r="AE33" s="22"/>
      <c r="AF33" s="20">
        <f t="shared" si="3"/>
        <v>8590277.692307692</v>
      </c>
      <c r="AG33" s="82">
        <f t="shared" si="4"/>
        <v>417060</v>
      </c>
    </row>
    <row r="34" spans="1:33" ht="19.5" customHeight="1">
      <c r="A34" s="12">
        <f t="shared" si="5"/>
        <v>28</v>
      </c>
      <c r="B34" s="40">
        <f>[1]GD_CHUNG!B32</f>
        <v>11128</v>
      </c>
      <c r="C34" s="42" t="str">
        <f>[1]GD_CHUNG!C32</f>
        <v>Hoàng Thị Yến</v>
      </c>
      <c r="D34" s="42" t="str">
        <f>[1]GD_CHUNG!D32</f>
        <v>NV Tài liệu và HDCX</v>
      </c>
      <c r="E34" s="13" t="str">
        <f>[1]GD_CHUNG!G32</f>
        <v>HD3N</v>
      </c>
      <c r="F34" s="14">
        <f>VLOOKUP(B34,[1]GD_LCD_HS_LNS!$B$4:$E$993,4,FALSE)</f>
        <v>3972000</v>
      </c>
      <c r="G34" s="54">
        <f>VLOOKUP(B34,[1]GD_CHUNG!$B$5:$N$532,13,FALSE)</f>
        <v>19026970088016</v>
      </c>
      <c r="H34" s="15">
        <f>VLOOKUP(B34,[1]GD_CHAM_CONG!$C$6:$AN$934,38,FALSE)</f>
        <v>27</v>
      </c>
      <c r="I34" s="15">
        <f>VLOOKUP(B34,[1]GD_CHAM_CONG!$C$6:$AS$934,39,FALSE)+VLOOKUP(B34,[1]GD_CHAM_CONG!$C$6:$AS$934,40,FALSE)+VLOOKUP(B34,[1]GD_CHAM_CONG!$C$6:$AS$934,41,FALSE)+VLOOKUP(B34,[1]GD_CHAM_CONG!$C$6:$AS$934,42,FALSE)+VLOOKUP(B34,[1]GD_CHAM_CONG!$C$6:$AS$934,43,FALSE)</f>
        <v>0</v>
      </c>
      <c r="J34" s="15">
        <f>VLOOKUP(B34,[1]GD_CHAM_CONG!$C$6:$AV$934,44,FALSE)+VLOOKUP(B34,[1]GD_CHAM_CONG!$C$6:$AV$934,45,FALSE)+VLOOKUP(B34,[1]GD_CHAM_CONG!$C$6:$AV$934,46,FALSE)</f>
        <v>0</v>
      </c>
      <c r="K34" s="15">
        <f>VLOOKUP(B34,[1]GD_CHAM_CONG!$C$6:$AW$934,47,FALSE)</f>
        <v>0</v>
      </c>
      <c r="L34" s="15">
        <f>VLOOKUP(B34,[1]GD_CHAM_CONG!$C$6:$AZ$934,48,FALSE)</f>
        <v>0</v>
      </c>
      <c r="M34" s="15">
        <f>VLOOKUP(B34,[1]GD_CHAM_CONG!$C$6:$BF$934,50,FALSE)+VLOOKUP(B34,[1]GD_CHAM_CONG!$C$6:$BF$934,51,FALSE)+VLOOKUP(B34,[1]GD_CHAM_CONG!$C$6:$BF$934,52,FALSE)+VLOOKUP(B34,[1]GD_CHAM_CONG!$C$6:$BF$934,53,FALSE)+VLOOKUP(B34,[1]GD_CHAM_CONG!$C$6:$BF$934,54,FALSE)</f>
        <v>0</v>
      </c>
      <c r="N34" s="16">
        <f>VLOOKUP(B34,[1]GD_CHAM_CONG!$C$1:$BK$473,61,FALSE)</f>
        <v>1</v>
      </c>
      <c r="O34" s="16">
        <f>VLOOKUP(B34,[1]GD_LCD_HS_LNS!$B$4:$F$469,5,FALSE)</f>
        <v>1.85</v>
      </c>
      <c r="P34" s="17">
        <f>VLOOKUP(B34,[1]RPT_LNS_LUONG_CHE_DO!$B$5:$BC$548,54,FALSE)</f>
        <v>8325000</v>
      </c>
      <c r="Q34" s="17">
        <f>VLOOKUP(B34,[1]RPT_LNS_LUONG_CHE_DO!$B$5:$CD$916,81,FALSE)</f>
        <v>0</v>
      </c>
      <c r="R34" s="17">
        <f>VLOOKUP(B34,[1]RPT_PHU_CAP_TN!$B$5:$G$992,6,FALSE)</f>
        <v>0</v>
      </c>
      <c r="S34" s="17">
        <f>VLOOKUP(B34,[1]RPT_TIEN_AN_TRUA!$B$5:$I$993,8,FALSE)</f>
        <v>680000</v>
      </c>
      <c r="T34" s="17">
        <f>VLOOKUP(B34,[1]RPT_LNS_LUONG_CHE_DO!$B$5:$BX$920,75,FALSE)+VLOOKUP(B34,[1]RPT_LNS_LUONG_CHE_DO!$B$5:$BY$920,76,FALSE)</f>
        <v>458307.69230769237</v>
      </c>
      <c r="U34" s="13">
        <f>VLOOKUP(B34,[1]RPT_CAC_KHOAN_GIAM_TRU!$B$4:$I$472,7,FALSE) + VLOOKUP(B34,[1]RPT_CAC_KHOAN_GIAM_TRU!$B$4:$I$472,8,FALSE)</f>
        <v>152769.23076923078</v>
      </c>
      <c r="V34" s="17">
        <f t="shared" si="0"/>
        <v>9463307.692307692</v>
      </c>
      <c r="W34" s="18">
        <f>VLOOKUP(B34,[1]RPT_BAO_HIEM!$B$5:$N$992,11,FALSE)</f>
        <v>317760</v>
      </c>
      <c r="X34" s="18">
        <f>VLOOKUP(B34,[1]RPT_BAO_HIEM!$B$5:$N$992,12,FALSE)</f>
        <v>59580</v>
      </c>
      <c r="Y34" s="18">
        <f>VLOOKUP(B34,[1]RPT_BAO_HIEM!$B$5:$N$992,13,FALSE)</f>
        <v>39720</v>
      </c>
      <c r="Z34" s="19">
        <f>MIN(VLOOKUP(B34,[1]RPT_DOAN_PHI!$B$5:$H$894,7,FALSE),115000)</f>
        <v>39720</v>
      </c>
      <c r="AA34" s="18">
        <f>VLOOKUP(B34,[1]RPT_THUE!$B$5:$H$850,7,FALSE)</f>
        <v>0</v>
      </c>
      <c r="AB34" s="18">
        <f t="shared" si="1"/>
        <v>456780</v>
      </c>
      <c r="AC34" s="20">
        <f t="shared" si="2"/>
        <v>9006527.692307692</v>
      </c>
      <c r="AD34" s="21"/>
      <c r="AE34" s="21"/>
      <c r="AF34" s="20">
        <f t="shared" si="3"/>
        <v>9006527.692307692</v>
      </c>
      <c r="AG34" s="82">
        <f t="shared" si="4"/>
        <v>417060</v>
      </c>
    </row>
    <row r="35" spans="1:33" ht="19.5" customHeight="1">
      <c r="A35" s="12">
        <f t="shared" si="5"/>
        <v>29</v>
      </c>
      <c r="B35" s="40">
        <f>[1]GD_CHUNG!B33</f>
        <v>11130</v>
      </c>
      <c r="C35" s="42" t="str">
        <f>[1]GD_CHUNG!C33</f>
        <v>Nguyễn Đình Trung</v>
      </c>
      <c r="D35" s="42" t="str">
        <f>[1]GD_CHUNG!D33</f>
        <v>NV Tài liệu và HDCX</v>
      </c>
      <c r="E35" s="13" t="str">
        <f>[1]GD_CHUNG!G33</f>
        <v>HD3N</v>
      </c>
      <c r="F35" s="14">
        <f>VLOOKUP(B35,[1]GD_LCD_HS_LNS!$B$4:$E$993,4,FALSE)</f>
        <v>3972000</v>
      </c>
      <c r="G35" s="54">
        <f>VLOOKUP(B35,[1]GD_CHUNG!$B$5:$N$532,13,FALSE)</f>
        <v>19026970089012</v>
      </c>
      <c r="H35" s="15">
        <f>VLOOKUP(B35,[1]GD_CHAM_CONG!$C$6:$AN$934,38,FALSE)</f>
        <v>27</v>
      </c>
      <c r="I35" s="15">
        <f>VLOOKUP(B35,[1]GD_CHAM_CONG!$C$6:$AS$934,39,FALSE)+VLOOKUP(B35,[1]GD_CHAM_CONG!$C$6:$AS$934,40,FALSE)+VLOOKUP(B35,[1]GD_CHAM_CONG!$C$6:$AS$934,41,FALSE)+VLOOKUP(B35,[1]GD_CHAM_CONG!$C$6:$AS$934,42,FALSE)+VLOOKUP(B35,[1]GD_CHAM_CONG!$C$6:$AS$934,43,FALSE)</f>
        <v>0</v>
      </c>
      <c r="J35" s="15">
        <f>VLOOKUP(B35,[1]GD_CHAM_CONG!$C$6:$AV$934,44,FALSE)+VLOOKUP(B35,[1]GD_CHAM_CONG!$C$6:$AV$934,45,FALSE)+VLOOKUP(B35,[1]GD_CHAM_CONG!$C$6:$AV$934,46,FALSE)</f>
        <v>0</v>
      </c>
      <c r="K35" s="15">
        <f>VLOOKUP(B35,[1]GD_CHAM_CONG!$C$6:$AW$934,47,FALSE)</f>
        <v>0</v>
      </c>
      <c r="L35" s="15">
        <f>VLOOKUP(B35,[1]GD_CHAM_CONG!$C$6:$AZ$934,48,FALSE)</f>
        <v>0</v>
      </c>
      <c r="M35" s="15">
        <f>VLOOKUP(B35,[1]GD_CHAM_CONG!$C$6:$BF$934,50,FALSE)+VLOOKUP(B35,[1]GD_CHAM_CONG!$C$6:$BF$934,51,FALSE)+VLOOKUP(B35,[1]GD_CHAM_CONG!$C$6:$BF$934,52,FALSE)+VLOOKUP(B35,[1]GD_CHAM_CONG!$C$6:$BF$934,53,FALSE)+VLOOKUP(B35,[1]GD_CHAM_CONG!$C$6:$BF$934,54,FALSE)</f>
        <v>0</v>
      </c>
      <c r="N35" s="16">
        <f>VLOOKUP(B35,[1]GD_CHAM_CONG!$C$1:$BK$473,61,FALSE)</f>
        <v>1</v>
      </c>
      <c r="O35" s="16">
        <f>VLOOKUP(B35,[1]GD_LCD_HS_LNS!$B$4:$F$469,5,FALSE)</f>
        <v>1.96</v>
      </c>
      <c r="P35" s="17">
        <f>VLOOKUP(B35,[1]RPT_LNS_LUONG_CHE_DO!$B$5:$BC$548,54,FALSE)</f>
        <v>8820000</v>
      </c>
      <c r="Q35" s="17">
        <f>VLOOKUP(B35,[1]RPT_LNS_LUONG_CHE_DO!$B$5:$CD$916,81,FALSE)</f>
        <v>0</v>
      </c>
      <c r="R35" s="17">
        <f>VLOOKUP(B35,[1]RPT_PHU_CAP_TN!$B$5:$G$992,6,FALSE)</f>
        <v>0</v>
      </c>
      <c r="S35" s="17">
        <f>VLOOKUP(B35,[1]RPT_TIEN_AN_TRUA!$B$5:$I$993,8,FALSE)</f>
        <v>680000</v>
      </c>
      <c r="T35" s="17">
        <f>VLOOKUP(B35,[1]RPT_LNS_LUONG_CHE_DO!$B$5:$BX$920,75,FALSE)+VLOOKUP(B35,[1]RPT_LNS_LUONG_CHE_DO!$B$5:$BY$920,76,FALSE)</f>
        <v>458307.69230769237</v>
      </c>
      <c r="U35" s="13">
        <f>VLOOKUP(B35,[1]RPT_CAC_KHOAN_GIAM_TRU!$B$4:$I$472,7,FALSE) + VLOOKUP(B35,[1]RPT_CAC_KHOAN_GIAM_TRU!$B$4:$I$472,8,FALSE)</f>
        <v>152769.23076923078</v>
      </c>
      <c r="V35" s="17">
        <f t="shared" si="0"/>
        <v>9958307.692307692</v>
      </c>
      <c r="W35" s="18">
        <f>VLOOKUP(B35,[1]RPT_BAO_HIEM!$B$5:$N$992,11,FALSE)</f>
        <v>317760</v>
      </c>
      <c r="X35" s="18">
        <f>VLOOKUP(B35,[1]RPT_BAO_HIEM!$B$5:$N$992,12,FALSE)</f>
        <v>59580</v>
      </c>
      <c r="Y35" s="18">
        <f>VLOOKUP(B35,[1]RPT_BAO_HIEM!$B$5:$N$992,13,FALSE)</f>
        <v>39720</v>
      </c>
      <c r="Z35" s="19">
        <f>MIN(VLOOKUP(B35,[1]RPT_DOAN_PHI!$B$5:$H$894,7,FALSE),115000)</f>
        <v>39720</v>
      </c>
      <c r="AA35" s="18">
        <f>VLOOKUP(B35,[1]RPT_THUE!$B$5:$H$850,7,FALSE)</f>
        <v>0</v>
      </c>
      <c r="AB35" s="18">
        <f t="shared" si="1"/>
        <v>456780</v>
      </c>
      <c r="AC35" s="20">
        <f t="shared" si="2"/>
        <v>9501527.692307692</v>
      </c>
      <c r="AD35" s="21"/>
      <c r="AE35" s="21"/>
      <c r="AF35" s="20">
        <f t="shared" si="3"/>
        <v>9501527.692307692</v>
      </c>
      <c r="AG35" s="82">
        <f t="shared" si="4"/>
        <v>417060</v>
      </c>
    </row>
    <row r="36" spans="1:33" ht="19.5" customHeight="1">
      <c r="A36" s="12">
        <f t="shared" si="5"/>
        <v>30</v>
      </c>
      <c r="B36" s="40">
        <f>[1]GD_CHUNG!B34</f>
        <v>11131</v>
      </c>
      <c r="C36" s="42" t="str">
        <f>[1]GD_CHUNG!C34</f>
        <v>Vũ Tuấn Anh</v>
      </c>
      <c r="D36" s="42" t="str">
        <f>[1]GD_CHUNG!D34</f>
        <v>NV Tài liệu và HDCX</v>
      </c>
      <c r="E36" s="13" t="str">
        <f>[1]GD_CHUNG!G34</f>
        <v>HD3N</v>
      </c>
      <c r="F36" s="14">
        <f>VLOOKUP(B36,[1]GD_LCD_HS_LNS!$B$4:$E$993,4,FALSE)</f>
        <v>3972000</v>
      </c>
      <c r="G36" s="54">
        <f>VLOOKUP(B36,[1]GD_CHUNG!$B$5:$N$532,13,FALSE)</f>
        <v>19026970090010</v>
      </c>
      <c r="H36" s="15">
        <f>VLOOKUP(B36,[1]GD_CHAM_CONG!$C$6:$AN$934,38,FALSE)</f>
        <v>27</v>
      </c>
      <c r="I36" s="15">
        <f>VLOOKUP(B36,[1]GD_CHAM_CONG!$C$6:$AS$934,39,FALSE)+VLOOKUP(B36,[1]GD_CHAM_CONG!$C$6:$AS$934,40,FALSE)+VLOOKUP(B36,[1]GD_CHAM_CONG!$C$6:$AS$934,41,FALSE)+VLOOKUP(B36,[1]GD_CHAM_CONG!$C$6:$AS$934,42,FALSE)+VLOOKUP(B36,[1]GD_CHAM_CONG!$C$6:$AS$934,43,FALSE)</f>
        <v>0</v>
      </c>
      <c r="J36" s="15">
        <f>VLOOKUP(B36,[1]GD_CHAM_CONG!$C$6:$AV$934,44,FALSE)+VLOOKUP(B36,[1]GD_CHAM_CONG!$C$6:$AV$934,45,FALSE)+VLOOKUP(B36,[1]GD_CHAM_CONG!$C$6:$AV$934,46,FALSE)</f>
        <v>0</v>
      </c>
      <c r="K36" s="15">
        <f>VLOOKUP(B36,[1]GD_CHAM_CONG!$C$6:$AW$934,47,FALSE)</f>
        <v>0</v>
      </c>
      <c r="L36" s="15">
        <f>VLOOKUP(B36,[1]GD_CHAM_CONG!$C$6:$AZ$934,48,FALSE)</f>
        <v>0</v>
      </c>
      <c r="M36" s="15">
        <f>VLOOKUP(B36,[1]GD_CHAM_CONG!$C$6:$BF$934,50,FALSE)+VLOOKUP(B36,[1]GD_CHAM_CONG!$C$6:$BF$934,51,FALSE)+VLOOKUP(B36,[1]GD_CHAM_CONG!$C$6:$BF$934,52,FALSE)+VLOOKUP(B36,[1]GD_CHAM_CONG!$C$6:$BF$934,53,FALSE)+VLOOKUP(B36,[1]GD_CHAM_CONG!$C$6:$BF$934,54,FALSE)</f>
        <v>0</v>
      </c>
      <c r="N36" s="16">
        <f>VLOOKUP(B36,[1]GD_CHAM_CONG!$C$1:$BK$473,61,FALSE)</f>
        <v>0.85</v>
      </c>
      <c r="O36" s="16">
        <f>VLOOKUP(B36,[1]GD_LCD_HS_LNS!$B$4:$F$469,5,FALSE)</f>
        <v>1.96</v>
      </c>
      <c r="P36" s="17">
        <f>VLOOKUP(B36,[1]RPT_LNS_LUONG_CHE_DO!$B$5:$BC$548,54,FALSE)</f>
        <v>7497000</v>
      </c>
      <c r="Q36" s="17">
        <f>VLOOKUP(B36,[1]RPT_LNS_LUONG_CHE_DO!$B$5:$CD$916,81,FALSE)</f>
        <v>0</v>
      </c>
      <c r="R36" s="17">
        <f>VLOOKUP(B36,[1]RPT_PHU_CAP_TN!$B$5:$G$992,6,FALSE)</f>
        <v>0</v>
      </c>
      <c r="S36" s="17">
        <f>VLOOKUP(B36,[1]RPT_TIEN_AN_TRUA!$B$5:$I$993,8,FALSE)</f>
        <v>680000</v>
      </c>
      <c r="T36" s="17">
        <f>VLOOKUP(B36,[1]RPT_LNS_LUONG_CHE_DO!$B$5:$BX$920,75,FALSE)+VLOOKUP(B36,[1]RPT_LNS_LUONG_CHE_DO!$B$5:$BY$920,76,FALSE)</f>
        <v>458307.69230769237</v>
      </c>
      <c r="U36" s="13">
        <f>VLOOKUP(B36,[1]RPT_CAC_KHOAN_GIAM_TRU!$B$4:$I$472,7,FALSE) + VLOOKUP(B36,[1]RPT_CAC_KHOAN_GIAM_TRU!$B$4:$I$472,8,FALSE)</f>
        <v>152769.23076923078</v>
      </c>
      <c r="V36" s="17">
        <f t="shared" si="0"/>
        <v>8635307.692307692</v>
      </c>
      <c r="W36" s="18">
        <f>VLOOKUP(B36,[1]RPT_BAO_HIEM!$B$5:$N$992,11,FALSE)</f>
        <v>317760</v>
      </c>
      <c r="X36" s="18">
        <f>VLOOKUP(B36,[1]RPT_BAO_HIEM!$B$5:$N$992,12,FALSE)</f>
        <v>59580</v>
      </c>
      <c r="Y36" s="18">
        <f>VLOOKUP(B36,[1]RPT_BAO_HIEM!$B$5:$N$992,13,FALSE)</f>
        <v>39720</v>
      </c>
      <c r="Z36" s="19">
        <f>MIN(VLOOKUP(B36,[1]RPT_DOAN_PHI!$B$5:$H$894,7,FALSE),115000)</f>
        <v>39720</v>
      </c>
      <c r="AA36" s="18">
        <f>VLOOKUP(B36,[1]RPT_THUE!$B$5:$H$850,7,FALSE)</f>
        <v>0</v>
      </c>
      <c r="AB36" s="18">
        <f t="shared" si="1"/>
        <v>456780</v>
      </c>
      <c r="AC36" s="20">
        <f t="shared" si="2"/>
        <v>8178527.692307692</v>
      </c>
      <c r="AD36" s="21"/>
      <c r="AE36" s="21"/>
      <c r="AF36" s="20">
        <f t="shared" si="3"/>
        <v>8178527.692307692</v>
      </c>
      <c r="AG36" s="82">
        <f t="shared" si="4"/>
        <v>417060</v>
      </c>
    </row>
    <row r="37" spans="1:33" ht="19.5" customHeight="1">
      <c r="A37" s="12">
        <f t="shared" si="5"/>
        <v>31</v>
      </c>
      <c r="B37" s="40">
        <f>[1]GD_CHUNG!B35</f>
        <v>12552</v>
      </c>
      <c r="C37" s="42" t="str">
        <f>[1]GD_CHUNG!C35</f>
        <v>Mai Hoàng Phương</v>
      </c>
      <c r="D37" s="42" t="str">
        <f>[1]GD_CHUNG!D35</f>
        <v>NV Tài liệu và HDCX</v>
      </c>
      <c r="E37" s="13" t="str">
        <f>[1]GD_CHUNG!G35</f>
        <v>HD3N</v>
      </c>
      <c r="F37" s="14">
        <f>VLOOKUP(B37,[1]GD_LCD_HS_LNS!$B$4:$E$993,4,FALSE)</f>
        <v>3972000</v>
      </c>
      <c r="G37" s="54">
        <f>VLOOKUP(B37,[1]GD_CHUNG!$B$5:$N$532,13,FALSE)</f>
        <v>19022145551026</v>
      </c>
      <c r="H37" s="15">
        <f>VLOOKUP(B37,[1]GD_CHAM_CONG!$C$6:$AN$934,38,FALSE)</f>
        <v>27</v>
      </c>
      <c r="I37" s="15">
        <f>VLOOKUP(B37,[1]GD_CHAM_CONG!$C$6:$AS$934,39,FALSE)+VLOOKUP(B37,[1]GD_CHAM_CONG!$C$6:$AS$934,40,FALSE)+VLOOKUP(B37,[1]GD_CHAM_CONG!$C$6:$AS$934,41,FALSE)+VLOOKUP(B37,[1]GD_CHAM_CONG!$C$6:$AS$934,42,FALSE)+VLOOKUP(B37,[1]GD_CHAM_CONG!$C$6:$AS$934,43,FALSE)</f>
        <v>0</v>
      </c>
      <c r="J37" s="15">
        <f>VLOOKUP(B37,[1]GD_CHAM_CONG!$C$6:$AV$934,44,FALSE)+VLOOKUP(B37,[1]GD_CHAM_CONG!$C$6:$AV$934,45,FALSE)+VLOOKUP(B37,[1]GD_CHAM_CONG!$C$6:$AV$934,46,FALSE)</f>
        <v>0</v>
      </c>
      <c r="K37" s="15">
        <f>VLOOKUP(B37,[1]GD_CHAM_CONG!$C$6:$AW$934,47,FALSE)</f>
        <v>0</v>
      </c>
      <c r="L37" s="15">
        <f>VLOOKUP(B37,[1]GD_CHAM_CONG!$C$6:$AZ$934,48,FALSE)</f>
        <v>0</v>
      </c>
      <c r="M37" s="15">
        <f>VLOOKUP(B37,[1]GD_CHAM_CONG!$C$6:$BF$934,50,FALSE)+VLOOKUP(B37,[1]GD_CHAM_CONG!$C$6:$BF$934,51,FALSE)+VLOOKUP(B37,[1]GD_CHAM_CONG!$C$6:$BF$934,52,FALSE)+VLOOKUP(B37,[1]GD_CHAM_CONG!$C$6:$BF$934,53,FALSE)+VLOOKUP(B37,[1]GD_CHAM_CONG!$C$6:$BF$934,54,FALSE)</f>
        <v>0</v>
      </c>
      <c r="N37" s="16">
        <f>VLOOKUP(B37,[1]GD_CHAM_CONG!$C$1:$BK$473,61,FALSE)</f>
        <v>1</v>
      </c>
      <c r="O37" s="16">
        <f>VLOOKUP(B37,[1]GD_LCD_HS_LNS!$B$4:$F$469,5,FALSE)</f>
        <v>1.8</v>
      </c>
      <c r="P37" s="17">
        <f>VLOOKUP(B37,[1]RPT_LNS_LUONG_CHE_DO!$B$5:$BC$548,54,FALSE)</f>
        <v>8100000</v>
      </c>
      <c r="Q37" s="17">
        <f>VLOOKUP(B37,[1]RPT_LNS_LUONG_CHE_DO!$B$5:$CD$916,81,FALSE)</f>
        <v>0</v>
      </c>
      <c r="R37" s="17">
        <f>VLOOKUP(B37,[1]RPT_PHU_CAP_TN!$B$5:$G$992,6,FALSE)</f>
        <v>0</v>
      </c>
      <c r="S37" s="17">
        <f>VLOOKUP(B37,[1]RPT_TIEN_AN_TRUA!$B$5:$I$993,8,FALSE)</f>
        <v>680000</v>
      </c>
      <c r="T37" s="17">
        <f>VLOOKUP(B37,[1]RPT_LNS_LUONG_CHE_DO!$B$5:$BX$920,75,FALSE)+VLOOKUP(B37,[1]RPT_LNS_LUONG_CHE_DO!$B$5:$BY$920,76,FALSE)</f>
        <v>0</v>
      </c>
      <c r="U37" s="13">
        <f>VLOOKUP(B37,[1]RPT_CAC_KHOAN_GIAM_TRU!$B$4:$I$472,7,FALSE) + VLOOKUP(B37,[1]RPT_CAC_KHOAN_GIAM_TRU!$B$4:$I$472,8,FALSE)</f>
        <v>0</v>
      </c>
      <c r="V37" s="17">
        <f t="shared" si="0"/>
        <v>8780000</v>
      </c>
      <c r="W37" s="18">
        <f>VLOOKUP(B37,[1]RPT_BAO_HIEM!$B$5:$N$992,11,FALSE)</f>
        <v>317760</v>
      </c>
      <c r="X37" s="18">
        <f>VLOOKUP(B37,[1]RPT_BAO_HIEM!$B$5:$N$992,12,FALSE)</f>
        <v>59580</v>
      </c>
      <c r="Y37" s="18">
        <f>VLOOKUP(B37,[1]RPT_BAO_HIEM!$B$5:$N$992,13,FALSE)</f>
        <v>39720</v>
      </c>
      <c r="Z37" s="19">
        <f>MIN(VLOOKUP(B37,[1]RPT_DOAN_PHI!$B$5:$H$894,7,FALSE),115000)</f>
        <v>39720</v>
      </c>
      <c r="AA37" s="18">
        <f>VLOOKUP(B37,[1]RPT_THUE!$B$5:$H$850,7,FALSE)</f>
        <v>0</v>
      </c>
      <c r="AB37" s="18">
        <f t="shared" si="1"/>
        <v>456780</v>
      </c>
      <c r="AC37" s="20">
        <f t="shared" si="2"/>
        <v>8323220</v>
      </c>
      <c r="AD37" s="22"/>
      <c r="AE37" s="21"/>
      <c r="AF37" s="20">
        <f t="shared" si="3"/>
        <v>8323220</v>
      </c>
      <c r="AG37" s="82">
        <f t="shared" si="4"/>
        <v>417060</v>
      </c>
    </row>
    <row r="38" spans="1:33" ht="19.5" customHeight="1">
      <c r="A38" s="12">
        <f t="shared" si="5"/>
        <v>32</v>
      </c>
      <c r="B38" s="40">
        <f>[1]GD_CHUNG!B36</f>
        <v>12553</v>
      </c>
      <c r="C38" s="42" t="str">
        <f>[1]GD_CHUNG!C36</f>
        <v>Phạm Duy Hải</v>
      </c>
      <c r="D38" s="42" t="str">
        <f>[1]GD_CHUNG!D36</f>
        <v>NV Tài liệu và HDCX</v>
      </c>
      <c r="E38" s="13" t="str">
        <f>[1]GD_CHUNG!G36</f>
        <v>HD3N</v>
      </c>
      <c r="F38" s="14">
        <f>VLOOKUP(B38,[1]GD_LCD_HS_LNS!$B$4:$E$993,4,FALSE)</f>
        <v>3972000</v>
      </c>
      <c r="G38" s="54">
        <f>VLOOKUP(B38,[1]GD_CHUNG!$B$5:$N$532,13,FALSE)</f>
        <v>19028385527015</v>
      </c>
      <c r="H38" s="15">
        <f>VLOOKUP(B38,[1]GD_CHAM_CONG!$C$6:$AN$934,38,FALSE)</f>
        <v>27</v>
      </c>
      <c r="I38" s="15">
        <f>VLOOKUP(B38,[1]GD_CHAM_CONG!$C$6:$AS$934,39,FALSE)+VLOOKUP(B38,[1]GD_CHAM_CONG!$C$6:$AS$934,40,FALSE)+VLOOKUP(B38,[1]GD_CHAM_CONG!$C$6:$AS$934,41,FALSE)+VLOOKUP(B38,[1]GD_CHAM_CONG!$C$6:$AS$934,42,FALSE)+VLOOKUP(B38,[1]GD_CHAM_CONG!$C$6:$AS$934,43,FALSE)</f>
        <v>0</v>
      </c>
      <c r="J38" s="15">
        <f>VLOOKUP(B38,[1]GD_CHAM_CONG!$C$6:$AV$934,44,FALSE)+VLOOKUP(B38,[1]GD_CHAM_CONG!$C$6:$AV$934,45,FALSE)+VLOOKUP(B38,[1]GD_CHAM_CONG!$C$6:$AV$934,46,FALSE)</f>
        <v>0</v>
      </c>
      <c r="K38" s="15">
        <f>VLOOKUP(B38,[1]GD_CHAM_CONG!$C$6:$AW$934,47,FALSE)</f>
        <v>0</v>
      </c>
      <c r="L38" s="15">
        <f>VLOOKUP(B38,[1]GD_CHAM_CONG!$C$6:$AZ$934,48,FALSE)</f>
        <v>0</v>
      </c>
      <c r="M38" s="15">
        <f>VLOOKUP(B38,[1]GD_CHAM_CONG!$C$6:$BF$934,50,FALSE)+VLOOKUP(B38,[1]GD_CHAM_CONG!$C$6:$BF$934,51,FALSE)+VLOOKUP(B38,[1]GD_CHAM_CONG!$C$6:$BF$934,52,FALSE)+VLOOKUP(B38,[1]GD_CHAM_CONG!$C$6:$BF$934,53,FALSE)+VLOOKUP(B38,[1]GD_CHAM_CONG!$C$6:$BF$934,54,FALSE)</f>
        <v>0</v>
      </c>
      <c r="N38" s="16">
        <f>VLOOKUP(B38,[1]GD_CHAM_CONG!$C$1:$BK$473,61,FALSE)</f>
        <v>1.05</v>
      </c>
      <c r="O38" s="16">
        <f>VLOOKUP(B38,[1]GD_LCD_HS_LNS!$B$4:$F$469,5,FALSE)</f>
        <v>1.8</v>
      </c>
      <c r="P38" s="17">
        <f>VLOOKUP(B38,[1]RPT_LNS_LUONG_CHE_DO!$B$5:$BC$548,54,FALSE)</f>
        <v>8505000</v>
      </c>
      <c r="Q38" s="17">
        <f>VLOOKUP(B38,[1]RPT_LNS_LUONG_CHE_DO!$B$5:$CD$916,81,FALSE)</f>
        <v>0</v>
      </c>
      <c r="R38" s="17">
        <f>VLOOKUP(B38,[1]RPT_PHU_CAP_TN!$B$5:$G$992,6,FALSE)</f>
        <v>0</v>
      </c>
      <c r="S38" s="17">
        <f>VLOOKUP(B38,[1]RPT_TIEN_AN_TRUA!$B$5:$I$993,8,FALSE)</f>
        <v>680000</v>
      </c>
      <c r="T38" s="17">
        <f>VLOOKUP(B38,[1]RPT_LNS_LUONG_CHE_DO!$B$5:$BX$920,75,FALSE)+VLOOKUP(B38,[1]RPT_LNS_LUONG_CHE_DO!$B$5:$BY$920,76,FALSE)</f>
        <v>0</v>
      </c>
      <c r="U38" s="13">
        <f>VLOOKUP(B38,[1]RPT_CAC_KHOAN_GIAM_TRU!$B$4:$I$472,7,FALSE) + VLOOKUP(B38,[1]RPT_CAC_KHOAN_GIAM_TRU!$B$4:$I$472,8,FALSE)</f>
        <v>0</v>
      </c>
      <c r="V38" s="17">
        <f t="shared" si="0"/>
        <v>9185000</v>
      </c>
      <c r="W38" s="18">
        <f>VLOOKUP(B38,[1]RPT_BAO_HIEM!$B$5:$N$992,11,FALSE)</f>
        <v>317760</v>
      </c>
      <c r="X38" s="18">
        <f>VLOOKUP(B38,[1]RPT_BAO_HIEM!$B$5:$N$992,12,FALSE)</f>
        <v>59580</v>
      </c>
      <c r="Y38" s="18">
        <f>VLOOKUP(B38,[1]RPT_BAO_HIEM!$B$5:$N$992,13,FALSE)</f>
        <v>39720</v>
      </c>
      <c r="Z38" s="19">
        <f>MIN(VLOOKUP(B38,[1]RPT_DOAN_PHI!$B$5:$H$894,7,FALSE),115000)</f>
        <v>39720</v>
      </c>
      <c r="AA38" s="18">
        <f>VLOOKUP(B38,[1]RPT_THUE!$B$5:$H$850,7,FALSE)</f>
        <v>0</v>
      </c>
      <c r="AB38" s="18">
        <f t="shared" si="1"/>
        <v>456780</v>
      </c>
      <c r="AC38" s="20">
        <f t="shared" si="2"/>
        <v>8728220</v>
      </c>
      <c r="AD38" s="21"/>
      <c r="AE38" s="22"/>
      <c r="AF38" s="20">
        <f t="shared" si="3"/>
        <v>8728220</v>
      </c>
      <c r="AG38" s="82">
        <f t="shared" si="4"/>
        <v>417060</v>
      </c>
    </row>
    <row r="39" spans="1:33" ht="19.5" customHeight="1">
      <c r="A39" s="12">
        <f t="shared" si="5"/>
        <v>33</v>
      </c>
      <c r="B39" s="40">
        <f>[1]GD_CHUNG!B37</f>
        <v>12565</v>
      </c>
      <c r="C39" s="42" t="str">
        <f>[1]GD_CHUNG!C37</f>
        <v>Vũ Trọng Nghĩa</v>
      </c>
      <c r="D39" s="42" t="str">
        <f>[1]GD_CHUNG!D37</f>
        <v>NV Tài liệu và HDCX</v>
      </c>
      <c r="E39" s="13" t="str">
        <f>[1]GD_CHUNG!G37</f>
        <v>HD3N</v>
      </c>
      <c r="F39" s="14">
        <f>VLOOKUP(B39,[1]GD_LCD_HS_LNS!$B$4:$E$993,4,FALSE)</f>
        <v>4534000</v>
      </c>
      <c r="G39" s="54">
        <f>VLOOKUP(B39,[1]GD_CHUNG!$B$5:$N$532,13,FALSE)</f>
        <v>19028385473012</v>
      </c>
      <c r="H39" s="15">
        <f>VLOOKUP(B39,[1]GD_CHAM_CONG!$C$6:$AN$934,38,FALSE)</f>
        <v>27</v>
      </c>
      <c r="I39" s="15">
        <f>VLOOKUP(B39,[1]GD_CHAM_CONG!$C$6:$AS$934,39,FALSE)+VLOOKUP(B39,[1]GD_CHAM_CONG!$C$6:$AS$934,40,FALSE)+VLOOKUP(B39,[1]GD_CHAM_CONG!$C$6:$AS$934,41,FALSE)+VLOOKUP(B39,[1]GD_CHAM_CONG!$C$6:$AS$934,42,FALSE)+VLOOKUP(B39,[1]GD_CHAM_CONG!$C$6:$AS$934,43,FALSE)</f>
        <v>0</v>
      </c>
      <c r="J39" s="15">
        <f>VLOOKUP(B39,[1]GD_CHAM_CONG!$C$6:$AV$934,44,FALSE)+VLOOKUP(B39,[1]GD_CHAM_CONG!$C$6:$AV$934,45,FALSE)+VLOOKUP(B39,[1]GD_CHAM_CONG!$C$6:$AV$934,46,FALSE)</f>
        <v>0</v>
      </c>
      <c r="K39" s="15">
        <f>VLOOKUP(B39,[1]GD_CHAM_CONG!$C$6:$AW$934,47,FALSE)</f>
        <v>0</v>
      </c>
      <c r="L39" s="15">
        <f>VLOOKUP(B39,[1]GD_CHAM_CONG!$C$6:$AZ$934,48,FALSE)</f>
        <v>0</v>
      </c>
      <c r="M39" s="15">
        <f>VLOOKUP(B39,[1]GD_CHAM_CONG!$C$6:$BF$934,50,FALSE)+VLOOKUP(B39,[1]GD_CHAM_CONG!$C$6:$BF$934,51,FALSE)+VLOOKUP(B39,[1]GD_CHAM_CONG!$C$6:$BF$934,52,FALSE)+VLOOKUP(B39,[1]GD_CHAM_CONG!$C$6:$BF$934,53,FALSE)+VLOOKUP(B39,[1]GD_CHAM_CONG!$C$6:$BF$934,54,FALSE)</f>
        <v>0</v>
      </c>
      <c r="N39" s="16">
        <f>VLOOKUP(B39,[1]GD_CHAM_CONG!$C$1:$BK$473,61,FALSE)</f>
        <v>1</v>
      </c>
      <c r="O39" s="16">
        <f>VLOOKUP(B39,[1]GD_LCD_HS_LNS!$B$4:$F$469,5,FALSE)</f>
        <v>2.6</v>
      </c>
      <c r="P39" s="17">
        <f>VLOOKUP(B39,[1]RPT_LNS_LUONG_CHE_DO!$B$5:$BC$548,54,FALSE)</f>
        <v>11700000</v>
      </c>
      <c r="Q39" s="17">
        <f>VLOOKUP(B39,[1]RPT_LNS_LUONG_CHE_DO!$B$5:$CD$916,81,FALSE)</f>
        <v>0</v>
      </c>
      <c r="R39" s="17">
        <f>VLOOKUP(B39,[1]RPT_PHU_CAP_TN!$B$5:$G$992,6,FALSE)</f>
        <v>0</v>
      </c>
      <c r="S39" s="17">
        <f>VLOOKUP(B39,[1]RPT_TIEN_AN_TRUA!$B$5:$I$993,8,FALSE)</f>
        <v>680000</v>
      </c>
      <c r="T39" s="17">
        <f>VLOOKUP(B39,[1]RPT_LNS_LUONG_CHE_DO!$B$5:$BX$920,75,FALSE)+VLOOKUP(B39,[1]RPT_LNS_LUONG_CHE_DO!$B$5:$BY$920,76,FALSE)</f>
        <v>0</v>
      </c>
      <c r="U39" s="13">
        <f>VLOOKUP(B39,[1]RPT_CAC_KHOAN_GIAM_TRU!$B$4:$I$472,7,FALSE) + VLOOKUP(B39,[1]RPT_CAC_KHOAN_GIAM_TRU!$B$4:$I$472,8,FALSE)</f>
        <v>0</v>
      </c>
      <c r="V39" s="17">
        <f t="shared" si="0"/>
        <v>12380000</v>
      </c>
      <c r="W39" s="18">
        <f>VLOOKUP(B39,[1]RPT_BAO_HIEM!$B$5:$N$992,11,FALSE)</f>
        <v>362720</v>
      </c>
      <c r="X39" s="18">
        <f>VLOOKUP(B39,[1]RPT_BAO_HIEM!$B$5:$N$992,12,FALSE)</f>
        <v>68010</v>
      </c>
      <c r="Y39" s="18">
        <f>VLOOKUP(B39,[1]RPT_BAO_HIEM!$B$5:$N$992,13,FALSE)</f>
        <v>45340</v>
      </c>
      <c r="Z39" s="19">
        <f>MIN(VLOOKUP(B39,[1]RPT_DOAN_PHI!$B$5:$H$894,7,FALSE),115000)</f>
        <v>45340</v>
      </c>
      <c r="AA39" s="18">
        <f>VLOOKUP(B39,[1]RPT_THUE!$B$5:$H$850,7,FALSE)</f>
        <v>111196.5</v>
      </c>
      <c r="AB39" s="18">
        <f t="shared" si="1"/>
        <v>632606.5</v>
      </c>
      <c r="AC39" s="20">
        <f t="shared" si="2"/>
        <v>11747393.5</v>
      </c>
      <c r="AD39" s="21"/>
      <c r="AE39" s="21"/>
      <c r="AF39" s="20">
        <f t="shared" si="3"/>
        <v>11747393.5</v>
      </c>
      <c r="AG39" s="82">
        <f t="shared" si="4"/>
        <v>476070</v>
      </c>
    </row>
    <row r="40" spans="1:33" ht="19.5" customHeight="1">
      <c r="A40" s="12">
        <f t="shared" si="5"/>
        <v>34</v>
      </c>
      <c r="B40" s="40">
        <f>[1]GD_CHUNG!B38</f>
        <v>12566</v>
      </c>
      <c r="C40" s="42" t="str">
        <f>[1]GD_CHUNG!C38</f>
        <v>Hoàng Duy Thái</v>
      </c>
      <c r="D40" s="42" t="str">
        <f>[1]GD_CHUNG!D38</f>
        <v>NV Tài liệu và HDCX</v>
      </c>
      <c r="E40" s="13" t="str">
        <f>[1]GD_CHUNG!G38</f>
        <v>HD3N</v>
      </c>
      <c r="F40" s="14">
        <f>VLOOKUP(B40,[1]GD_LCD_HS_LNS!$B$4:$E$993,4,FALSE)</f>
        <v>3972000</v>
      </c>
      <c r="G40" s="54">
        <f>VLOOKUP(B40,[1]GD_CHUNG!$B$5:$N$532,13,FALSE)</f>
        <v>19028385510015</v>
      </c>
      <c r="H40" s="15">
        <f>VLOOKUP(B40,[1]GD_CHAM_CONG!$C$6:$AN$934,38,FALSE)</f>
        <v>27</v>
      </c>
      <c r="I40" s="15">
        <f>VLOOKUP(B40,[1]GD_CHAM_CONG!$C$6:$AS$934,39,FALSE)+VLOOKUP(B40,[1]GD_CHAM_CONG!$C$6:$AS$934,40,FALSE)+VLOOKUP(B40,[1]GD_CHAM_CONG!$C$6:$AS$934,41,FALSE)+VLOOKUP(B40,[1]GD_CHAM_CONG!$C$6:$AS$934,42,FALSE)+VLOOKUP(B40,[1]GD_CHAM_CONG!$C$6:$AS$934,43,FALSE)</f>
        <v>0</v>
      </c>
      <c r="J40" s="15">
        <f>VLOOKUP(B40,[1]GD_CHAM_CONG!$C$6:$AV$934,44,FALSE)+VLOOKUP(B40,[1]GD_CHAM_CONG!$C$6:$AV$934,45,FALSE)+VLOOKUP(B40,[1]GD_CHAM_CONG!$C$6:$AV$934,46,FALSE)</f>
        <v>0</v>
      </c>
      <c r="K40" s="15">
        <f>VLOOKUP(B40,[1]GD_CHAM_CONG!$C$6:$AW$934,47,FALSE)</f>
        <v>0</v>
      </c>
      <c r="L40" s="15">
        <f>VLOOKUP(B40,[1]GD_CHAM_CONG!$C$6:$AZ$934,48,FALSE)</f>
        <v>0</v>
      </c>
      <c r="M40" s="15">
        <f>VLOOKUP(B40,[1]GD_CHAM_CONG!$C$6:$BF$934,50,FALSE)+VLOOKUP(B40,[1]GD_CHAM_CONG!$C$6:$BF$934,51,FALSE)+VLOOKUP(B40,[1]GD_CHAM_CONG!$C$6:$BF$934,52,FALSE)+VLOOKUP(B40,[1]GD_CHAM_CONG!$C$6:$BF$934,53,FALSE)+VLOOKUP(B40,[1]GD_CHAM_CONG!$C$6:$BF$934,54,FALSE)</f>
        <v>0</v>
      </c>
      <c r="N40" s="16">
        <f>VLOOKUP(B40,[1]GD_CHAM_CONG!$C$1:$BK$473,61,FALSE)</f>
        <v>1</v>
      </c>
      <c r="O40" s="16">
        <f>VLOOKUP(B40,[1]GD_LCD_HS_LNS!$B$4:$F$469,5,FALSE)</f>
        <v>1.8</v>
      </c>
      <c r="P40" s="17">
        <f>VLOOKUP(B40,[1]RPT_LNS_LUONG_CHE_DO!$B$5:$BC$548,54,FALSE)</f>
        <v>8100000</v>
      </c>
      <c r="Q40" s="17">
        <f>VLOOKUP(B40,[1]RPT_LNS_LUONG_CHE_DO!$B$5:$CD$916,81,FALSE)</f>
        <v>0</v>
      </c>
      <c r="R40" s="17">
        <f>VLOOKUP(B40,[1]RPT_PHU_CAP_TN!$B$5:$G$992,6,FALSE)</f>
        <v>0</v>
      </c>
      <c r="S40" s="17">
        <f>VLOOKUP(B40,[1]RPT_TIEN_AN_TRUA!$B$5:$I$993,8,FALSE)</f>
        <v>680000</v>
      </c>
      <c r="T40" s="17">
        <f>VLOOKUP(B40,[1]RPT_LNS_LUONG_CHE_DO!$B$5:$BX$920,75,FALSE)+VLOOKUP(B40,[1]RPT_LNS_LUONG_CHE_DO!$B$5:$BY$920,76,FALSE)</f>
        <v>0</v>
      </c>
      <c r="U40" s="13">
        <f>VLOOKUP(B40,[1]RPT_CAC_KHOAN_GIAM_TRU!$B$4:$I$472,7,FALSE) + VLOOKUP(B40,[1]RPT_CAC_KHOAN_GIAM_TRU!$B$4:$I$472,8,FALSE)</f>
        <v>0</v>
      </c>
      <c r="V40" s="17">
        <f t="shared" si="0"/>
        <v>8780000</v>
      </c>
      <c r="W40" s="18">
        <f>VLOOKUP(B40,[1]RPT_BAO_HIEM!$B$5:$N$992,11,FALSE)</f>
        <v>317760</v>
      </c>
      <c r="X40" s="18">
        <f>VLOOKUP(B40,[1]RPT_BAO_HIEM!$B$5:$N$992,12,FALSE)</f>
        <v>59580</v>
      </c>
      <c r="Y40" s="18">
        <f>VLOOKUP(B40,[1]RPT_BAO_HIEM!$B$5:$N$992,13,FALSE)</f>
        <v>39720</v>
      </c>
      <c r="Z40" s="19">
        <f>MIN(VLOOKUP(B40,[1]RPT_DOAN_PHI!$B$5:$H$894,7,FALSE),115000)</f>
        <v>39720</v>
      </c>
      <c r="AA40" s="18">
        <f>VLOOKUP(B40,[1]RPT_THUE!$B$5:$H$850,7,FALSE)</f>
        <v>0</v>
      </c>
      <c r="AB40" s="18">
        <f t="shared" si="1"/>
        <v>456780</v>
      </c>
      <c r="AC40" s="20">
        <f t="shared" si="2"/>
        <v>8323220</v>
      </c>
      <c r="AD40" s="21"/>
      <c r="AE40" s="21"/>
      <c r="AF40" s="20">
        <f t="shared" si="3"/>
        <v>8323220</v>
      </c>
      <c r="AG40" s="82">
        <f t="shared" si="4"/>
        <v>417060</v>
      </c>
    </row>
    <row r="41" spans="1:33" ht="19.5" customHeight="1">
      <c r="A41" s="12">
        <f t="shared" si="5"/>
        <v>35</v>
      </c>
      <c r="B41" s="40">
        <f>[1]GD_CHUNG!B39</f>
        <v>13356</v>
      </c>
      <c r="C41" s="42" t="str">
        <f>[1]GD_CHUNG!C39</f>
        <v>Trần Anh Sơn</v>
      </c>
      <c r="D41" s="42" t="str">
        <f>[1]GD_CHUNG!D39</f>
        <v>NV Tài liệu và HDCX</v>
      </c>
      <c r="E41" s="13" t="str">
        <f>[1]GD_CHUNG!G39</f>
        <v>HD3N</v>
      </c>
      <c r="F41" s="14">
        <f>VLOOKUP(B41,[1]GD_LCD_HS_LNS!$B$4:$E$993,4,FALSE)</f>
        <v>3972000</v>
      </c>
      <c r="G41" s="54">
        <f>VLOOKUP(B41,[1]GD_CHUNG!$B$5:$N$532,13,FALSE)</f>
        <v>19023495883011</v>
      </c>
      <c r="H41" s="15">
        <f>VLOOKUP(B41,[1]GD_CHAM_CONG!$C$6:$AN$934,38,FALSE)</f>
        <v>27</v>
      </c>
      <c r="I41" s="15">
        <f>VLOOKUP(B41,[1]GD_CHAM_CONG!$C$6:$AS$934,39,FALSE)+VLOOKUP(B41,[1]GD_CHAM_CONG!$C$6:$AS$934,40,FALSE)+VLOOKUP(B41,[1]GD_CHAM_CONG!$C$6:$AS$934,41,FALSE)+VLOOKUP(B41,[1]GD_CHAM_CONG!$C$6:$AS$934,42,FALSE)+VLOOKUP(B41,[1]GD_CHAM_CONG!$C$6:$AS$934,43,FALSE)</f>
        <v>0</v>
      </c>
      <c r="J41" s="15">
        <f>VLOOKUP(B41,[1]GD_CHAM_CONG!$C$6:$AV$934,44,FALSE)+VLOOKUP(B41,[1]GD_CHAM_CONG!$C$6:$AV$934,45,FALSE)+VLOOKUP(B41,[1]GD_CHAM_CONG!$C$6:$AV$934,46,FALSE)</f>
        <v>0</v>
      </c>
      <c r="K41" s="15">
        <f>VLOOKUP(B41,[1]GD_CHAM_CONG!$C$6:$AW$934,47,FALSE)</f>
        <v>0</v>
      </c>
      <c r="L41" s="15">
        <f>VLOOKUP(B41,[1]GD_CHAM_CONG!$C$6:$AZ$934,48,FALSE)</f>
        <v>0</v>
      </c>
      <c r="M41" s="15">
        <f>VLOOKUP(B41,[1]GD_CHAM_CONG!$C$6:$BF$934,50,FALSE)+VLOOKUP(B41,[1]GD_CHAM_CONG!$C$6:$BF$934,51,FALSE)+VLOOKUP(B41,[1]GD_CHAM_CONG!$C$6:$BF$934,52,FALSE)+VLOOKUP(B41,[1]GD_CHAM_CONG!$C$6:$BF$934,53,FALSE)+VLOOKUP(B41,[1]GD_CHAM_CONG!$C$6:$BF$934,54,FALSE)</f>
        <v>0</v>
      </c>
      <c r="N41" s="15">
        <f>VLOOKUP(B41,[1]GD_CHAM_CONG!$C$1:$BK$473,61,FALSE)</f>
        <v>1</v>
      </c>
      <c r="O41" s="16">
        <f>VLOOKUP(B41,[1]GD_LCD_HS_LNS!$B$4:$F$469,5,FALSE)</f>
        <v>1.8</v>
      </c>
      <c r="P41" s="17">
        <f>VLOOKUP(B41,[1]RPT_LNS_LUONG_CHE_DO!$B$5:$BC$548,54,FALSE)</f>
        <v>8100000</v>
      </c>
      <c r="Q41" s="17">
        <f>VLOOKUP(B41,[1]RPT_LNS_LUONG_CHE_DO!$B$5:$CD$916,81,FALSE)</f>
        <v>0</v>
      </c>
      <c r="R41" s="17">
        <f>VLOOKUP(B41,[1]RPT_PHU_CAP_TN!$B$5:$G$992,6,FALSE)</f>
        <v>0</v>
      </c>
      <c r="S41" s="17">
        <f>VLOOKUP(B41,[1]RPT_TIEN_AN_TRUA!$B$5:$I$993,8,FALSE)</f>
        <v>680000</v>
      </c>
      <c r="T41" s="17">
        <f>VLOOKUP(B41,[1]RPT_LNS_LUONG_CHE_DO!$B$5:$BX$920,75,FALSE)+VLOOKUP(B41,[1]RPT_LNS_LUONG_CHE_DO!$B$5:$BY$920,76,FALSE)</f>
        <v>0</v>
      </c>
      <c r="U41" s="13">
        <f>VLOOKUP(B41,[1]RPT_CAC_KHOAN_GIAM_TRU!$B$4:$I$472,7,FALSE) + VLOOKUP(B41,[1]RPT_CAC_KHOAN_GIAM_TRU!$B$4:$I$472,8,FALSE)</f>
        <v>0</v>
      </c>
      <c r="V41" s="17">
        <f t="shared" si="0"/>
        <v>8780000</v>
      </c>
      <c r="W41" s="18">
        <f>VLOOKUP(B41,[1]RPT_BAO_HIEM!$B$5:$N$992,11,FALSE)</f>
        <v>317760</v>
      </c>
      <c r="X41" s="18">
        <f>VLOOKUP(B41,[1]RPT_BAO_HIEM!$B$5:$N$992,12,FALSE)</f>
        <v>59580</v>
      </c>
      <c r="Y41" s="18">
        <f>VLOOKUP(B41,[1]RPT_BAO_HIEM!$B$5:$N$992,13,FALSE)</f>
        <v>39720</v>
      </c>
      <c r="Z41" s="19">
        <f>MIN(VLOOKUP(B41,[1]RPT_DOAN_PHI!$B$5:$H$894,7,FALSE),115000)</f>
        <v>39720</v>
      </c>
      <c r="AA41" s="18">
        <f>VLOOKUP(B41,[1]RPT_THUE!$B$5:$H$850,7,FALSE)</f>
        <v>0</v>
      </c>
      <c r="AB41" s="18">
        <f t="shared" si="1"/>
        <v>456780</v>
      </c>
      <c r="AC41" s="20">
        <f t="shared" si="2"/>
        <v>8323220</v>
      </c>
      <c r="AD41" s="22"/>
      <c r="AE41" s="21"/>
      <c r="AF41" s="20">
        <f t="shared" si="3"/>
        <v>8323220</v>
      </c>
      <c r="AG41" s="82">
        <f t="shared" si="4"/>
        <v>417060</v>
      </c>
    </row>
    <row r="42" spans="1:33" ht="19.5" customHeight="1">
      <c r="A42" s="12">
        <f t="shared" si="5"/>
        <v>36</v>
      </c>
      <c r="B42" s="40">
        <f>[1]GD_CHUNG!B40</f>
        <v>13357</v>
      </c>
      <c r="C42" s="42" t="str">
        <f>[1]GD_CHUNG!C40</f>
        <v>Nguyễn Trường Giang</v>
      </c>
      <c r="D42" s="42" t="str">
        <f>[1]GD_CHUNG!D40</f>
        <v>NV Tài liệu và HDCX</v>
      </c>
      <c r="E42" s="13" t="str">
        <f>[1]GD_CHUNG!G40</f>
        <v>HD3N</v>
      </c>
      <c r="F42" s="14">
        <f>VLOOKUP(B42,[1]GD_LCD_HS_LNS!$B$4:$E$993,4,FALSE)</f>
        <v>3972000</v>
      </c>
      <c r="G42" s="54">
        <f>VLOOKUP(B42,[1]GD_CHUNG!$B$5:$N$532,13,FALSE)</f>
        <v>19028960246015</v>
      </c>
      <c r="H42" s="15">
        <f>VLOOKUP(B42,[1]GD_CHAM_CONG!$C$6:$AN$934,38,FALSE)</f>
        <v>27</v>
      </c>
      <c r="I42" s="15">
        <f>VLOOKUP(B42,[1]GD_CHAM_CONG!$C$6:$AS$934,39,FALSE)+VLOOKUP(B42,[1]GD_CHAM_CONG!$C$6:$AS$934,40,FALSE)+VLOOKUP(B42,[1]GD_CHAM_CONG!$C$6:$AS$934,41,FALSE)+VLOOKUP(B42,[1]GD_CHAM_CONG!$C$6:$AS$934,42,FALSE)+VLOOKUP(B42,[1]GD_CHAM_CONG!$C$6:$AS$934,43,FALSE)</f>
        <v>0</v>
      </c>
      <c r="J42" s="15">
        <f>VLOOKUP(B42,[1]GD_CHAM_CONG!$C$6:$AV$934,44,FALSE)+VLOOKUP(B42,[1]GD_CHAM_CONG!$C$6:$AV$934,45,FALSE)+VLOOKUP(B42,[1]GD_CHAM_CONG!$C$6:$AV$934,46,FALSE)</f>
        <v>0</v>
      </c>
      <c r="K42" s="15">
        <f>VLOOKUP(B42,[1]GD_CHAM_CONG!$C$6:$AW$934,47,FALSE)</f>
        <v>0</v>
      </c>
      <c r="L42" s="15">
        <f>VLOOKUP(B42,[1]GD_CHAM_CONG!$C$6:$AZ$934,48,FALSE)</f>
        <v>0</v>
      </c>
      <c r="M42" s="15">
        <f>VLOOKUP(B42,[1]GD_CHAM_CONG!$C$6:$BF$934,50,FALSE)+VLOOKUP(B42,[1]GD_CHAM_CONG!$C$6:$BF$934,51,FALSE)+VLOOKUP(B42,[1]GD_CHAM_CONG!$C$6:$BF$934,52,FALSE)+VLOOKUP(B42,[1]GD_CHAM_CONG!$C$6:$BF$934,53,FALSE)+VLOOKUP(B42,[1]GD_CHAM_CONG!$C$6:$BF$934,54,FALSE)</f>
        <v>0</v>
      </c>
      <c r="N42" s="16">
        <f>VLOOKUP(B42,[1]GD_CHAM_CONG!$C$1:$BK$473,61,FALSE)</f>
        <v>1</v>
      </c>
      <c r="O42" s="16">
        <f>VLOOKUP(B42,[1]GD_LCD_HS_LNS!$B$4:$F$469,5,FALSE)</f>
        <v>1.8</v>
      </c>
      <c r="P42" s="17">
        <f>VLOOKUP(B42,[1]RPT_LNS_LUONG_CHE_DO!$B$5:$BC$548,54,FALSE)</f>
        <v>8100000</v>
      </c>
      <c r="Q42" s="17">
        <f>VLOOKUP(B42,[1]RPT_LNS_LUONG_CHE_DO!$B$5:$CD$916,81,FALSE)</f>
        <v>0</v>
      </c>
      <c r="R42" s="17">
        <f>VLOOKUP(B42,[1]RPT_PHU_CAP_TN!$B$5:$G$992,6,FALSE)</f>
        <v>0</v>
      </c>
      <c r="S42" s="17">
        <f>VLOOKUP(B42,[1]RPT_TIEN_AN_TRUA!$B$5:$I$993,8,FALSE)</f>
        <v>680000</v>
      </c>
      <c r="T42" s="17">
        <f>VLOOKUP(B42,[1]RPT_LNS_LUONG_CHE_DO!$B$5:$BX$920,75,FALSE)+VLOOKUP(B42,[1]RPT_LNS_LUONG_CHE_DO!$B$5:$BY$920,76,FALSE)</f>
        <v>0</v>
      </c>
      <c r="U42" s="13">
        <f>VLOOKUP(B42,[1]RPT_CAC_KHOAN_GIAM_TRU!$B$4:$I$472,7,FALSE) + VLOOKUP(B42,[1]RPT_CAC_KHOAN_GIAM_TRU!$B$4:$I$472,8,FALSE)</f>
        <v>0</v>
      </c>
      <c r="V42" s="17">
        <f t="shared" si="0"/>
        <v>8780000</v>
      </c>
      <c r="W42" s="18">
        <f>VLOOKUP(B42,[1]RPT_BAO_HIEM!$B$5:$N$992,11,FALSE)</f>
        <v>317760</v>
      </c>
      <c r="X42" s="18">
        <f>VLOOKUP(B42,[1]RPT_BAO_HIEM!$B$5:$N$992,12,FALSE)</f>
        <v>59580</v>
      </c>
      <c r="Y42" s="18">
        <f>VLOOKUP(B42,[1]RPT_BAO_HIEM!$B$5:$N$992,13,FALSE)</f>
        <v>39720</v>
      </c>
      <c r="Z42" s="19">
        <f>MIN(VLOOKUP(B42,[1]RPT_DOAN_PHI!$B$5:$H$894,7,FALSE),115000)</f>
        <v>39720</v>
      </c>
      <c r="AA42" s="18">
        <f>VLOOKUP(B42,[1]RPT_THUE!$B$5:$H$850,7,FALSE)</f>
        <v>0</v>
      </c>
      <c r="AB42" s="18">
        <f t="shared" si="1"/>
        <v>456780</v>
      </c>
      <c r="AC42" s="20">
        <f t="shared" si="2"/>
        <v>8323220</v>
      </c>
      <c r="AD42" s="21"/>
      <c r="AE42" s="22"/>
      <c r="AF42" s="20">
        <f t="shared" si="3"/>
        <v>8323220</v>
      </c>
      <c r="AG42" s="82">
        <f t="shared" si="4"/>
        <v>417060</v>
      </c>
    </row>
    <row r="43" spans="1:33" ht="19.5" customHeight="1">
      <c r="A43" s="12">
        <f t="shared" si="5"/>
        <v>37</v>
      </c>
      <c r="B43" s="40">
        <f>[1]GD_CHUNG!B41</f>
        <v>13358</v>
      </c>
      <c r="C43" s="42" t="str">
        <f>[1]GD_CHUNG!C41</f>
        <v>Phan Thế Chung</v>
      </c>
      <c r="D43" s="42" t="str">
        <f>[1]GD_CHUNG!D41</f>
        <v>NV Tài liệu và HDCX</v>
      </c>
      <c r="E43" s="13" t="str">
        <f>[1]GD_CHUNG!G41</f>
        <v>HD3N</v>
      </c>
      <c r="F43" s="14">
        <f>VLOOKUP(B43,[1]GD_LCD_HS_LNS!$B$4:$E$993,4,FALSE)</f>
        <v>3972000</v>
      </c>
      <c r="G43" s="54">
        <f>VLOOKUP(B43,[1]GD_CHUNG!$B$5:$N$532,13,FALSE)</f>
        <v>19028960243016</v>
      </c>
      <c r="H43" s="15">
        <f>VLOOKUP(B43,[1]GD_CHAM_CONG!$C$6:$AN$934,38,FALSE)</f>
        <v>27</v>
      </c>
      <c r="I43" s="15">
        <f>VLOOKUP(B43,[1]GD_CHAM_CONG!$C$6:$AS$934,39,FALSE)+VLOOKUP(B43,[1]GD_CHAM_CONG!$C$6:$AS$934,40,FALSE)+VLOOKUP(B43,[1]GD_CHAM_CONG!$C$6:$AS$934,41,FALSE)+VLOOKUP(B43,[1]GD_CHAM_CONG!$C$6:$AS$934,42,FALSE)+VLOOKUP(B43,[1]GD_CHAM_CONG!$C$6:$AS$934,43,FALSE)</f>
        <v>0</v>
      </c>
      <c r="J43" s="15">
        <f>VLOOKUP(B43,[1]GD_CHAM_CONG!$C$6:$AV$934,44,FALSE)+VLOOKUP(B43,[1]GD_CHAM_CONG!$C$6:$AV$934,45,FALSE)+VLOOKUP(B43,[1]GD_CHAM_CONG!$C$6:$AV$934,46,FALSE)</f>
        <v>0</v>
      </c>
      <c r="K43" s="15">
        <f>VLOOKUP(B43,[1]GD_CHAM_CONG!$C$6:$AW$934,47,FALSE)</f>
        <v>0</v>
      </c>
      <c r="L43" s="15">
        <f>VLOOKUP(B43,[1]GD_CHAM_CONG!$C$6:$AZ$934,48,FALSE)</f>
        <v>0</v>
      </c>
      <c r="M43" s="15">
        <f>VLOOKUP(B43,[1]GD_CHAM_CONG!$C$6:$BF$934,50,FALSE)+VLOOKUP(B43,[1]GD_CHAM_CONG!$C$6:$BF$934,51,FALSE)+VLOOKUP(B43,[1]GD_CHAM_CONG!$C$6:$BF$934,52,FALSE)+VLOOKUP(B43,[1]GD_CHAM_CONG!$C$6:$BF$934,53,FALSE)+VLOOKUP(B43,[1]GD_CHAM_CONG!$C$6:$BF$934,54,FALSE)</f>
        <v>0</v>
      </c>
      <c r="N43" s="16">
        <f>VLOOKUP(B43,[1]GD_CHAM_CONG!$C$1:$BK$473,61,FALSE)</f>
        <v>1</v>
      </c>
      <c r="O43" s="16">
        <f>VLOOKUP(B43,[1]GD_LCD_HS_LNS!$B$4:$F$469,5,FALSE)</f>
        <v>1.8</v>
      </c>
      <c r="P43" s="17">
        <f>VLOOKUP(B43,[1]RPT_LNS_LUONG_CHE_DO!$B$5:$BC$548,54,FALSE)</f>
        <v>8100000</v>
      </c>
      <c r="Q43" s="17">
        <f>VLOOKUP(B43,[1]RPT_LNS_LUONG_CHE_DO!$B$5:$CD$916,81,FALSE)</f>
        <v>0</v>
      </c>
      <c r="R43" s="17">
        <f>VLOOKUP(B43,[1]RPT_PHU_CAP_TN!$B$5:$G$992,6,FALSE)</f>
        <v>0</v>
      </c>
      <c r="S43" s="17">
        <f>VLOOKUP(B43,[1]RPT_TIEN_AN_TRUA!$B$5:$I$993,8,FALSE)</f>
        <v>680000</v>
      </c>
      <c r="T43" s="17">
        <f>VLOOKUP(B43,[1]RPT_LNS_LUONG_CHE_DO!$B$5:$BX$920,75,FALSE)+VLOOKUP(B43,[1]RPT_LNS_LUONG_CHE_DO!$B$5:$BY$920,76,FALSE)</f>
        <v>0</v>
      </c>
      <c r="U43" s="13">
        <f>VLOOKUP(B43,[1]RPT_CAC_KHOAN_GIAM_TRU!$B$4:$I$472,7,FALSE) + VLOOKUP(B43,[1]RPT_CAC_KHOAN_GIAM_TRU!$B$4:$I$472,8,FALSE)</f>
        <v>0</v>
      </c>
      <c r="V43" s="17">
        <f t="shared" si="0"/>
        <v>8780000</v>
      </c>
      <c r="W43" s="18">
        <f>VLOOKUP(B43,[1]RPT_BAO_HIEM!$B$5:$N$992,11,FALSE)</f>
        <v>317760</v>
      </c>
      <c r="X43" s="18">
        <f>VLOOKUP(B43,[1]RPT_BAO_HIEM!$B$5:$N$992,12,FALSE)</f>
        <v>59580</v>
      </c>
      <c r="Y43" s="18">
        <f>VLOOKUP(B43,[1]RPT_BAO_HIEM!$B$5:$N$992,13,FALSE)</f>
        <v>39720</v>
      </c>
      <c r="Z43" s="19">
        <f>MIN(VLOOKUP(B43,[1]RPT_DOAN_PHI!$B$5:$H$894,7,FALSE),115000)</f>
        <v>39720</v>
      </c>
      <c r="AA43" s="18">
        <f>VLOOKUP(B43,[1]RPT_THUE!$B$5:$H$850,7,FALSE)</f>
        <v>0</v>
      </c>
      <c r="AB43" s="18">
        <f t="shared" si="1"/>
        <v>456780</v>
      </c>
      <c r="AC43" s="20">
        <f t="shared" si="2"/>
        <v>8323220</v>
      </c>
      <c r="AD43" s="21"/>
      <c r="AE43" s="21"/>
      <c r="AF43" s="20">
        <f t="shared" si="3"/>
        <v>8323220</v>
      </c>
      <c r="AG43" s="82">
        <f t="shared" si="4"/>
        <v>417060</v>
      </c>
    </row>
    <row r="44" spans="1:33" ht="19.5" customHeight="1">
      <c r="A44" s="12">
        <f t="shared" si="5"/>
        <v>38</v>
      </c>
      <c r="B44" s="40">
        <f>[1]GD_CHUNG!B42</f>
        <v>13359</v>
      </c>
      <c r="C44" s="42" t="str">
        <f>[1]GD_CHUNG!C42</f>
        <v>Dương Đức An</v>
      </c>
      <c r="D44" s="42" t="str">
        <f>[1]GD_CHUNG!D42</f>
        <v>NV Tài liệu và HDCX</v>
      </c>
      <c r="E44" s="13" t="str">
        <f>[1]GD_CHUNG!G42</f>
        <v>HD3N</v>
      </c>
      <c r="F44" s="14">
        <f>VLOOKUP(B44,[1]GD_LCD_HS_LNS!$B$4:$E$993,4,FALSE)</f>
        <v>3972000</v>
      </c>
      <c r="G44" s="54">
        <f>VLOOKUP(B44,[1]GD_CHUNG!$B$5:$N$532,13,FALSE)</f>
        <v>19028960251019</v>
      </c>
      <c r="H44" s="15">
        <f>VLOOKUP(B44,[1]GD_CHAM_CONG!$C$6:$AN$934,38,FALSE)</f>
        <v>27</v>
      </c>
      <c r="I44" s="15">
        <f>VLOOKUP(B44,[1]GD_CHAM_CONG!$C$6:$AS$934,39,FALSE)+VLOOKUP(B44,[1]GD_CHAM_CONG!$C$6:$AS$934,40,FALSE)+VLOOKUP(B44,[1]GD_CHAM_CONG!$C$6:$AS$934,41,FALSE)+VLOOKUP(B44,[1]GD_CHAM_CONG!$C$6:$AS$934,42,FALSE)+VLOOKUP(B44,[1]GD_CHAM_CONG!$C$6:$AS$934,43,FALSE)</f>
        <v>0</v>
      </c>
      <c r="J44" s="15">
        <f>VLOOKUP(B44,[1]GD_CHAM_CONG!$C$6:$AV$934,44,FALSE)+VLOOKUP(B44,[1]GD_CHAM_CONG!$C$6:$AV$934,45,FALSE)+VLOOKUP(B44,[1]GD_CHAM_CONG!$C$6:$AV$934,46,FALSE)</f>
        <v>0</v>
      </c>
      <c r="K44" s="15">
        <f>VLOOKUP(B44,[1]GD_CHAM_CONG!$C$6:$AW$934,47,FALSE)</f>
        <v>0</v>
      </c>
      <c r="L44" s="15">
        <f>VLOOKUP(B44,[1]GD_CHAM_CONG!$C$6:$AZ$934,48,FALSE)</f>
        <v>0</v>
      </c>
      <c r="M44" s="15">
        <f>VLOOKUP(B44,[1]GD_CHAM_CONG!$C$6:$BF$934,50,FALSE)+VLOOKUP(B44,[1]GD_CHAM_CONG!$C$6:$BF$934,51,FALSE)+VLOOKUP(B44,[1]GD_CHAM_CONG!$C$6:$BF$934,52,FALSE)+VLOOKUP(B44,[1]GD_CHAM_CONG!$C$6:$BF$934,53,FALSE)+VLOOKUP(B44,[1]GD_CHAM_CONG!$C$6:$BF$934,54,FALSE)</f>
        <v>0</v>
      </c>
      <c r="N44" s="15">
        <f>VLOOKUP(B44,[1]GD_CHAM_CONG!$C$1:$BK$473,61,FALSE)</f>
        <v>1</v>
      </c>
      <c r="O44" s="16">
        <f>VLOOKUP(B44,[1]GD_LCD_HS_LNS!$B$4:$F$469,5,FALSE)</f>
        <v>1.8</v>
      </c>
      <c r="P44" s="17">
        <f>VLOOKUP(B44,[1]RPT_LNS_LUONG_CHE_DO!$B$5:$BC$548,54,FALSE)</f>
        <v>8100000</v>
      </c>
      <c r="Q44" s="17">
        <f>VLOOKUP(B44,[1]RPT_LNS_LUONG_CHE_DO!$B$5:$CD$916,81,FALSE)</f>
        <v>0</v>
      </c>
      <c r="R44" s="17">
        <f>VLOOKUP(B44,[1]RPT_PHU_CAP_TN!$B$5:$G$992,6,FALSE)</f>
        <v>0</v>
      </c>
      <c r="S44" s="17">
        <f>VLOOKUP(B44,[1]RPT_TIEN_AN_TRUA!$B$5:$I$993,8,FALSE)</f>
        <v>680000</v>
      </c>
      <c r="T44" s="17">
        <f>VLOOKUP(B44,[1]RPT_LNS_LUONG_CHE_DO!$B$5:$BX$920,75,FALSE)+VLOOKUP(B44,[1]RPT_LNS_LUONG_CHE_DO!$B$5:$BY$920,76,FALSE)</f>
        <v>0</v>
      </c>
      <c r="U44" s="13">
        <f>VLOOKUP(B44,[1]RPT_CAC_KHOAN_GIAM_TRU!$B$4:$I$472,7,FALSE) + VLOOKUP(B44,[1]RPT_CAC_KHOAN_GIAM_TRU!$B$4:$I$472,8,FALSE)</f>
        <v>0</v>
      </c>
      <c r="V44" s="17">
        <f t="shared" si="0"/>
        <v>8780000</v>
      </c>
      <c r="W44" s="18">
        <f>VLOOKUP(B44,[1]RPT_BAO_HIEM!$B$5:$N$992,11,FALSE)</f>
        <v>317760</v>
      </c>
      <c r="X44" s="18">
        <f>VLOOKUP(B44,[1]RPT_BAO_HIEM!$B$5:$N$992,12,FALSE)</f>
        <v>59580</v>
      </c>
      <c r="Y44" s="18">
        <f>VLOOKUP(B44,[1]RPT_BAO_HIEM!$B$5:$N$992,13,FALSE)</f>
        <v>39720</v>
      </c>
      <c r="Z44" s="19">
        <f>MIN(VLOOKUP(B44,[1]RPT_DOAN_PHI!$B$5:$H$894,7,FALSE),115000)</f>
        <v>39720</v>
      </c>
      <c r="AA44" s="18">
        <f>VLOOKUP(B44,[1]RPT_THUE!$B$5:$H$850,7,FALSE)</f>
        <v>0</v>
      </c>
      <c r="AB44" s="18">
        <f t="shared" si="1"/>
        <v>456780</v>
      </c>
      <c r="AC44" s="20">
        <f t="shared" si="2"/>
        <v>8323220</v>
      </c>
      <c r="AD44" s="21"/>
      <c r="AE44" s="21"/>
      <c r="AF44" s="20">
        <f t="shared" si="3"/>
        <v>8323220</v>
      </c>
      <c r="AG44" s="82">
        <f t="shared" si="4"/>
        <v>417060</v>
      </c>
    </row>
    <row r="45" spans="1:33" ht="19.5" customHeight="1">
      <c r="A45" s="12">
        <f t="shared" si="5"/>
        <v>39</v>
      </c>
      <c r="B45" s="40">
        <f>[1]GD_CHUNG!B43</f>
        <v>13360</v>
      </c>
      <c r="C45" s="42" t="str">
        <f>[1]GD_CHUNG!C43</f>
        <v>Nguyễn Tự Tuyền</v>
      </c>
      <c r="D45" s="42" t="str">
        <f>[1]GD_CHUNG!D43</f>
        <v>NV Tài liệu và HDCX</v>
      </c>
      <c r="E45" s="13" t="str">
        <f>[1]GD_CHUNG!G43</f>
        <v>HD3N</v>
      </c>
      <c r="F45" s="14">
        <f>VLOOKUP(B45,[1]GD_LCD_HS_LNS!$B$4:$E$993,4,FALSE)</f>
        <v>3972000</v>
      </c>
      <c r="G45" s="54">
        <f>VLOOKUP(B45,[1]GD_CHUNG!$B$5:$N$532,13,FALSE)</f>
        <v>19028960178011</v>
      </c>
      <c r="H45" s="15">
        <f>VLOOKUP(B45,[1]GD_CHAM_CONG!$C$6:$AN$934,38,FALSE)</f>
        <v>27</v>
      </c>
      <c r="I45" s="15">
        <f>VLOOKUP(B45,[1]GD_CHAM_CONG!$C$6:$AS$934,39,FALSE)+VLOOKUP(B45,[1]GD_CHAM_CONG!$C$6:$AS$934,40,FALSE)+VLOOKUP(B45,[1]GD_CHAM_CONG!$C$6:$AS$934,41,FALSE)+VLOOKUP(B45,[1]GD_CHAM_CONG!$C$6:$AS$934,42,FALSE)+VLOOKUP(B45,[1]GD_CHAM_CONG!$C$6:$AS$934,43,FALSE)</f>
        <v>0</v>
      </c>
      <c r="J45" s="15">
        <f>VLOOKUP(B45,[1]GD_CHAM_CONG!$C$6:$AV$934,44,FALSE)+VLOOKUP(B45,[1]GD_CHAM_CONG!$C$6:$AV$934,45,FALSE)+VLOOKUP(B45,[1]GD_CHAM_CONG!$C$6:$AV$934,46,FALSE)</f>
        <v>0</v>
      </c>
      <c r="K45" s="15">
        <f>VLOOKUP(B45,[1]GD_CHAM_CONG!$C$6:$AW$934,47,FALSE)</f>
        <v>0</v>
      </c>
      <c r="L45" s="15">
        <f>VLOOKUP(B45,[1]GD_CHAM_CONG!$C$6:$AZ$934,48,FALSE)</f>
        <v>0</v>
      </c>
      <c r="M45" s="15">
        <f>VLOOKUP(B45,[1]GD_CHAM_CONG!$C$6:$BF$934,50,FALSE)+VLOOKUP(B45,[1]GD_CHAM_CONG!$C$6:$BF$934,51,FALSE)+VLOOKUP(B45,[1]GD_CHAM_CONG!$C$6:$BF$934,52,FALSE)+VLOOKUP(B45,[1]GD_CHAM_CONG!$C$6:$BF$934,53,FALSE)+VLOOKUP(B45,[1]GD_CHAM_CONG!$C$6:$BF$934,54,FALSE)</f>
        <v>0</v>
      </c>
      <c r="N45" s="16">
        <f>VLOOKUP(B45,[1]GD_CHAM_CONG!$C$1:$BK$473,61,FALSE)</f>
        <v>1.05</v>
      </c>
      <c r="O45" s="16">
        <f>VLOOKUP(B45,[1]GD_LCD_HS_LNS!$B$4:$F$469,5,FALSE)</f>
        <v>1.8</v>
      </c>
      <c r="P45" s="17">
        <f>VLOOKUP(B45,[1]RPT_LNS_LUONG_CHE_DO!$B$5:$BC$548,54,FALSE)</f>
        <v>8505000</v>
      </c>
      <c r="Q45" s="17">
        <f>VLOOKUP(B45,[1]RPT_LNS_LUONG_CHE_DO!$B$5:$CD$916,81,FALSE)</f>
        <v>0</v>
      </c>
      <c r="R45" s="17">
        <f>VLOOKUP(B45,[1]RPT_PHU_CAP_TN!$B$5:$G$992,6,FALSE)</f>
        <v>0</v>
      </c>
      <c r="S45" s="17">
        <f>VLOOKUP(B45,[1]RPT_TIEN_AN_TRUA!$B$5:$I$993,8,FALSE)</f>
        <v>680000</v>
      </c>
      <c r="T45" s="17">
        <f>VLOOKUP(B45,[1]RPT_LNS_LUONG_CHE_DO!$B$5:$BX$920,75,FALSE)+VLOOKUP(B45,[1]RPT_LNS_LUONG_CHE_DO!$B$5:$BY$920,76,FALSE)</f>
        <v>0</v>
      </c>
      <c r="U45" s="13">
        <f>VLOOKUP(B45,[1]RPT_CAC_KHOAN_GIAM_TRU!$B$4:$I$472,7,FALSE) + VLOOKUP(B45,[1]RPT_CAC_KHOAN_GIAM_TRU!$B$4:$I$472,8,FALSE)</f>
        <v>0</v>
      </c>
      <c r="V45" s="17">
        <f t="shared" si="0"/>
        <v>9185000</v>
      </c>
      <c r="W45" s="18">
        <f>VLOOKUP(B45,[1]RPT_BAO_HIEM!$B$5:$N$992,11,FALSE)</f>
        <v>317760</v>
      </c>
      <c r="X45" s="18">
        <f>VLOOKUP(B45,[1]RPT_BAO_HIEM!$B$5:$N$992,12,FALSE)</f>
        <v>59580</v>
      </c>
      <c r="Y45" s="18">
        <f>VLOOKUP(B45,[1]RPT_BAO_HIEM!$B$5:$N$992,13,FALSE)</f>
        <v>39720</v>
      </c>
      <c r="Z45" s="19">
        <f>MIN(VLOOKUP(B45,[1]RPT_DOAN_PHI!$B$5:$H$894,7,FALSE),115000)</f>
        <v>39720</v>
      </c>
      <c r="AA45" s="18">
        <f>VLOOKUP(B45,[1]RPT_THUE!$B$5:$H$850,7,FALSE)</f>
        <v>0</v>
      </c>
      <c r="AB45" s="18">
        <f t="shared" si="1"/>
        <v>456780</v>
      </c>
      <c r="AC45" s="20">
        <f t="shared" si="2"/>
        <v>8728220</v>
      </c>
      <c r="AD45" s="21"/>
      <c r="AE45" s="22"/>
      <c r="AF45" s="20">
        <f t="shared" si="3"/>
        <v>8728220</v>
      </c>
      <c r="AG45" s="82">
        <f t="shared" si="4"/>
        <v>417060</v>
      </c>
    </row>
    <row r="46" spans="1:33" ht="19.5" customHeight="1">
      <c r="A46" s="12">
        <f t="shared" si="5"/>
        <v>40</v>
      </c>
      <c r="B46" s="40">
        <f>[1]GD_CHUNG!B44</f>
        <v>10535</v>
      </c>
      <c r="C46" s="42" t="str">
        <f>[1]GD_CHUNG!C44</f>
        <v>Nguyễn Văn Duẩn</v>
      </c>
      <c r="D46" s="42" t="str">
        <f>[1]GD_CHUNG!D44</f>
        <v>Nv Thống kê</v>
      </c>
      <c r="E46" s="13" t="str">
        <f>[1]GD_CHUNG!G44</f>
        <v>HDKX</v>
      </c>
      <c r="F46" s="14">
        <f>VLOOKUP(B46,[1]GD_LCD_HS_LNS!$B$4:$E$993,4,FALSE)</f>
        <v>4534000</v>
      </c>
      <c r="G46" s="54">
        <f>VLOOKUP(B46,[1]GD_CHUNG!$B$5:$N$532,13,FALSE)</f>
        <v>10522162547016</v>
      </c>
      <c r="H46" s="15">
        <f>VLOOKUP(B46,[1]GD_CHAM_CONG!$C$6:$AN$934,38,FALSE)</f>
        <v>23</v>
      </c>
      <c r="I46" s="15">
        <f>VLOOKUP(B46,[1]GD_CHAM_CONG!$C$6:$AS$934,39,FALSE)+VLOOKUP(B46,[1]GD_CHAM_CONG!$C$6:$AS$934,40,FALSE)+VLOOKUP(B46,[1]GD_CHAM_CONG!$C$6:$AS$934,41,FALSE)+VLOOKUP(B46,[1]GD_CHAM_CONG!$C$6:$AS$934,42,FALSE)+VLOOKUP(B46,[1]GD_CHAM_CONG!$C$6:$AS$934,43,FALSE)</f>
        <v>0</v>
      </c>
      <c r="J46" s="15">
        <f>VLOOKUP(B46,[1]GD_CHAM_CONG!$C$6:$AV$934,44,FALSE)+VLOOKUP(B46,[1]GD_CHAM_CONG!$C$6:$AV$934,45,FALSE)+VLOOKUP(B46,[1]GD_CHAM_CONG!$C$6:$AV$934,46,FALSE)</f>
        <v>0</v>
      </c>
      <c r="K46" s="15">
        <f>VLOOKUP(B46,[1]GD_CHAM_CONG!$C$6:$AW$934,47,FALSE)</f>
        <v>0</v>
      </c>
      <c r="L46" s="15">
        <f>VLOOKUP(B46,[1]GD_CHAM_CONG!$C$6:$AZ$934,48,FALSE)</f>
        <v>0</v>
      </c>
      <c r="M46" s="15">
        <f>VLOOKUP(B46,[1]GD_CHAM_CONG!$C$6:$BF$934,50,FALSE)+VLOOKUP(B46,[1]GD_CHAM_CONG!$C$6:$BF$934,51,FALSE)+VLOOKUP(B46,[1]GD_CHAM_CONG!$C$6:$BF$934,52,FALSE)+VLOOKUP(B46,[1]GD_CHAM_CONG!$C$6:$BF$934,53,FALSE)+VLOOKUP(B46,[1]GD_CHAM_CONG!$C$6:$BF$934,54,FALSE)</f>
        <v>0</v>
      </c>
      <c r="N46" s="16">
        <f>VLOOKUP(B46,[1]GD_CHAM_CONG!$C$1:$BK$473,61,FALSE)</f>
        <v>1</v>
      </c>
      <c r="O46" s="16">
        <f>VLOOKUP(B46,[1]GD_LCD_HS_LNS!$B$4:$F$469,5,FALSE)</f>
        <v>2.2000000000000002</v>
      </c>
      <c r="P46" s="17">
        <f>VLOOKUP(B46,[1]RPT_LNS_LUONG_CHE_DO!$B$5:$BC$548,54,FALSE)</f>
        <v>9900000</v>
      </c>
      <c r="Q46" s="17">
        <f>VLOOKUP(B46,[1]RPT_LNS_LUONG_CHE_DO!$B$5:$CD$916,81,FALSE)</f>
        <v>0</v>
      </c>
      <c r="R46" s="17">
        <f>VLOOKUP(B46,[1]RPT_PHU_CAP_TN!$B$5:$G$992,6,FALSE)</f>
        <v>0</v>
      </c>
      <c r="S46" s="17">
        <f>VLOOKUP(B46,[1]RPT_TIEN_AN_TRUA!$B$5:$I$993,8,FALSE)</f>
        <v>680000</v>
      </c>
      <c r="T46" s="17">
        <f>VLOOKUP(B46,[1]RPT_LNS_LUONG_CHE_DO!$B$5:$BX$920,75,FALSE)+VLOOKUP(B46,[1]RPT_LNS_LUONG_CHE_DO!$B$5:$BY$920,76,FALSE)</f>
        <v>0</v>
      </c>
      <c r="U46" s="13">
        <f>VLOOKUP(B46,[1]RPT_CAC_KHOAN_GIAM_TRU!$B$4:$I$472,7,FALSE) + VLOOKUP(B46,[1]RPT_CAC_KHOAN_GIAM_TRU!$B$4:$I$472,8,FALSE)</f>
        <v>0</v>
      </c>
      <c r="V46" s="17">
        <f t="shared" si="0"/>
        <v>10580000</v>
      </c>
      <c r="W46" s="18">
        <f>VLOOKUP(B46,[1]RPT_BAO_HIEM!$B$5:$N$992,11,FALSE)</f>
        <v>362720</v>
      </c>
      <c r="X46" s="18">
        <f>VLOOKUP(B46,[1]RPT_BAO_HIEM!$B$5:$N$992,12,FALSE)</f>
        <v>68010</v>
      </c>
      <c r="Y46" s="18">
        <f>VLOOKUP(B46,[1]RPT_BAO_HIEM!$B$5:$N$992,13,FALSE)</f>
        <v>45340</v>
      </c>
      <c r="Z46" s="19">
        <f>MIN(VLOOKUP(B46,[1]RPT_DOAN_PHI!$B$5:$H$894,7,FALSE),115000)</f>
        <v>45340</v>
      </c>
      <c r="AA46" s="18">
        <f>VLOOKUP(B46,[1]RPT_THUE!$B$5:$H$850,7,FALSE)</f>
        <v>0</v>
      </c>
      <c r="AB46" s="18">
        <f t="shared" si="1"/>
        <v>521410</v>
      </c>
      <c r="AC46" s="20">
        <f t="shared" si="2"/>
        <v>10058590</v>
      </c>
      <c r="AD46" s="21"/>
      <c r="AE46" s="21"/>
      <c r="AF46" s="20">
        <f t="shared" si="3"/>
        <v>10058590</v>
      </c>
      <c r="AG46" s="82">
        <f t="shared" si="4"/>
        <v>476070</v>
      </c>
    </row>
    <row r="47" spans="1:33" ht="19.5" customHeight="1">
      <c r="A47" s="12">
        <f t="shared" si="5"/>
        <v>41</v>
      </c>
      <c r="B47" s="40">
        <f>[1]GD_CHUNG!B45</f>
        <v>13527</v>
      </c>
      <c r="C47" s="42" t="str">
        <f>[1]GD_CHUNG!C45</f>
        <v>Chu Lữ Thu Phương</v>
      </c>
      <c r="D47" s="42" t="str">
        <f>[1]GD_CHUNG!D45</f>
        <v>NV Thủ tục bay, không báo</v>
      </c>
      <c r="E47" s="13" t="str">
        <f>[1]GD_CHUNG!G45</f>
        <v>HD3N</v>
      </c>
      <c r="F47" s="14">
        <f>VLOOKUP(B47,[1]GD_LCD_HS_LNS!$B$4:$E$993,4,FALSE)</f>
        <v>3972000</v>
      </c>
      <c r="G47" s="54">
        <f>VLOOKUP(B47,[1]GD_CHUNG!$B$5:$N$532,13,FALSE)</f>
        <v>19027546517027</v>
      </c>
      <c r="H47" s="15">
        <f>VLOOKUP(B47,[1]GD_CHAM_CONG!$C$6:$AN$934,38,FALSE)</f>
        <v>18</v>
      </c>
      <c r="I47" s="15">
        <f>VLOOKUP(B47,[1]GD_CHAM_CONG!$C$6:$AS$934,39,FALSE)+VLOOKUP(B47,[1]GD_CHAM_CONG!$C$6:$AS$934,40,FALSE)+VLOOKUP(B47,[1]GD_CHAM_CONG!$C$6:$AS$934,41,FALSE)+VLOOKUP(B47,[1]GD_CHAM_CONG!$C$6:$AS$934,42,FALSE)+VLOOKUP(B47,[1]GD_CHAM_CONG!$C$6:$AS$934,43,FALSE)</f>
        <v>0</v>
      </c>
      <c r="J47" s="15">
        <f>VLOOKUP(B47,[1]GD_CHAM_CONG!$C$6:$AV$934,44,FALSE)+VLOOKUP(B47,[1]GD_CHAM_CONG!$C$6:$AV$934,45,FALSE)+VLOOKUP(B47,[1]GD_CHAM_CONG!$C$6:$AV$934,46,FALSE)</f>
        <v>0</v>
      </c>
      <c r="K47" s="15">
        <f>VLOOKUP(B47,[1]GD_CHAM_CONG!$C$6:$AW$934,47,FALSE)</f>
        <v>0</v>
      </c>
      <c r="L47" s="15">
        <f>VLOOKUP(B47,[1]GD_CHAM_CONG!$C$6:$AZ$934,48,FALSE)</f>
        <v>0</v>
      </c>
      <c r="M47" s="15">
        <f>VLOOKUP(B47,[1]GD_CHAM_CONG!$C$6:$BF$934,50,FALSE)+VLOOKUP(B47,[1]GD_CHAM_CONG!$C$6:$BF$934,51,FALSE)+VLOOKUP(B47,[1]GD_CHAM_CONG!$C$6:$BF$934,52,FALSE)+VLOOKUP(B47,[1]GD_CHAM_CONG!$C$6:$BF$934,53,FALSE)+VLOOKUP(B47,[1]GD_CHAM_CONG!$C$6:$BF$934,54,FALSE)</f>
        <v>9</v>
      </c>
      <c r="N47" s="15">
        <f>VLOOKUP(B47,[1]GD_CHAM_CONG!$C$1:$BK$473,61,FALSE)</f>
        <v>1</v>
      </c>
      <c r="O47" s="16">
        <f>VLOOKUP(B47,[1]GD_LCD_HS_LNS!$B$4:$F$469,5,FALSE)</f>
        <v>1.9</v>
      </c>
      <c r="P47" s="17">
        <f>VLOOKUP(B47,[1]RPT_LNS_LUONG_CHE_DO!$B$5:$BC$548,54,FALSE)</f>
        <v>7837499.9999999991</v>
      </c>
      <c r="Q47" s="17">
        <f>VLOOKUP(B47,[1]RPT_LNS_LUONG_CHE_DO!$B$5:$CD$916,81,FALSE)</f>
        <v>0</v>
      </c>
      <c r="R47" s="17">
        <f>VLOOKUP(B47,[1]RPT_PHU_CAP_TN!$B$5:$G$992,6,FALSE)</f>
        <v>0</v>
      </c>
      <c r="S47" s="17">
        <f>VLOOKUP(B47,[1]RPT_TIEN_AN_TRUA!$B$5:$I$993,8,FALSE)</f>
        <v>453333.33333333331</v>
      </c>
      <c r="T47" s="17">
        <f>VLOOKUP(B47,[1]RPT_LNS_LUONG_CHE_DO!$B$5:$BX$920,75,FALSE)+VLOOKUP(B47,[1]RPT_LNS_LUONG_CHE_DO!$B$5:$BY$920,76,FALSE)</f>
        <v>0</v>
      </c>
      <c r="U47" s="13">
        <f>VLOOKUP(B47,[1]RPT_CAC_KHOAN_GIAM_TRU!$B$4:$I$472,7,FALSE) + VLOOKUP(B47,[1]RPT_CAC_KHOAN_GIAM_TRU!$B$4:$I$472,8,FALSE)</f>
        <v>0</v>
      </c>
      <c r="V47" s="17">
        <f t="shared" si="0"/>
        <v>8290833.3333333321</v>
      </c>
      <c r="W47" s="18">
        <f>VLOOKUP(B47,[1]RPT_BAO_HIEM!$B$5:$N$992,11,FALSE)</f>
        <v>317760</v>
      </c>
      <c r="X47" s="18">
        <f>VLOOKUP(B47,[1]RPT_BAO_HIEM!$B$5:$N$992,12,FALSE)</f>
        <v>59580</v>
      </c>
      <c r="Y47" s="18">
        <f>VLOOKUP(B47,[1]RPT_BAO_HIEM!$B$5:$N$992,13,FALSE)</f>
        <v>39720</v>
      </c>
      <c r="Z47" s="19">
        <f>MIN(VLOOKUP(B47,[1]RPT_DOAN_PHI!$B$5:$H$894,7,FALSE),115000)</f>
        <v>39720</v>
      </c>
      <c r="AA47" s="18">
        <f>VLOOKUP(B47,[1]RPT_THUE!$B$5:$H$850,7,FALSE)</f>
        <v>0</v>
      </c>
      <c r="AB47" s="18">
        <f t="shared" si="1"/>
        <v>456780</v>
      </c>
      <c r="AC47" s="20">
        <f t="shared" si="2"/>
        <v>7834053.3333333321</v>
      </c>
      <c r="AD47" s="21"/>
      <c r="AE47" s="21"/>
      <c r="AF47" s="20">
        <f t="shared" si="3"/>
        <v>7834053.3333333321</v>
      </c>
      <c r="AG47" s="82">
        <f t="shared" si="4"/>
        <v>417060</v>
      </c>
    </row>
    <row r="48" spans="1:33" ht="19.5" customHeight="1">
      <c r="A48" s="12">
        <f t="shared" si="5"/>
        <v>42</v>
      </c>
      <c r="B48" s="40">
        <f>[1]GD_CHUNG!B46</f>
        <v>13528</v>
      </c>
      <c r="C48" s="42" t="str">
        <f>[1]GD_CHUNG!C46</f>
        <v>Cao Thị Trà Giang</v>
      </c>
      <c r="D48" s="42" t="str">
        <f>[1]GD_CHUNG!D46</f>
        <v>NV Thủ tục bay, không báo</v>
      </c>
      <c r="E48" s="13" t="str">
        <f>[1]GD_CHUNG!G46</f>
        <v>HD3N</v>
      </c>
      <c r="F48" s="14">
        <f>VLOOKUP(B48,[1]GD_LCD_HS_LNS!$B$4:$E$993,4,FALSE)</f>
        <v>3972000</v>
      </c>
      <c r="G48" s="54">
        <f>VLOOKUP(B48,[1]GD_CHUNG!$B$5:$N$532,13,FALSE)</f>
        <v>19028960119013</v>
      </c>
      <c r="H48" s="15">
        <f>VLOOKUP(B48,[1]GD_CHAM_CONG!$C$6:$AN$934,38,FALSE)</f>
        <v>18</v>
      </c>
      <c r="I48" s="15">
        <f>VLOOKUP(B48,[1]GD_CHAM_CONG!$C$6:$AS$934,39,FALSE)+VLOOKUP(B48,[1]GD_CHAM_CONG!$C$6:$AS$934,40,FALSE)+VLOOKUP(B48,[1]GD_CHAM_CONG!$C$6:$AS$934,41,FALSE)+VLOOKUP(B48,[1]GD_CHAM_CONG!$C$6:$AS$934,42,FALSE)+VLOOKUP(B48,[1]GD_CHAM_CONG!$C$6:$AS$934,43,FALSE)</f>
        <v>0</v>
      </c>
      <c r="J48" s="15">
        <f>VLOOKUP(B48,[1]GD_CHAM_CONG!$C$6:$AV$934,44,FALSE)+VLOOKUP(B48,[1]GD_CHAM_CONG!$C$6:$AV$934,45,FALSE)+VLOOKUP(B48,[1]GD_CHAM_CONG!$C$6:$AV$934,46,FALSE)</f>
        <v>0</v>
      </c>
      <c r="K48" s="15">
        <f>VLOOKUP(B48,[1]GD_CHAM_CONG!$C$6:$AW$934,47,FALSE)</f>
        <v>0</v>
      </c>
      <c r="L48" s="15">
        <f>VLOOKUP(B48,[1]GD_CHAM_CONG!$C$6:$AZ$934,48,FALSE)</f>
        <v>0</v>
      </c>
      <c r="M48" s="15">
        <f>VLOOKUP(B48,[1]GD_CHAM_CONG!$C$6:$BF$934,50,FALSE)+VLOOKUP(B48,[1]GD_CHAM_CONG!$C$6:$BF$934,51,FALSE)+VLOOKUP(B48,[1]GD_CHAM_CONG!$C$6:$BF$934,52,FALSE)+VLOOKUP(B48,[1]GD_CHAM_CONG!$C$6:$BF$934,53,FALSE)+VLOOKUP(B48,[1]GD_CHAM_CONG!$C$6:$BF$934,54,FALSE)</f>
        <v>9</v>
      </c>
      <c r="N48" s="16">
        <f>VLOOKUP(B48,[1]GD_CHAM_CONG!$C$1:$BK$473,61,FALSE)</f>
        <v>1</v>
      </c>
      <c r="O48" s="16">
        <f>VLOOKUP(B48,[1]GD_LCD_HS_LNS!$B$4:$F$469,5,FALSE)</f>
        <v>1.9</v>
      </c>
      <c r="P48" s="17">
        <f>VLOOKUP(B48,[1]RPT_LNS_LUONG_CHE_DO!$B$5:$BC$548,54,FALSE)</f>
        <v>7837499.9999999991</v>
      </c>
      <c r="Q48" s="17">
        <f>VLOOKUP(B48,[1]RPT_LNS_LUONG_CHE_DO!$B$5:$CD$916,81,FALSE)</f>
        <v>0</v>
      </c>
      <c r="R48" s="17">
        <f>VLOOKUP(B48,[1]RPT_PHU_CAP_TN!$B$5:$G$992,6,FALSE)</f>
        <v>0</v>
      </c>
      <c r="S48" s="17">
        <f>VLOOKUP(B48,[1]RPT_TIEN_AN_TRUA!$B$5:$I$993,8,FALSE)</f>
        <v>453333.33333333331</v>
      </c>
      <c r="T48" s="17">
        <f>VLOOKUP(B48,[1]RPT_LNS_LUONG_CHE_DO!$B$5:$BX$920,75,FALSE)+VLOOKUP(B48,[1]RPT_LNS_LUONG_CHE_DO!$B$5:$BY$920,76,FALSE)</f>
        <v>0</v>
      </c>
      <c r="U48" s="13">
        <f>VLOOKUP(B48,[1]RPT_CAC_KHOAN_GIAM_TRU!$B$4:$I$472,7,FALSE) + VLOOKUP(B48,[1]RPT_CAC_KHOAN_GIAM_TRU!$B$4:$I$472,8,FALSE)</f>
        <v>0</v>
      </c>
      <c r="V48" s="17">
        <f t="shared" si="0"/>
        <v>8290833.3333333321</v>
      </c>
      <c r="W48" s="18">
        <f>VLOOKUP(B48,[1]RPT_BAO_HIEM!$B$5:$N$992,11,FALSE)</f>
        <v>317760</v>
      </c>
      <c r="X48" s="18">
        <f>VLOOKUP(B48,[1]RPT_BAO_HIEM!$B$5:$N$992,12,FALSE)</f>
        <v>59580</v>
      </c>
      <c r="Y48" s="18">
        <f>VLOOKUP(B48,[1]RPT_BAO_HIEM!$B$5:$N$992,13,FALSE)</f>
        <v>39720</v>
      </c>
      <c r="Z48" s="19">
        <f>MIN(VLOOKUP(B48,[1]RPT_DOAN_PHI!$B$5:$H$894,7,FALSE),115000)</f>
        <v>39720</v>
      </c>
      <c r="AA48" s="18">
        <f>VLOOKUP(B48,[1]RPT_THUE!$B$5:$H$850,7,FALSE)</f>
        <v>0</v>
      </c>
      <c r="AB48" s="18">
        <f t="shared" si="1"/>
        <v>456780</v>
      </c>
      <c r="AC48" s="20">
        <f t="shared" si="2"/>
        <v>7834053.3333333321</v>
      </c>
      <c r="AD48" s="21"/>
      <c r="AE48" s="21"/>
      <c r="AF48" s="20">
        <f t="shared" si="3"/>
        <v>7834053.3333333321</v>
      </c>
      <c r="AG48" s="82">
        <f t="shared" si="4"/>
        <v>417060</v>
      </c>
    </row>
    <row r="49" spans="1:33" ht="19.5" customHeight="1">
      <c r="A49" s="12">
        <f t="shared" si="5"/>
        <v>43</v>
      </c>
      <c r="B49" s="40">
        <f>[1]GD_CHUNG!B47</f>
        <v>10536</v>
      </c>
      <c r="C49" s="42" t="str">
        <f>[1]GD_CHUNG!C47</f>
        <v>Nguyễn Tiến Dũng</v>
      </c>
      <c r="D49" s="42" t="str">
        <f>[1]GD_CHUNG!D47</f>
        <v>NV ULD</v>
      </c>
      <c r="E49" s="13" t="str">
        <f>[1]GD_CHUNG!G47</f>
        <v>HDKX</v>
      </c>
      <c r="F49" s="14">
        <f>VLOOKUP(B49,[1]GD_LCD_HS_LNS!$B$4:$E$993,4,FALSE)</f>
        <v>3778000</v>
      </c>
      <c r="G49" s="54">
        <f>VLOOKUP(B49,[1]GD_CHUNG!$B$5:$N$532,13,FALSE)</f>
        <v>10523873640015</v>
      </c>
      <c r="H49" s="15">
        <f>VLOOKUP(B49,[1]GD_CHAM_CONG!$C$6:$AN$934,38,FALSE)</f>
        <v>27</v>
      </c>
      <c r="I49" s="15">
        <f>VLOOKUP(B49,[1]GD_CHAM_CONG!$C$6:$AS$934,39,FALSE)+VLOOKUP(B49,[1]GD_CHAM_CONG!$C$6:$AS$934,40,FALSE)+VLOOKUP(B49,[1]GD_CHAM_CONG!$C$6:$AS$934,41,FALSE)+VLOOKUP(B49,[1]GD_CHAM_CONG!$C$6:$AS$934,42,FALSE)+VLOOKUP(B49,[1]GD_CHAM_CONG!$C$6:$AS$934,43,FALSE)</f>
        <v>0</v>
      </c>
      <c r="J49" s="15">
        <f>VLOOKUP(B49,[1]GD_CHAM_CONG!$C$6:$AV$934,44,FALSE)+VLOOKUP(B49,[1]GD_CHAM_CONG!$C$6:$AV$934,45,FALSE)+VLOOKUP(B49,[1]GD_CHAM_CONG!$C$6:$AV$934,46,FALSE)</f>
        <v>0</v>
      </c>
      <c r="K49" s="15">
        <f>VLOOKUP(B49,[1]GD_CHAM_CONG!$C$6:$AW$934,47,FALSE)</f>
        <v>0</v>
      </c>
      <c r="L49" s="15">
        <f>VLOOKUP(B49,[1]GD_CHAM_CONG!$C$6:$AZ$934,48,FALSE)</f>
        <v>0</v>
      </c>
      <c r="M49" s="15">
        <f>VLOOKUP(B49,[1]GD_CHAM_CONG!$C$6:$BF$934,50,FALSE)+VLOOKUP(B49,[1]GD_CHAM_CONG!$C$6:$BF$934,51,FALSE)+VLOOKUP(B49,[1]GD_CHAM_CONG!$C$6:$BF$934,52,FALSE)+VLOOKUP(B49,[1]GD_CHAM_CONG!$C$6:$BF$934,53,FALSE)+VLOOKUP(B49,[1]GD_CHAM_CONG!$C$6:$BF$934,54,FALSE)</f>
        <v>0</v>
      </c>
      <c r="N49" s="15">
        <f>VLOOKUP(B49,[1]GD_CHAM_CONG!$C$1:$BK$473,61,FALSE)</f>
        <v>1</v>
      </c>
      <c r="O49" s="16">
        <f>VLOOKUP(B49,[1]GD_LCD_HS_LNS!$B$4:$F$469,5,FALSE)</f>
        <v>1.7</v>
      </c>
      <c r="P49" s="17">
        <f>VLOOKUP(B49,[1]RPT_LNS_LUONG_CHE_DO!$B$5:$BC$548,54,FALSE)</f>
        <v>7650000</v>
      </c>
      <c r="Q49" s="17">
        <f>VLOOKUP(B49,[1]RPT_LNS_LUONG_CHE_DO!$B$5:$CD$916,81,FALSE)</f>
        <v>0</v>
      </c>
      <c r="R49" s="17">
        <f>VLOOKUP(B49,[1]RPT_PHU_CAP_TN!$B$5:$G$992,6,FALSE)</f>
        <v>0</v>
      </c>
      <c r="S49" s="17">
        <f>VLOOKUP(B49,[1]RPT_TIEN_AN_TRUA!$B$5:$I$993,8,FALSE)</f>
        <v>680000</v>
      </c>
      <c r="T49" s="17">
        <f>VLOOKUP(B49,[1]RPT_LNS_LUONG_CHE_DO!$B$5:$BX$920,75,FALSE)+VLOOKUP(B49,[1]RPT_LNS_LUONG_CHE_DO!$B$5:$BY$920,76,FALSE)</f>
        <v>0</v>
      </c>
      <c r="U49" s="13">
        <f>VLOOKUP(B49,[1]RPT_CAC_KHOAN_GIAM_TRU!$B$4:$I$472,7,FALSE) + VLOOKUP(B49,[1]RPT_CAC_KHOAN_GIAM_TRU!$B$4:$I$472,8,FALSE)</f>
        <v>0</v>
      </c>
      <c r="V49" s="17">
        <f t="shared" si="0"/>
        <v>8330000</v>
      </c>
      <c r="W49" s="18">
        <f>VLOOKUP(B49,[1]RPT_BAO_HIEM!$B$5:$N$992,11,FALSE)</f>
        <v>302240</v>
      </c>
      <c r="X49" s="18">
        <f>VLOOKUP(B49,[1]RPT_BAO_HIEM!$B$5:$N$992,12,FALSE)</f>
        <v>56670</v>
      </c>
      <c r="Y49" s="18">
        <f>VLOOKUP(B49,[1]RPT_BAO_HIEM!$B$5:$N$992,13,FALSE)</f>
        <v>37780</v>
      </c>
      <c r="Z49" s="19">
        <f>MIN(VLOOKUP(B49,[1]RPT_DOAN_PHI!$B$5:$H$894,7,FALSE),115000)</f>
        <v>37780</v>
      </c>
      <c r="AA49" s="18">
        <f>VLOOKUP(B49,[1]RPT_THUE!$B$5:$H$850,7,FALSE)</f>
        <v>0</v>
      </c>
      <c r="AB49" s="18">
        <f t="shared" si="1"/>
        <v>434470</v>
      </c>
      <c r="AC49" s="20">
        <f t="shared" si="2"/>
        <v>7895530</v>
      </c>
      <c r="AD49" s="21"/>
      <c r="AE49" s="21"/>
      <c r="AF49" s="20">
        <f t="shared" si="3"/>
        <v>7895530</v>
      </c>
      <c r="AG49" s="82">
        <f t="shared" si="4"/>
        <v>396690</v>
      </c>
    </row>
    <row r="50" spans="1:33" ht="19.5" customHeight="1">
      <c r="A50" s="12">
        <f t="shared" si="5"/>
        <v>44</v>
      </c>
      <c r="B50" s="40">
        <f>[1]GD_CHUNG!B48</f>
        <v>11355</v>
      </c>
      <c r="C50" s="42" t="str">
        <f>[1]GD_CHUNG!C48</f>
        <v>Văn Anh Tuấn</v>
      </c>
      <c r="D50" s="42" t="str">
        <f>[1]GD_CHUNG!D48</f>
        <v>NV ULD</v>
      </c>
      <c r="E50" s="13" t="str">
        <f>[1]GD_CHUNG!G48</f>
        <v>HD3N</v>
      </c>
      <c r="F50" s="14">
        <f>VLOOKUP(B50,[1]GD_LCD_HS_LNS!$B$4:$E$993,4,FALSE)</f>
        <v>3778000</v>
      </c>
      <c r="G50" s="54">
        <f>VLOOKUP(B50,[1]GD_CHUNG!$B$5:$N$532,13,FALSE)</f>
        <v>19027089339010</v>
      </c>
      <c r="H50" s="15">
        <f>VLOOKUP(B50,[1]GD_CHAM_CONG!$C$6:$AN$934,38,FALSE)</f>
        <v>27</v>
      </c>
      <c r="I50" s="15">
        <f>VLOOKUP(B50,[1]GD_CHAM_CONG!$C$6:$AS$934,39,FALSE)+VLOOKUP(B50,[1]GD_CHAM_CONG!$C$6:$AS$934,40,FALSE)+VLOOKUP(B50,[1]GD_CHAM_CONG!$C$6:$AS$934,41,FALSE)+VLOOKUP(B50,[1]GD_CHAM_CONG!$C$6:$AS$934,42,FALSE)+VLOOKUP(B50,[1]GD_CHAM_CONG!$C$6:$AS$934,43,FALSE)</f>
        <v>0</v>
      </c>
      <c r="J50" s="15">
        <f>VLOOKUP(B50,[1]GD_CHAM_CONG!$C$6:$AV$934,44,FALSE)+VLOOKUP(B50,[1]GD_CHAM_CONG!$C$6:$AV$934,45,FALSE)+VLOOKUP(B50,[1]GD_CHAM_CONG!$C$6:$AV$934,46,FALSE)</f>
        <v>0</v>
      </c>
      <c r="K50" s="15">
        <f>VLOOKUP(B50,[1]GD_CHAM_CONG!$C$6:$AW$934,47,FALSE)</f>
        <v>0</v>
      </c>
      <c r="L50" s="15">
        <f>VLOOKUP(B50,[1]GD_CHAM_CONG!$C$6:$AZ$934,48,FALSE)</f>
        <v>0</v>
      </c>
      <c r="M50" s="15">
        <f>VLOOKUP(B50,[1]GD_CHAM_CONG!$C$6:$BF$934,50,FALSE)+VLOOKUP(B50,[1]GD_CHAM_CONG!$C$6:$BF$934,51,FALSE)+VLOOKUP(B50,[1]GD_CHAM_CONG!$C$6:$BF$934,52,FALSE)+VLOOKUP(B50,[1]GD_CHAM_CONG!$C$6:$BF$934,53,FALSE)+VLOOKUP(B50,[1]GD_CHAM_CONG!$C$6:$BF$934,54,FALSE)</f>
        <v>0</v>
      </c>
      <c r="N50" s="16">
        <f>VLOOKUP(B50,[1]GD_CHAM_CONG!$C$1:$BK$473,61,FALSE)</f>
        <v>1</v>
      </c>
      <c r="O50" s="16">
        <f>VLOOKUP(B50,[1]GD_LCD_HS_LNS!$B$4:$F$469,5,FALSE)</f>
        <v>1.6</v>
      </c>
      <c r="P50" s="17">
        <f>VLOOKUP(B50,[1]RPT_LNS_LUONG_CHE_DO!$B$5:$BC$548,54,FALSE)</f>
        <v>7200000</v>
      </c>
      <c r="Q50" s="17">
        <f>VLOOKUP(B50,[1]RPT_LNS_LUONG_CHE_DO!$B$5:$CD$916,81,FALSE)</f>
        <v>0</v>
      </c>
      <c r="R50" s="17">
        <f>VLOOKUP(B50,[1]RPT_PHU_CAP_TN!$B$5:$G$992,6,FALSE)</f>
        <v>0</v>
      </c>
      <c r="S50" s="17">
        <f>VLOOKUP(B50,[1]RPT_TIEN_AN_TRUA!$B$5:$I$993,8,FALSE)</f>
        <v>680000</v>
      </c>
      <c r="T50" s="17">
        <f>VLOOKUP(B50,[1]RPT_LNS_LUONG_CHE_DO!$B$5:$BX$920,75,FALSE)+VLOOKUP(B50,[1]RPT_LNS_LUONG_CHE_DO!$B$5:$BY$920,76,FALSE)</f>
        <v>0</v>
      </c>
      <c r="U50" s="13">
        <f>VLOOKUP(B50,[1]RPT_CAC_KHOAN_GIAM_TRU!$B$4:$I$472,7,FALSE) + VLOOKUP(B50,[1]RPT_CAC_KHOAN_GIAM_TRU!$B$4:$I$472,8,FALSE)</f>
        <v>0</v>
      </c>
      <c r="V50" s="17">
        <f t="shared" si="0"/>
        <v>7880000</v>
      </c>
      <c r="W50" s="18">
        <f>VLOOKUP(B50,[1]RPT_BAO_HIEM!$B$5:$N$992,11,FALSE)</f>
        <v>302240</v>
      </c>
      <c r="X50" s="18">
        <f>VLOOKUP(B50,[1]RPT_BAO_HIEM!$B$5:$N$992,12,FALSE)</f>
        <v>56670</v>
      </c>
      <c r="Y50" s="18">
        <f>VLOOKUP(B50,[1]RPT_BAO_HIEM!$B$5:$N$992,13,FALSE)</f>
        <v>37780</v>
      </c>
      <c r="Z50" s="19">
        <f>MIN(VLOOKUP(B50,[1]RPT_DOAN_PHI!$B$5:$H$894,7,FALSE),115000)</f>
        <v>37780</v>
      </c>
      <c r="AA50" s="18">
        <f>VLOOKUP(B50,[1]RPT_THUE!$B$5:$H$850,7,FALSE)</f>
        <v>0</v>
      </c>
      <c r="AB50" s="18">
        <f t="shared" si="1"/>
        <v>434470</v>
      </c>
      <c r="AC50" s="20">
        <f t="shared" si="2"/>
        <v>7445530</v>
      </c>
      <c r="AD50" s="21"/>
      <c r="AE50" s="21"/>
      <c r="AF50" s="20">
        <f t="shared" si="3"/>
        <v>7445530</v>
      </c>
      <c r="AG50" s="82">
        <f t="shared" si="4"/>
        <v>396690</v>
      </c>
    </row>
    <row r="51" spans="1:33" ht="19.5" customHeight="1">
      <c r="A51" s="12">
        <f t="shared" si="5"/>
        <v>45</v>
      </c>
      <c r="B51" s="40">
        <f>[1]GD_CHUNG!B49</f>
        <v>12593</v>
      </c>
      <c r="C51" s="42" t="str">
        <f>[1]GD_CHUNG!C49</f>
        <v>Phạm Trần Tuấn Minh</v>
      </c>
      <c r="D51" s="42" t="str">
        <f>[1]GD_CHUNG!D49</f>
        <v>NV ULD</v>
      </c>
      <c r="E51" s="13" t="str">
        <f>[1]GD_CHUNG!G49</f>
        <v>HD3N</v>
      </c>
      <c r="F51" s="14">
        <f>VLOOKUP(B51,[1]GD_LCD_HS_LNS!$B$4:$E$993,4,FALSE)</f>
        <v>3778000</v>
      </c>
      <c r="G51" s="54">
        <f>VLOOKUP(B51,[1]GD_CHUNG!$B$5:$N$532,13,FALSE)</f>
        <v>19028385628016</v>
      </c>
      <c r="H51" s="15">
        <f>VLOOKUP(B51,[1]GD_CHAM_CONG!$C$6:$AN$934,38,FALSE)</f>
        <v>27</v>
      </c>
      <c r="I51" s="15">
        <f>VLOOKUP(B51,[1]GD_CHAM_CONG!$C$6:$AS$934,39,FALSE)+VLOOKUP(B51,[1]GD_CHAM_CONG!$C$6:$AS$934,40,FALSE)+VLOOKUP(B51,[1]GD_CHAM_CONG!$C$6:$AS$934,41,FALSE)+VLOOKUP(B51,[1]GD_CHAM_CONG!$C$6:$AS$934,42,FALSE)+VLOOKUP(B51,[1]GD_CHAM_CONG!$C$6:$AS$934,43,FALSE)</f>
        <v>0</v>
      </c>
      <c r="J51" s="15">
        <f>VLOOKUP(B51,[1]GD_CHAM_CONG!$C$6:$AV$934,44,FALSE)+VLOOKUP(B51,[1]GD_CHAM_CONG!$C$6:$AV$934,45,FALSE)+VLOOKUP(B51,[1]GD_CHAM_CONG!$C$6:$AV$934,46,FALSE)</f>
        <v>0</v>
      </c>
      <c r="K51" s="15">
        <f>VLOOKUP(B51,[1]GD_CHAM_CONG!$C$6:$AW$934,47,FALSE)</f>
        <v>0</v>
      </c>
      <c r="L51" s="15">
        <f>VLOOKUP(B51,[1]GD_CHAM_CONG!$C$6:$AZ$934,48,FALSE)</f>
        <v>0</v>
      </c>
      <c r="M51" s="15">
        <f>VLOOKUP(B51,[1]GD_CHAM_CONG!$C$6:$BF$934,50,FALSE)+VLOOKUP(B51,[1]GD_CHAM_CONG!$C$6:$BF$934,51,FALSE)+VLOOKUP(B51,[1]GD_CHAM_CONG!$C$6:$BF$934,52,FALSE)+VLOOKUP(B51,[1]GD_CHAM_CONG!$C$6:$BF$934,53,FALSE)+VLOOKUP(B51,[1]GD_CHAM_CONG!$C$6:$BF$934,54,FALSE)</f>
        <v>0</v>
      </c>
      <c r="N51" s="16">
        <f>VLOOKUP(B51,[1]GD_CHAM_CONG!$C$1:$BK$473,61,FALSE)</f>
        <v>1</v>
      </c>
      <c r="O51" s="16">
        <f>VLOOKUP(B51,[1]GD_LCD_HS_LNS!$B$4:$F$469,5,FALSE)</f>
        <v>1.6</v>
      </c>
      <c r="P51" s="17">
        <f>VLOOKUP(B51,[1]RPT_LNS_LUONG_CHE_DO!$B$5:$BC$548,54,FALSE)</f>
        <v>7200000</v>
      </c>
      <c r="Q51" s="17">
        <f>VLOOKUP(B51,[1]RPT_LNS_LUONG_CHE_DO!$B$5:$CD$916,81,FALSE)</f>
        <v>0</v>
      </c>
      <c r="R51" s="17">
        <f>VLOOKUP(B51,[1]RPT_PHU_CAP_TN!$B$5:$G$992,6,FALSE)</f>
        <v>0</v>
      </c>
      <c r="S51" s="17">
        <f>VLOOKUP(B51,[1]RPT_TIEN_AN_TRUA!$B$5:$I$993,8,FALSE)</f>
        <v>680000</v>
      </c>
      <c r="T51" s="17">
        <f>VLOOKUP(B51,[1]RPT_LNS_LUONG_CHE_DO!$B$5:$BX$920,75,FALSE)+VLOOKUP(B51,[1]RPT_LNS_LUONG_CHE_DO!$B$5:$BY$920,76,FALSE)</f>
        <v>0</v>
      </c>
      <c r="U51" s="13">
        <f>VLOOKUP(B51,[1]RPT_CAC_KHOAN_GIAM_TRU!$B$4:$I$472,7,FALSE) + VLOOKUP(B51,[1]RPT_CAC_KHOAN_GIAM_TRU!$B$4:$I$472,8,FALSE)</f>
        <v>0</v>
      </c>
      <c r="V51" s="17">
        <f t="shared" si="0"/>
        <v>7880000</v>
      </c>
      <c r="W51" s="18">
        <f>VLOOKUP(B51,[1]RPT_BAO_HIEM!$B$5:$N$992,11,FALSE)</f>
        <v>302240</v>
      </c>
      <c r="X51" s="18">
        <f>VLOOKUP(B51,[1]RPT_BAO_HIEM!$B$5:$N$992,12,FALSE)</f>
        <v>56670</v>
      </c>
      <c r="Y51" s="18">
        <f>VLOOKUP(B51,[1]RPT_BAO_HIEM!$B$5:$N$992,13,FALSE)</f>
        <v>37780</v>
      </c>
      <c r="Z51" s="19">
        <f>MIN(VLOOKUP(B51,[1]RPT_DOAN_PHI!$B$5:$H$894,7,FALSE),115000)</f>
        <v>37780</v>
      </c>
      <c r="AA51" s="18">
        <f>VLOOKUP(B51,[1]RPT_THUE!$B$5:$H$850,7,FALSE)</f>
        <v>0</v>
      </c>
      <c r="AB51" s="18">
        <f t="shared" si="1"/>
        <v>434470</v>
      </c>
      <c r="AC51" s="20">
        <f t="shared" si="2"/>
        <v>7445530</v>
      </c>
      <c r="AD51" s="21"/>
      <c r="AE51" s="21"/>
      <c r="AF51" s="20">
        <f t="shared" si="3"/>
        <v>7445530</v>
      </c>
      <c r="AG51" s="82">
        <f t="shared" si="4"/>
        <v>396690</v>
      </c>
    </row>
    <row r="52" spans="1:33" ht="19.5" customHeight="1">
      <c r="A52" s="12">
        <f t="shared" si="5"/>
        <v>46</v>
      </c>
      <c r="B52" s="40">
        <f>[1]GD_CHUNG!B50</f>
        <v>12594</v>
      </c>
      <c r="C52" s="42" t="str">
        <f>[1]GD_CHUNG!C50</f>
        <v>Đỗ Đình Quân</v>
      </c>
      <c r="D52" s="42" t="str">
        <f>[1]GD_CHUNG!D50</f>
        <v>NV ULD</v>
      </c>
      <c r="E52" s="13" t="str">
        <f>[1]GD_CHUNG!G50</f>
        <v>HD3N</v>
      </c>
      <c r="F52" s="14">
        <f>VLOOKUP(B52,[1]GD_LCD_HS_LNS!$B$4:$E$993,4,FALSE)</f>
        <v>3778000</v>
      </c>
      <c r="G52" s="54">
        <f>VLOOKUP(B52,[1]GD_CHUNG!$B$5:$N$532,13,FALSE)</f>
        <v>19028385626013</v>
      </c>
      <c r="H52" s="15">
        <f>VLOOKUP(B52,[1]GD_CHAM_CONG!$C$6:$AN$934,38,FALSE)</f>
        <v>27</v>
      </c>
      <c r="I52" s="15">
        <f>VLOOKUP(B52,[1]GD_CHAM_CONG!$C$6:$AS$934,39,FALSE)+VLOOKUP(B52,[1]GD_CHAM_CONG!$C$6:$AS$934,40,FALSE)+VLOOKUP(B52,[1]GD_CHAM_CONG!$C$6:$AS$934,41,FALSE)+VLOOKUP(B52,[1]GD_CHAM_CONG!$C$6:$AS$934,42,FALSE)+VLOOKUP(B52,[1]GD_CHAM_CONG!$C$6:$AS$934,43,FALSE)</f>
        <v>0</v>
      </c>
      <c r="J52" s="15">
        <f>VLOOKUP(B52,[1]GD_CHAM_CONG!$C$6:$AV$934,44,FALSE)+VLOOKUP(B52,[1]GD_CHAM_CONG!$C$6:$AV$934,45,FALSE)+VLOOKUP(B52,[1]GD_CHAM_CONG!$C$6:$AV$934,46,FALSE)</f>
        <v>0</v>
      </c>
      <c r="K52" s="15">
        <f>VLOOKUP(B52,[1]GD_CHAM_CONG!$C$6:$AW$934,47,FALSE)</f>
        <v>0</v>
      </c>
      <c r="L52" s="15">
        <f>VLOOKUP(B52,[1]GD_CHAM_CONG!$C$6:$AZ$934,48,FALSE)</f>
        <v>0</v>
      </c>
      <c r="M52" s="15">
        <f>VLOOKUP(B52,[1]GD_CHAM_CONG!$C$6:$BF$934,50,FALSE)+VLOOKUP(B52,[1]GD_CHAM_CONG!$C$6:$BF$934,51,FALSE)+VLOOKUP(B52,[1]GD_CHAM_CONG!$C$6:$BF$934,52,FALSE)+VLOOKUP(B52,[1]GD_CHAM_CONG!$C$6:$BF$934,53,FALSE)+VLOOKUP(B52,[1]GD_CHAM_CONG!$C$6:$BF$934,54,FALSE)</f>
        <v>0</v>
      </c>
      <c r="N52" s="16">
        <f>VLOOKUP(B52,[1]GD_CHAM_CONG!$C$1:$BK$473,61,FALSE)</f>
        <v>1</v>
      </c>
      <c r="O52" s="16">
        <f>VLOOKUP(B52,[1]GD_LCD_HS_LNS!$B$4:$F$469,5,FALSE)</f>
        <v>1.6</v>
      </c>
      <c r="P52" s="17">
        <f>VLOOKUP(B52,[1]RPT_LNS_LUONG_CHE_DO!$B$5:$BC$548,54,FALSE)</f>
        <v>7200000</v>
      </c>
      <c r="Q52" s="17">
        <f>VLOOKUP(B52,[1]RPT_LNS_LUONG_CHE_DO!$B$5:$CD$916,81,FALSE)</f>
        <v>0</v>
      </c>
      <c r="R52" s="17">
        <f>VLOOKUP(B52,[1]RPT_PHU_CAP_TN!$B$5:$G$992,6,FALSE)</f>
        <v>0</v>
      </c>
      <c r="S52" s="17">
        <f>VLOOKUP(B52,[1]RPT_TIEN_AN_TRUA!$B$5:$I$993,8,FALSE)</f>
        <v>680000</v>
      </c>
      <c r="T52" s="17">
        <f>VLOOKUP(B52,[1]RPT_LNS_LUONG_CHE_DO!$B$5:$BX$920,75,FALSE)+VLOOKUP(B52,[1]RPT_LNS_LUONG_CHE_DO!$B$5:$BY$920,76,FALSE)</f>
        <v>0</v>
      </c>
      <c r="U52" s="13">
        <f>VLOOKUP(B52,[1]RPT_CAC_KHOAN_GIAM_TRU!$B$4:$I$472,7,FALSE) + VLOOKUP(B52,[1]RPT_CAC_KHOAN_GIAM_TRU!$B$4:$I$472,8,FALSE)</f>
        <v>0</v>
      </c>
      <c r="V52" s="17">
        <f t="shared" si="0"/>
        <v>7880000</v>
      </c>
      <c r="W52" s="18">
        <f>VLOOKUP(B52,[1]RPT_BAO_HIEM!$B$5:$N$992,11,FALSE)</f>
        <v>302240</v>
      </c>
      <c r="X52" s="18">
        <f>VLOOKUP(B52,[1]RPT_BAO_HIEM!$B$5:$N$992,12,FALSE)</f>
        <v>56670</v>
      </c>
      <c r="Y52" s="18">
        <f>VLOOKUP(B52,[1]RPT_BAO_HIEM!$B$5:$N$992,13,FALSE)</f>
        <v>37780</v>
      </c>
      <c r="Z52" s="19">
        <f>MIN(VLOOKUP(B52,[1]RPT_DOAN_PHI!$B$5:$H$894,7,FALSE),115000)</f>
        <v>37780</v>
      </c>
      <c r="AA52" s="25">
        <f>VLOOKUP(B52,[1]RPT_THUE!$B$5:$H$850,7,FALSE)</f>
        <v>0</v>
      </c>
      <c r="AB52" s="18">
        <f t="shared" si="1"/>
        <v>434470</v>
      </c>
      <c r="AC52" s="20">
        <f t="shared" si="2"/>
        <v>7445530</v>
      </c>
      <c r="AD52" s="21"/>
      <c r="AE52" s="21"/>
      <c r="AF52" s="20">
        <f t="shared" si="3"/>
        <v>7445530</v>
      </c>
      <c r="AG52" s="82">
        <f t="shared" si="4"/>
        <v>396690</v>
      </c>
    </row>
    <row r="53" spans="1:33" ht="19.5" customHeight="1">
      <c r="A53" s="12">
        <f t="shared" si="5"/>
        <v>47</v>
      </c>
      <c r="B53" s="40">
        <f>[1]GD_CHUNG!B51</f>
        <v>12595</v>
      </c>
      <c r="C53" s="42" t="str">
        <f>[1]GD_CHUNG!C51</f>
        <v>Lê Văn Lương</v>
      </c>
      <c r="D53" s="42" t="str">
        <f>[1]GD_CHUNG!D51</f>
        <v>NV ULD</v>
      </c>
      <c r="E53" s="13" t="str">
        <f>[1]GD_CHUNG!G51</f>
        <v>HD3N</v>
      </c>
      <c r="F53" s="14">
        <f>VLOOKUP(B53,[1]GD_LCD_HS_LNS!$B$4:$E$993,4,FALSE)</f>
        <v>3778000</v>
      </c>
      <c r="G53" s="54">
        <f>VLOOKUP(B53,[1]GD_CHUNG!$B$5:$N$532,13,FALSE)</f>
        <v>19028385620015</v>
      </c>
      <c r="H53" s="15">
        <f>VLOOKUP(B53,[1]GD_CHAM_CONG!$C$6:$AN$934,38,FALSE)</f>
        <v>27</v>
      </c>
      <c r="I53" s="15">
        <f>VLOOKUP(B53,[1]GD_CHAM_CONG!$C$6:$AS$934,39,FALSE)+VLOOKUP(B53,[1]GD_CHAM_CONG!$C$6:$AS$934,40,FALSE)+VLOOKUP(B53,[1]GD_CHAM_CONG!$C$6:$AS$934,41,FALSE)+VLOOKUP(B53,[1]GD_CHAM_CONG!$C$6:$AS$934,42,FALSE)+VLOOKUP(B53,[1]GD_CHAM_CONG!$C$6:$AS$934,43,FALSE)</f>
        <v>0</v>
      </c>
      <c r="J53" s="15">
        <f>VLOOKUP(B53,[1]GD_CHAM_CONG!$C$6:$AV$934,44,FALSE)+VLOOKUP(B53,[1]GD_CHAM_CONG!$C$6:$AV$934,45,FALSE)+VLOOKUP(B53,[1]GD_CHAM_CONG!$C$6:$AV$934,46,FALSE)</f>
        <v>0</v>
      </c>
      <c r="K53" s="15">
        <f>VLOOKUP(B53,[1]GD_CHAM_CONG!$C$6:$AW$934,47,FALSE)</f>
        <v>0</v>
      </c>
      <c r="L53" s="15">
        <f>VLOOKUP(B53,[1]GD_CHAM_CONG!$C$6:$AZ$934,48,FALSE)</f>
        <v>0</v>
      </c>
      <c r="M53" s="15">
        <f>VLOOKUP(B53,[1]GD_CHAM_CONG!$C$6:$BF$934,50,FALSE)+VLOOKUP(B53,[1]GD_CHAM_CONG!$C$6:$BF$934,51,FALSE)+VLOOKUP(B53,[1]GD_CHAM_CONG!$C$6:$BF$934,52,FALSE)+VLOOKUP(B53,[1]GD_CHAM_CONG!$C$6:$BF$934,53,FALSE)+VLOOKUP(B53,[1]GD_CHAM_CONG!$C$6:$BF$934,54,FALSE)</f>
        <v>0</v>
      </c>
      <c r="N53" s="16">
        <f>VLOOKUP(B53,[1]GD_CHAM_CONG!$C$1:$BK$473,61,FALSE)</f>
        <v>1</v>
      </c>
      <c r="O53" s="16">
        <f>VLOOKUP(B53,[1]GD_LCD_HS_LNS!$B$4:$F$469,5,FALSE)</f>
        <v>1.6</v>
      </c>
      <c r="P53" s="17">
        <f>VLOOKUP(B53,[1]RPT_LNS_LUONG_CHE_DO!$B$5:$BC$548,54,FALSE)</f>
        <v>7200000</v>
      </c>
      <c r="Q53" s="17">
        <f>VLOOKUP(B53,[1]RPT_LNS_LUONG_CHE_DO!$B$5:$CD$916,81,FALSE)</f>
        <v>0</v>
      </c>
      <c r="R53" s="17">
        <f>VLOOKUP(B53,[1]RPT_PHU_CAP_TN!$B$5:$G$992,6,FALSE)</f>
        <v>0</v>
      </c>
      <c r="S53" s="17">
        <f>VLOOKUP(B53,[1]RPT_TIEN_AN_TRUA!$B$5:$I$993,8,FALSE)</f>
        <v>680000</v>
      </c>
      <c r="T53" s="17">
        <f>VLOOKUP(B53,[1]RPT_LNS_LUONG_CHE_DO!$B$5:$BX$920,75,FALSE)+VLOOKUP(B53,[1]RPT_LNS_LUONG_CHE_DO!$B$5:$BY$920,76,FALSE)</f>
        <v>0</v>
      </c>
      <c r="U53" s="13">
        <f>VLOOKUP(B53,[1]RPT_CAC_KHOAN_GIAM_TRU!$B$4:$I$472,7,FALSE) + VLOOKUP(B53,[1]RPT_CAC_KHOAN_GIAM_TRU!$B$4:$I$472,8,FALSE)</f>
        <v>0</v>
      </c>
      <c r="V53" s="17">
        <f t="shared" si="0"/>
        <v>7880000</v>
      </c>
      <c r="W53" s="18">
        <f>VLOOKUP(B53,[1]RPT_BAO_HIEM!$B$5:$N$992,11,FALSE)</f>
        <v>302240</v>
      </c>
      <c r="X53" s="18">
        <f>VLOOKUP(B53,[1]RPT_BAO_HIEM!$B$5:$N$992,12,FALSE)</f>
        <v>56670</v>
      </c>
      <c r="Y53" s="18">
        <f>VLOOKUP(B53,[1]RPT_BAO_HIEM!$B$5:$N$992,13,FALSE)</f>
        <v>37780</v>
      </c>
      <c r="Z53" s="19">
        <f>MIN(VLOOKUP(B53,[1]RPT_DOAN_PHI!$B$5:$H$894,7,FALSE),115000)</f>
        <v>37780</v>
      </c>
      <c r="AA53" s="25">
        <f>VLOOKUP(B53,[1]RPT_THUE!$B$5:$H$850,7,FALSE)</f>
        <v>0</v>
      </c>
      <c r="AB53" s="18">
        <f t="shared" si="1"/>
        <v>434470</v>
      </c>
      <c r="AC53" s="20">
        <f t="shared" si="2"/>
        <v>7445530</v>
      </c>
      <c r="AD53" s="21"/>
      <c r="AE53" s="21"/>
      <c r="AF53" s="20">
        <f t="shared" si="3"/>
        <v>7445530</v>
      </c>
      <c r="AG53" s="82">
        <f t="shared" si="4"/>
        <v>396690</v>
      </c>
    </row>
    <row r="54" spans="1:33" ht="19.5" customHeight="1">
      <c r="A54" s="12">
        <f t="shared" si="5"/>
        <v>48</v>
      </c>
      <c r="B54" s="40">
        <f>[1]GD_CHUNG!B52</f>
        <v>13669</v>
      </c>
      <c r="C54" s="42" t="str">
        <f>[1]GD_CHUNG!C52</f>
        <v>Nguyễn Duy Hải</v>
      </c>
      <c r="D54" s="42" t="str">
        <f>[1]GD_CHUNG!D52</f>
        <v>NV ULD</v>
      </c>
      <c r="E54" s="13" t="str">
        <f>[1]GD_CHUNG!G52</f>
        <v>HD1N</v>
      </c>
      <c r="F54" s="14">
        <f>VLOOKUP(B54,[1]GD_LCD_HS_LNS!$B$4:$E$993,4,FALSE)</f>
        <v>7556000</v>
      </c>
      <c r="G54" s="55">
        <v>19029389607011</v>
      </c>
      <c r="H54" s="15">
        <f>VLOOKUP(B54,[1]GD_CHAM_CONG!$C$6:$AN$934,38,FALSE)</f>
        <v>27</v>
      </c>
      <c r="I54" s="15">
        <f>VLOOKUP(B54,[1]GD_CHAM_CONG!$C$6:$AS$934,39,FALSE)+VLOOKUP(B54,[1]GD_CHAM_CONG!$C$6:$AS$934,40,FALSE)+VLOOKUP(B54,[1]GD_CHAM_CONG!$C$6:$AS$934,41,FALSE)+VLOOKUP(B54,[1]GD_CHAM_CONG!$C$6:$AS$934,42,FALSE)+VLOOKUP(B54,[1]GD_CHAM_CONG!$C$6:$AS$934,43,FALSE)</f>
        <v>0</v>
      </c>
      <c r="J54" s="15">
        <f>VLOOKUP(B54,[1]GD_CHAM_CONG!$C$6:$AV$934,44,FALSE)+VLOOKUP(B54,[1]GD_CHAM_CONG!$C$6:$AV$934,45,FALSE)+VLOOKUP(B54,[1]GD_CHAM_CONG!$C$6:$AV$934,46,FALSE)</f>
        <v>0</v>
      </c>
      <c r="K54" s="15">
        <f>VLOOKUP(B54,[1]GD_CHAM_CONG!$C$6:$AW$934,47,FALSE)</f>
        <v>0</v>
      </c>
      <c r="L54" s="15">
        <f>VLOOKUP(B54,[1]GD_CHAM_CONG!$C$6:$AZ$934,48,FALSE)</f>
        <v>0</v>
      </c>
      <c r="M54" s="15">
        <f>VLOOKUP(B54,[1]GD_CHAM_CONG!$C$6:$BF$934,50,FALSE)+VLOOKUP(B54,[1]GD_CHAM_CONG!$C$6:$BF$934,51,FALSE)+VLOOKUP(B54,[1]GD_CHAM_CONG!$C$6:$BF$934,52,FALSE)+VLOOKUP(B54,[1]GD_CHAM_CONG!$C$6:$BF$934,53,FALSE)+VLOOKUP(B54,[1]GD_CHAM_CONG!$C$6:$BF$934,54,FALSE)</f>
        <v>0</v>
      </c>
      <c r="N54" s="16">
        <f>VLOOKUP(B54,[1]GD_CHAM_CONG!$C$1:$BK$473,61,FALSE)</f>
        <v>0.9</v>
      </c>
      <c r="O54" s="16">
        <f>VLOOKUP(B54,[1]GD_LCD_HS_LNS!$B$4:$F$469,5,FALSE)</f>
        <v>1.6</v>
      </c>
      <c r="P54" s="17">
        <f>VLOOKUP(B54,[1]RPT_LNS_LUONG_CHE_DO!$B$5:$BC$548,54,FALSE)</f>
        <v>5832000.0000000009</v>
      </c>
      <c r="Q54" s="17">
        <f>VLOOKUP(B54,[1]RPT_LNS_LUONG_CHE_DO!$B$5:$CD$916,81,FALSE)</f>
        <v>0</v>
      </c>
      <c r="R54" s="17">
        <f>VLOOKUP(B54,[1]RPT_PHU_CAP_TN!$B$5:$G$992,6,FALSE)</f>
        <v>0</v>
      </c>
      <c r="S54" s="17">
        <f>VLOOKUP(B54,[1]RPT_TIEN_AN_TRUA!$B$5:$I$993,8,FALSE)</f>
        <v>680000</v>
      </c>
      <c r="T54" s="17">
        <f>VLOOKUP(B54,[1]RPT_LNS_LUONG_CHE_DO!$B$5:$BX$920,75,FALSE)+VLOOKUP(B54,[1]RPT_LNS_LUONG_CHE_DO!$B$5:$BY$920,76,FALSE)</f>
        <v>0</v>
      </c>
      <c r="U54" s="13">
        <f>VLOOKUP(B54,[1]RPT_CAC_KHOAN_GIAM_TRU!$B$4:$I$472,7,FALSE) + VLOOKUP(B54,[1]RPT_CAC_KHOAN_GIAM_TRU!$B$4:$I$472,8,FALSE)</f>
        <v>0</v>
      </c>
      <c r="V54" s="17">
        <f t="shared" si="0"/>
        <v>6512000.0000000009</v>
      </c>
      <c r="W54" s="18">
        <f>VLOOKUP(B54,[1]RPT_BAO_HIEM!$B$5:$N$992,11,FALSE)</f>
        <v>604480</v>
      </c>
      <c r="X54" s="18">
        <f>VLOOKUP(B54,[1]RPT_BAO_HIEM!$B$5:$N$992,12,FALSE)</f>
        <v>113340</v>
      </c>
      <c r="Y54" s="18">
        <f>VLOOKUP(B54,[1]RPT_BAO_HIEM!$B$5:$N$992,13,FALSE)</f>
        <v>75560</v>
      </c>
      <c r="Z54" s="19">
        <f>MIN(VLOOKUP(B54,[1]RPT_DOAN_PHI!$B$5:$H$894,7,FALSE),115000)</f>
        <v>75560</v>
      </c>
      <c r="AA54" s="25">
        <f>VLOOKUP(B54,[1]RPT_THUE!$B$5:$H$850,7,FALSE)</f>
        <v>0</v>
      </c>
      <c r="AB54" s="18">
        <f t="shared" si="1"/>
        <v>868940</v>
      </c>
      <c r="AC54" s="20">
        <f t="shared" si="2"/>
        <v>5643060.0000000009</v>
      </c>
      <c r="AD54" s="21"/>
      <c r="AE54" s="21"/>
      <c r="AF54" s="20">
        <f t="shared" si="3"/>
        <v>5643060.0000000009</v>
      </c>
      <c r="AG54" s="82">
        <f t="shared" si="4"/>
        <v>793380</v>
      </c>
    </row>
    <row r="55" spans="1:33" ht="19.5" customHeight="1">
      <c r="A55" s="12">
        <f t="shared" si="5"/>
        <v>49</v>
      </c>
      <c r="B55" s="40">
        <f>[1]GD_CHUNG!B53</f>
        <v>13102</v>
      </c>
      <c r="C55" s="42" t="str">
        <f>[1]GD_CHUNG!C53</f>
        <v>Ngô Văn Sơn</v>
      </c>
      <c r="D55" s="42" t="str">
        <f>[1]GD_CHUNG!D53</f>
        <v>Nviên HDCX</v>
      </c>
      <c r="E55" s="13" t="str">
        <f>[1]GD_CHUNG!G53</f>
        <v>HD3N</v>
      </c>
      <c r="F55" s="14">
        <f>VLOOKUP(B55,[1]GD_LCD_HS_LNS!$B$4:$E$993,4,FALSE)</f>
        <v>3972000</v>
      </c>
      <c r="G55" s="54">
        <f>VLOOKUP(B55,[1]GD_CHUNG!$B$5:$N$532,13,FALSE)</f>
        <v>19028834685011</v>
      </c>
      <c r="H55" s="15">
        <f>VLOOKUP(B55,[1]GD_CHAM_CONG!$C$6:$AN$934,38,FALSE)</f>
        <v>27</v>
      </c>
      <c r="I55" s="15">
        <f>VLOOKUP(B55,[1]GD_CHAM_CONG!$C$6:$AS$934,39,FALSE)+VLOOKUP(B55,[1]GD_CHAM_CONG!$C$6:$AS$934,40,FALSE)+VLOOKUP(B55,[1]GD_CHAM_CONG!$C$6:$AS$934,41,FALSE)+VLOOKUP(B55,[1]GD_CHAM_CONG!$C$6:$AS$934,42,FALSE)+VLOOKUP(B55,[1]GD_CHAM_CONG!$C$6:$AS$934,43,FALSE)</f>
        <v>0</v>
      </c>
      <c r="J55" s="15">
        <f>VLOOKUP(B55,[1]GD_CHAM_CONG!$C$6:$AV$934,44,FALSE)+VLOOKUP(B55,[1]GD_CHAM_CONG!$C$6:$AV$934,45,FALSE)+VLOOKUP(B55,[1]GD_CHAM_CONG!$C$6:$AV$934,46,FALSE)</f>
        <v>0</v>
      </c>
      <c r="K55" s="15">
        <f>VLOOKUP(B55,[1]GD_CHAM_CONG!$C$6:$AW$934,47,FALSE)</f>
        <v>0</v>
      </c>
      <c r="L55" s="15">
        <f>VLOOKUP(B55,[1]GD_CHAM_CONG!$C$6:$AZ$934,48,FALSE)</f>
        <v>0</v>
      </c>
      <c r="M55" s="15">
        <f>VLOOKUP(B55,[1]GD_CHAM_CONG!$C$6:$BF$934,50,FALSE)+VLOOKUP(B55,[1]GD_CHAM_CONG!$C$6:$BF$934,51,FALSE)+VLOOKUP(B55,[1]GD_CHAM_CONG!$C$6:$BF$934,52,FALSE)+VLOOKUP(B55,[1]GD_CHAM_CONG!$C$6:$BF$934,53,FALSE)+VLOOKUP(B55,[1]GD_CHAM_CONG!$C$6:$BF$934,54,FALSE)</f>
        <v>0</v>
      </c>
      <c r="N55" s="16">
        <f>VLOOKUP(B55,[1]GD_CHAM_CONG!$C$1:$BK$473,61,FALSE)</f>
        <v>1</v>
      </c>
      <c r="O55" s="16">
        <f>VLOOKUP(B55,[1]GD_LCD_HS_LNS!$B$4:$F$469,5,FALSE)</f>
        <v>1.8</v>
      </c>
      <c r="P55" s="17">
        <f>VLOOKUP(B55,[1]RPT_LNS_LUONG_CHE_DO!$B$5:$BC$548,54,FALSE)</f>
        <v>8100000</v>
      </c>
      <c r="Q55" s="17">
        <f>VLOOKUP(B55,[1]RPT_LNS_LUONG_CHE_DO!$B$5:$CD$916,81,FALSE)</f>
        <v>0</v>
      </c>
      <c r="R55" s="17">
        <f>VLOOKUP(B55,[1]RPT_PHU_CAP_TN!$B$5:$G$992,6,FALSE)</f>
        <v>0</v>
      </c>
      <c r="S55" s="17">
        <f>VLOOKUP(B55,[1]RPT_TIEN_AN_TRUA!$B$5:$I$993,8,FALSE)</f>
        <v>680000</v>
      </c>
      <c r="T55" s="17">
        <f>VLOOKUP(B55,[1]RPT_LNS_LUONG_CHE_DO!$B$5:$BX$920,75,FALSE)+VLOOKUP(B55,[1]RPT_LNS_LUONG_CHE_DO!$B$5:$BY$920,76,FALSE)</f>
        <v>0</v>
      </c>
      <c r="U55" s="13">
        <f>VLOOKUP(B55,[1]RPT_CAC_KHOAN_GIAM_TRU!$B$4:$I$472,7,FALSE) + VLOOKUP(B55,[1]RPT_CAC_KHOAN_GIAM_TRU!$B$4:$I$472,8,FALSE)</f>
        <v>0</v>
      </c>
      <c r="V55" s="17">
        <f t="shared" si="0"/>
        <v>8780000</v>
      </c>
      <c r="W55" s="18">
        <f>VLOOKUP(B55,[1]RPT_BAO_HIEM!$B$5:$N$992,11,FALSE)</f>
        <v>317760</v>
      </c>
      <c r="X55" s="18">
        <f>VLOOKUP(B55,[1]RPT_BAO_HIEM!$B$5:$N$992,12,FALSE)</f>
        <v>59580</v>
      </c>
      <c r="Y55" s="18">
        <f>VLOOKUP(B55,[1]RPT_BAO_HIEM!$B$5:$N$992,13,FALSE)</f>
        <v>39720</v>
      </c>
      <c r="Z55" s="19">
        <f>MIN(VLOOKUP(B55,[1]RPT_DOAN_PHI!$B$5:$H$894,7,FALSE),115000)</f>
        <v>39720</v>
      </c>
      <c r="AA55" s="25">
        <f>VLOOKUP(B55,[1]RPT_THUE!$B$5:$H$850,7,FALSE)</f>
        <v>0</v>
      </c>
      <c r="AB55" s="18">
        <f t="shared" si="1"/>
        <v>456780</v>
      </c>
      <c r="AC55" s="20">
        <f t="shared" si="2"/>
        <v>8323220</v>
      </c>
      <c r="AD55" s="21"/>
      <c r="AE55" s="21"/>
      <c r="AF55" s="20">
        <f t="shared" si="3"/>
        <v>8323220</v>
      </c>
      <c r="AG55" s="82">
        <f t="shared" si="4"/>
        <v>417060</v>
      </c>
    </row>
    <row r="56" spans="1:33" ht="19.5" customHeight="1">
      <c r="A56" s="12">
        <f t="shared" si="5"/>
        <v>50</v>
      </c>
      <c r="B56" s="40">
        <f>[1]GD_CHUNG!B54</f>
        <v>13777</v>
      </c>
      <c r="C56" s="42" t="str">
        <f>[1]GD_CHUNG!C54</f>
        <v>Nguyễn Đức Huy</v>
      </c>
      <c r="D56" s="42" t="str">
        <f>[1]GD_CHUNG!D54</f>
        <v>Nhân viên cân bằng trọng tải nhóm 2</v>
      </c>
      <c r="E56" s="13" t="str">
        <f>[1]GD_CHUNG!G54</f>
        <v>HD1N</v>
      </c>
      <c r="F56" s="14">
        <f>VLOOKUP(B56,[1]GD_LCD_HS_LNS!$B$4:$E$993,4,FALSE)</f>
        <v>3972000</v>
      </c>
      <c r="G56" s="54">
        <v>19026919477016</v>
      </c>
      <c r="H56" s="15">
        <f>VLOOKUP(B56,[1]GD_CHAM_CONG!$C$6:$AN$934,38,FALSE)</f>
        <v>27</v>
      </c>
      <c r="I56" s="15">
        <f>VLOOKUP(B56,[1]GD_CHAM_CONG!$C$6:$AS$934,39,FALSE)+VLOOKUP(B56,[1]GD_CHAM_CONG!$C$6:$AS$934,40,FALSE)+VLOOKUP(B56,[1]GD_CHAM_CONG!$C$6:$AS$934,41,FALSE)+VLOOKUP(B56,[1]GD_CHAM_CONG!$C$6:$AS$934,42,FALSE)+VLOOKUP(B56,[1]GD_CHAM_CONG!$C$6:$AS$934,43,FALSE)</f>
        <v>0</v>
      </c>
      <c r="J56" s="15">
        <f>VLOOKUP(B56,[1]GD_CHAM_CONG!$C$6:$AV$934,44,FALSE)+VLOOKUP(B56,[1]GD_CHAM_CONG!$C$6:$AV$934,45,FALSE)+VLOOKUP(B56,[1]GD_CHAM_CONG!$C$6:$AV$934,46,FALSE)</f>
        <v>0</v>
      </c>
      <c r="K56" s="15">
        <f>VLOOKUP(B56,[1]GD_CHAM_CONG!$C$6:$AW$934,47,FALSE)</f>
        <v>0</v>
      </c>
      <c r="L56" s="15">
        <f>VLOOKUP(B56,[1]GD_CHAM_CONG!$C$6:$AZ$934,48,FALSE)</f>
        <v>0</v>
      </c>
      <c r="M56" s="15">
        <f>VLOOKUP(B56,[1]GD_CHAM_CONG!$C$6:$BF$934,50,FALSE)+VLOOKUP(B56,[1]GD_CHAM_CONG!$C$6:$BF$934,51,FALSE)+VLOOKUP(B56,[1]GD_CHAM_CONG!$C$6:$BF$934,52,FALSE)+VLOOKUP(B56,[1]GD_CHAM_CONG!$C$6:$BF$934,53,FALSE)+VLOOKUP(B56,[1]GD_CHAM_CONG!$C$6:$BF$934,54,FALSE)</f>
        <v>0</v>
      </c>
      <c r="N56" s="16">
        <f>VLOOKUP(B56,[1]GD_CHAM_CONG!$C$1:$BK$473,61,FALSE)</f>
        <v>1</v>
      </c>
      <c r="O56" s="16">
        <f>VLOOKUP(B56,[1]GD_LCD_HS_LNS!$B$4:$F$469,5,FALSE)</f>
        <v>1.8</v>
      </c>
      <c r="P56" s="17">
        <f>VLOOKUP(B56,[1]RPT_LNS_LUONG_CHE_DO!$B$5:$BC$548,54,FALSE)</f>
        <v>7290000</v>
      </c>
      <c r="Q56" s="17">
        <f>VLOOKUP(B56,[1]RPT_LNS_LUONG_CHE_DO!$B$5:$CD$916,81,FALSE)</f>
        <v>0</v>
      </c>
      <c r="R56" s="17">
        <f>VLOOKUP(B56,[1]RPT_PHU_CAP_TN!$B$5:$G$992,6,FALSE)</f>
        <v>0</v>
      </c>
      <c r="S56" s="17">
        <f>VLOOKUP(B56,[1]RPT_TIEN_AN_TRUA!$B$5:$I$993,8,FALSE)</f>
        <v>680000</v>
      </c>
      <c r="T56" s="17">
        <f>VLOOKUP(B56,[1]RPT_LNS_LUONG_CHE_DO!$B$5:$BX$920,75,FALSE)+VLOOKUP(B56,[1]RPT_LNS_LUONG_CHE_DO!$B$5:$BY$920,76,FALSE)</f>
        <v>0</v>
      </c>
      <c r="U56" s="13">
        <f>VLOOKUP(B56,[1]RPT_CAC_KHOAN_GIAM_TRU!$B$4:$I$472,7,FALSE) + VLOOKUP(B56,[1]RPT_CAC_KHOAN_GIAM_TRU!$B$4:$I$472,8,FALSE)</f>
        <v>0</v>
      </c>
      <c r="V56" s="17">
        <f t="shared" si="0"/>
        <v>7970000</v>
      </c>
      <c r="W56" s="18">
        <f>VLOOKUP(B56,[1]RPT_BAO_HIEM!$B$5:$N$992,11,FALSE)</f>
        <v>317760</v>
      </c>
      <c r="X56" s="18">
        <f>VLOOKUP(B56,[1]RPT_BAO_HIEM!$B$5:$N$992,12,FALSE)</f>
        <v>59580</v>
      </c>
      <c r="Y56" s="18">
        <f>VLOOKUP(B56,[1]RPT_BAO_HIEM!$B$5:$N$992,13,FALSE)</f>
        <v>39720</v>
      </c>
      <c r="Z56" s="19">
        <f>MIN(VLOOKUP(B56,[1]RPT_DOAN_PHI!$B$5:$H$894,7,FALSE),115000)</f>
        <v>39720</v>
      </c>
      <c r="AA56" s="25">
        <f>VLOOKUP(B56,[1]RPT_THUE!$B$5:$H$850,7,FALSE)</f>
        <v>0</v>
      </c>
      <c r="AB56" s="18">
        <f t="shared" si="1"/>
        <v>456780</v>
      </c>
      <c r="AC56" s="20">
        <f t="shared" si="2"/>
        <v>7513220</v>
      </c>
      <c r="AD56" s="20"/>
      <c r="AE56" s="20"/>
      <c r="AF56" s="20">
        <f t="shared" si="3"/>
        <v>7513220</v>
      </c>
      <c r="AG56" s="82">
        <f t="shared" si="4"/>
        <v>417060</v>
      </c>
    </row>
    <row r="57" spans="1:33" ht="19.5" customHeight="1">
      <c r="A57" s="12">
        <f t="shared" si="5"/>
        <v>51</v>
      </c>
      <c r="B57" s="40">
        <f>[1]GD_CHUNG!B55</f>
        <v>13783</v>
      </c>
      <c r="C57" s="42" t="str">
        <f>[1]GD_CHUNG!C55</f>
        <v>Trần Đăng Khoa</v>
      </c>
      <c r="D57" s="42" t="str">
        <f>[1]GD_CHUNG!D55</f>
        <v>Nhân viên cân bằng trọng tải nhóm 2</v>
      </c>
      <c r="E57" s="13" t="str">
        <f>[1]GD_CHUNG!G55</f>
        <v>HD1N</v>
      </c>
      <c r="F57" s="14">
        <f>VLOOKUP(B57,[1]GD_LCD_HS_LNS!$B$4:$E$993,4,FALSE)</f>
        <v>3972000</v>
      </c>
      <c r="G57" s="54">
        <v>19029389537011</v>
      </c>
      <c r="H57" s="15">
        <f>VLOOKUP(B57,[1]GD_CHAM_CONG!$C$6:$AN$934,38,FALSE)</f>
        <v>27</v>
      </c>
      <c r="I57" s="15">
        <f>VLOOKUP(B57,[1]GD_CHAM_CONG!$C$6:$AS$934,39,FALSE)+VLOOKUP(B57,[1]GD_CHAM_CONG!$C$6:$AS$934,40,FALSE)+VLOOKUP(B57,[1]GD_CHAM_CONG!$C$6:$AS$934,41,FALSE)+VLOOKUP(B57,[1]GD_CHAM_CONG!$C$6:$AS$934,42,FALSE)+VLOOKUP(B57,[1]GD_CHAM_CONG!$C$6:$AS$934,43,FALSE)</f>
        <v>0</v>
      </c>
      <c r="J57" s="15">
        <f>VLOOKUP(B57,[1]GD_CHAM_CONG!$C$6:$AV$934,44,FALSE)+VLOOKUP(B57,[1]GD_CHAM_CONG!$C$6:$AV$934,45,FALSE)+VLOOKUP(B57,[1]GD_CHAM_CONG!$C$6:$AV$934,46,FALSE)</f>
        <v>0</v>
      </c>
      <c r="K57" s="15">
        <f>VLOOKUP(B57,[1]GD_CHAM_CONG!$C$6:$AW$934,47,FALSE)</f>
        <v>0</v>
      </c>
      <c r="L57" s="15">
        <f>VLOOKUP(B57,[1]GD_CHAM_CONG!$C$6:$AZ$934,48,FALSE)</f>
        <v>0</v>
      </c>
      <c r="M57" s="15">
        <f>VLOOKUP(B57,[1]GD_CHAM_CONG!$C$6:$BF$934,50,FALSE)+VLOOKUP(B57,[1]GD_CHAM_CONG!$C$6:$BF$934,51,FALSE)+VLOOKUP(B57,[1]GD_CHAM_CONG!$C$6:$BF$934,52,FALSE)+VLOOKUP(B57,[1]GD_CHAM_CONG!$C$6:$BF$934,53,FALSE)+VLOOKUP(B57,[1]GD_CHAM_CONG!$C$6:$BF$934,54,FALSE)</f>
        <v>0</v>
      </c>
      <c r="N57" s="16">
        <f>VLOOKUP(B57,[1]GD_CHAM_CONG!$C$1:$BK$473,61,FALSE)</f>
        <v>1</v>
      </c>
      <c r="O57" s="16">
        <f>VLOOKUP(B57,[1]GD_LCD_HS_LNS!$B$4:$F$469,5,FALSE)</f>
        <v>1.8</v>
      </c>
      <c r="P57" s="17">
        <f>VLOOKUP(B57,[1]RPT_LNS_LUONG_CHE_DO!$B$5:$BC$548,54,FALSE)</f>
        <v>7290000</v>
      </c>
      <c r="Q57" s="17">
        <f>VLOOKUP(B57,[1]RPT_LNS_LUONG_CHE_DO!$B$5:$CD$916,81,FALSE)</f>
        <v>0</v>
      </c>
      <c r="R57" s="17">
        <f>VLOOKUP(B57,[1]RPT_PHU_CAP_TN!$B$5:$G$992,6,FALSE)</f>
        <v>0</v>
      </c>
      <c r="S57" s="17">
        <f>VLOOKUP(B57,[1]RPT_TIEN_AN_TRUA!$B$5:$I$993,8,FALSE)</f>
        <v>680000</v>
      </c>
      <c r="T57" s="17">
        <f>VLOOKUP(B57,[1]RPT_LNS_LUONG_CHE_DO!$B$5:$BX$920,75,FALSE)+VLOOKUP(B57,[1]RPT_LNS_LUONG_CHE_DO!$B$5:$BY$920,76,FALSE)</f>
        <v>0</v>
      </c>
      <c r="U57" s="13">
        <f>VLOOKUP(B57,[1]RPT_CAC_KHOAN_GIAM_TRU!$B$4:$I$472,7,FALSE) + VLOOKUP(B57,[1]RPT_CAC_KHOAN_GIAM_TRU!$B$4:$I$472,8,FALSE)</f>
        <v>0</v>
      </c>
      <c r="V57" s="17">
        <f t="shared" si="0"/>
        <v>7970000</v>
      </c>
      <c r="W57" s="18">
        <f>VLOOKUP(B57,[1]RPT_BAO_HIEM!$B$5:$N$992,11,FALSE)</f>
        <v>317760</v>
      </c>
      <c r="X57" s="18">
        <f>VLOOKUP(B57,[1]RPT_BAO_HIEM!$B$5:$N$992,12,FALSE)</f>
        <v>59580</v>
      </c>
      <c r="Y57" s="18">
        <f>VLOOKUP(B57,[1]RPT_BAO_HIEM!$B$5:$N$992,13,FALSE)</f>
        <v>39720</v>
      </c>
      <c r="Z57" s="19">
        <f>MIN(VLOOKUP(B57,[1]RPT_DOAN_PHI!$B$5:$H$894,7,FALSE),115000)</f>
        <v>39720</v>
      </c>
      <c r="AA57" s="25">
        <f>VLOOKUP(B57,[1]RPT_THUE!$B$5:$H$850,7,FALSE)</f>
        <v>0</v>
      </c>
      <c r="AB57" s="18">
        <f t="shared" si="1"/>
        <v>456780</v>
      </c>
      <c r="AC57" s="20">
        <f t="shared" si="2"/>
        <v>7513220</v>
      </c>
      <c r="AD57" s="20"/>
      <c r="AE57" s="20"/>
      <c r="AF57" s="20">
        <f t="shared" si="3"/>
        <v>7513220</v>
      </c>
      <c r="AG57" s="82">
        <f t="shared" si="4"/>
        <v>417060</v>
      </c>
    </row>
    <row r="58" spans="1:33" ht="19.5" customHeight="1">
      <c r="A58" s="12">
        <f t="shared" si="5"/>
        <v>52</v>
      </c>
      <c r="B58" s="40">
        <f>[1]GD_CHUNG!B56</f>
        <v>13785</v>
      </c>
      <c r="C58" s="42" t="str">
        <f>[1]GD_CHUNG!C56</f>
        <v>Nguyễn Thị Nam Phương</v>
      </c>
      <c r="D58" s="42" t="str">
        <f>[1]GD_CHUNG!D56</f>
        <v>Nhân viên cân bằng trọng tải nhóm 2</v>
      </c>
      <c r="E58" s="13" t="str">
        <f>[1]GD_CHUNG!G56</f>
        <v>HD1N</v>
      </c>
      <c r="F58" s="14">
        <f>VLOOKUP(B58,[1]GD_LCD_HS_LNS!$B$4:$E$993,4,FALSE)</f>
        <v>3972000</v>
      </c>
      <c r="G58" s="56">
        <v>19022302503014</v>
      </c>
      <c r="H58" s="15">
        <f>VLOOKUP(B58,[1]GD_CHAM_CONG!$C$6:$AN$934,38,FALSE)</f>
        <v>18</v>
      </c>
      <c r="I58" s="15">
        <f>VLOOKUP(B58,[1]GD_CHAM_CONG!$C$6:$AS$934,39,FALSE)+VLOOKUP(B58,[1]GD_CHAM_CONG!$C$6:$AS$934,40,FALSE)+VLOOKUP(B58,[1]GD_CHAM_CONG!$C$6:$AS$934,41,FALSE)+VLOOKUP(B58,[1]GD_CHAM_CONG!$C$6:$AS$934,42,FALSE)+VLOOKUP(B58,[1]GD_CHAM_CONG!$C$6:$AS$934,43,FALSE)</f>
        <v>0</v>
      </c>
      <c r="J58" s="15">
        <f>VLOOKUP(B58,[1]GD_CHAM_CONG!$C$6:$AV$934,44,FALSE)+VLOOKUP(B58,[1]GD_CHAM_CONG!$C$6:$AV$934,45,FALSE)+VLOOKUP(B58,[1]GD_CHAM_CONG!$C$6:$AV$934,46,FALSE)</f>
        <v>0</v>
      </c>
      <c r="K58" s="15">
        <f>VLOOKUP(B58,[1]GD_CHAM_CONG!$C$6:$AW$934,47,FALSE)</f>
        <v>0</v>
      </c>
      <c r="L58" s="15">
        <f>VLOOKUP(B58,[1]GD_CHAM_CONG!$C$6:$AZ$934,48,FALSE)</f>
        <v>0</v>
      </c>
      <c r="M58" s="15">
        <f>VLOOKUP(B58,[1]GD_CHAM_CONG!$C$6:$BF$934,50,FALSE)+VLOOKUP(B58,[1]GD_CHAM_CONG!$C$6:$BF$934,51,FALSE)+VLOOKUP(B58,[1]GD_CHAM_CONG!$C$6:$BF$934,52,FALSE)+VLOOKUP(B58,[1]GD_CHAM_CONG!$C$6:$BF$934,53,FALSE)+VLOOKUP(B58,[1]GD_CHAM_CONG!$C$6:$BF$934,54,FALSE)</f>
        <v>9</v>
      </c>
      <c r="N58" s="16">
        <f>VLOOKUP(B58,[1]GD_CHAM_CONG!$C$1:$BK$473,61,FALSE)</f>
        <v>1</v>
      </c>
      <c r="O58" s="16">
        <f>VLOOKUP(B58,[1]GD_LCD_HS_LNS!$B$4:$F$469,5,FALSE)</f>
        <v>1.8</v>
      </c>
      <c r="P58" s="17">
        <f>VLOOKUP(B58,[1]RPT_LNS_LUONG_CHE_DO!$B$5:$BC$548,54,FALSE)</f>
        <v>6682500</v>
      </c>
      <c r="Q58" s="17">
        <f>VLOOKUP(B58,[1]RPT_LNS_LUONG_CHE_DO!$B$5:$CD$916,81,FALSE)</f>
        <v>0</v>
      </c>
      <c r="R58" s="17">
        <f>VLOOKUP(B58,[1]RPT_PHU_CAP_TN!$B$5:$G$992,6,FALSE)</f>
        <v>0</v>
      </c>
      <c r="S58" s="17">
        <f>VLOOKUP(B58,[1]RPT_TIEN_AN_TRUA!$B$5:$I$993,8,FALSE)</f>
        <v>453333.33333333331</v>
      </c>
      <c r="T58" s="17">
        <f>VLOOKUP(B58,[1]RPT_LNS_LUONG_CHE_DO!$B$5:$BX$920,75,FALSE)+VLOOKUP(B58,[1]RPT_LNS_LUONG_CHE_DO!$B$5:$BY$920,76,FALSE)</f>
        <v>0</v>
      </c>
      <c r="U58" s="13">
        <f>VLOOKUP(B58,[1]RPT_CAC_KHOAN_GIAM_TRU!$B$4:$I$472,7,FALSE) + VLOOKUP(B58,[1]RPT_CAC_KHOAN_GIAM_TRU!$B$4:$I$472,8,FALSE)</f>
        <v>0</v>
      </c>
      <c r="V58" s="17">
        <f t="shared" si="0"/>
        <v>7135833.333333333</v>
      </c>
      <c r="W58" s="18">
        <f>VLOOKUP(B58,[1]RPT_BAO_HIEM!$B$5:$N$992,11,FALSE)</f>
        <v>317760</v>
      </c>
      <c r="X58" s="18">
        <f>VLOOKUP(B58,[1]RPT_BAO_HIEM!$B$5:$N$992,12,FALSE)</f>
        <v>59580</v>
      </c>
      <c r="Y58" s="18">
        <f>VLOOKUP(B58,[1]RPT_BAO_HIEM!$B$5:$N$992,13,FALSE)</f>
        <v>39720</v>
      </c>
      <c r="Z58" s="19">
        <f>MIN(VLOOKUP(B58,[1]RPT_DOAN_PHI!$B$5:$H$894,7,FALSE),115000)</f>
        <v>39720</v>
      </c>
      <c r="AA58" s="25">
        <f>VLOOKUP(B58,[1]RPT_THUE!$B$5:$H$850,7,FALSE)</f>
        <v>0</v>
      </c>
      <c r="AB58" s="18">
        <f t="shared" si="1"/>
        <v>456780</v>
      </c>
      <c r="AC58" s="20">
        <f t="shared" si="2"/>
        <v>6679053.333333333</v>
      </c>
      <c r="AD58" s="20"/>
      <c r="AE58" s="20"/>
      <c r="AF58" s="20">
        <f t="shared" si="3"/>
        <v>6679053.333333333</v>
      </c>
      <c r="AG58" s="82">
        <f t="shared" si="4"/>
        <v>417060</v>
      </c>
    </row>
    <row r="59" spans="1:33" ht="19.5" customHeight="1">
      <c r="A59" s="12">
        <f t="shared" si="5"/>
        <v>53</v>
      </c>
      <c r="B59" s="40">
        <f>[1]GD_CHUNG!B57</f>
        <v>13786</v>
      </c>
      <c r="C59" s="42" t="str">
        <f>[1]GD_CHUNG!C57</f>
        <v>Đinh Đức Nam</v>
      </c>
      <c r="D59" s="42" t="str">
        <f>[1]GD_CHUNG!D57</f>
        <v>Nhân viên cân bằng trọng tải nhóm 2</v>
      </c>
      <c r="E59" s="13" t="str">
        <f>[1]GD_CHUNG!G57</f>
        <v>HD1N</v>
      </c>
      <c r="F59" s="14">
        <f>VLOOKUP(B59,[1]GD_LCD_HS_LNS!$B$4:$E$993,4,FALSE)</f>
        <v>3972000</v>
      </c>
      <c r="G59" s="55">
        <v>19029389528012</v>
      </c>
      <c r="H59" s="15">
        <f>VLOOKUP(B59,[1]GD_CHAM_CONG!$C$6:$AN$934,38,FALSE)</f>
        <v>27</v>
      </c>
      <c r="I59" s="15">
        <f>VLOOKUP(B59,[1]GD_CHAM_CONG!$C$6:$AS$934,39,FALSE)+VLOOKUP(B59,[1]GD_CHAM_CONG!$C$6:$AS$934,40,FALSE)+VLOOKUP(B59,[1]GD_CHAM_CONG!$C$6:$AS$934,41,FALSE)+VLOOKUP(B59,[1]GD_CHAM_CONG!$C$6:$AS$934,42,FALSE)+VLOOKUP(B59,[1]GD_CHAM_CONG!$C$6:$AS$934,43,FALSE)</f>
        <v>0</v>
      </c>
      <c r="J59" s="15">
        <f>VLOOKUP(B59,[1]GD_CHAM_CONG!$C$6:$AV$934,44,FALSE)+VLOOKUP(B59,[1]GD_CHAM_CONG!$C$6:$AV$934,45,FALSE)+VLOOKUP(B59,[1]GD_CHAM_CONG!$C$6:$AV$934,46,FALSE)</f>
        <v>0</v>
      </c>
      <c r="K59" s="15">
        <f>VLOOKUP(B59,[1]GD_CHAM_CONG!$C$6:$AW$934,47,FALSE)</f>
        <v>0</v>
      </c>
      <c r="L59" s="15">
        <f>VLOOKUP(B59,[1]GD_CHAM_CONG!$C$6:$AZ$934,48,FALSE)</f>
        <v>0</v>
      </c>
      <c r="M59" s="15">
        <f>VLOOKUP(B59,[1]GD_CHAM_CONG!$C$6:$BF$934,50,FALSE)+VLOOKUP(B59,[1]GD_CHAM_CONG!$C$6:$BF$934,51,FALSE)+VLOOKUP(B59,[1]GD_CHAM_CONG!$C$6:$BF$934,52,FALSE)+VLOOKUP(B59,[1]GD_CHAM_CONG!$C$6:$BF$934,53,FALSE)+VLOOKUP(B59,[1]GD_CHAM_CONG!$C$6:$BF$934,54,FALSE)</f>
        <v>0</v>
      </c>
      <c r="N59" s="16">
        <f>VLOOKUP(B59,[1]GD_CHAM_CONG!$C$1:$BK$473,61,FALSE)</f>
        <v>0.9</v>
      </c>
      <c r="O59" s="16">
        <f>VLOOKUP(B59,[1]GD_LCD_HS_LNS!$B$4:$F$469,5,FALSE)</f>
        <v>1.8</v>
      </c>
      <c r="P59" s="17">
        <f>VLOOKUP(B59,[1]RPT_LNS_LUONG_CHE_DO!$B$5:$BC$548,54,FALSE)</f>
        <v>6561000.0000000009</v>
      </c>
      <c r="Q59" s="17">
        <f>VLOOKUP(B59,[1]RPT_LNS_LUONG_CHE_DO!$B$5:$CD$916,81,FALSE)</f>
        <v>0</v>
      </c>
      <c r="R59" s="17">
        <f>VLOOKUP(B59,[1]RPT_PHU_CAP_TN!$B$5:$G$992,6,FALSE)</f>
        <v>0</v>
      </c>
      <c r="S59" s="17">
        <f>VLOOKUP(B59,[1]RPT_TIEN_AN_TRUA!$B$5:$I$993,8,FALSE)</f>
        <v>680000</v>
      </c>
      <c r="T59" s="17">
        <f>VLOOKUP(B59,[1]RPT_LNS_LUONG_CHE_DO!$B$5:$BX$920,75,FALSE)+VLOOKUP(B59,[1]RPT_LNS_LUONG_CHE_DO!$B$5:$BY$920,76,FALSE)</f>
        <v>229153.84615384619</v>
      </c>
      <c r="U59" s="13">
        <f>VLOOKUP(B59,[1]RPT_CAC_KHOAN_GIAM_TRU!$B$4:$I$472,7,FALSE) + VLOOKUP(B59,[1]RPT_CAC_KHOAN_GIAM_TRU!$B$4:$I$472,8,FALSE)</f>
        <v>76384.61538461539</v>
      </c>
      <c r="V59" s="17">
        <f t="shared" si="0"/>
        <v>7470153.8461538469</v>
      </c>
      <c r="W59" s="18">
        <f>VLOOKUP(B59,[1]RPT_BAO_HIEM!$B$5:$N$992,11,FALSE)</f>
        <v>317760</v>
      </c>
      <c r="X59" s="18">
        <f>VLOOKUP(B59,[1]RPT_BAO_HIEM!$B$5:$N$992,12,FALSE)</f>
        <v>59580</v>
      </c>
      <c r="Y59" s="18">
        <f>VLOOKUP(B59,[1]RPT_BAO_HIEM!$B$5:$N$992,13,FALSE)</f>
        <v>39720</v>
      </c>
      <c r="Z59" s="19">
        <f>MIN(VLOOKUP(B59,[1]RPT_DOAN_PHI!$B$5:$H$894,7,FALSE),115000)</f>
        <v>39720</v>
      </c>
      <c r="AA59" s="25">
        <f>VLOOKUP(B59,[1]RPT_THUE!$B$5:$H$850,7,FALSE)</f>
        <v>0</v>
      </c>
      <c r="AB59" s="18">
        <f t="shared" si="1"/>
        <v>456780</v>
      </c>
      <c r="AC59" s="20">
        <f t="shared" si="2"/>
        <v>7013373.8461538469</v>
      </c>
      <c r="AD59" s="20"/>
      <c r="AE59" s="20"/>
      <c r="AF59" s="20">
        <f t="shared" si="3"/>
        <v>7013373.8461538469</v>
      </c>
      <c r="AG59" s="82">
        <f t="shared" si="4"/>
        <v>417060</v>
      </c>
    </row>
    <row r="60" spans="1:33" ht="19.5" customHeight="1">
      <c r="A60" s="12">
        <f t="shared" si="5"/>
        <v>54</v>
      </c>
      <c r="B60" s="40">
        <f>[1]GD_CHUNG!B58</f>
        <v>13787</v>
      </c>
      <c r="C60" s="42" t="str">
        <f>[1]GD_CHUNG!C58</f>
        <v>Nguyễn Thái Sơn</v>
      </c>
      <c r="D60" s="42" t="str">
        <f>[1]GD_CHUNG!D58</f>
        <v>Nhân viên cân bằng trọng tải nhóm 2</v>
      </c>
      <c r="E60" s="13" t="str">
        <f>[1]GD_CHUNG!G58</f>
        <v>HD1N</v>
      </c>
      <c r="F60" s="14">
        <f>VLOOKUP(B60,[1]GD_LCD_HS_LNS!$B$4:$E$993,4,FALSE)</f>
        <v>3972000</v>
      </c>
      <c r="G60" s="55">
        <v>19029389529019</v>
      </c>
      <c r="H60" s="15">
        <f>VLOOKUP(B60,[1]GD_CHAM_CONG!$C$6:$AN$934,38,FALSE)</f>
        <v>27</v>
      </c>
      <c r="I60" s="15">
        <f>VLOOKUP(B60,[1]GD_CHAM_CONG!$C$6:$AS$934,39,FALSE)+VLOOKUP(B60,[1]GD_CHAM_CONG!$C$6:$AS$934,40,FALSE)+VLOOKUP(B60,[1]GD_CHAM_CONG!$C$6:$AS$934,41,FALSE)+VLOOKUP(B60,[1]GD_CHAM_CONG!$C$6:$AS$934,42,FALSE)+VLOOKUP(B60,[1]GD_CHAM_CONG!$C$6:$AS$934,43,FALSE)</f>
        <v>0</v>
      </c>
      <c r="J60" s="15">
        <f>VLOOKUP(B60,[1]GD_CHAM_CONG!$C$6:$AV$934,44,FALSE)+VLOOKUP(B60,[1]GD_CHAM_CONG!$C$6:$AV$934,45,FALSE)+VLOOKUP(B60,[1]GD_CHAM_CONG!$C$6:$AV$934,46,FALSE)</f>
        <v>0</v>
      </c>
      <c r="K60" s="15">
        <f>VLOOKUP(B60,[1]GD_CHAM_CONG!$C$6:$AW$934,47,FALSE)</f>
        <v>0</v>
      </c>
      <c r="L60" s="15">
        <f>VLOOKUP(B60,[1]GD_CHAM_CONG!$C$6:$AZ$934,48,FALSE)</f>
        <v>0</v>
      </c>
      <c r="M60" s="15">
        <f>VLOOKUP(B60,[1]GD_CHAM_CONG!$C$6:$BF$934,50,FALSE)+VLOOKUP(B60,[1]GD_CHAM_CONG!$C$6:$BF$934,51,FALSE)+VLOOKUP(B60,[1]GD_CHAM_CONG!$C$6:$BF$934,52,FALSE)+VLOOKUP(B60,[1]GD_CHAM_CONG!$C$6:$BF$934,53,FALSE)+VLOOKUP(B60,[1]GD_CHAM_CONG!$C$6:$BF$934,54,FALSE)</f>
        <v>0</v>
      </c>
      <c r="N60" s="16">
        <f>VLOOKUP(B60,[1]GD_CHAM_CONG!$C$1:$BK$473,61,FALSE)</f>
        <v>1</v>
      </c>
      <c r="O60" s="16">
        <f>VLOOKUP(B60,[1]GD_LCD_HS_LNS!$B$4:$F$469,5,FALSE)</f>
        <v>1.8</v>
      </c>
      <c r="P60" s="17">
        <f>VLOOKUP(B60,[1]RPT_LNS_LUONG_CHE_DO!$B$5:$BC$548,54,FALSE)</f>
        <v>7290000</v>
      </c>
      <c r="Q60" s="17">
        <f>VLOOKUP(B60,[1]RPT_LNS_LUONG_CHE_DO!$B$5:$CD$916,81,FALSE)</f>
        <v>0</v>
      </c>
      <c r="R60" s="17">
        <f>VLOOKUP(B60,[1]RPT_PHU_CAP_TN!$B$5:$G$992,6,FALSE)</f>
        <v>0</v>
      </c>
      <c r="S60" s="17">
        <f>VLOOKUP(B60,[1]RPT_TIEN_AN_TRUA!$B$5:$I$993,8,FALSE)</f>
        <v>680000</v>
      </c>
      <c r="T60" s="17">
        <f>VLOOKUP(B60,[1]RPT_LNS_LUONG_CHE_DO!$B$5:$BX$920,75,FALSE)+VLOOKUP(B60,[1]RPT_LNS_LUONG_CHE_DO!$B$5:$BY$920,76,FALSE)</f>
        <v>0</v>
      </c>
      <c r="U60" s="13">
        <f>VLOOKUP(B60,[1]RPT_CAC_KHOAN_GIAM_TRU!$B$4:$I$472,7,FALSE) + VLOOKUP(B60,[1]RPT_CAC_KHOAN_GIAM_TRU!$B$4:$I$472,8,FALSE)</f>
        <v>0</v>
      </c>
      <c r="V60" s="17">
        <f t="shared" si="0"/>
        <v>7970000</v>
      </c>
      <c r="W60" s="18">
        <f>VLOOKUP(B60,[1]RPT_BAO_HIEM!$B$5:$N$992,11,FALSE)</f>
        <v>317760</v>
      </c>
      <c r="X60" s="18">
        <f>VLOOKUP(B60,[1]RPT_BAO_HIEM!$B$5:$N$992,12,FALSE)</f>
        <v>59580</v>
      </c>
      <c r="Y60" s="18">
        <f>VLOOKUP(B60,[1]RPT_BAO_HIEM!$B$5:$N$992,13,FALSE)</f>
        <v>39720</v>
      </c>
      <c r="Z60" s="19">
        <f>MIN(VLOOKUP(B60,[1]RPT_DOAN_PHI!$B$5:$H$894,7,FALSE),115000)</f>
        <v>39720</v>
      </c>
      <c r="AA60" s="25">
        <f>VLOOKUP(B60,[1]RPT_THUE!$B$5:$H$850,7,FALSE)</f>
        <v>0</v>
      </c>
      <c r="AB60" s="18">
        <f t="shared" si="1"/>
        <v>456780</v>
      </c>
      <c r="AC60" s="20">
        <f t="shared" si="2"/>
        <v>7513220</v>
      </c>
      <c r="AD60" s="20"/>
      <c r="AE60" s="20"/>
      <c r="AF60" s="20">
        <f t="shared" si="3"/>
        <v>7513220</v>
      </c>
      <c r="AG60" s="82">
        <f t="shared" si="4"/>
        <v>417060</v>
      </c>
    </row>
    <row r="61" spans="1:33" ht="19.5" customHeight="1">
      <c r="A61" s="12">
        <f t="shared" si="5"/>
        <v>55</v>
      </c>
      <c r="B61" s="40">
        <f>[1]GD_CHUNG!B59</f>
        <v>13788</v>
      </c>
      <c r="C61" s="42" t="str">
        <f>[1]GD_CHUNG!C59</f>
        <v>Nguyễn Thành Luân</v>
      </c>
      <c r="D61" s="42" t="str">
        <f>[1]GD_CHUNG!D59</f>
        <v>Nhân viên cân bằng trọng tải nhóm 2</v>
      </c>
      <c r="E61" s="13" t="str">
        <f>[1]GD_CHUNG!G59</f>
        <v>HD1N</v>
      </c>
      <c r="F61" s="14">
        <f>VLOOKUP(B61,[1]GD_LCD_HS_LNS!$B$4:$E$993,4,FALSE)</f>
        <v>3972000</v>
      </c>
      <c r="G61" s="55">
        <v>19029140807027</v>
      </c>
      <c r="H61" s="15">
        <f>VLOOKUP(B61,[1]GD_CHAM_CONG!$C$6:$AN$934,38,FALSE)</f>
        <v>27</v>
      </c>
      <c r="I61" s="15">
        <f>VLOOKUP(B61,[1]GD_CHAM_CONG!$C$6:$AS$934,39,FALSE)+VLOOKUP(B61,[1]GD_CHAM_CONG!$C$6:$AS$934,40,FALSE)+VLOOKUP(B61,[1]GD_CHAM_CONG!$C$6:$AS$934,41,FALSE)+VLOOKUP(B61,[1]GD_CHAM_CONG!$C$6:$AS$934,42,FALSE)+VLOOKUP(B61,[1]GD_CHAM_CONG!$C$6:$AS$934,43,FALSE)</f>
        <v>0</v>
      </c>
      <c r="J61" s="15">
        <f>VLOOKUP(B61,[1]GD_CHAM_CONG!$C$6:$AV$934,44,FALSE)+VLOOKUP(B61,[1]GD_CHAM_CONG!$C$6:$AV$934,45,FALSE)+VLOOKUP(B61,[1]GD_CHAM_CONG!$C$6:$AV$934,46,FALSE)</f>
        <v>0</v>
      </c>
      <c r="K61" s="15">
        <f>VLOOKUP(B61,[1]GD_CHAM_CONG!$C$6:$AW$934,47,FALSE)</f>
        <v>0</v>
      </c>
      <c r="L61" s="15">
        <f>VLOOKUP(B61,[1]GD_CHAM_CONG!$C$6:$AZ$934,48,FALSE)</f>
        <v>0</v>
      </c>
      <c r="M61" s="15">
        <f>VLOOKUP(B61,[1]GD_CHAM_CONG!$C$6:$BF$934,50,FALSE)+VLOOKUP(B61,[1]GD_CHAM_CONG!$C$6:$BF$934,51,FALSE)+VLOOKUP(B61,[1]GD_CHAM_CONG!$C$6:$BF$934,52,FALSE)+VLOOKUP(B61,[1]GD_CHAM_CONG!$C$6:$BF$934,53,FALSE)+VLOOKUP(B61,[1]GD_CHAM_CONG!$C$6:$BF$934,54,FALSE)</f>
        <v>0</v>
      </c>
      <c r="N61" s="16">
        <f>VLOOKUP(B61,[1]GD_CHAM_CONG!$C$1:$BK$473,61,FALSE)</f>
        <v>0.9</v>
      </c>
      <c r="O61" s="16">
        <f>VLOOKUP(B61,[1]GD_LCD_HS_LNS!$B$4:$F$469,5,FALSE)</f>
        <v>1.8</v>
      </c>
      <c r="P61" s="17">
        <f>VLOOKUP(B61,[1]RPT_LNS_LUONG_CHE_DO!$B$5:$BC$548,54,FALSE)</f>
        <v>6561000.0000000009</v>
      </c>
      <c r="Q61" s="17">
        <f>VLOOKUP(B61,[1]RPT_LNS_LUONG_CHE_DO!$B$5:$CD$916,81,FALSE)</f>
        <v>0</v>
      </c>
      <c r="R61" s="17">
        <f>VLOOKUP(B61,[1]RPT_PHU_CAP_TN!$B$5:$G$992,6,FALSE)</f>
        <v>0</v>
      </c>
      <c r="S61" s="17">
        <f>VLOOKUP(B61,[1]RPT_TIEN_AN_TRUA!$B$5:$I$993,8,FALSE)</f>
        <v>680000</v>
      </c>
      <c r="T61" s="17">
        <f>VLOOKUP(B61,[1]RPT_LNS_LUONG_CHE_DO!$B$5:$BX$920,75,FALSE)+VLOOKUP(B61,[1]RPT_LNS_LUONG_CHE_DO!$B$5:$BY$920,76,FALSE)</f>
        <v>0</v>
      </c>
      <c r="U61" s="13">
        <f>VLOOKUP(B61,[1]RPT_CAC_KHOAN_GIAM_TRU!$B$4:$I$472,7,FALSE) + VLOOKUP(B61,[1]RPT_CAC_KHOAN_GIAM_TRU!$B$4:$I$472,8,FALSE)</f>
        <v>0</v>
      </c>
      <c r="V61" s="17">
        <f t="shared" si="0"/>
        <v>7241000.0000000009</v>
      </c>
      <c r="W61" s="18">
        <f>VLOOKUP(B61,[1]RPT_BAO_HIEM!$B$5:$N$992,11,FALSE)</f>
        <v>317760</v>
      </c>
      <c r="X61" s="18">
        <f>VLOOKUP(B61,[1]RPT_BAO_HIEM!$B$5:$N$992,12,FALSE)</f>
        <v>59580</v>
      </c>
      <c r="Y61" s="18">
        <f>VLOOKUP(B61,[1]RPT_BAO_HIEM!$B$5:$N$992,13,FALSE)</f>
        <v>39720</v>
      </c>
      <c r="Z61" s="19">
        <f>MIN(VLOOKUP(B61,[1]RPT_DOAN_PHI!$B$5:$H$894,7,FALSE),115000)</f>
        <v>39720</v>
      </c>
      <c r="AA61" s="25">
        <f>VLOOKUP(B61,[1]RPT_THUE!$B$5:$H$850,7,FALSE)</f>
        <v>0</v>
      </c>
      <c r="AB61" s="18">
        <f t="shared" si="1"/>
        <v>456780</v>
      </c>
      <c r="AC61" s="20">
        <f t="shared" si="2"/>
        <v>6784220.0000000009</v>
      </c>
      <c r="AD61" s="20"/>
      <c r="AE61" s="20"/>
      <c r="AF61" s="20">
        <f t="shared" si="3"/>
        <v>6784220.0000000009</v>
      </c>
      <c r="AG61" s="82">
        <f t="shared" si="4"/>
        <v>417060</v>
      </c>
    </row>
    <row r="62" spans="1:33" ht="19.5" customHeight="1">
      <c r="A62" s="12">
        <f t="shared" si="5"/>
        <v>56</v>
      </c>
      <c r="B62" s="40">
        <f>[1]GD_CHUNG!B60</f>
        <v>13789</v>
      </c>
      <c r="C62" s="42" t="str">
        <f>[1]GD_CHUNG!C60</f>
        <v>Nguyễn Mạnh Cường</v>
      </c>
      <c r="D62" s="42" t="str">
        <f>[1]GD_CHUNG!D60</f>
        <v>Nhân viên cân bằng trọng tải nhóm 2</v>
      </c>
      <c r="E62" s="13" t="str">
        <f>[1]GD_CHUNG!G60</f>
        <v>HD1N</v>
      </c>
      <c r="F62" s="14">
        <f>VLOOKUP(B62,[1]GD_LCD_HS_LNS!$B$4:$E$993,4,FALSE)</f>
        <v>3972000</v>
      </c>
      <c r="G62" s="55">
        <v>19029389530017</v>
      </c>
      <c r="H62" s="15">
        <f>VLOOKUP(B62,[1]GD_CHAM_CONG!$C$6:$AN$934,38,FALSE)</f>
        <v>27</v>
      </c>
      <c r="I62" s="15">
        <f>VLOOKUP(B62,[1]GD_CHAM_CONG!$C$6:$AS$934,39,FALSE)+VLOOKUP(B62,[1]GD_CHAM_CONG!$C$6:$AS$934,40,FALSE)+VLOOKUP(B62,[1]GD_CHAM_CONG!$C$6:$AS$934,41,FALSE)+VLOOKUP(B62,[1]GD_CHAM_CONG!$C$6:$AS$934,42,FALSE)+VLOOKUP(B62,[1]GD_CHAM_CONG!$C$6:$AS$934,43,FALSE)</f>
        <v>0</v>
      </c>
      <c r="J62" s="15">
        <f>VLOOKUP(B62,[1]GD_CHAM_CONG!$C$6:$AV$934,44,FALSE)+VLOOKUP(B62,[1]GD_CHAM_CONG!$C$6:$AV$934,45,FALSE)+VLOOKUP(B62,[1]GD_CHAM_CONG!$C$6:$AV$934,46,FALSE)</f>
        <v>0</v>
      </c>
      <c r="K62" s="15">
        <f>VLOOKUP(B62,[1]GD_CHAM_CONG!$C$6:$AW$934,47,FALSE)</f>
        <v>0</v>
      </c>
      <c r="L62" s="15">
        <f>VLOOKUP(B62,[1]GD_CHAM_CONG!$C$6:$AZ$934,48,FALSE)</f>
        <v>0</v>
      </c>
      <c r="M62" s="15">
        <f>VLOOKUP(B62,[1]GD_CHAM_CONG!$C$6:$BF$934,50,FALSE)+VLOOKUP(B62,[1]GD_CHAM_CONG!$C$6:$BF$934,51,FALSE)+VLOOKUP(B62,[1]GD_CHAM_CONG!$C$6:$BF$934,52,FALSE)+VLOOKUP(B62,[1]GD_CHAM_CONG!$C$6:$BF$934,53,FALSE)+VLOOKUP(B62,[1]GD_CHAM_CONG!$C$6:$BF$934,54,FALSE)</f>
        <v>0</v>
      </c>
      <c r="N62" s="16">
        <f>VLOOKUP(B62,[1]GD_CHAM_CONG!$C$1:$BK$473,61,FALSE)</f>
        <v>1</v>
      </c>
      <c r="O62" s="16">
        <f>VLOOKUP(B62,[1]GD_LCD_HS_LNS!$B$4:$F$469,5,FALSE)</f>
        <v>1.8</v>
      </c>
      <c r="P62" s="17">
        <f>VLOOKUP(B62,[1]RPT_LNS_LUONG_CHE_DO!$B$5:$BC$548,54,FALSE)</f>
        <v>7290000</v>
      </c>
      <c r="Q62" s="17">
        <f>VLOOKUP(B62,[1]RPT_LNS_LUONG_CHE_DO!$B$5:$CD$916,81,FALSE)</f>
        <v>0</v>
      </c>
      <c r="R62" s="17">
        <f>VLOOKUP(B62,[1]RPT_PHU_CAP_TN!$B$5:$G$992,6,FALSE)</f>
        <v>0</v>
      </c>
      <c r="S62" s="17">
        <f>VLOOKUP(B62,[1]RPT_TIEN_AN_TRUA!$B$5:$I$993,8,FALSE)</f>
        <v>680000</v>
      </c>
      <c r="T62" s="17">
        <f>VLOOKUP(B62,[1]RPT_LNS_LUONG_CHE_DO!$B$5:$BX$920,75,FALSE)+VLOOKUP(B62,[1]RPT_LNS_LUONG_CHE_DO!$B$5:$BY$920,76,FALSE)</f>
        <v>229153.84615384619</v>
      </c>
      <c r="U62" s="13">
        <f>VLOOKUP(B62,[1]RPT_CAC_KHOAN_GIAM_TRU!$B$4:$I$472,7,FALSE) + VLOOKUP(B62,[1]RPT_CAC_KHOAN_GIAM_TRU!$B$4:$I$472,8,FALSE)</f>
        <v>76384.61538461539</v>
      </c>
      <c r="V62" s="17">
        <f t="shared" si="0"/>
        <v>8199153.846153846</v>
      </c>
      <c r="W62" s="18">
        <f>VLOOKUP(B62,[1]RPT_BAO_HIEM!$B$5:$N$992,11,FALSE)</f>
        <v>317760</v>
      </c>
      <c r="X62" s="18">
        <f>VLOOKUP(B62,[1]RPT_BAO_HIEM!$B$5:$N$992,12,FALSE)</f>
        <v>59580</v>
      </c>
      <c r="Y62" s="18">
        <f>VLOOKUP(B62,[1]RPT_BAO_HIEM!$B$5:$N$992,13,FALSE)</f>
        <v>39720</v>
      </c>
      <c r="Z62" s="19">
        <f>MIN(VLOOKUP(B62,[1]RPT_DOAN_PHI!$B$5:$H$894,7,FALSE),115000)</f>
        <v>39720</v>
      </c>
      <c r="AA62" s="25">
        <f>VLOOKUP(B62,[1]RPT_THUE!$B$5:$H$850,7,FALSE)</f>
        <v>0</v>
      </c>
      <c r="AB62" s="18">
        <f t="shared" si="1"/>
        <v>456780</v>
      </c>
      <c r="AC62" s="20">
        <f t="shared" si="2"/>
        <v>7742373.846153846</v>
      </c>
      <c r="AD62" s="20"/>
      <c r="AE62" s="20"/>
      <c r="AF62" s="20">
        <f t="shared" si="3"/>
        <v>7742373.846153846</v>
      </c>
      <c r="AG62" s="82">
        <f t="shared" si="4"/>
        <v>417060</v>
      </c>
    </row>
    <row r="63" spans="1:33" ht="19.5" customHeight="1">
      <c r="A63" s="12">
        <f t="shared" si="5"/>
        <v>57</v>
      </c>
      <c r="B63" s="40">
        <f>[1]GD_CHUNG!B61</f>
        <v>13790</v>
      </c>
      <c r="C63" s="42" t="str">
        <f>[1]GD_CHUNG!C61</f>
        <v>Trần Đức Hạnh</v>
      </c>
      <c r="D63" s="42" t="str">
        <f>[1]GD_CHUNG!D61</f>
        <v>Nhân viên cân bằng trọng tải nhóm 2</v>
      </c>
      <c r="E63" s="13" t="str">
        <f>[1]GD_CHUNG!G61</f>
        <v>HD1N</v>
      </c>
      <c r="F63" s="14">
        <f>VLOOKUP(B63,[1]GD_LCD_HS_LNS!$B$4:$E$993,4,FALSE)</f>
        <v>3972000</v>
      </c>
      <c r="G63" s="55">
        <v>19029389532011</v>
      </c>
      <c r="H63" s="15">
        <f>VLOOKUP(B63,[1]GD_CHAM_CONG!$C$6:$AN$934,38,FALSE)</f>
        <v>27</v>
      </c>
      <c r="I63" s="15">
        <f>VLOOKUP(B63,[1]GD_CHAM_CONG!$C$6:$AS$934,39,FALSE)+VLOOKUP(B63,[1]GD_CHAM_CONG!$C$6:$AS$934,40,FALSE)+VLOOKUP(B63,[1]GD_CHAM_CONG!$C$6:$AS$934,41,FALSE)+VLOOKUP(B63,[1]GD_CHAM_CONG!$C$6:$AS$934,42,FALSE)+VLOOKUP(B63,[1]GD_CHAM_CONG!$C$6:$AS$934,43,FALSE)</f>
        <v>0</v>
      </c>
      <c r="J63" s="15">
        <f>VLOOKUP(B63,[1]GD_CHAM_CONG!$C$6:$AV$934,44,FALSE)+VLOOKUP(B63,[1]GD_CHAM_CONG!$C$6:$AV$934,45,FALSE)+VLOOKUP(B63,[1]GD_CHAM_CONG!$C$6:$AV$934,46,FALSE)</f>
        <v>0</v>
      </c>
      <c r="K63" s="15">
        <f>VLOOKUP(B63,[1]GD_CHAM_CONG!$C$6:$AW$934,47,FALSE)</f>
        <v>0</v>
      </c>
      <c r="L63" s="15">
        <f>VLOOKUP(B63,[1]GD_CHAM_CONG!$C$6:$AZ$934,48,FALSE)</f>
        <v>0</v>
      </c>
      <c r="M63" s="15">
        <f>VLOOKUP(B63,[1]GD_CHAM_CONG!$C$6:$BF$934,50,FALSE)+VLOOKUP(B63,[1]GD_CHAM_CONG!$C$6:$BF$934,51,FALSE)+VLOOKUP(B63,[1]GD_CHAM_CONG!$C$6:$BF$934,52,FALSE)+VLOOKUP(B63,[1]GD_CHAM_CONG!$C$6:$BF$934,53,FALSE)+VLOOKUP(B63,[1]GD_CHAM_CONG!$C$6:$BF$934,54,FALSE)</f>
        <v>0</v>
      </c>
      <c r="N63" s="16">
        <f>VLOOKUP(B63,[1]GD_CHAM_CONG!$C$1:$BK$473,61,FALSE)</f>
        <v>1.05</v>
      </c>
      <c r="O63" s="16">
        <f>VLOOKUP(B63,[1]GD_LCD_HS_LNS!$B$4:$F$469,5,FALSE)</f>
        <v>1.8</v>
      </c>
      <c r="P63" s="17">
        <f>VLOOKUP(B63,[1]RPT_LNS_LUONG_CHE_DO!$B$5:$BC$548,54,FALSE)</f>
        <v>7654500</v>
      </c>
      <c r="Q63" s="17">
        <f>VLOOKUP(B63,[1]RPT_LNS_LUONG_CHE_DO!$B$5:$CD$916,81,FALSE)</f>
        <v>0</v>
      </c>
      <c r="R63" s="17">
        <f>VLOOKUP(B63,[1]RPT_PHU_CAP_TN!$B$5:$G$992,6,FALSE)</f>
        <v>0</v>
      </c>
      <c r="S63" s="17">
        <f>VLOOKUP(B63,[1]RPT_TIEN_AN_TRUA!$B$5:$I$993,8,FALSE)</f>
        <v>680000</v>
      </c>
      <c r="T63" s="17">
        <f>VLOOKUP(B63,[1]RPT_LNS_LUONG_CHE_DO!$B$5:$BX$920,75,FALSE)+VLOOKUP(B63,[1]RPT_LNS_LUONG_CHE_DO!$B$5:$BY$920,76,FALSE)</f>
        <v>0</v>
      </c>
      <c r="U63" s="13">
        <f>VLOOKUP(B63,[1]RPT_CAC_KHOAN_GIAM_TRU!$B$4:$I$472,7,FALSE) + VLOOKUP(B63,[1]RPT_CAC_KHOAN_GIAM_TRU!$B$4:$I$472,8,FALSE)</f>
        <v>0</v>
      </c>
      <c r="V63" s="17">
        <f t="shared" si="0"/>
        <v>8334500</v>
      </c>
      <c r="W63" s="18">
        <f>VLOOKUP(B63,[1]RPT_BAO_HIEM!$B$5:$N$992,11,FALSE)</f>
        <v>317760</v>
      </c>
      <c r="X63" s="18">
        <f>VLOOKUP(B63,[1]RPT_BAO_HIEM!$B$5:$N$992,12,FALSE)</f>
        <v>59580</v>
      </c>
      <c r="Y63" s="18">
        <f>VLOOKUP(B63,[1]RPT_BAO_HIEM!$B$5:$N$992,13,FALSE)</f>
        <v>39720</v>
      </c>
      <c r="Z63" s="19">
        <f>MIN(VLOOKUP(B63,[1]RPT_DOAN_PHI!$B$5:$H$894,7,FALSE),115000)</f>
        <v>39720</v>
      </c>
      <c r="AA63" s="25">
        <f>VLOOKUP(B63,[1]RPT_THUE!$B$5:$H$850,7,FALSE)</f>
        <v>0</v>
      </c>
      <c r="AB63" s="18">
        <f t="shared" si="1"/>
        <v>456780</v>
      </c>
      <c r="AC63" s="20">
        <f t="shared" si="2"/>
        <v>7877720</v>
      </c>
      <c r="AD63" s="20"/>
      <c r="AE63" s="20"/>
      <c r="AF63" s="20">
        <f t="shared" si="3"/>
        <v>7877720</v>
      </c>
      <c r="AG63" s="82">
        <f t="shared" si="4"/>
        <v>417060</v>
      </c>
    </row>
    <row r="64" spans="1:33" ht="19.5" customHeight="1">
      <c r="A64" s="12">
        <f t="shared" si="5"/>
        <v>58</v>
      </c>
      <c r="B64" s="40">
        <f>[1]GD_CHUNG!B62</f>
        <v>13791</v>
      </c>
      <c r="C64" s="42" t="str">
        <f>[1]GD_CHUNG!C62</f>
        <v>Nguyễn Danh Huy</v>
      </c>
      <c r="D64" s="42" t="str">
        <f>[1]GD_CHUNG!D62</f>
        <v>Nhân viên cân bằng trọng tải nhóm 2</v>
      </c>
      <c r="E64" s="13" t="str">
        <f>[1]GD_CHUNG!G62</f>
        <v>HD1N</v>
      </c>
      <c r="F64" s="14">
        <f>VLOOKUP(B64,[1]GD_LCD_HS_LNS!$B$4:$E$993,4,FALSE)</f>
        <v>3972000</v>
      </c>
      <c r="G64" s="55">
        <v>19021192297018</v>
      </c>
      <c r="H64" s="15">
        <f>VLOOKUP(B64,[1]GD_CHAM_CONG!$C$6:$AN$934,38,FALSE)</f>
        <v>27</v>
      </c>
      <c r="I64" s="15">
        <f>VLOOKUP(B64,[1]GD_CHAM_CONG!$C$6:$AS$934,39,FALSE)+VLOOKUP(B64,[1]GD_CHAM_CONG!$C$6:$AS$934,40,FALSE)+VLOOKUP(B64,[1]GD_CHAM_CONG!$C$6:$AS$934,41,FALSE)+VLOOKUP(B64,[1]GD_CHAM_CONG!$C$6:$AS$934,42,FALSE)+VLOOKUP(B64,[1]GD_CHAM_CONG!$C$6:$AS$934,43,FALSE)</f>
        <v>0</v>
      </c>
      <c r="J64" s="15">
        <f>VLOOKUP(B64,[1]GD_CHAM_CONG!$C$6:$AV$934,44,FALSE)+VLOOKUP(B64,[1]GD_CHAM_CONG!$C$6:$AV$934,45,FALSE)+VLOOKUP(B64,[1]GD_CHAM_CONG!$C$6:$AV$934,46,FALSE)</f>
        <v>0</v>
      </c>
      <c r="K64" s="15">
        <f>VLOOKUP(B64,[1]GD_CHAM_CONG!$C$6:$AW$934,47,FALSE)</f>
        <v>0</v>
      </c>
      <c r="L64" s="15">
        <f>VLOOKUP(B64,[1]GD_CHAM_CONG!$C$6:$AZ$934,48,FALSE)</f>
        <v>0</v>
      </c>
      <c r="M64" s="15">
        <f>VLOOKUP(B64,[1]GD_CHAM_CONG!$C$6:$BF$934,50,FALSE)+VLOOKUP(B64,[1]GD_CHAM_CONG!$C$6:$BF$934,51,FALSE)+VLOOKUP(B64,[1]GD_CHAM_CONG!$C$6:$BF$934,52,FALSE)+VLOOKUP(B64,[1]GD_CHAM_CONG!$C$6:$BF$934,53,FALSE)+VLOOKUP(B64,[1]GD_CHAM_CONG!$C$6:$BF$934,54,FALSE)</f>
        <v>0</v>
      </c>
      <c r="N64" s="16">
        <f>VLOOKUP(B64,[1]GD_CHAM_CONG!$C$1:$BK$473,61,FALSE)</f>
        <v>0.9</v>
      </c>
      <c r="O64" s="16">
        <f>VLOOKUP(B64,[1]GD_LCD_HS_LNS!$B$4:$F$469,5,FALSE)</f>
        <v>1.8</v>
      </c>
      <c r="P64" s="17">
        <f>VLOOKUP(B64,[1]RPT_LNS_LUONG_CHE_DO!$B$5:$BC$548,54,FALSE)</f>
        <v>6561000.0000000009</v>
      </c>
      <c r="Q64" s="17">
        <f>VLOOKUP(B64,[1]RPT_LNS_LUONG_CHE_DO!$B$5:$CD$916,81,FALSE)</f>
        <v>0</v>
      </c>
      <c r="R64" s="17">
        <f>VLOOKUP(B64,[1]RPT_PHU_CAP_TN!$B$5:$G$992,6,FALSE)</f>
        <v>0</v>
      </c>
      <c r="S64" s="17">
        <f>VLOOKUP(B64,[1]RPT_TIEN_AN_TRUA!$B$5:$I$993,8,FALSE)</f>
        <v>680000</v>
      </c>
      <c r="T64" s="17">
        <f>VLOOKUP(B64,[1]RPT_LNS_LUONG_CHE_DO!$B$5:$BX$920,75,FALSE)+VLOOKUP(B64,[1]RPT_LNS_LUONG_CHE_DO!$B$5:$BY$920,76,FALSE)</f>
        <v>229153.84615384619</v>
      </c>
      <c r="U64" s="13">
        <f>VLOOKUP(B64,[1]RPT_CAC_KHOAN_GIAM_TRU!$B$4:$I$472,7,FALSE) + VLOOKUP(B64,[1]RPT_CAC_KHOAN_GIAM_TRU!$B$4:$I$472,8,FALSE)</f>
        <v>76384.61538461539</v>
      </c>
      <c r="V64" s="17">
        <f t="shared" si="0"/>
        <v>7470153.8461538469</v>
      </c>
      <c r="W64" s="18">
        <f>VLOOKUP(B64,[1]RPT_BAO_HIEM!$B$5:$N$992,11,FALSE)</f>
        <v>317760</v>
      </c>
      <c r="X64" s="18">
        <f>VLOOKUP(B64,[1]RPT_BAO_HIEM!$B$5:$N$992,12,FALSE)</f>
        <v>59580</v>
      </c>
      <c r="Y64" s="18">
        <f>VLOOKUP(B64,[1]RPT_BAO_HIEM!$B$5:$N$992,13,FALSE)</f>
        <v>39720</v>
      </c>
      <c r="Z64" s="19">
        <f>MIN(VLOOKUP(B64,[1]RPT_DOAN_PHI!$B$5:$H$894,7,FALSE),115000)</f>
        <v>39720</v>
      </c>
      <c r="AA64" s="25">
        <f>VLOOKUP(B64,[1]RPT_THUE!$B$5:$H$850,7,FALSE)</f>
        <v>0</v>
      </c>
      <c r="AB64" s="18">
        <f t="shared" si="1"/>
        <v>456780</v>
      </c>
      <c r="AC64" s="20">
        <f t="shared" si="2"/>
        <v>7013373.8461538469</v>
      </c>
      <c r="AD64" s="20"/>
      <c r="AE64" s="20"/>
      <c r="AF64" s="20">
        <f t="shared" si="3"/>
        <v>7013373.8461538469</v>
      </c>
      <c r="AG64" s="82">
        <f t="shared" si="4"/>
        <v>417060</v>
      </c>
    </row>
    <row r="65" spans="1:43" ht="19.5" customHeight="1">
      <c r="A65" s="12">
        <f t="shared" si="5"/>
        <v>59</v>
      </c>
      <c r="B65" s="40">
        <f>[1]GD_CHUNG!B63</f>
        <v>13792</v>
      </c>
      <c r="C65" s="42" t="str">
        <f>[1]GD_CHUNG!C63</f>
        <v>Lê Xuân Điệp</v>
      </c>
      <c r="D65" s="42" t="str">
        <f>[1]GD_CHUNG!D63</f>
        <v>Nhân viên cân bằng trọng tải nhóm 2</v>
      </c>
      <c r="E65" s="13" t="str">
        <f>[1]GD_CHUNG!G63</f>
        <v>HD1N</v>
      </c>
      <c r="F65" s="14">
        <f>VLOOKUP(B65,[1]GD_LCD_HS_LNS!$B$4:$E$993,4,FALSE)</f>
        <v>3972000</v>
      </c>
      <c r="G65" s="55">
        <v>19029389533016</v>
      </c>
      <c r="H65" s="15">
        <f>VLOOKUP(B65,[1]GD_CHAM_CONG!$C$6:$AN$934,38,FALSE)</f>
        <v>27</v>
      </c>
      <c r="I65" s="15">
        <f>VLOOKUP(B65,[1]GD_CHAM_CONG!$C$6:$AS$934,39,FALSE)+VLOOKUP(B65,[1]GD_CHAM_CONG!$C$6:$AS$934,40,FALSE)+VLOOKUP(B65,[1]GD_CHAM_CONG!$C$6:$AS$934,41,FALSE)+VLOOKUP(B65,[1]GD_CHAM_CONG!$C$6:$AS$934,42,FALSE)+VLOOKUP(B65,[1]GD_CHAM_CONG!$C$6:$AS$934,43,FALSE)</f>
        <v>0</v>
      </c>
      <c r="J65" s="15">
        <f>VLOOKUP(B65,[1]GD_CHAM_CONG!$C$6:$AV$934,44,FALSE)+VLOOKUP(B65,[1]GD_CHAM_CONG!$C$6:$AV$934,45,FALSE)+VLOOKUP(B65,[1]GD_CHAM_CONG!$C$6:$AV$934,46,FALSE)</f>
        <v>0</v>
      </c>
      <c r="K65" s="15">
        <f>VLOOKUP(B65,[1]GD_CHAM_CONG!$C$6:$AW$934,47,FALSE)</f>
        <v>0</v>
      </c>
      <c r="L65" s="15">
        <f>VLOOKUP(B65,[1]GD_CHAM_CONG!$C$6:$AZ$934,48,FALSE)</f>
        <v>0</v>
      </c>
      <c r="M65" s="15">
        <f>VLOOKUP(B65,[1]GD_CHAM_CONG!$C$6:$BF$934,50,FALSE)+VLOOKUP(B65,[1]GD_CHAM_CONG!$C$6:$BF$934,51,FALSE)+VLOOKUP(B65,[1]GD_CHAM_CONG!$C$6:$BF$934,52,FALSE)+VLOOKUP(B65,[1]GD_CHAM_CONG!$C$6:$BF$934,53,FALSE)+VLOOKUP(B65,[1]GD_CHAM_CONG!$C$6:$BF$934,54,FALSE)</f>
        <v>0</v>
      </c>
      <c r="N65" s="16">
        <f>VLOOKUP(B65,[1]GD_CHAM_CONG!$C$1:$BK$473,61,FALSE)</f>
        <v>1</v>
      </c>
      <c r="O65" s="16">
        <f>VLOOKUP(B65,[1]GD_LCD_HS_LNS!$B$4:$F$469,5,FALSE)</f>
        <v>1.8</v>
      </c>
      <c r="P65" s="17">
        <f>VLOOKUP(B65,[1]RPT_LNS_LUONG_CHE_DO!$B$5:$BC$548,54,FALSE)</f>
        <v>7290000</v>
      </c>
      <c r="Q65" s="17">
        <f>VLOOKUP(B65,[1]RPT_LNS_LUONG_CHE_DO!$B$5:$CD$916,81,FALSE)</f>
        <v>0</v>
      </c>
      <c r="R65" s="17">
        <f>VLOOKUP(B65,[1]RPT_PHU_CAP_TN!$B$5:$G$992,6,FALSE)</f>
        <v>0</v>
      </c>
      <c r="S65" s="17">
        <f>VLOOKUP(B65,[1]RPT_TIEN_AN_TRUA!$B$5:$I$993,8,FALSE)</f>
        <v>680000</v>
      </c>
      <c r="T65" s="17">
        <f>VLOOKUP(B65,[1]RPT_LNS_LUONG_CHE_DO!$B$5:$BX$920,75,FALSE)+VLOOKUP(B65,[1]RPT_LNS_LUONG_CHE_DO!$B$5:$BY$920,76,FALSE)</f>
        <v>0</v>
      </c>
      <c r="U65" s="13">
        <f>VLOOKUP(B65,[1]RPT_CAC_KHOAN_GIAM_TRU!$B$4:$I$472,7,FALSE) + VLOOKUP(B65,[1]RPT_CAC_KHOAN_GIAM_TRU!$B$4:$I$472,8,FALSE)</f>
        <v>0</v>
      </c>
      <c r="V65" s="17">
        <f t="shared" si="0"/>
        <v>7970000</v>
      </c>
      <c r="W65" s="18">
        <f>VLOOKUP(B65,[1]RPT_BAO_HIEM!$B$5:$N$992,11,FALSE)</f>
        <v>317760</v>
      </c>
      <c r="X65" s="18">
        <f>VLOOKUP(B65,[1]RPT_BAO_HIEM!$B$5:$N$992,12,FALSE)</f>
        <v>59580</v>
      </c>
      <c r="Y65" s="18">
        <f>VLOOKUP(B65,[1]RPT_BAO_HIEM!$B$5:$N$992,13,FALSE)</f>
        <v>39720</v>
      </c>
      <c r="Z65" s="19">
        <f>MIN(VLOOKUP(B65,[1]RPT_DOAN_PHI!$B$5:$H$894,7,FALSE),115000)</f>
        <v>39720</v>
      </c>
      <c r="AA65" s="25">
        <f>VLOOKUP(B65,[1]RPT_THUE!$B$5:$H$850,7,FALSE)</f>
        <v>0</v>
      </c>
      <c r="AB65" s="18">
        <f t="shared" si="1"/>
        <v>456780</v>
      </c>
      <c r="AC65" s="20">
        <f t="shared" si="2"/>
        <v>7513220</v>
      </c>
      <c r="AD65" s="20"/>
      <c r="AE65" s="20"/>
      <c r="AF65" s="20">
        <f t="shared" si="3"/>
        <v>7513220</v>
      </c>
      <c r="AG65" s="82">
        <f t="shared" si="4"/>
        <v>417060</v>
      </c>
    </row>
    <row r="66" spans="1:43" ht="19.5" customHeight="1">
      <c r="A66" s="12">
        <f t="shared" si="5"/>
        <v>60</v>
      </c>
      <c r="B66" s="40">
        <f>[1]GD_CHUNG!B64</f>
        <v>13793</v>
      </c>
      <c r="C66" s="42" t="str">
        <f>[1]GD_CHUNG!C64</f>
        <v>Trần Hoàng Kiên</v>
      </c>
      <c r="D66" s="42" t="str">
        <f>[1]GD_CHUNG!D64</f>
        <v>Nhân viên cân bằng trọng tải nhóm 2</v>
      </c>
      <c r="E66" s="13" t="str">
        <f>[1]GD_CHUNG!G64</f>
        <v>HD1N</v>
      </c>
      <c r="F66" s="14">
        <f>VLOOKUP(B66,[1]GD_LCD_HS_LNS!$B$4:$E$993,4,FALSE)</f>
        <v>3972000</v>
      </c>
      <c r="G66" s="55">
        <v>19026355367029</v>
      </c>
      <c r="H66" s="15">
        <f>VLOOKUP(B66,[1]GD_CHAM_CONG!$C$6:$AN$934,38,FALSE)</f>
        <v>27</v>
      </c>
      <c r="I66" s="15">
        <f>VLOOKUP(B66,[1]GD_CHAM_CONG!$C$6:$AS$934,39,FALSE)+VLOOKUP(B66,[1]GD_CHAM_CONG!$C$6:$AS$934,40,FALSE)+VLOOKUP(B66,[1]GD_CHAM_CONG!$C$6:$AS$934,41,FALSE)+VLOOKUP(B66,[1]GD_CHAM_CONG!$C$6:$AS$934,42,FALSE)+VLOOKUP(B66,[1]GD_CHAM_CONG!$C$6:$AS$934,43,FALSE)</f>
        <v>0</v>
      </c>
      <c r="J66" s="15">
        <f>VLOOKUP(B66,[1]GD_CHAM_CONG!$C$6:$AV$934,44,FALSE)+VLOOKUP(B66,[1]GD_CHAM_CONG!$C$6:$AV$934,45,FALSE)+VLOOKUP(B66,[1]GD_CHAM_CONG!$C$6:$AV$934,46,FALSE)</f>
        <v>0</v>
      </c>
      <c r="K66" s="15">
        <f>VLOOKUP(B66,[1]GD_CHAM_CONG!$C$6:$AW$934,47,FALSE)</f>
        <v>0</v>
      </c>
      <c r="L66" s="15">
        <f>VLOOKUP(B66,[1]GD_CHAM_CONG!$C$6:$AZ$934,48,FALSE)</f>
        <v>0</v>
      </c>
      <c r="M66" s="15">
        <f>VLOOKUP(B66,[1]GD_CHAM_CONG!$C$6:$BF$934,50,FALSE)+VLOOKUP(B66,[1]GD_CHAM_CONG!$C$6:$BF$934,51,FALSE)+VLOOKUP(B66,[1]GD_CHAM_CONG!$C$6:$BF$934,52,FALSE)+VLOOKUP(B66,[1]GD_CHAM_CONG!$C$6:$BF$934,53,FALSE)+VLOOKUP(B66,[1]GD_CHAM_CONG!$C$6:$BF$934,54,FALSE)</f>
        <v>0</v>
      </c>
      <c r="N66" s="16">
        <f>VLOOKUP(B66,[1]GD_CHAM_CONG!$C$1:$BK$473,61,FALSE)</f>
        <v>1</v>
      </c>
      <c r="O66" s="16">
        <f>VLOOKUP(B66,[1]GD_LCD_HS_LNS!$B$4:$F$469,5,FALSE)</f>
        <v>1.8</v>
      </c>
      <c r="P66" s="17">
        <f>VLOOKUP(B66,[1]RPT_LNS_LUONG_CHE_DO!$B$5:$BC$548,54,FALSE)</f>
        <v>7290000</v>
      </c>
      <c r="Q66" s="17">
        <f>VLOOKUP(B66,[1]RPT_LNS_LUONG_CHE_DO!$B$5:$CD$916,81,FALSE)</f>
        <v>0</v>
      </c>
      <c r="R66" s="17">
        <f>VLOOKUP(B66,[1]RPT_PHU_CAP_TN!$B$5:$G$992,6,FALSE)</f>
        <v>0</v>
      </c>
      <c r="S66" s="17">
        <f>VLOOKUP(B66,[1]RPT_TIEN_AN_TRUA!$B$5:$I$993,8,FALSE)</f>
        <v>680000</v>
      </c>
      <c r="T66" s="17">
        <f>VLOOKUP(B66,[1]RPT_LNS_LUONG_CHE_DO!$B$5:$BX$920,75,FALSE)+VLOOKUP(B66,[1]RPT_LNS_LUONG_CHE_DO!$B$5:$BY$920,76,FALSE)</f>
        <v>0</v>
      </c>
      <c r="U66" s="13">
        <f>VLOOKUP(B66,[1]RPT_CAC_KHOAN_GIAM_TRU!$B$4:$I$472,7,FALSE) + VLOOKUP(B66,[1]RPT_CAC_KHOAN_GIAM_TRU!$B$4:$I$472,8,FALSE)</f>
        <v>0</v>
      </c>
      <c r="V66" s="17">
        <f t="shared" si="0"/>
        <v>7970000</v>
      </c>
      <c r="W66" s="18">
        <f>VLOOKUP(B66,[1]RPT_BAO_HIEM!$B$5:$N$992,11,FALSE)</f>
        <v>317760</v>
      </c>
      <c r="X66" s="18">
        <f>VLOOKUP(B66,[1]RPT_BAO_HIEM!$B$5:$N$992,12,FALSE)</f>
        <v>59580</v>
      </c>
      <c r="Y66" s="18">
        <f>VLOOKUP(B66,[1]RPT_BAO_HIEM!$B$5:$N$992,13,FALSE)</f>
        <v>39720</v>
      </c>
      <c r="Z66" s="19">
        <f>MIN(VLOOKUP(B66,[1]RPT_DOAN_PHI!$B$5:$H$894,7,FALSE),115000)</f>
        <v>39720</v>
      </c>
      <c r="AA66" s="25">
        <f>VLOOKUP(B66,[1]RPT_THUE!$B$5:$H$850,7,FALSE)</f>
        <v>0</v>
      </c>
      <c r="AB66" s="18">
        <f t="shared" si="1"/>
        <v>456780</v>
      </c>
      <c r="AC66" s="20">
        <f t="shared" si="2"/>
        <v>7513220</v>
      </c>
      <c r="AD66" s="20"/>
      <c r="AE66" s="20"/>
      <c r="AF66" s="20">
        <f t="shared" si="3"/>
        <v>7513220</v>
      </c>
      <c r="AG66" s="82">
        <f t="shared" si="4"/>
        <v>417060</v>
      </c>
    </row>
    <row r="67" spans="1:43" ht="19.5" customHeight="1">
      <c r="A67" s="12">
        <f t="shared" si="5"/>
        <v>61</v>
      </c>
      <c r="B67" s="40">
        <f>[1]GD_CHUNG!B65</f>
        <v>13794</v>
      </c>
      <c r="C67" s="42" t="str">
        <f>[1]GD_CHUNG!C65</f>
        <v>Đặng Lê Minh</v>
      </c>
      <c r="D67" s="42" t="str">
        <f>[1]GD_CHUNG!D65</f>
        <v>Nhân viên cân bằng trọng tải nhóm 2</v>
      </c>
      <c r="E67" s="13" t="str">
        <f>[1]GD_CHUNG!G65</f>
        <v>HD1N</v>
      </c>
      <c r="F67" s="14">
        <f>VLOOKUP(B67,[1]GD_LCD_HS_LNS!$B$4:$E$993,4,FALSE)</f>
        <v>3972000</v>
      </c>
      <c r="G67" s="55">
        <v>19029389535019</v>
      </c>
      <c r="H67" s="15">
        <f>VLOOKUP(B67,[1]GD_CHAM_CONG!$C$6:$AN$934,38,FALSE)</f>
        <v>27</v>
      </c>
      <c r="I67" s="15">
        <f>VLOOKUP(B67,[1]GD_CHAM_CONG!$C$6:$AS$934,39,FALSE)+VLOOKUP(B67,[1]GD_CHAM_CONG!$C$6:$AS$934,40,FALSE)+VLOOKUP(B67,[1]GD_CHAM_CONG!$C$6:$AS$934,41,FALSE)+VLOOKUP(B67,[1]GD_CHAM_CONG!$C$6:$AS$934,42,FALSE)+VLOOKUP(B67,[1]GD_CHAM_CONG!$C$6:$AS$934,43,FALSE)</f>
        <v>0</v>
      </c>
      <c r="J67" s="15">
        <f>VLOOKUP(B67,[1]GD_CHAM_CONG!$C$6:$AV$934,44,FALSE)+VLOOKUP(B67,[1]GD_CHAM_CONG!$C$6:$AV$934,45,FALSE)+VLOOKUP(B67,[1]GD_CHAM_CONG!$C$6:$AV$934,46,FALSE)</f>
        <v>0</v>
      </c>
      <c r="K67" s="15">
        <f>VLOOKUP(B67,[1]GD_CHAM_CONG!$C$6:$AW$934,47,FALSE)</f>
        <v>0</v>
      </c>
      <c r="L67" s="15">
        <f>VLOOKUP(B67,[1]GD_CHAM_CONG!$C$6:$AZ$934,48,FALSE)</f>
        <v>0</v>
      </c>
      <c r="M67" s="15">
        <f>VLOOKUP(B67,[1]GD_CHAM_CONG!$C$6:$BF$934,50,FALSE)+VLOOKUP(B67,[1]GD_CHAM_CONG!$C$6:$BF$934,51,FALSE)+VLOOKUP(B67,[1]GD_CHAM_CONG!$C$6:$BF$934,52,FALSE)+VLOOKUP(B67,[1]GD_CHAM_CONG!$C$6:$BF$934,53,FALSE)+VLOOKUP(B67,[1]GD_CHAM_CONG!$C$6:$BF$934,54,FALSE)</f>
        <v>0</v>
      </c>
      <c r="N67" s="16">
        <f>VLOOKUP(B67,[1]GD_CHAM_CONG!$C$1:$BK$473,61,FALSE)</f>
        <v>0.9</v>
      </c>
      <c r="O67" s="16">
        <f>VLOOKUP(B67,[1]GD_LCD_HS_LNS!$B$4:$F$469,5,FALSE)</f>
        <v>1.8</v>
      </c>
      <c r="P67" s="17">
        <f>VLOOKUP(B67,[1]RPT_LNS_LUONG_CHE_DO!$B$5:$BC$548,54,FALSE)</f>
        <v>6561000.0000000009</v>
      </c>
      <c r="Q67" s="17">
        <f>VLOOKUP(B67,[1]RPT_LNS_LUONG_CHE_DO!$B$5:$CD$916,81,FALSE)</f>
        <v>0</v>
      </c>
      <c r="R67" s="17">
        <f>VLOOKUP(B67,[1]RPT_PHU_CAP_TN!$B$5:$G$992,6,FALSE)</f>
        <v>0</v>
      </c>
      <c r="S67" s="17">
        <f>VLOOKUP(B67,[1]RPT_TIEN_AN_TRUA!$B$5:$I$993,8,FALSE)</f>
        <v>680000</v>
      </c>
      <c r="T67" s="17">
        <f>VLOOKUP(B67,[1]RPT_LNS_LUONG_CHE_DO!$B$5:$BX$920,75,FALSE)+VLOOKUP(B67,[1]RPT_LNS_LUONG_CHE_DO!$B$5:$BY$920,76,FALSE)</f>
        <v>229153.84615384619</v>
      </c>
      <c r="U67" s="13">
        <f>VLOOKUP(B67,[1]RPT_CAC_KHOAN_GIAM_TRU!$B$4:$I$472,7,FALSE) + VLOOKUP(B67,[1]RPT_CAC_KHOAN_GIAM_TRU!$B$4:$I$472,8,FALSE)</f>
        <v>76384.61538461539</v>
      </c>
      <c r="V67" s="17">
        <f t="shared" si="0"/>
        <v>7470153.8461538469</v>
      </c>
      <c r="W67" s="18">
        <f>VLOOKUP(B67,[1]RPT_BAO_HIEM!$B$5:$N$992,11,FALSE)</f>
        <v>317760</v>
      </c>
      <c r="X67" s="18">
        <f>VLOOKUP(B67,[1]RPT_BAO_HIEM!$B$5:$N$992,12,FALSE)</f>
        <v>59580</v>
      </c>
      <c r="Y67" s="18">
        <f>VLOOKUP(B67,[1]RPT_BAO_HIEM!$B$5:$N$992,13,FALSE)</f>
        <v>39720</v>
      </c>
      <c r="Z67" s="19">
        <f>MIN(VLOOKUP(B67,[1]RPT_DOAN_PHI!$B$5:$H$894,7,FALSE),115000)</f>
        <v>39720</v>
      </c>
      <c r="AA67" s="25">
        <f>VLOOKUP(B67,[1]RPT_THUE!$B$5:$H$850,7,FALSE)</f>
        <v>0</v>
      </c>
      <c r="AB67" s="18">
        <f t="shared" si="1"/>
        <v>456780</v>
      </c>
      <c r="AC67" s="20">
        <f t="shared" si="2"/>
        <v>7013373.8461538469</v>
      </c>
      <c r="AD67" s="20"/>
      <c r="AE67" s="20"/>
      <c r="AF67" s="20">
        <f t="shared" si="3"/>
        <v>7013373.8461538469</v>
      </c>
      <c r="AG67" s="82">
        <f t="shared" si="4"/>
        <v>417060</v>
      </c>
    </row>
    <row r="68" spans="1:43" ht="19.5" customHeight="1">
      <c r="A68" s="12">
        <f t="shared" si="5"/>
        <v>62</v>
      </c>
      <c r="B68" s="40">
        <f>[1]GD_CHUNG!B66</f>
        <v>201503</v>
      </c>
      <c r="C68" s="42" t="str">
        <f>[1]GD_CHUNG!C66</f>
        <v>Nguyễn Việt Hà</v>
      </c>
      <c r="D68" s="42" t="str">
        <f>[1]GD_CHUNG!D66</f>
        <v>Nhân viên cân bằng trọng tải nhóm 2</v>
      </c>
      <c r="E68" s="13" t="str">
        <f>[1]GD_CHUNG!G66</f>
        <v>HD1N</v>
      </c>
      <c r="F68" s="14">
        <f>VLOOKUP(B68,[1]GD_LCD_HS_LNS!$B$4:$E$993,4,FALSE)</f>
        <v>3972000</v>
      </c>
      <c r="G68" s="55">
        <v>19029389578011</v>
      </c>
      <c r="H68" s="15">
        <f>VLOOKUP(B68,[1]GD_CHAM_CONG!$C$6:$AN$934,38,FALSE)</f>
        <v>27</v>
      </c>
      <c r="I68" s="15">
        <f>VLOOKUP(B68,[1]GD_CHAM_CONG!$C$6:$AS$934,39,FALSE)+VLOOKUP(B68,[1]GD_CHAM_CONG!$C$6:$AS$934,40,FALSE)+VLOOKUP(B68,[1]GD_CHAM_CONG!$C$6:$AS$934,41,FALSE)+VLOOKUP(B68,[1]GD_CHAM_CONG!$C$6:$AS$934,42,FALSE)+VLOOKUP(B68,[1]GD_CHAM_CONG!$C$6:$AS$934,43,FALSE)</f>
        <v>0</v>
      </c>
      <c r="J68" s="15">
        <f>VLOOKUP(B68,[1]GD_CHAM_CONG!$C$6:$AV$934,44,FALSE)+VLOOKUP(B68,[1]GD_CHAM_CONG!$C$6:$AV$934,45,FALSE)+VLOOKUP(B68,[1]GD_CHAM_CONG!$C$6:$AV$934,46,FALSE)</f>
        <v>0</v>
      </c>
      <c r="K68" s="15">
        <f>VLOOKUP(B68,[1]GD_CHAM_CONG!$C$6:$AW$934,47,FALSE)</f>
        <v>0</v>
      </c>
      <c r="L68" s="15">
        <f>VLOOKUP(B68,[1]GD_CHAM_CONG!$C$6:$AZ$934,48,FALSE)</f>
        <v>0</v>
      </c>
      <c r="M68" s="15">
        <f>VLOOKUP(B68,[1]GD_CHAM_CONG!$C$6:$BF$934,50,FALSE)+VLOOKUP(B68,[1]GD_CHAM_CONG!$C$6:$BF$934,51,FALSE)+VLOOKUP(B68,[1]GD_CHAM_CONG!$C$6:$BF$934,52,FALSE)+VLOOKUP(B68,[1]GD_CHAM_CONG!$C$6:$BF$934,53,FALSE)+VLOOKUP(B68,[1]GD_CHAM_CONG!$C$6:$BF$934,54,FALSE)</f>
        <v>0</v>
      </c>
      <c r="N68" s="16">
        <f>VLOOKUP(B68,[1]GD_CHAM_CONG!$C$1:$BK$473,61,FALSE)</f>
        <v>1</v>
      </c>
      <c r="O68" s="16">
        <f>VLOOKUP(B68,[1]GD_LCD_HS_LNS!$B$4:$F$469,5,FALSE)</f>
        <v>1.8</v>
      </c>
      <c r="P68" s="17">
        <f>VLOOKUP(B68,[1]RPT_LNS_LUONG_CHE_DO!$B$5:$BC$548,54,FALSE)</f>
        <v>7290000</v>
      </c>
      <c r="Q68" s="17">
        <f>VLOOKUP(B68,[1]RPT_LNS_LUONG_CHE_DO!$B$5:$CD$916,81,FALSE)</f>
        <v>0</v>
      </c>
      <c r="R68" s="17">
        <f>VLOOKUP(B68,[1]RPT_PHU_CAP_TN!$B$5:$G$992,6,FALSE)</f>
        <v>0</v>
      </c>
      <c r="S68" s="17">
        <f>VLOOKUP(B68,[1]RPT_TIEN_AN_TRUA!$B$5:$I$993,8,FALSE)</f>
        <v>680000</v>
      </c>
      <c r="T68" s="17">
        <f>VLOOKUP(B68,[1]RPT_LNS_LUONG_CHE_DO!$B$5:$BX$920,75,FALSE)+VLOOKUP(B68,[1]RPT_LNS_LUONG_CHE_DO!$B$5:$BY$920,76,FALSE)</f>
        <v>0</v>
      </c>
      <c r="U68" s="13">
        <f>VLOOKUP(B68,[1]RPT_CAC_KHOAN_GIAM_TRU!$B$4:$I$472,7,FALSE) + VLOOKUP(B68,[1]RPT_CAC_KHOAN_GIAM_TRU!$B$4:$I$472,8,FALSE)</f>
        <v>0</v>
      </c>
      <c r="V68" s="17">
        <f t="shared" si="0"/>
        <v>7970000</v>
      </c>
      <c r="W68" s="18">
        <f>VLOOKUP(B68,[1]RPT_BAO_HIEM!$B$5:$N$992,11,FALSE)</f>
        <v>317760</v>
      </c>
      <c r="X68" s="18">
        <f>VLOOKUP(B68,[1]RPT_BAO_HIEM!$B$5:$N$992,12,FALSE)</f>
        <v>59580</v>
      </c>
      <c r="Y68" s="18">
        <f>VLOOKUP(B68,[1]RPT_BAO_HIEM!$B$5:$N$992,13,FALSE)</f>
        <v>39720</v>
      </c>
      <c r="Z68" s="19">
        <f>MIN(VLOOKUP(B68,[1]RPT_DOAN_PHI!$B$5:$H$894,7,FALSE),115000)</f>
        <v>39720</v>
      </c>
      <c r="AA68" s="25">
        <f>VLOOKUP(B68,[1]RPT_THUE!$B$5:$H$850,7,FALSE)</f>
        <v>0</v>
      </c>
      <c r="AB68" s="18">
        <f t="shared" si="1"/>
        <v>456780</v>
      </c>
      <c r="AC68" s="20">
        <f t="shared" si="2"/>
        <v>7513220</v>
      </c>
      <c r="AD68" s="20"/>
      <c r="AE68" s="20"/>
      <c r="AF68" s="20">
        <f t="shared" si="3"/>
        <v>7513220</v>
      </c>
      <c r="AG68" s="82">
        <f t="shared" si="4"/>
        <v>417060</v>
      </c>
    </row>
    <row r="69" spans="1:43" ht="19.5" customHeight="1">
      <c r="A69" s="12">
        <f t="shared" si="5"/>
        <v>63</v>
      </c>
      <c r="B69" s="40">
        <f>[1]GD_CHUNG!B67</f>
        <v>201504</v>
      </c>
      <c r="C69" s="42" t="str">
        <f>[1]GD_CHUNG!C67</f>
        <v>Lê Khánh Toàn</v>
      </c>
      <c r="D69" s="42" t="str">
        <f>[1]GD_CHUNG!D67</f>
        <v>Nhân viên cân bằng trọng tải nhóm 2</v>
      </c>
      <c r="E69" s="13" t="str">
        <f>[1]GD_CHUNG!G67</f>
        <v>HD1N</v>
      </c>
      <c r="F69" s="14">
        <f>VLOOKUP(B69,[1]GD_LCD_HS_LNS!$B$4:$E$993,4,FALSE)</f>
        <v>3972000</v>
      </c>
      <c r="G69" s="55">
        <v>19029389600015</v>
      </c>
      <c r="H69" s="15">
        <f>VLOOKUP(B69,[1]GD_CHAM_CONG!$C$6:$AN$934,38,FALSE)</f>
        <v>27</v>
      </c>
      <c r="I69" s="15">
        <f>VLOOKUP(B69,[1]GD_CHAM_CONG!$C$6:$AS$934,39,FALSE)+VLOOKUP(B69,[1]GD_CHAM_CONG!$C$6:$AS$934,40,FALSE)+VLOOKUP(B69,[1]GD_CHAM_CONG!$C$6:$AS$934,41,FALSE)+VLOOKUP(B69,[1]GD_CHAM_CONG!$C$6:$AS$934,42,FALSE)+VLOOKUP(B69,[1]GD_CHAM_CONG!$C$6:$AS$934,43,FALSE)</f>
        <v>0</v>
      </c>
      <c r="J69" s="15">
        <f>VLOOKUP(B69,[1]GD_CHAM_CONG!$C$6:$AV$934,44,FALSE)+VLOOKUP(B69,[1]GD_CHAM_CONG!$C$6:$AV$934,45,FALSE)+VLOOKUP(B69,[1]GD_CHAM_CONG!$C$6:$AV$934,46,FALSE)</f>
        <v>0</v>
      </c>
      <c r="K69" s="15">
        <f>VLOOKUP(B69,[1]GD_CHAM_CONG!$C$6:$AW$934,47,FALSE)</f>
        <v>0</v>
      </c>
      <c r="L69" s="15">
        <f>VLOOKUP(B69,[1]GD_CHAM_CONG!$C$6:$AZ$934,48,FALSE)</f>
        <v>0</v>
      </c>
      <c r="M69" s="15">
        <f>VLOOKUP(B69,[1]GD_CHAM_CONG!$C$6:$BF$934,50,FALSE)+VLOOKUP(B69,[1]GD_CHAM_CONG!$C$6:$BF$934,51,FALSE)+VLOOKUP(B69,[1]GD_CHAM_CONG!$C$6:$BF$934,52,FALSE)+VLOOKUP(B69,[1]GD_CHAM_CONG!$C$6:$BF$934,53,FALSE)+VLOOKUP(B69,[1]GD_CHAM_CONG!$C$6:$BF$934,54,FALSE)</f>
        <v>0</v>
      </c>
      <c r="N69" s="16">
        <f>VLOOKUP(B69,[1]GD_CHAM_CONG!$C$1:$BK$473,61,FALSE)</f>
        <v>1</v>
      </c>
      <c r="O69" s="16">
        <f>VLOOKUP(B69,[1]GD_LCD_HS_LNS!$B$4:$F$469,5,FALSE)</f>
        <v>1.8</v>
      </c>
      <c r="P69" s="17">
        <f>VLOOKUP(B69,[1]RPT_LNS_LUONG_CHE_DO!$B$5:$BC$548,54,FALSE)</f>
        <v>7290000</v>
      </c>
      <c r="Q69" s="17">
        <f>VLOOKUP(B69,[1]RPT_LNS_LUONG_CHE_DO!$B$5:$CD$916,81,FALSE)</f>
        <v>0</v>
      </c>
      <c r="R69" s="17">
        <f>VLOOKUP(B69,[1]RPT_PHU_CAP_TN!$B$5:$G$992,6,FALSE)</f>
        <v>0</v>
      </c>
      <c r="S69" s="17">
        <f>VLOOKUP(B69,[1]RPT_TIEN_AN_TRUA!$B$5:$I$993,8,FALSE)</f>
        <v>680000</v>
      </c>
      <c r="T69" s="17">
        <f>VLOOKUP(B69,[1]RPT_LNS_LUONG_CHE_DO!$B$5:$BX$920,75,FALSE)+VLOOKUP(B69,[1]RPT_LNS_LUONG_CHE_DO!$B$5:$BY$920,76,FALSE)</f>
        <v>0</v>
      </c>
      <c r="U69" s="13">
        <f>VLOOKUP(B69,[1]RPT_CAC_KHOAN_GIAM_TRU!$B$4:$I$472,7,FALSE) + VLOOKUP(B69,[1]RPT_CAC_KHOAN_GIAM_TRU!$B$4:$I$472,8,FALSE)</f>
        <v>0</v>
      </c>
      <c r="V69" s="17">
        <f t="shared" si="0"/>
        <v>7970000</v>
      </c>
      <c r="W69" s="18">
        <f>VLOOKUP(B69,[1]RPT_BAO_HIEM!$B$5:$N$992,11,FALSE)</f>
        <v>317760</v>
      </c>
      <c r="X69" s="18">
        <f>VLOOKUP(B69,[1]RPT_BAO_HIEM!$B$5:$N$992,12,FALSE)</f>
        <v>59580</v>
      </c>
      <c r="Y69" s="18">
        <f>VLOOKUP(B69,[1]RPT_BAO_HIEM!$B$5:$N$992,13,FALSE)</f>
        <v>39720</v>
      </c>
      <c r="Z69" s="19">
        <f>MIN(VLOOKUP(B69,[1]RPT_DOAN_PHI!$B$5:$H$894,7,FALSE),115000)</f>
        <v>39720</v>
      </c>
      <c r="AA69" s="25">
        <f>VLOOKUP(B69,[1]RPT_THUE!$B$5:$H$850,7,FALSE)</f>
        <v>0</v>
      </c>
      <c r="AB69" s="18">
        <f t="shared" si="1"/>
        <v>456780</v>
      </c>
      <c r="AC69" s="20">
        <f t="shared" si="2"/>
        <v>7513220</v>
      </c>
      <c r="AD69" s="20"/>
      <c r="AE69" s="20"/>
      <c r="AF69" s="20">
        <f t="shared" si="3"/>
        <v>7513220</v>
      </c>
      <c r="AG69" s="82">
        <f t="shared" si="4"/>
        <v>417060</v>
      </c>
    </row>
    <row r="70" spans="1:43" ht="19.5" customHeight="1">
      <c r="A70" s="12">
        <f t="shared" si="5"/>
        <v>64</v>
      </c>
      <c r="B70" s="40">
        <f>[1]GD_CHUNG!B68</f>
        <v>10642</v>
      </c>
      <c r="C70" s="42" t="str">
        <f>[1]GD_CHUNG!C68</f>
        <v>Lương Văn Thăng</v>
      </c>
      <c r="D70" s="42" t="str">
        <f>[1]GD_CHUNG!D68</f>
        <v>Trưởng phòng</v>
      </c>
      <c r="E70" s="13" t="str">
        <f>[1]GD_CHUNG!G68</f>
        <v>HD3N</v>
      </c>
      <c r="F70" s="14">
        <f>VLOOKUP(B70,[1]GD_LCD_HS_LNS!$B$4:$E$993,4,FALSE)</f>
        <v>5503000</v>
      </c>
      <c r="G70" s="54">
        <f>VLOOKUP(B70,[1]GD_CHUNG!$B$5:$N$532,13,FALSE)</f>
        <v>19025655101016</v>
      </c>
      <c r="H70" s="15">
        <f>VLOOKUP(B70,[1]GD_CHAM_CONG!$C$6:$AN$934,38,FALSE)</f>
        <v>23</v>
      </c>
      <c r="I70" s="15">
        <f>VLOOKUP(B70,[1]GD_CHAM_CONG!$C$6:$AS$934,39,FALSE)+VLOOKUP(B70,[1]GD_CHAM_CONG!$C$6:$AS$934,40,FALSE)+VLOOKUP(B70,[1]GD_CHAM_CONG!$C$6:$AS$934,41,FALSE)+VLOOKUP(B70,[1]GD_CHAM_CONG!$C$6:$AS$934,42,FALSE)+VLOOKUP(B70,[1]GD_CHAM_CONG!$C$6:$AS$934,43,FALSE)</f>
        <v>0</v>
      </c>
      <c r="J70" s="15">
        <f>VLOOKUP(B70,[1]GD_CHAM_CONG!$C$6:$AV$934,44,FALSE)+VLOOKUP(B70,[1]GD_CHAM_CONG!$C$6:$AV$934,45,FALSE)+VLOOKUP(B70,[1]GD_CHAM_CONG!$C$6:$AV$934,46,FALSE)</f>
        <v>0</v>
      </c>
      <c r="K70" s="15">
        <f>VLOOKUP(B70,[1]GD_CHAM_CONG!$C$6:$AW$934,47,FALSE)</f>
        <v>0</v>
      </c>
      <c r="L70" s="15">
        <f>VLOOKUP(B70,[1]GD_CHAM_CONG!$C$6:$AZ$934,48,FALSE)</f>
        <v>0</v>
      </c>
      <c r="M70" s="15">
        <f>VLOOKUP(B70,[1]GD_CHAM_CONG!$C$6:$BF$934,50,FALSE)+VLOOKUP(B70,[1]GD_CHAM_CONG!$C$6:$BF$934,51,FALSE)+VLOOKUP(B70,[1]GD_CHAM_CONG!$C$6:$BF$934,52,FALSE)+VLOOKUP(B70,[1]GD_CHAM_CONG!$C$6:$BF$934,53,FALSE)+VLOOKUP(B70,[1]GD_CHAM_CONG!$C$6:$BF$934,54,FALSE)</f>
        <v>0</v>
      </c>
      <c r="N70" s="16">
        <f>VLOOKUP(B70,[1]GD_CHAM_CONG!$C$1:$BK$473,61,FALSE)</f>
        <v>1</v>
      </c>
      <c r="O70" s="16">
        <f>VLOOKUP(B70,[1]GD_LCD_HS_LNS!$B$4:$F$469,5,FALSE)</f>
        <v>6.33</v>
      </c>
      <c r="P70" s="17">
        <f>VLOOKUP(B70,[1]RPT_LNS_LUONG_CHE_DO!$B$5:$BC$548,54,FALSE)</f>
        <v>28485000</v>
      </c>
      <c r="Q70" s="17">
        <f>VLOOKUP(B70,[1]RPT_LNS_LUONG_CHE_DO!$B$5:$CD$916,81,FALSE)</f>
        <v>0</v>
      </c>
      <c r="R70" s="17">
        <f>VLOOKUP(B70,[1]RPT_PHU_CAP_TN!$B$5:$G$992,6,FALSE)</f>
        <v>0</v>
      </c>
      <c r="S70" s="17">
        <f>VLOOKUP(B70,[1]RPT_TIEN_AN_TRUA!$B$5:$I$993,8,FALSE)</f>
        <v>680000</v>
      </c>
      <c r="T70" s="17">
        <f>VLOOKUP(B70,[1]RPT_LNS_LUONG_CHE_DO!$B$5:$BX$920,75,FALSE)+VLOOKUP(B70,[1]RPT_LNS_LUONG_CHE_DO!$B$5:$BY$920,76,FALSE)</f>
        <v>0</v>
      </c>
      <c r="U70" s="13">
        <f>VLOOKUP(B70,[1]RPT_CAC_KHOAN_GIAM_TRU!$B$4:$I$472,7,FALSE) + VLOOKUP(B70,[1]RPT_CAC_KHOAN_GIAM_TRU!$B$4:$I$472,8,FALSE)</f>
        <v>0</v>
      </c>
      <c r="V70" s="17">
        <f t="shared" si="0"/>
        <v>29165000</v>
      </c>
      <c r="W70" s="18">
        <f>VLOOKUP(B70,[1]RPT_BAO_HIEM!$B$5:$N$992,11,FALSE)</f>
        <v>440240</v>
      </c>
      <c r="X70" s="18">
        <f>VLOOKUP(B70,[1]RPT_BAO_HIEM!$B$5:$N$992,12,FALSE)</f>
        <v>82545</v>
      </c>
      <c r="Y70" s="18">
        <f>VLOOKUP(B70,[1]RPT_BAO_HIEM!$B$5:$N$992,13,FALSE)</f>
        <v>55030</v>
      </c>
      <c r="Z70" s="19">
        <f>MIN(VLOOKUP(B70,[1]RPT_DOAN_PHI!$B$5:$H$894,7,FALSE),115000)</f>
        <v>55030</v>
      </c>
      <c r="AA70" s="18">
        <f>VLOOKUP(B70,[1]RPT_THUE!$B$5:$H$850,7,FALSE)</f>
        <v>1006077.75</v>
      </c>
      <c r="AB70" s="18">
        <f t="shared" si="1"/>
        <v>1638922.75</v>
      </c>
      <c r="AC70" s="20">
        <f t="shared" si="2"/>
        <v>27526077.25</v>
      </c>
      <c r="AD70" s="21"/>
      <c r="AE70" s="21"/>
      <c r="AF70" s="20">
        <f t="shared" si="3"/>
        <v>27526077.25</v>
      </c>
      <c r="AG70" s="82">
        <f t="shared" si="4"/>
        <v>577815</v>
      </c>
    </row>
    <row r="71" spans="1:43" ht="19.5" customHeight="1">
      <c r="A71" s="12">
        <f t="shared" si="5"/>
        <v>65</v>
      </c>
      <c r="B71" s="40">
        <f>[1]GD_CHUNG!B69</f>
        <v>10559</v>
      </c>
      <c r="C71" s="42" t="str">
        <f>[1]GD_CHUNG!C69</f>
        <v>Nguyễn Tiến Hiệp</v>
      </c>
      <c r="D71" s="42" t="str">
        <f>[1]GD_CHUNG!D69</f>
        <v>NV Kế hoạch</v>
      </c>
      <c r="E71" s="13" t="str">
        <f>[1]GD_CHUNG!G69</f>
        <v>HDKX</v>
      </c>
      <c r="F71" s="14">
        <f>VLOOKUP(B71,[1]GD_LCD_HS_LNS!$B$4:$E$993,4,FALSE)</f>
        <v>4534000</v>
      </c>
      <c r="G71" s="54">
        <f>VLOOKUP(B71,[1]GD_CHUNG!$B$5:$N$532,13,FALSE)</f>
        <v>10520025904011</v>
      </c>
      <c r="H71" s="15">
        <f>VLOOKUP(B71,[1]GD_CHAM_CONG!$C$6:$AN$934,38,FALSE)</f>
        <v>23</v>
      </c>
      <c r="I71" s="15">
        <f>VLOOKUP(B71,[1]GD_CHAM_CONG!$C$6:$AS$934,39,FALSE)+VLOOKUP(B71,[1]GD_CHAM_CONG!$C$6:$AS$934,40,FALSE)+VLOOKUP(B71,[1]GD_CHAM_CONG!$C$6:$AS$934,41,FALSE)+VLOOKUP(B71,[1]GD_CHAM_CONG!$C$6:$AS$934,42,FALSE)+VLOOKUP(B71,[1]GD_CHAM_CONG!$C$6:$AS$934,43,FALSE)</f>
        <v>0</v>
      </c>
      <c r="J71" s="15">
        <f>VLOOKUP(B71,[1]GD_CHAM_CONG!$C$6:$AV$934,44,FALSE)+VLOOKUP(B71,[1]GD_CHAM_CONG!$C$6:$AV$934,45,FALSE)+VLOOKUP(B71,[1]GD_CHAM_CONG!$C$6:$AV$934,46,FALSE)</f>
        <v>0</v>
      </c>
      <c r="K71" s="15">
        <f>VLOOKUP(B71,[1]GD_CHAM_CONG!$C$6:$AW$934,47,FALSE)</f>
        <v>0</v>
      </c>
      <c r="L71" s="15">
        <f>VLOOKUP(B71,[1]GD_CHAM_CONG!$C$6:$AZ$934,48,FALSE)</f>
        <v>0</v>
      </c>
      <c r="M71" s="15">
        <f>VLOOKUP(B71,[1]GD_CHAM_CONG!$C$6:$BF$934,50,FALSE)+VLOOKUP(B71,[1]GD_CHAM_CONG!$C$6:$BF$934,51,FALSE)+VLOOKUP(B71,[1]GD_CHAM_CONG!$C$6:$BF$934,52,FALSE)+VLOOKUP(B71,[1]GD_CHAM_CONG!$C$6:$BF$934,53,FALSE)+VLOOKUP(B71,[1]GD_CHAM_CONG!$C$6:$BF$934,54,FALSE)</f>
        <v>0</v>
      </c>
      <c r="N71" s="16">
        <f>VLOOKUP(B71,[1]GD_CHAM_CONG!$C$1:$BK$473,61,FALSE)</f>
        <v>1</v>
      </c>
      <c r="O71" s="16">
        <f>VLOOKUP(B71,[1]GD_LCD_HS_LNS!$B$4:$F$469,5,FALSE)</f>
        <v>2.76</v>
      </c>
      <c r="P71" s="17">
        <f>VLOOKUP(B71,[1]RPT_LNS_LUONG_CHE_DO!$B$5:$BC$548,54,FALSE)</f>
        <v>12419999.999999998</v>
      </c>
      <c r="Q71" s="17">
        <f>VLOOKUP(B71,[1]RPT_LNS_LUONG_CHE_DO!$B$5:$CD$916,81,FALSE)</f>
        <v>0</v>
      </c>
      <c r="R71" s="17">
        <f>VLOOKUP(B71,[1]RPT_PHU_CAP_TN!$B$5:$G$992,6,FALSE)</f>
        <v>0</v>
      </c>
      <c r="S71" s="17">
        <f>VLOOKUP(B71,[1]RPT_TIEN_AN_TRUA!$B$5:$I$993,8,FALSE)</f>
        <v>680000</v>
      </c>
      <c r="T71" s="17">
        <f>VLOOKUP(B71,[1]RPT_LNS_LUONG_CHE_DO!$B$5:$BX$920,75,FALSE)+VLOOKUP(B71,[1]RPT_LNS_LUONG_CHE_DO!$B$5:$BY$920,76,FALSE)</f>
        <v>0</v>
      </c>
      <c r="U71" s="13">
        <f>VLOOKUP(B71,[1]RPT_CAC_KHOAN_GIAM_TRU!$B$4:$I$472,7,FALSE) + VLOOKUP(B71,[1]RPT_CAC_KHOAN_GIAM_TRU!$B$4:$I$472,8,FALSE)</f>
        <v>0</v>
      </c>
      <c r="V71" s="17">
        <f t="shared" si="0"/>
        <v>13099999.999999998</v>
      </c>
      <c r="W71" s="18">
        <f>VLOOKUP(B71,[1]RPT_BAO_HIEM!$B$5:$N$992,11,FALSE)</f>
        <v>362720</v>
      </c>
      <c r="X71" s="18">
        <f>VLOOKUP(B71,[1]RPT_BAO_HIEM!$B$5:$N$992,12,FALSE)</f>
        <v>68010</v>
      </c>
      <c r="Y71" s="18">
        <f>VLOOKUP(B71,[1]RPT_BAO_HIEM!$B$5:$N$992,13,FALSE)</f>
        <v>45340</v>
      </c>
      <c r="Z71" s="19">
        <f>MIN(VLOOKUP(B71,[1]RPT_DOAN_PHI!$B$5:$H$894,7,FALSE),115000)</f>
        <v>45340</v>
      </c>
      <c r="AA71" s="18">
        <f>VLOOKUP(B71,[1]RPT_THUE!$B$5:$H$850,7,FALSE)</f>
        <v>0</v>
      </c>
      <c r="AB71" s="18">
        <f t="shared" si="1"/>
        <v>521410</v>
      </c>
      <c r="AC71" s="20">
        <f t="shared" si="2"/>
        <v>12578589.999999998</v>
      </c>
      <c r="AD71" s="21"/>
      <c r="AE71" s="21"/>
      <c r="AF71" s="20">
        <f t="shared" si="3"/>
        <v>12578589.999999998</v>
      </c>
      <c r="AG71" s="82">
        <f t="shared" si="4"/>
        <v>476070</v>
      </c>
    </row>
    <row r="72" spans="1:43" ht="19.5" customHeight="1">
      <c r="A72" s="12">
        <f t="shared" si="5"/>
        <v>66</v>
      </c>
      <c r="B72" s="40">
        <f>[1]GD_CHUNG!B70</f>
        <v>10594</v>
      </c>
      <c r="C72" s="42" t="str">
        <f>[1]GD_CHUNG!C70</f>
        <v>Lê Thị Thu Huyền</v>
      </c>
      <c r="D72" s="42" t="str">
        <f>[1]GD_CHUNG!D70</f>
        <v>NV Kế hoạch</v>
      </c>
      <c r="E72" s="13" t="str">
        <f>[1]GD_CHUNG!G70</f>
        <v>HD3N</v>
      </c>
      <c r="F72" s="14">
        <f>VLOOKUP(B72,[1]GD_LCD_HS_LNS!$B$4:$E$993,4,FALSE)</f>
        <v>4534000</v>
      </c>
      <c r="G72" s="54">
        <f>VLOOKUP(B72,[1]GD_CHUNG!$B$5:$N$532,13,FALSE)</f>
        <v>10525139503019</v>
      </c>
      <c r="H72" s="15">
        <f>VLOOKUP(B72,[1]GD_CHAM_CONG!$C$6:$AN$934,38,FALSE)</f>
        <v>23</v>
      </c>
      <c r="I72" s="15">
        <f>VLOOKUP(B72,[1]GD_CHAM_CONG!$C$6:$AS$934,39,FALSE)+VLOOKUP(B72,[1]GD_CHAM_CONG!$C$6:$AS$934,40,FALSE)+VLOOKUP(B72,[1]GD_CHAM_CONG!$C$6:$AS$934,41,FALSE)+VLOOKUP(B72,[1]GD_CHAM_CONG!$C$6:$AS$934,42,FALSE)+VLOOKUP(B72,[1]GD_CHAM_CONG!$C$6:$AS$934,43,FALSE)</f>
        <v>0</v>
      </c>
      <c r="J72" s="15">
        <f>VLOOKUP(B72,[1]GD_CHAM_CONG!$C$6:$AV$934,44,FALSE)+VLOOKUP(B72,[1]GD_CHAM_CONG!$C$6:$AV$934,45,FALSE)+VLOOKUP(B72,[1]GD_CHAM_CONG!$C$6:$AV$934,46,FALSE)</f>
        <v>0</v>
      </c>
      <c r="K72" s="15">
        <f>VLOOKUP(B72,[1]GD_CHAM_CONG!$C$6:$AW$934,47,FALSE)</f>
        <v>0</v>
      </c>
      <c r="L72" s="15">
        <f>VLOOKUP(B72,[1]GD_CHAM_CONG!$C$6:$AZ$934,48,FALSE)</f>
        <v>0</v>
      </c>
      <c r="M72" s="15">
        <f>VLOOKUP(B72,[1]GD_CHAM_CONG!$C$6:$BF$934,50,FALSE)+VLOOKUP(B72,[1]GD_CHAM_CONG!$C$6:$BF$934,51,FALSE)+VLOOKUP(B72,[1]GD_CHAM_CONG!$C$6:$BF$934,52,FALSE)+VLOOKUP(B72,[1]GD_CHAM_CONG!$C$6:$BF$934,53,FALSE)+VLOOKUP(B72,[1]GD_CHAM_CONG!$C$6:$BF$934,54,FALSE)</f>
        <v>0</v>
      </c>
      <c r="N72" s="16">
        <f>VLOOKUP(B72,[1]GD_CHAM_CONG!$C$1:$BK$473,61,FALSE)</f>
        <v>1</v>
      </c>
      <c r="O72" s="16">
        <f>VLOOKUP(B72,[1]GD_LCD_HS_LNS!$B$4:$F$469,5,FALSE)</f>
        <v>2.2000000000000002</v>
      </c>
      <c r="P72" s="17">
        <f>VLOOKUP(B72,[1]RPT_LNS_LUONG_CHE_DO!$B$5:$BC$548,54,FALSE)</f>
        <v>9900000</v>
      </c>
      <c r="Q72" s="17">
        <f>VLOOKUP(B72,[1]RPT_LNS_LUONG_CHE_DO!$B$5:$CD$916,81,FALSE)</f>
        <v>0</v>
      </c>
      <c r="R72" s="17">
        <f>VLOOKUP(B72,[1]RPT_PHU_CAP_TN!$B$5:$G$992,6,FALSE)</f>
        <v>0</v>
      </c>
      <c r="S72" s="17">
        <f>VLOOKUP(B72,[1]RPT_TIEN_AN_TRUA!$B$5:$I$993,8,FALSE)</f>
        <v>680000</v>
      </c>
      <c r="T72" s="17">
        <f>VLOOKUP(B72,[1]RPT_LNS_LUONG_CHE_DO!$B$5:$BX$920,75,FALSE)+VLOOKUP(B72,[1]RPT_LNS_LUONG_CHE_DO!$B$5:$BY$920,76,FALSE)</f>
        <v>0</v>
      </c>
      <c r="U72" s="13">
        <f>VLOOKUP(B72,[1]RPT_CAC_KHOAN_GIAM_TRU!$B$4:$I$472,7,FALSE) + VLOOKUP(B72,[1]RPT_CAC_KHOAN_GIAM_TRU!$B$4:$I$472,8,FALSE)</f>
        <v>0</v>
      </c>
      <c r="V72" s="17">
        <f t="shared" si="0"/>
        <v>10580000</v>
      </c>
      <c r="W72" s="18">
        <f>VLOOKUP(B72,[1]RPT_BAO_HIEM!$B$5:$N$992,11,FALSE)</f>
        <v>362720</v>
      </c>
      <c r="X72" s="18">
        <f>VLOOKUP(B72,[1]RPT_BAO_HIEM!$B$5:$N$992,12,FALSE)</f>
        <v>68010</v>
      </c>
      <c r="Y72" s="18">
        <f>VLOOKUP(B72,[1]RPT_BAO_HIEM!$B$5:$N$992,13,FALSE)</f>
        <v>45340</v>
      </c>
      <c r="Z72" s="19">
        <f>MIN(VLOOKUP(B72,[1]RPT_DOAN_PHI!$B$5:$H$894,7,FALSE),115000)</f>
        <v>45340</v>
      </c>
      <c r="AA72" s="18">
        <f>VLOOKUP(B72,[1]RPT_THUE!$B$5:$H$850,7,FALSE)</f>
        <v>0</v>
      </c>
      <c r="AB72" s="18">
        <f t="shared" si="1"/>
        <v>521410</v>
      </c>
      <c r="AC72" s="20">
        <f t="shared" si="2"/>
        <v>10058590</v>
      </c>
      <c r="AD72" s="21"/>
      <c r="AE72" s="21"/>
      <c r="AF72" s="20">
        <f t="shared" si="3"/>
        <v>10058590</v>
      </c>
      <c r="AG72" s="82">
        <f t="shared" ref="AG72:AG135" si="6">+Y72+X72+W72</f>
        <v>476070</v>
      </c>
    </row>
    <row r="73" spans="1:43" ht="19.5" customHeight="1">
      <c r="A73" s="12">
        <f t="shared" ref="A73:A136" si="7">+A72+1</f>
        <v>67</v>
      </c>
      <c r="B73" s="40">
        <f>[1]GD_CHUNG!B71</f>
        <v>11146</v>
      </c>
      <c r="C73" s="42" t="str">
        <f>[1]GD_CHUNG!C71</f>
        <v>Trần Việt Phương</v>
      </c>
      <c r="D73" s="42" t="str">
        <f>[1]GD_CHUNG!D71</f>
        <v>NV Kế hoạch</v>
      </c>
      <c r="E73" s="13" t="str">
        <f>[1]GD_CHUNG!G71</f>
        <v>HD3N</v>
      </c>
      <c r="F73" s="14">
        <f>VLOOKUP(B73,[1]GD_LCD_HS_LNS!$B$4:$E$993,4,FALSE)</f>
        <v>4534000</v>
      </c>
      <c r="G73" s="54">
        <f>VLOOKUP(B73,[1]GD_CHUNG!$B$5:$N$532,13,FALSE)</f>
        <v>19026465630019</v>
      </c>
      <c r="H73" s="15">
        <f>VLOOKUP(B73,[1]GD_CHAM_CONG!$C$6:$AN$934,38,FALSE)</f>
        <v>23</v>
      </c>
      <c r="I73" s="15">
        <f>VLOOKUP(B73,[1]GD_CHAM_CONG!$C$6:$AS$934,39,FALSE)+VLOOKUP(B73,[1]GD_CHAM_CONG!$C$6:$AS$934,40,FALSE)+VLOOKUP(B73,[1]GD_CHAM_CONG!$C$6:$AS$934,41,FALSE)+VLOOKUP(B73,[1]GD_CHAM_CONG!$C$6:$AS$934,42,FALSE)+VLOOKUP(B73,[1]GD_CHAM_CONG!$C$6:$AS$934,43,FALSE)</f>
        <v>0</v>
      </c>
      <c r="J73" s="15">
        <f>VLOOKUP(B73,[1]GD_CHAM_CONG!$C$6:$AV$934,44,FALSE)+VLOOKUP(B73,[1]GD_CHAM_CONG!$C$6:$AV$934,45,FALSE)+VLOOKUP(B73,[1]GD_CHAM_CONG!$C$6:$AV$934,46,FALSE)</f>
        <v>0</v>
      </c>
      <c r="K73" s="15">
        <f>VLOOKUP(B73,[1]GD_CHAM_CONG!$C$6:$AW$934,47,FALSE)</f>
        <v>0</v>
      </c>
      <c r="L73" s="15">
        <f>VLOOKUP(B73,[1]GD_CHAM_CONG!$C$6:$AZ$934,48,FALSE)</f>
        <v>0</v>
      </c>
      <c r="M73" s="15">
        <f>VLOOKUP(B73,[1]GD_CHAM_CONG!$C$6:$BF$934,50,FALSE)+VLOOKUP(B73,[1]GD_CHAM_CONG!$C$6:$BF$934,51,FALSE)+VLOOKUP(B73,[1]GD_CHAM_CONG!$C$6:$BF$934,52,FALSE)+VLOOKUP(B73,[1]GD_CHAM_CONG!$C$6:$BF$934,53,FALSE)+VLOOKUP(B73,[1]GD_CHAM_CONG!$C$6:$BF$934,54,FALSE)</f>
        <v>0</v>
      </c>
      <c r="N73" s="16">
        <f>VLOOKUP(B73,[1]GD_CHAM_CONG!$C$1:$BK$473,61,FALSE)</f>
        <v>1</v>
      </c>
      <c r="O73" s="16">
        <f>VLOOKUP(B73,[1]GD_LCD_HS_LNS!$B$4:$F$469,5,FALSE)</f>
        <v>2.76</v>
      </c>
      <c r="P73" s="17">
        <f>VLOOKUP(B73,[1]RPT_LNS_LUONG_CHE_DO!$B$5:$BC$548,54,FALSE)</f>
        <v>12419999.999999998</v>
      </c>
      <c r="Q73" s="17">
        <f>VLOOKUP(B73,[1]RPT_LNS_LUONG_CHE_DO!$B$5:$CD$916,81,FALSE)</f>
        <v>0</v>
      </c>
      <c r="R73" s="17">
        <f>VLOOKUP(B73,[1]RPT_PHU_CAP_TN!$B$5:$G$992,6,FALSE)</f>
        <v>0</v>
      </c>
      <c r="S73" s="17">
        <f>VLOOKUP(B73,[1]RPT_TIEN_AN_TRUA!$B$5:$I$993,8,FALSE)</f>
        <v>680000</v>
      </c>
      <c r="T73" s="17">
        <f>VLOOKUP(B73,[1]RPT_LNS_LUONG_CHE_DO!$B$5:$BX$920,75,FALSE)+VLOOKUP(B73,[1]RPT_LNS_LUONG_CHE_DO!$B$5:$BY$920,76,FALSE)</f>
        <v>0</v>
      </c>
      <c r="U73" s="13">
        <f>VLOOKUP(B73,[1]RPT_CAC_KHOAN_GIAM_TRU!$B$4:$I$472,7,FALSE) + VLOOKUP(B73,[1]RPT_CAC_KHOAN_GIAM_TRU!$B$4:$I$472,8,FALSE)</f>
        <v>0</v>
      </c>
      <c r="V73" s="17">
        <f t="shared" si="0"/>
        <v>13099999.999999998</v>
      </c>
      <c r="W73" s="18">
        <f>VLOOKUP(B73,[1]RPT_BAO_HIEM!$B$5:$N$992,11,FALSE)</f>
        <v>362720</v>
      </c>
      <c r="X73" s="18">
        <f>VLOOKUP(B73,[1]RPT_BAO_HIEM!$B$5:$N$992,12,FALSE)</f>
        <v>68010</v>
      </c>
      <c r="Y73" s="18">
        <f>VLOOKUP(B73,[1]RPT_BAO_HIEM!$B$5:$N$992,13,FALSE)</f>
        <v>45340</v>
      </c>
      <c r="Z73" s="19">
        <f>MIN(VLOOKUP(B73,[1]RPT_DOAN_PHI!$B$5:$H$894,7,FALSE),115000)</f>
        <v>45340</v>
      </c>
      <c r="AA73" s="18">
        <f>VLOOKUP(B73,[1]RPT_THUE!$B$5:$H$850,7,FALSE)</f>
        <v>0</v>
      </c>
      <c r="AB73" s="18">
        <f t="shared" si="1"/>
        <v>521410</v>
      </c>
      <c r="AC73" s="20">
        <f t="shared" si="2"/>
        <v>12578589.999999998</v>
      </c>
      <c r="AD73" s="21"/>
      <c r="AE73" s="21"/>
      <c r="AF73" s="20">
        <f t="shared" si="3"/>
        <v>12578589.999999998</v>
      </c>
      <c r="AG73" s="82">
        <f t="shared" si="6"/>
        <v>476070</v>
      </c>
    </row>
    <row r="74" spans="1:43" ht="19.5" customHeight="1">
      <c r="A74" s="12">
        <f t="shared" si="7"/>
        <v>68</v>
      </c>
      <c r="B74" s="40">
        <f>[1]GD_CHUNG!B72</f>
        <v>10623</v>
      </c>
      <c r="C74" s="42" t="str">
        <f>[1]GD_CHUNG!C72</f>
        <v>Bùi Đức Hưng</v>
      </c>
      <c r="D74" s="42" t="str">
        <f>[1]GD_CHUNG!D72</f>
        <v>NV Marketing</v>
      </c>
      <c r="E74" s="13" t="str">
        <f>[1]GD_CHUNG!G72</f>
        <v>HDKX</v>
      </c>
      <c r="F74" s="14">
        <f>VLOOKUP(B74,[1]GD_LCD_HS_LNS!$B$4:$E$993,4,FALSE)</f>
        <v>4534000</v>
      </c>
      <c r="G74" s="54">
        <f>VLOOKUP(B74,[1]GD_CHUNG!$B$5:$N$532,13,FALSE)</f>
        <v>10523498957014</v>
      </c>
      <c r="H74" s="15">
        <f>VLOOKUP(B74,[1]GD_CHAM_CONG!$C$6:$AN$934,38,FALSE)</f>
        <v>23</v>
      </c>
      <c r="I74" s="15">
        <f>VLOOKUP(B74,[1]GD_CHAM_CONG!$C$6:$AS$934,39,FALSE)+VLOOKUP(B74,[1]GD_CHAM_CONG!$C$6:$AS$934,40,FALSE)+VLOOKUP(B74,[1]GD_CHAM_CONG!$C$6:$AS$934,41,FALSE)+VLOOKUP(B74,[1]GD_CHAM_CONG!$C$6:$AS$934,42,FALSE)+VLOOKUP(B74,[1]GD_CHAM_CONG!$C$6:$AS$934,43,FALSE)</f>
        <v>0</v>
      </c>
      <c r="J74" s="15">
        <f>VLOOKUP(B74,[1]GD_CHAM_CONG!$C$6:$AV$934,44,FALSE)+VLOOKUP(B74,[1]GD_CHAM_CONG!$C$6:$AV$934,45,FALSE)+VLOOKUP(B74,[1]GD_CHAM_CONG!$C$6:$AV$934,46,FALSE)</f>
        <v>0</v>
      </c>
      <c r="K74" s="15">
        <f>VLOOKUP(B74,[1]GD_CHAM_CONG!$C$6:$AW$934,47,FALSE)</f>
        <v>0</v>
      </c>
      <c r="L74" s="15">
        <f>VLOOKUP(B74,[1]GD_CHAM_CONG!$C$6:$AZ$934,48,FALSE)</f>
        <v>0</v>
      </c>
      <c r="M74" s="15">
        <f>VLOOKUP(B74,[1]GD_CHAM_CONG!$C$6:$BF$934,50,FALSE)+VLOOKUP(B74,[1]GD_CHAM_CONG!$C$6:$BF$934,51,FALSE)+VLOOKUP(B74,[1]GD_CHAM_CONG!$C$6:$BF$934,52,FALSE)+VLOOKUP(B74,[1]GD_CHAM_CONG!$C$6:$BF$934,53,FALSE)+VLOOKUP(B74,[1]GD_CHAM_CONG!$C$6:$BF$934,54,FALSE)</f>
        <v>0</v>
      </c>
      <c r="N74" s="16">
        <f>VLOOKUP(B74,[1]GD_CHAM_CONG!$C$1:$BK$473,61,FALSE)</f>
        <v>1</v>
      </c>
      <c r="O74" s="16">
        <f>VLOOKUP(B74,[1]GD_LCD_HS_LNS!$B$4:$F$469,5,FALSE)</f>
        <v>2.76</v>
      </c>
      <c r="P74" s="17">
        <f>VLOOKUP(B74,[1]RPT_LNS_LUONG_CHE_DO!$B$5:$BC$548,54,FALSE)</f>
        <v>12419999.999999998</v>
      </c>
      <c r="Q74" s="17">
        <f>VLOOKUP(B74,[1]RPT_LNS_LUONG_CHE_DO!$B$5:$CD$916,81,FALSE)</f>
        <v>0</v>
      </c>
      <c r="R74" s="17">
        <f>VLOOKUP(B74,[1]RPT_PHU_CAP_TN!$B$5:$G$992,6,FALSE)</f>
        <v>0</v>
      </c>
      <c r="S74" s="17">
        <f>VLOOKUP(B74,[1]RPT_TIEN_AN_TRUA!$B$5:$I$993,8,FALSE)</f>
        <v>680000</v>
      </c>
      <c r="T74" s="17">
        <f>VLOOKUP(B74,[1]RPT_LNS_LUONG_CHE_DO!$B$5:$BX$920,75,FALSE)+VLOOKUP(B74,[1]RPT_LNS_LUONG_CHE_DO!$B$5:$BY$920,76,FALSE)</f>
        <v>0</v>
      </c>
      <c r="U74" s="13">
        <f>VLOOKUP(B74,[1]RPT_CAC_KHOAN_GIAM_TRU!$B$4:$I$472,7,FALSE) + VLOOKUP(B74,[1]RPT_CAC_KHOAN_GIAM_TRU!$B$4:$I$472,8,FALSE)</f>
        <v>0</v>
      </c>
      <c r="V74" s="17">
        <f t="shared" si="0"/>
        <v>13099999.999999998</v>
      </c>
      <c r="W74" s="18">
        <f>VLOOKUP(B74,[1]RPT_BAO_HIEM!$B$5:$N$992,11,FALSE)</f>
        <v>362720</v>
      </c>
      <c r="X74" s="18">
        <f>VLOOKUP(B74,[1]RPT_BAO_HIEM!$B$5:$N$992,12,FALSE)</f>
        <v>68010</v>
      </c>
      <c r="Y74" s="18">
        <f>VLOOKUP(B74,[1]RPT_BAO_HIEM!$B$5:$N$992,13,FALSE)</f>
        <v>45340</v>
      </c>
      <c r="Z74" s="19">
        <f>MIN(VLOOKUP(B74,[1]RPT_DOAN_PHI!$B$5:$H$894,7,FALSE),115000)</f>
        <v>45340</v>
      </c>
      <c r="AA74" s="18">
        <f>VLOOKUP(B74,[1]RPT_THUE!$B$5:$H$850,7,FALSE)</f>
        <v>0</v>
      </c>
      <c r="AB74" s="18">
        <f t="shared" si="1"/>
        <v>521410</v>
      </c>
      <c r="AC74" s="20">
        <f t="shared" si="2"/>
        <v>12578589.999999998</v>
      </c>
      <c r="AD74" s="21"/>
      <c r="AE74" s="22"/>
      <c r="AF74" s="20">
        <f t="shared" si="3"/>
        <v>12578589.999999998</v>
      </c>
      <c r="AG74" s="82">
        <f t="shared" si="6"/>
        <v>476070</v>
      </c>
    </row>
    <row r="75" spans="1:43" ht="19.5" customHeight="1">
      <c r="A75" s="12">
        <f t="shared" si="7"/>
        <v>69</v>
      </c>
      <c r="B75" s="40">
        <f>[1]GD_CHUNG!B73</f>
        <v>11129</v>
      </c>
      <c r="C75" s="42" t="str">
        <f>[1]GD_CHUNG!C73</f>
        <v>Nguyễn Văn Hiệp</v>
      </c>
      <c r="D75" s="42" t="str">
        <f>[1]GD_CHUNG!D73</f>
        <v>NV Kế hoạch</v>
      </c>
      <c r="E75" s="13" t="str">
        <f>[1]GD_CHUNG!G73</f>
        <v>HD3N</v>
      </c>
      <c r="F75" s="14">
        <f>VLOOKUP(B75,[1]GD_LCD_HS_LNS!$B$4:$E$993,4,FALSE)</f>
        <v>4534000</v>
      </c>
      <c r="G75" s="54">
        <f>VLOOKUP(B75,[1]GD_CHUNG!$B$5:$N$532,13,FALSE)</f>
        <v>19026970091017</v>
      </c>
      <c r="H75" s="15">
        <f>VLOOKUP(B75,[1]GD_CHAM_CONG!$C$6:$AN$934,38,FALSE)</f>
        <v>23</v>
      </c>
      <c r="I75" s="15">
        <f>VLOOKUP(B75,[1]GD_CHAM_CONG!$C$6:$AS$934,39,FALSE)+VLOOKUP(B75,[1]GD_CHAM_CONG!$C$6:$AS$934,40,FALSE)+VLOOKUP(B75,[1]GD_CHAM_CONG!$C$6:$AS$934,41,FALSE)+VLOOKUP(B75,[1]GD_CHAM_CONG!$C$6:$AS$934,42,FALSE)+VLOOKUP(B75,[1]GD_CHAM_CONG!$C$6:$AS$934,43,FALSE)</f>
        <v>0</v>
      </c>
      <c r="J75" s="15">
        <f>VLOOKUP(B75,[1]GD_CHAM_CONG!$C$6:$AV$934,44,FALSE)+VLOOKUP(B75,[1]GD_CHAM_CONG!$C$6:$AV$934,45,FALSE)+VLOOKUP(B75,[1]GD_CHAM_CONG!$C$6:$AV$934,46,FALSE)</f>
        <v>0</v>
      </c>
      <c r="K75" s="15">
        <f>VLOOKUP(B75,[1]GD_CHAM_CONG!$C$6:$AW$934,47,FALSE)</f>
        <v>0</v>
      </c>
      <c r="L75" s="15">
        <f>VLOOKUP(B75,[1]GD_CHAM_CONG!$C$6:$AZ$934,48,FALSE)</f>
        <v>0</v>
      </c>
      <c r="M75" s="15">
        <f>VLOOKUP(B75,[1]GD_CHAM_CONG!$C$6:$BF$934,50,FALSE)+VLOOKUP(B75,[1]GD_CHAM_CONG!$C$6:$BF$934,51,FALSE)+VLOOKUP(B75,[1]GD_CHAM_CONG!$C$6:$BF$934,52,FALSE)+VLOOKUP(B75,[1]GD_CHAM_CONG!$C$6:$BF$934,53,FALSE)+VLOOKUP(B75,[1]GD_CHAM_CONG!$C$6:$BF$934,54,FALSE)</f>
        <v>0</v>
      </c>
      <c r="N75" s="16">
        <f>VLOOKUP(B75,[1]GD_CHAM_CONG!$C$1:$BK$473,61,FALSE)</f>
        <v>1</v>
      </c>
      <c r="O75" s="16">
        <f>VLOOKUP(B75,[1]GD_LCD_HS_LNS!$B$4:$F$469,5,FALSE)</f>
        <v>2.6</v>
      </c>
      <c r="P75" s="17">
        <f>VLOOKUP(B75,[1]RPT_LNS_LUONG_CHE_DO!$B$5:$BC$548,54,FALSE)</f>
        <v>11700000</v>
      </c>
      <c r="Q75" s="17">
        <f>VLOOKUP(B75,[1]RPT_LNS_LUONG_CHE_DO!$B$5:$CD$916,81,FALSE)</f>
        <v>0</v>
      </c>
      <c r="R75" s="17">
        <f>VLOOKUP(B75,[1]RPT_PHU_CAP_TN!$B$5:$G$992,6,FALSE)</f>
        <v>0</v>
      </c>
      <c r="S75" s="17">
        <f>VLOOKUP(B75,[1]RPT_TIEN_AN_TRUA!$B$5:$I$993,8,FALSE)</f>
        <v>680000</v>
      </c>
      <c r="T75" s="17">
        <f>VLOOKUP(B75,[1]RPT_LNS_LUONG_CHE_DO!$B$5:$BX$920,75,FALSE)+VLOOKUP(B75,[1]RPT_LNS_LUONG_CHE_DO!$B$5:$BY$920,76,FALSE)</f>
        <v>0</v>
      </c>
      <c r="U75" s="13">
        <f>VLOOKUP(B75,[1]RPT_CAC_KHOAN_GIAM_TRU!$B$4:$I$472,7,FALSE) + VLOOKUP(B75,[1]RPT_CAC_KHOAN_GIAM_TRU!$B$4:$I$472,8,FALSE)</f>
        <v>0</v>
      </c>
      <c r="V75" s="17">
        <f t="shared" si="0"/>
        <v>12380000</v>
      </c>
      <c r="W75" s="18">
        <f>VLOOKUP(B75,[1]RPT_BAO_HIEM!$B$5:$N$992,11,FALSE)</f>
        <v>362720</v>
      </c>
      <c r="X75" s="18">
        <f>VLOOKUP(B75,[1]RPT_BAO_HIEM!$B$5:$N$992,12,FALSE)</f>
        <v>68010</v>
      </c>
      <c r="Y75" s="18">
        <f>VLOOKUP(B75,[1]RPT_BAO_HIEM!$B$5:$N$992,13,FALSE)</f>
        <v>45340</v>
      </c>
      <c r="Z75" s="19">
        <f>MIN(VLOOKUP(B75,[1]RPT_DOAN_PHI!$B$5:$H$894,7,FALSE),115000)</f>
        <v>45340</v>
      </c>
      <c r="AA75" s="18">
        <f>VLOOKUP(B75,[1]RPT_THUE!$B$5:$H$850,7,FALSE)</f>
        <v>111196.5</v>
      </c>
      <c r="AB75" s="18">
        <f t="shared" si="1"/>
        <v>632606.5</v>
      </c>
      <c r="AC75" s="20">
        <f t="shared" si="2"/>
        <v>11747393.5</v>
      </c>
      <c r="AD75" s="21"/>
      <c r="AE75" s="22"/>
      <c r="AF75" s="20">
        <f t="shared" si="3"/>
        <v>11747393.5</v>
      </c>
      <c r="AG75" s="82">
        <f t="shared" si="6"/>
        <v>476070</v>
      </c>
    </row>
    <row r="76" spans="1:43" ht="19.5" customHeight="1">
      <c r="A76" s="12">
        <f t="shared" si="7"/>
        <v>70</v>
      </c>
      <c r="B76" s="40">
        <f>[1]GD_CHUNG!B74</f>
        <v>10561</v>
      </c>
      <c r="C76" s="42" t="str">
        <f>[1]GD_CHUNG!C74</f>
        <v>Vũ Quảng Ba</v>
      </c>
      <c r="D76" s="42" t="str">
        <f>[1]GD_CHUNG!D74</f>
        <v>NV Thủ kho</v>
      </c>
      <c r="E76" s="13" t="str">
        <f>[1]GD_CHUNG!G74</f>
        <v>HDKX</v>
      </c>
      <c r="F76" s="14">
        <f>VLOOKUP(B76,[1]GD_LCD_HS_LNS!$B$4:$E$993,4,FALSE)</f>
        <v>3778000</v>
      </c>
      <c r="G76" s="54">
        <f>VLOOKUP(B76,[1]GD_CHUNG!$B$5:$N$532,13,FALSE)</f>
        <v>10520047964018</v>
      </c>
      <c r="H76" s="15">
        <f>VLOOKUP(B76,[1]GD_CHAM_CONG!$C$6:$AN$934,38,FALSE)</f>
        <v>23</v>
      </c>
      <c r="I76" s="15">
        <f>VLOOKUP(B76,[1]GD_CHAM_CONG!$C$6:$AS$934,39,FALSE)+VLOOKUP(B76,[1]GD_CHAM_CONG!$C$6:$AS$934,40,FALSE)+VLOOKUP(B76,[1]GD_CHAM_CONG!$C$6:$AS$934,41,FALSE)+VLOOKUP(B76,[1]GD_CHAM_CONG!$C$6:$AS$934,42,FALSE)+VLOOKUP(B76,[1]GD_CHAM_CONG!$C$6:$AS$934,43,FALSE)</f>
        <v>0</v>
      </c>
      <c r="J76" s="15">
        <f>VLOOKUP(B76,[1]GD_CHAM_CONG!$C$6:$AV$934,44,FALSE)+VLOOKUP(B76,[1]GD_CHAM_CONG!$C$6:$AV$934,45,FALSE)+VLOOKUP(B76,[1]GD_CHAM_CONG!$C$6:$AV$934,46,FALSE)</f>
        <v>0</v>
      </c>
      <c r="K76" s="15">
        <f>VLOOKUP(B76,[1]GD_CHAM_CONG!$C$6:$AW$934,47,FALSE)</f>
        <v>0</v>
      </c>
      <c r="L76" s="15">
        <f>VLOOKUP(B76,[1]GD_CHAM_CONG!$C$6:$AZ$934,48,FALSE)</f>
        <v>0</v>
      </c>
      <c r="M76" s="15">
        <f>VLOOKUP(B76,[1]GD_CHAM_CONG!$C$6:$BF$934,50,FALSE)+VLOOKUP(B76,[1]GD_CHAM_CONG!$C$6:$BF$934,51,FALSE)+VLOOKUP(B76,[1]GD_CHAM_CONG!$C$6:$BF$934,52,FALSE)+VLOOKUP(B76,[1]GD_CHAM_CONG!$C$6:$BF$934,53,FALSE)+VLOOKUP(B76,[1]GD_CHAM_CONG!$C$6:$BF$934,54,FALSE)</f>
        <v>0</v>
      </c>
      <c r="N76" s="16">
        <f>VLOOKUP(B76,[1]GD_CHAM_CONG!$C$1:$BK$473,61,FALSE)</f>
        <v>1</v>
      </c>
      <c r="O76" s="16">
        <f>VLOOKUP(B76,[1]GD_LCD_HS_LNS!$B$4:$F$469,5,FALSE)</f>
        <v>2.2599999999999998</v>
      </c>
      <c r="P76" s="17">
        <f>VLOOKUP(B76,[1]RPT_LNS_LUONG_CHE_DO!$B$5:$BC$548,54,FALSE)</f>
        <v>10169999.999999998</v>
      </c>
      <c r="Q76" s="17">
        <f>VLOOKUP(B76,[1]RPT_LNS_LUONG_CHE_DO!$B$5:$CD$916,81,FALSE)</f>
        <v>0</v>
      </c>
      <c r="R76" s="17">
        <f>VLOOKUP(B76,[1]RPT_PHU_CAP_TN!$B$5:$G$992,6,FALSE)</f>
        <v>0</v>
      </c>
      <c r="S76" s="17">
        <f>VLOOKUP(B76,[1]RPT_TIEN_AN_TRUA!$B$5:$I$993,8,FALSE)</f>
        <v>680000</v>
      </c>
      <c r="T76" s="17">
        <f>VLOOKUP(B76,[1]RPT_LNS_LUONG_CHE_DO!$B$5:$BX$920,75,FALSE)+VLOOKUP(B76,[1]RPT_LNS_LUONG_CHE_DO!$B$5:$BY$920,76,FALSE)</f>
        <v>0</v>
      </c>
      <c r="U76" s="13">
        <f>VLOOKUP(B76,[1]RPT_CAC_KHOAN_GIAM_TRU!$B$4:$I$472,7,FALSE) + VLOOKUP(B76,[1]RPT_CAC_KHOAN_GIAM_TRU!$B$4:$I$472,8,FALSE)</f>
        <v>0</v>
      </c>
      <c r="V76" s="17">
        <f t="shared" si="0"/>
        <v>10849999.999999998</v>
      </c>
      <c r="W76" s="18">
        <f>VLOOKUP(B76,[1]RPT_BAO_HIEM!$B$5:$N$992,11,FALSE)</f>
        <v>302240</v>
      </c>
      <c r="X76" s="18">
        <f>VLOOKUP(B76,[1]RPT_BAO_HIEM!$B$5:$N$992,12,FALSE)</f>
        <v>56670</v>
      </c>
      <c r="Y76" s="18">
        <f>VLOOKUP(B76,[1]RPT_BAO_HIEM!$B$5:$N$992,13,FALSE)</f>
        <v>37780</v>
      </c>
      <c r="Z76" s="19">
        <f>MIN(VLOOKUP(B76,[1]RPT_DOAN_PHI!$B$5:$H$894,7,FALSE),115000)</f>
        <v>37780</v>
      </c>
      <c r="AA76" s="18">
        <f>VLOOKUP(B76,[1]RPT_THUE!$B$5:$H$850,7,FALSE)</f>
        <v>0</v>
      </c>
      <c r="AB76" s="18">
        <f t="shared" si="1"/>
        <v>434470</v>
      </c>
      <c r="AC76" s="20">
        <f t="shared" si="2"/>
        <v>10415529.999999998</v>
      </c>
      <c r="AD76" s="21"/>
      <c r="AE76" s="21"/>
      <c r="AF76" s="20">
        <f t="shared" si="3"/>
        <v>10415529.999999998</v>
      </c>
      <c r="AG76" s="82">
        <f t="shared" si="6"/>
        <v>396690</v>
      </c>
    </row>
    <row r="77" spans="1:43" ht="19.5" customHeight="1">
      <c r="A77" s="12">
        <f t="shared" si="7"/>
        <v>71</v>
      </c>
      <c r="B77" s="40">
        <f>[1]GD_CHUNG!B75</f>
        <v>10784</v>
      </c>
      <c r="C77" s="42" t="str">
        <f>[1]GD_CHUNG!C75</f>
        <v>Lê Thị Thạch</v>
      </c>
      <c r="D77" s="42" t="str">
        <f>[1]GD_CHUNG!D75</f>
        <v>NV Thủ kho</v>
      </c>
      <c r="E77" s="13" t="str">
        <f>[1]GD_CHUNG!G75</f>
        <v>HDKX</v>
      </c>
      <c r="F77" s="14">
        <f>VLOOKUP(B77,[1]GD_LCD_HS_LNS!$B$4:$E$993,4,FALSE)</f>
        <v>3488000</v>
      </c>
      <c r="G77" s="54">
        <f>VLOOKUP(B77,[1]GD_CHUNG!$B$5:$N$532,13,FALSE)</f>
        <v>10522162762014</v>
      </c>
      <c r="H77" s="15">
        <f>VLOOKUP(B77,[1]GD_CHAM_CONG!$C$6:$AN$934,38,FALSE)</f>
        <v>23</v>
      </c>
      <c r="I77" s="15">
        <f>VLOOKUP(B77,[1]GD_CHAM_CONG!$C$6:$AS$934,39,FALSE)+VLOOKUP(B77,[1]GD_CHAM_CONG!$C$6:$AS$934,40,FALSE)+VLOOKUP(B77,[1]GD_CHAM_CONG!$C$6:$AS$934,41,FALSE)+VLOOKUP(B77,[1]GD_CHAM_CONG!$C$6:$AS$934,42,FALSE)+VLOOKUP(B77,[1]GD_CHAM_CONG!$C$6:$AS$934,43,FALSE)</f>
        <v>0</v>
      </c>
      <c r="J77" s="15">
        <f>VLOOKUP(B77,[1]GD_CHAM_CONG!$C$6:$AV$934,44,FALSE)+VLOOKUP(B77,[1]GD_CHAM_CONG!$C$6:$AV$934,45,FALSE)+VLOOKUP(B77,[1]GD_CHAM_CONG!$C$6:$AV$934,46,FALSE)</f>
        <v>0</v>
      </c>
      <c r="K77" s="15">
        <f>VLOOKUP(B77,[1]GD_CHAM_CONG!$C$6:$AW$934,47,FALSE)</f>
        <v>0</v>
      </c>
      <c r="L77" s="15">
        <f>VLOOKUP(B77,[1]GD_CHAM_CONG!$C$6:$AZ$934,48,FALSE)</f>
        <v>0</v>
      </c>
      <c r="M77" s="15">
        <f>VLOOKUP(B77,[1]GD_CHAM_CONG!$C$6:$BF$934,50,FALSE)+VLOOKUP(B77,[1]GD_CHAM_CONG!$C$6:$BF$934,51,FALSE)+VLOOKUP(B77,[1]GD_CHAM_CONG!$C$6:$BF$934,52,FALSE)+VLOOKUP(B77,[1]GD_CHAM_CONG!$C$6:$BF$934,53,FALSE)+VLOOKUP(B77,[1]GD_CHAM_CONG!$C$6:$BF$934,54,FALSE)</f>
        <v>0</v>
      </c>
      <c r="N77" s="16">
        <f>VLOOKUP(B77,[1]GD_CHAM_CONG!$C$1:$BK$473,61,FALSE)</f>
        <v>1</v>
      </c>
      <c r="O77" s="16">
        <f>VLOOKUP(B77,[1]GD_LCD_HS_LNS!$B$4:$F$469,5,FALSE)</f>
        <v>1.9</v>
      </c>
      <c r="P77" s="17">
        <f>VLOOKUP(B77,[1]RPT_LNS_LUONG_CHE_DO!$B$5:$BC$548,54,FALSE)</f>
        <v>8550000</v>
      </c>
      <c r="Q77" s="17">
        <f>VLOOKUP(B77,[1]RPT_LNS_LUONG_CHE_DO!$B$5:$CD$916,81,FALSE)</f>
        <v>0</v>
      </c>
      <c r="R77" s="17">
        <f>VLOOKUP(B77,[1]RPT_PHU_CAP_TN!$B$5:$G$992,6,FALSE)</f>
        <v>0</v>
      </c>
      <c r="S77" s="17">
        <f>VLOOKUP(B77,[1]RPT_TIEN_AN_TRUA!$B$5:$I$993,8,FALSE)</f>
        <v>680000</v>
      </c>
      <c r="T77" s="17">
        <f>VLOOKUP(B77,[1]RPT_LNS_LUONG_CHE_DO!$B$5:$BX$920,75,FALSE)+VLOOKUP(B77,[1]RPT_LNS_LUONG_CHE_DO!$B$5:$BY$920,76,FALSE)</f>
        <v>0</v>
      </c>
      <c r="U77" s="13">
        <f>VLOOKUP(B77,[1]RPT_CAC_KHOAN_GIAM_TRU!$B$4:$I$472,7,FALSE) + VLOOKUP(B77,[1]RPT_CAC_KHOAN_GIAM_TRU!$B$4:$I$472,8,FALSE)</f>
        <v>0</v>
      </c>
      <c r="V77" s="17">
        <f t="shared" si="0"/>
        <v>9230000</v>
      </c>
      <c r="W77" s="18">
        <f>VLOOKUP(B77,[1]RPT_BAO_HIEM!$B$5:$N$992,11,FALSE)</f>
        <v>279040</v>
      </c>
      <c r="X77" s="18">
        <f>VLOOKUP(B77,[1]RPT_BAO_HIEM!$B$5:$N$992,12,FALSE)</f>
        <v>52320</v>
      </c>
      <c r="Y77" s="18">
        <f>VLOOKUP(B77,[1]RPT_BAO_HIEM!$B$5:$N$992,13,FALSE)</f>
        <v>34880</v>
      </c>
      <c r="Z77" s="19">
        <f>MIN(VLOOKUP(B77,[1]RPT_DOAN_PHI!$B$5:$H$894,7,FALSE),115000)</f>
        <v>34880</v>
      </c>
      <c r="AA77" s="18">
        <f>VLOOKUP(B77,[1]RPT_THUE!$B$5:$H$850,7,FALSE)</f>
        <v>0</v>
      </c>
      <c r="AB77" s="18">
        <f t="shared" si="1"/>
        <v>401120</v>
      </c>
      <c r="AC77" s="20">
        <f t="shared" si="2"/>
        <v>8828880</v>
      </c>
      <c r="AD77" s="21"/>
      <c r="AE77" s="21"/>
      <c r="AF77" s="20">
        <f t="shared" si="3"/>
        <v>8828880</v>
      </c>
      <c r="AG77" s="82">
        <f t="shared" si="6"/>
        <v>366240</v>
      </c>
    </row>
    <row r="78" spans="1:43" ht="19.5" customHeight="1">
      <c r="A78" s="12">
        <f t="shared" si="7"/>
        <v>72</v>
      </c>
      <c r="B78" s="40">
        <f>[1]GD_CHUNG!B76</f>
        <v>10558</v>
      </c>
      <c r="C78" s="42" t="str">
        <f>[1]GD_CHUNG!C76</f>
        <v>Vương Hoàng Linh</v>
      </c>
      <c r="D78" s="42" t="str">
        <f>[1]GD_CHUNG!D76</f>
        <v>Chuyên viên pháp lý</v>
      </c>
      <c r="E78" s="13" t="str">
        <f>[1]GD_CHUNG!G76</f>
        <v>HDKX</v>
      </c>
      <c r="F78" s="14">
        <f>VLOOKUP(B78,[1]GD_LCD_HS_LNS!$B$4:$E$993,4,FALSE)</f>
        <v>4534000</v>
      </c>
      <c r="G78" s="54">
        <f>VLOOKUP(B78,[1]GD_CHUNG!$B$5:$N$532,13,FALSE)</f>
        <v>10524109595011</v>
      </c>
      <c r="H78" s="15">
        <f>VLOOKUP(B78,[1]GD_CHAM_CONG!$C$6:$AN$934,38,FALSE)</f>
        <v>23</v>
      </c>
      <c r="I78" s="15">
        <f>VLOOKUP(B78,[1]GD_CHAM_CONG!$C$6:$AS$934,39,FALSE)+VLOOKUP(B78,[1]GD_CHAM_CONG!$C$6:$AS$934,40,FALSE)+VLOOKUP(B78,[1]GD_CHAM_CONG!$C$6:$AS$934,41,FALSE)+VLOOKUP(B78,[1]GD_CHAM_CONG!$C$6:$AS$934,42,FALSE)+VLOOKUP(B78,[1]GD_CHAM_CONG!$C$6:$AS$934,43,FALSE)</f>
        <v>0</v>
      </c>
      <c r="J78" s="15">
        <f>VLOOKUP(B78,[1]GD_CHAM_CONG!$C$6:$AV$934,44,FALSE)+VLOOKUP(B78,[1]GD_CHAM_CONG!$C$6:$AV$934,45,FALSE)+VLOOKUP(B78,[1]GD_CHAM_CONG!$C$6:$AV$934,46,FALSE)</f>
        <v>0</v>
      </c>
      <c r="K78" s="15">
        <f>VLOOKUP(B78,[1]GD_CHAM_CONG!$C$6:$AW$934,47,FALSE)</f>
        <v>0</v>
      </c>
      <c r="L78" s="15">
        <f>VLOOKUP(B78,[1]GD_CHAM_CONG!$C$6:$AZ$934,48,FALSE)</f>
        <v>0</v>
      </c>
      <c r="M78" s="15">
        <f>VLOOKUP(B78,[1]GD_CHAM_CONG!$C$6:$BF$934,50,FALSE)+VLOOKUP(B78,[1]GD_CHAM_CONG!$C$6:$BF$934,51,FALSE)+VLOOKUP(B78,[1]GD_CHAM_CONG!$C$6:$BF$934,52,FALSE)+VLOOKUP(B78,[1]GD_CHAM_CONG!$C$6:$BF$934,53,FALSE)+VLOOKUP(B78,[1]GD_CHAM_CONG!$C$6:$BF$934,54,FALSE)</f>
        <v>0</v>
      </c>
      <c r="N78" s="16">
        <f>VLOOKUP(B78,[1]GD_CHAM_CONG!$C$1:$BK$473,61,FALSE)</f>
        <v>0.8</v>
      </c>
      <c r="O78" s="16">
        <f>VLOOKUP(B78,[1]GD_LCD_HS_LNS!$B$4:$F$469,5,FALSE)</f>
        <v>2.76</v>
      </c>
      <c r="P78" s="17">
        <f>VLOOKUP(B78,[1]RPT_LNS_LUONG_CHE_DO!$B$5:$BC$548,54,FALSE)</f>
        <v>9935999.9999999981</v>
      </c>
      <c r="Q78" s="17">
        <f>VLOOKUP(B78,[1]RPT_LNS_LUONG_CHE_DO!$B$5:$CD$916,81,FALSE)</f>
        <v>0</v>
      </c>
      <c r="R78" s="17">
        <f>VLOOKUP(B78,[1]RPT_PHU_CAP_TN!$B$5:$G$992,6,FALSE)</f>
        <v>0</v>
      </c>
      <c r="S78" s="17">
        <f>VLOOKUP(B78,[1]RPT_TIEN_AN_TRUA!$B$5:$I$993,8,FALSE)</f>
        <v>680000</v>
      </c>
      <c r="T78" s="17">
        <f>VLOOKUP(B78,[1]RPT_LNS_LUONG_CHE_DO!$B$5:$BX$920,75,FALSE)+VLOOKUP(B78,[1]RPT_LNS_LUONG_CHE_DO!$B$5:$BY$920,76,FALSE)</f>
        <v>0</v>
      </c>
      <c r="U78" s="13">
        <f>VLOOKUP(B78,[1]RPT_CAC_KHOAN_GIAM_TRU!$B$4:$I$472,7,FALSE) + VLOOKUP(B78,[1]RPT_CAC_KHOAN_GIAM_TRU!$B$4:$I$472,8,FALSE)</f>
        <v>0</v>
      </c>
      <c r="V78" s="17">
        <f t="shared" si="0"/>
        <v>10615999.999999998</v>
      </c>
      <c r="W78" s="18">
        <f>VLOOKUP(B78,[1]RPT_BAO_HIEM!$B$5:$N$992,11,FALSE)</f>
        <v>362720</v>
      </c>
      <c r="X78" s="18">
        <f>VLOOKUP(B78,[1]RPT_BAO_HIEM!$B$5:$N$992,12,FALSE)</f>
        <v>68010</v>
      </c>
      <c r="Y78" s="18">
        <f>VLOOKUP(B78,[1]RPT_BAO_HIEM!$B$5:$N$992,13,FALSE)</f>
        <v>45340</v>
      </c>
      <c r="Z78" s="19">
        <f>MIN(VLOOKUP(B78,[1]RPT_DOAN_PHI!$B$5:$H$894,7,FALSE),115000)</f>
        <v>45340</v>
      </c>
      <c r="AA78" s="18">
        <f>VLOOKUP(B78,[1]RPT_THUE!$B$5:$H$850,7,FALSE)</f>
        <v>0</v>
      </c>
      <c r="AB78" s="18">
        <f t="shared" si="1"/>
        <v>521410</v>
      </c>
      <c r="AC78" s="20">
        <f t="shared" si="2"/>
        <v>10094589.999999998</v>
      </c>
      <c r="AD78" s="21"/>
      <c r="AE78" s="21"/>
      <c r="AF78" s="20">
        <f t="shared" si="3"/>
        <v>10094589.999999998</v>
      </c>
      <c r="AG78" s="82">
        <f t="shared" si="6"/>
        <v>476070</v>
      </c>
    </row>
    <row r="79" spans="1:43" ht="19.5" customHeight="1">
      <c r="A79" s="12">
        <f t="shared" si="7"/>
        <v>73</v>
      </c>
      <c r="B79" s="40">
        <f>[1]GD_CHUNG!B77</f>
        <v>10564</v>
      </c>
      <c r="C79" s="42" t="str">
        <f>[1]GD_CHUNG!C77</f>
        <v>Nguyễn Thị Quỳnh Anh</v>
      </c>
      <c r="D79" s="42" t="str">
        <f>[1]GD_CHUNG!D77</f>
        <v>Nv Thống kê</v>
      </c>
      <c r="E79" s="13" t="str">
        <f>[1]GD_CHUNG!G77</f>
        <v>HDKX</v>
      </c>
      <c r="F79" s="14">
        <f>VLOOKUP(B79,[1]GD_LCD_HS_LNS!$B$4:$E$993,4,FALSE)</f>
        <v>4534000</v>
      </c>
      <c r="G79" s="54">
        <f>VLOOKUP(B79,[1]GD_CHUNG!$B$5:$N$532,13,FALSE)</f>
        <v>10522162015014</v>
      </c>
      <c r="H79" s="15">
        <f>VLOOKUP(B79,[1]GD_CHAM_CONG!$C$6:$AN$934,38,FALSE)</f>
        <v>23</v>
      </c>
      <c r="I79" s="15">
        <f>VLOOKUP(B79,[1]GD_CHAM_CONG!$C$6:$AS$934,39,FALSE)+VLOOKUP(B79,[1]GD_CHAM_CONG!$C$6:$AS$934,40,FALSE)+VLOOKUP(B79,[1]GD_CHAM_CONG!$C$6:$AS$934,41,FALSE)+VLOOKUP(B79,[1]GD_CHAM_CONG!$C$6:$AS$934,42,FALSE)+VLOOKUP(B79,[1]GD_CHAM_CONG!$C$6:$AS$934,43,FALSE)</f>
        <v>0</v>
      </c>
      <c r="J79" s="15">
        <f>VLOOKUP(B79,[1]GD_CHAM_CONG!$C$6:$AV$934,44,FALSE)+VLOOKUP(B79,[1]GD_CHAM_CONG!$C$6:$AV$934,45,FALSE)+VLOOKUP(B79,[1]GD_CHAM_CONG!$C$6:$AV$934,46,FALSE)</f>
        <v>0</v>
      </c>
      <c r="K79" s="15">
        <f>VLOOKUP(B79,[1]GD_CHAM_CONG!$C$6:$AW$934,47,FALSE)</f>
        <v>0</v>
      </c>
      <c r="L79" s="15">
        <f>VLOOKUP(B79,[1]GD_CHAM_CONG!$C$6:$AZ$934,48,FALSE)</f>
        <v>0</v>
      </c>
      <c r="M79" s="15">
        <f>VLOOKUP(B79,[1]GD_CHAM_CONG!$C$6:$BF$934,50,FALSE)+VLOOKUP(B79,[1]GD_CHAM_CONG!$C$6:$BF$934,51,FALSE)+VLOOKUP(B79,[1]GD_CHAM_CONG!$C$6:$BF$934,52,FALSE)+VLOOKUP(B79,[1]GD_CHAM_CONG!$C$6:$BF$934,53,FALSE)+VLOOKUP(B79,[1]GD_CHAM_CONG!$C$6:$BF$934,54,FALSE)</f>
        <v>0</v>
      </c>
      <c r="N79" s="15">
        <f>VLOOKUP(B79,[1]GD_CHAM_CONG!$C$1:$BK$473,61,FALSE)</f>
        <v>1</v>
      </c>
      <c r="O79" s="16">
        <f>VLOOKUP(B79,[1]GD_LCD_HS_LNS!$B$4:$F$469,5,FALSE)</f>
        <v>2.2000000000000002</v>
      </c>
      <c r="P79" s="17">
        <f>VLOOKUP(B79,[1]RPT_LNS_LUONG_CHE_DO!$B$5:$BC$548,54,FALSE)</f>
        <v>9900000</v>
      </c>
      <c r="Q79" s="17">
        <f>VLOOKUP(B79,[1]RPT_LNS_LUONG_CHE_DO!$B$5:$CD$916,81,FALSE)</f>
        <v>0</v>
      </c>
      <c r="R79" s="17">
        <f>VLOOKUP(B79,[1]RPT_PHU_CAP_TN!$B$5:$G$992,6,FALSE)</f>
        <v>0</v>
      </c>
      <c r="S79" s="17">
        <f>VLOOKUP(B79,[1]RPT_TIEN_AN_TRUA!$B$5:$I$993,8,FALSE)</f>
        <v>680000</v>
      </c>
      <c r="T79" s="17">
        <f>VLOOKUP(B79,[1]RPT_LNS_LUONG_CHE_DO!$B$5:$BX$920,75,FALSE)+VLOOKUP(B79,[1]RPT_LNS_LUONG_CHE_DO!$B$5:$BY$920,76,FALSE)</f>
        <v>0</v>
      </c>
      <c r="U79" s="13">
        <f>VLOOKUP(B79,[1]RPT_CAC_KHOAN_GIAM_TRU!$B$4:$I$472,7,FALSE) + VLOOKUP(B79,[1]RPT_CAC_KHOAN_GIAM_TRU!$B$4:$I$472,8,FALSE)</f>
        <v>0</v>
      </c>
      <c r="V79" s="17">
        <f t="shared" si="0"/>
        <v>10580000</v>
      </c>
      <c r="W79" s="18">
        <f>VLOOKUP(B79,[1]RPT_BAO_HIEM!$B$5:$N$992,11,FALSE)</f>
        <v>362720</v>
      </c>
      <c r="X79" s="18">
        <f>VLOOKUP(B79,[1]RPT_BAO_HIEM!$B$5:$N$992,12,FALSE)</f>
        <v>68010</v>
      </c>
      <c r="Y79" s="18">
        <f>VLOOKUP(B79,[1]RPT_BAO_HIEM!$B$5:$N$992,13,FALSE)</f>
        <v>45340</v>
      </c>
      <c r="Z79" s="19">
        <f>MIN(VLOOKUP(B79,[1]RPT_DOAN_PHI!$B$5:$H$894,7,FALSE),115000)</f>
        <v>45340</v>
      </c>
      <c r="AA79" s="18">
        <f>VLOOKUP(B79,[1]RPT_THUE!$B$5:$H$850,7,FALSE)</f>
        <v>0</v>
      </c>
      <c r="AB79" s="18">
        <f t="shared" si="1"/>
        <v>521410</v>
      </c>
      <c r="AC79" s="20">
        <f t="shared" si="2"/>
        <v>10058590</v>
      </c>
      <c r="AD79" s="22"/>
      <c r="AE79" s="21"/>
      <c r="AF79" s="20">
        <f t="shared" si="3"/>
        <v>10058590</v>
      </c>
      <c r="AG79" s="82">
        <f t="shared" si="6"/>
        <v>476070</v>
      </c>
    </row>
    <row r="80" spans="1:43" ht="19.5" customHeight="1">
      <c r="A80" s="12">
        <f t="shared" si="7"/>
        <v>74</v>
      </c>
      <c r="B80" s="40">
        <f>[1]GD_CHUNG!B78</f>
        <v>10641</v>
      </c>
      <c r="C80" s="42" t="str">
        <f>[1]GD_CHUNG!C78</f>
        <v>Nguyễn Kim Oanh</v>
      </c>
      <c r="D80" s="42" t="str">
        <f>[1]GD_CHUNG!D78</f>
        <v>Trưởng phòng</v>
      </c>
      <c r="E80" s="13" t="str">
        <f>[1]GD_CHUNG!G78</f>
        <v>HDKX</v>
      </c>
      <c r="F80" s="26">
        <f>VLOOKUP(B80,[1]GD_LCD_HS_LNS!$B$4:$E$993,4,FALSE)</f>
        <v>5503000</v>
      </c>
      <c r="G80" s="54">
        <f>VLOOKUP(B80,[1]GD_CHUNG!$B$5:$N$532,13,FALSE)</f>
        <v>10520003086013</v>
      </c>
      <c r="H80" s="15">
        <f>VLOOKUP(B80,[1]GD_CHAM_CONG!$C$6:$AN$934,38,FALSE)</f>
        <v>23</v>
      </c>
      <c r="I80" s="15">
        <f>VLOOKUP(B80,[1]GD_CHAM_CONG!$C$6:$AS$934,39,FALSE)+VLOOKUP(B80,[1]GD_CHAM_CONG!$C$6:$AS$934,40,FALSE)+VLOOKUP(B80,[1]GD_CHAM_CONG!$C$6:$AS$934,41,FALSE)+VLOOKUP(B80,[1]GD_CHAM_CONG!$C$6:$AS$934,42,FALSE)+VLOOKUP(B80,[1]GD_CHAM_CONG!$C$6:$AS$934,43,FALSE)</f>
        <v>0</v>
      </c>
      <c r="J80" s="15">
        <f>VLOOKUP(B80,[1]GD_CHAM_CONG!$C$6:$AV$934,44,FALSE)+VLOOKUP(B80,[1]GD_CHAM_CONG!$C$6:$AV$934,45,FALSE)+VLOOKUP(B80,[1]GD_CHAM_CONG!$C$6:$AV$934,46,FALSE)</f>
        <v>0</v>
      </c>
      <c r="K80" s="15">
        <f>VLOOKUP(B80,[1]GD_CHAM_CONG!$C$6:$AW$934,47,FALSE)</f>
        <v>0</v>
      </c>
      <c r="L80" s="15">
        <f>VLOOKUP(B80,[1]GD_CHAM_CONG!$C$6:$AZ$934,48,FALSE)</f>
        <v>0</v>
      </c>
      <c r="M80" s="15">
        <f>VLOOKUP(B80,[1]GD_CHAM_CONG!$C$6:$BF$934,50,FALSE)+VLOOKUP(B80,[1]GD_CHAM_CONG!$C$6:$BF$934,51,FALSE)+VLOOKUP(B80,[1]GD_CHAM_CONG!$C$6:$BF$934,52,FALSE)+VLOOKUP(B80,[1]GD_CHAM_CONG!$C$6:$BF$934,53,FALSE)+VLOOKUP(B80,[1]GD_CHAM_CONG!$C$6:$BF$934,54,FALSE)</f>
        <v>0</v>
      </c>
      <c r="N80" s="16">
        <f>VLOOKUP(B80,[1]GD_CHAM_CONG!$C$1:$BK$473,61,FALSE)</f>
        <v>1</v>
      </c>
      <c r="O80" s="16">
        <f>VLOOKUP(B80,[1]GD_LCD_HS_LNS!$B$4:$F$469,5,FALSE)</f>
        <v>6.33</v>
      </c>
      <c r="P80" s="17">
        <f>VLOOKUP(B80,[1]RPT_LNS_LUONG_CHE_DO!$B$5:$BC$548,54,FALSE)</f>
        <v>28485000</v>
      </c>
      <c r="Q80" s="17">
        <f>VLOOKUP(B80,[1]RPT_LNS_LUONG_CHE_DO!$B$5:$CD$916,81,FALSE)</f>
        <v>0</v>
      </c>
      <c r="R80" s="27">
        <f>VLOOKUP(B80,[1]RPT_PHU_CAP_TN!$B$5:$G$992,6,FALSE)</f>
        <v>0</v>
      </c>
      <c r="S80" s="27">
        <f>VLOOKUP(B80,[1]RPT_TIEN_AN_TRUA!$B$5:$I$993,8,FALSE)</f>
        <v>680000</v>
      </c>
      <c r="T80" s="17">
        <f>VLOOKUP(B80,[1]RPT_LNS_LUONG_CHE_DO!$B$5:$BX$920,75,FALSE)+VLOOKUP(B80,[1]RPT_LNS_LUONG_CHE_DO!$B$5:$BY$920,76,FALSE)</f>
        <v>0</v>
      </c>
      <c r="U80" s="13">
        <f>VLOOKUP(B80,[1]RPT_CAC_KHOAN_GIAM_TRU!$B$4:$I$472,7,FALSE) + VLOOKUP(B80,[1]RPT_CAC_KHOAN_GIAM_TRU!$B$4:$I$472,8,FALSE)</f>
        <v>0</v>
      </c>
      <c r="V80" s="27">
        <f t="shared" si="0"/>
        <v>29165000</v>
      </c>
      <c r="W80" s="27">
        <f>VLOOKUP(B80,[1]RPT_BAO_HIEM!$B$5:$N$992,11,FALSE)</f>
        <v>440240</v>
      </c>
      <c r="X80" s="27">
        <f>VLOOKUP(B80,[1]RPT_BAO_HIEM!$B$5:$N$992,12,FALSE)</f>
        <v>82545</v>
      </c>
      <c r="Y80" s="27">
        <f>VLOOKUP(B80,[1]RPT_BAO_HIEM!$B$5:$N$992,13,FALSE)</f>
        <v>55030</v>
      </c>
      <c r="Z80" s="19">
        <f>MIN(VLOOKUP(B80,[1]RPT_DOAN_PHI!$B$5:$H$894,7,FALSE),115000)</f>
        <v>55030</v>
      </c>
      <c r="AA80" s="27">
        <f>VLOOKUP(B80,[1]RPT_THUE!$B$5:$H$850,7,FALSE)</f>
        <v>1006077.75</v>
      </c>
      <c r="AB80" s="27">
        <f t="shared" si="1"/>
        <v>1638922.75</v>
      </c>
      <c r="AC80" s="27">
        <f t="shared" si="2"/>
        <v>27526077.25</v>
      </c>
      <c r="AD80" s="21"/>
      <c r="AE80" s="21"/>
      <c r="AF80" s="20">
        <f t="shared" si="3"/>
        <v>27526077.25</v>
      </c>
      <c r="AG80" s="82">
        <f t="shared" si="6"/>
        <v>577815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33" ht="19.5" customHeight="1">
      <c r="A81" s="12">
        <f t="shared" si="7"/>
        <v>75</v>
      </c>
      <c r="B81" s="40">
        <f>[1]GD_CHUNG!B79</f>
        <v>10640</v>
      </c>
      <c r="C81" s="42" t="str">
        <f>[1]GD_CHUNG!C79</f>
        <v>Trần Phương Dung</v>
      </c>
      <c r="D81" s="42" t="str">
        <f>[1]GD_CHUNG!D79</f>
        <v>Phó Trưởng Phòng</v>
      </c>
      <c r="E81" s="13" t="str">
        <f>[1]GD_CHUNG!G79</f>
        <v>HDKX</v>
      </c>
      <c r="F81" s="14">
        <f>VLOOKUP(B81,[1]GD_LCD_HS_LNS!$B$4:$E$993,4,FALSE)</f>
        <v>5309000</v>
      </c>
      <c r="G81" s="54">
        <f>VLOOKUP(B81,[1]GD_CHUNG!$B$5:$N$532,13,FALSE)</f>
        <v>10520027367013</v>
      </c>
      <c r="H81" s="15">
        <f>VLOOKUP(B81,[1]GD_CHAM_CONG!$C$6:$AN$934,38,FALSE)</f>
        <v>0</v>
      </c>
      <c r="I81" s="15">
        <f>VLOOKUP(B81,[1]GD_CHAM_CONG!$C$6:$AS$934,39,FALSE)+VLOOKUP(B81,[1]GD_CHAM_CONG!$C$6:$AS$934,40,FALSE)+VLOOKUP(B81,[1]GD_CHAM_CONG!$C$6:$AS$934,41,FALSE)+VLOOKUP(B81,[1]GD_CHAM_CONG!$C$6:$AS$934,42,FALSE)+VLOOKUP(B81,[1]GD_CHAM_CONG!$C$6:$AS$934,43,FALSE)</f>
        <v>0</v>
      </c>
      <c r="J81" s="15">
        <f>VLOOKUP(B81,[1]GD_CHAM_CONG!$C$6:$AV$934,44,FALSE)+VLOOKUP(B81,[1]GD_CHAM_CONG!$C$6:$AV$934,45,FALSE)+VLOOKUP(B81,[1]GD_CHAM_CONG!$C$6:$AV$934,46,FALSE)</f>
        <v>23</v>
      </c>
      <c r="K81" s="15">
        <f>VLOOKUP(B81,[1]GD_CHAM_CONG!$C$6:$AW$934,47,FALSE)</f>
        <v>0</v>
      </c>
      <c r="L81" s="15">
        <f>VLOOKUP(B81,[1]GD_CHAM_CONG!$C$6:$AZ$934,48,FALSE)</f>
        <v>0</v>
      </c>
      <c r="M81" s="15">
        <f>VLOOKUP(B81,[1]GD_CHAM_CONG!$C$6:$BF$934,50,FALSE)+VLOOKUP(B81,[1]GD_CHAM_CONG!$C$6:$BF$934,51,FALSE)+VLOOKUP(B81,[1]GD_CHAM_CONG!$C$6:$BF$934,52,FALSE)+VLOOKUP(B81,[1]GD_CHAM_CONG!$C$6:$BF$934,53,FALSE)+VLOOKUP(B81,[1]GD_CHAM_CONG!$C$6:$BF$934,54,FALSE)</f>
        <v>0</v>
      </c>
      <c r="N81" s="16">
        <f>VLOOKUP(B81,[1]GD_CHAM_CONG!$C$1:$BK$473,61,FALSE)</f>
        <v>1</v>
      </c>
      <c r="O81" s="16">
        <f>VLOOKUP(B81,[1]GD_LCD_HS_LNS!$B$4:$F$469,5,FALSE)</f>
        <v>5.19</v>
      </c>
      <c r="P81" s="17">
        <f>VLOOKUP(B81,[1]RPT_LNS_LUONG_CHE_DO!$B$5:$BC$548,54,FALSE)</f>
        <v>2335500</v>
      </c>
      <c r="Q81" s="17">
        <f>VLOOKUP(B81,[1]RPT_LNS_LUONG_CHE_DO!$B$5:$CD$916,81,FALSE)</f>
        <v>0</v>
      </c>
      <c r="R81" s="17">
        <f>VLOOKUP(B81,[1]RPT_PHU_CAP_TN!$B$5:$G$992,6,FALSE)</f>
        <v>0</v>
      </c>
      <c r="S81" s="17">
        <f>VLOOKUP(B81,[1]RPT_TIEN_AN_TRUA!$B$5:$I$993,8,FALSE)</f>
        <v>0</v>
      </c>
      <c r="T81" s="17">
        <f>VLOOKUP(B81,[1]RPT_LNS_LUONG_CHE_DO!$B$5:$BX$920,75,FALSE)+VLOOKUP(B81,[1]RPT_LNS_LUONG_CHE_DO!$B$5:$BY$920,76,FALSE)</f>
        <v>0</v>
      </c>
      <c r="U81" s="13">
        <f>VLOOKUP(B81,[1]RPT_CAC_KHOAN_GIAM_TRU!$B$4:$I$472,7,FALSE) + VLOOKUP(B81,[1]RPT_CAC_KHOAN_GIAM_TRU!$B$4:$I$472,8,FALSE)</f>
        <v>0</v>
      </c>
      <c r="V81" s="17">
        <f t="shared" si="0"/>
        <v>2335500</v>
      </c>
      <c r="W81" s="18">
        <f>VLOOKUP(B81,[1]RPT_BAO_HIEM!$B$5:$N$992,11,FALSE)</f>
        <v>0</v>
      </c>
      <c r="X81" s="18">
        <f>VLOOKUP(B81,[1]RPT_BAO_HIEM!$B$5:$N$992,12,FALSE)</f>
        <v>0</v>
      </c>
      <c r="Y81" s="18">
        <f>VLOOKUP(B81,[1]RPT_BAO_HIEM!$B$5:$N$992,13,FALSE)</f>
        <v>0</v>
      </c>
      <c r="Z81" s="19">
        <f>MIN(VLOOKUP(B81,[1]RPT_DOAN_PHI!$B$5:$H$894,7,FALSE),115000)</f>
        <v>0</v>
      </c>
      <c r="AA81" s="18">
        <f>VLOOKUP(B81,[1]RPT_THUE!$B$5:$H$850,7,FALSE)</f>
        <v>0</v>
      </c>
      <c r="AB81" s="18">
        <f t="shared" si="1"/>
        <v>0</v>
      </c>
      <c r="AC81" s="20">
        <f t="shared" si="2"/>
        <v>2335500</v>
      </c>
      <c r="AD81" s="21"/>
      <c r="AE81" s="21"/>
      <c r="AF81" s="20">
        <f t="shared" si="3"/>
        <v>2335500</v>
      </c>
      <c r="AG81" s="82">
        <f t="shared" si="6"/>
        <v>0</v>
      </c>
    </row>
    <row r="82" spans="1:33" ht="19.5" customHeight="1">
      <c r="A82" s="12">
        <f t="shared" si="7"/>
        <v>76</v>
      </c>
      <c r="B82" s="40">
        <f>[1]GD_CHUNG!B80</f>
        <v>10629</v>
      </c>
      <c r="C82" s="42" t="str">
        <f>[1]GD_CHUNG!C80</f>
        <v>Nguyễn Thị Cúc</v>
      </c>
      <c r="D82" s="42" t="str">
        <f>[1]GD_CHUNG!D80</f>
        <v>Đội trưởng</v>
      </c>
      <c r="E82" s="13" t="str">
        <f>[1]GD_CHUNG!G80</f>
        <v>HDKX</v>
      </c>
      <c r="F82" s="14">
        <f>VLOOKUP(B82,[1]GD_LCD_HS_LNS!$B$4:$E$993,4,FALSE)</f>
        <v>5115000</v>
      </c>
      <c r="G82" s="54">
        <f>VLOOKUP(B82,[1]GD_CHUNG!$B$5:$N$532,13,FALSE)</f>
        <v>10522162395011</v>
      </c>
      <c r="H82" s="15">
        <f>VLOOKUP(B82,[1]GD_CHAM_CONG!$C$6:$AN$934,38,FALSE)</f>
        <v>27</v>
      </c>
      <c r="I82" s="15">
        <f>VLOOKUP(B82,[1]GD_CHAM_CONG!$C$6:$AS$934,39,FALSE)+VLOOKUP(B82,[1]GD_CHAM_CONG!$C$6:$AS$934,40,FALSE)+VLOOKUP(B82,[1]GD_CHAM_CONG!$C$6:$AS$934,41,FALSE)+VLOOKUP(B82,[1]GD_CHAM_CONG!$C$6:$AS$934,42,FALSE)+VLOOKUP(B82,[1]GD_CHAM_CONG!$C$6:$AS$934,43,FALSE)</f>
        <v>0</v>
      </c>
      <c r="J82" s="15">
        <f>VLOOKUP(B82,[1]GD_CHAM_CONG!$C$6:$AV$934,44,FALSE)+VLOOKUP(B82,[1]GD_CHAM_CONG!$C$6:$AV$934,45,FALSE)+VLOOKUP(B82,[1]GD_CHAM_CONG!$C$6:$AV$934,46,FALSE)</f>
        <v>0</v>
      </c>
      <c r="K82" s="15">
        <f>VLOOKUP(B82,[1]GD_CHAM_CONG!$C$6:$AW$934,47,FALSE)</f>
        <v>0</v>
      </c>
      <c r="L82" s="15">
        <f>VLOOKUP(B82,[1]GD_CHAM_CONG!$C$6:$AZ$934,48,FALSE)</f>
        <v>0</v>
      </c>
      <c r="M82" s="15">
        <f>VLOOKUP(B82,[1]GD_CHAM_CONG!$C$6:$BF$934,50,FALSE)+VLOOKUP(B82,[1]GD_CHAM_CONG!$C$6:$BF$934,51,FALSE)+VLOOKUP(B82,[1]GD_CHAM_CONG!$C$6:$BF$934,52,FALSE)+VLOOKUP(B82,[1]GD_CHAM_CONG!$C$6:$BF$934,53,FALSE)+VLOOKUP(B82,[1]GD_CHAM_CONG!$C$6:$BF$934,54,FALSE)</f>
        <v>0</v>
      </c>
      <c r="N82" s="16">
        <f>VLOOKUP(B82,[1]GD_CHAM_CONG!$C$1:$BK$473,61,FALSE)</f>
        <v>1</v>
      </c>
      <c r="O82" s="16">
        <f>VLOOKUP(B82,[1]GD_LCD_HS_LNS!$B$4:$F$469,5,FALSE)</f>
        <v>3.99</v>
      </c>
      <c r="P82" s="17">
        <f>VLOOKUP(B82,[1]RPT_LNS_LUONG_CHE_DO!$B$5:$BC$548,54,FALSE)</f>
        <v>17955000</v>
      </c>
      <c r="Q82" s="17">
        <f>VLOOKUP(B82,[1]RPT_LNS_LUONG_CHE_DO!$B$5:$CD$916,81,FALSE)</f>
        <v>0</v>
      </c>
      <c r="R82" s="17">
        <f>VLOOKUP(B82,[1]RPT_PHU_CAP_TN!$B$5:$G$992,6,FALSE)</f>
        <v>0</v>
      </c>
      <c r="S82" s="17">
        <f>VLOOKUP(B82,[1]RPT_TIEN_AN_TRUA!$B$5:$I$993,8,FALSE)</f>
        <v>680000</v>
      </c>
      <c r="T82" s="17">
        <f>VLOOKUP(B82,[1]RPT_LNS_LUONG_CHE_DO!$B$5:$BX$920,75,FALSE)+VLOOKUP(B82,[1]RPT_LNS_LUONG_CHE_DO!$B$5:$BY$920,76,FALSE)</f>
        <v>295096.15384615387</v>
      </c>
      <c r="U82" s="13">
        <f>VLOOKUP(B82,[1]RPT_CAC_KHOAN_GIAM_TRU!$B$4:$I$472,7,FALSE) + VLOOKUP(B82,[1]RPT_CAC_KHOAN_GIAM_TRU!$B$4:$I$472,8,FALSE)</f>
        <v>98365.384615384624</v>
      </c>
      <c r="V82" s="17">
        <f t="shared" si="0"/>
        <v>18930096.153846152</v>
      </c>
      <c r="W82" s="18">
        <f>VLOOKUP(B82,[1]RPT_BAO_HIEM!$B$5:$N$992,11,FALSE)</f>
        <v>409200</v>
      </c>
      <c r="X82" s="18">
        <f>VLOOKUP(B82,[1]RPT_BAO_HIEM!$B$5:$N$992,12,FALSE)</f>
        <v>76725</v>
      </c>
      <c r="Y82" s="18">
        <f>VLOOKUP(B82,[1]RPT_BAO_HIEM!$B$5:$N$992,13,FALSE)</f>
        <v>51150</v>
      </c>
      <c r="Z82" s="19">
        <f>MIN(VLOOKUP(B82,[1]RPT_DOAN_PHI!$B$5:$H$894,7,FALSE),115000)</f>
        <v>51150</v>
      </c>
      <c r="AA82" s="18">
        <f>VLOOKUP(B82,[1]RPT_THUE!$B$5:$H$850,7,FALSE)</f>
        <v>261302.11538461526</v>
      </c>
      <c r="AB82" s="18">
        <f t="shared" si="1"/>
        <v>849527.11538461526</v>
      </c>
      <c r="AC82" s="20">
        <f t="shared" si="2"/>
        <v>18080569.038461536</v>
      </c>
      <c r="AD82" s="21"/>
      <c r="AE82" s="21"/>
      <c r="AF82" s="20">
        <f t="shared" si="3"/>
        <v>18080569.038461536</v>
      </c>
      <c r="AG82" s="82">
        <f t="shared" si="6"/>
        <v>537075</v>
      </c>
    </row>
    <row r="83" spans="1:33" ht="19.5" customHeight="1">
      <c r="A83" s="12">
        <f t="shared" si="7"/>
        <v>77</v>
      </c>
      <c r="B83" s="40">
        <f>[1]GD_CHUNG!B81</f>
        <v>10628</v>
      </c>
      <c r="C83" s="42" t="str">
        <f>[1]GD_CHUNG!C81</f>
        <v>Nguyễn Thị Thu Hà</v>
      </c>
      <c r="D83" s="42" t="str">
        <f>[1]GD_CHUNG!D81</f>
        <v>Phó đội trưởng</v>
      </c>
      <c r="E83" s="13" t="str">
        <f>[1]GD_CHUNG!G81</f>
        <v>HDKX</v>
      </c>
      <c r="F83" s="14">
        <f>VLOOKUP(B83,[1]GD_LCD_HS_LNS!$B$4:$E$993,4,FALSE)</f>
        <v>4921000</v>
      </c>
      <c r="G83" s="54">
        <f>VLOOKUP(B83,[1]GD_CHUNG!$B$5:$N$532,13,FALSE)</f>
        <v>10522162066018</v>
      </c>
      <c r="H83" s="15">
        <f>VLOOKUP(B83,[1]GD_CHAM_CONG!$C$6:$AN$934,38,FALSE)</f>
        <v>27</v>
      </c>
      <c r="I83" s="15">
        <f>VLOOKUP(B83,[1]GD_CHAM_CONG!$C$6:$AS$934,39,FALSE)+VLOOKUP(B83,[1]GD_CHAM_CONG!$C$6:$AS$934,40,FALSE)+VLOOKUP(B83,[1]GD_CHAM_CONG!$C$6:$AS$934,41,FALSE)+VLOOKUP(B83,[1]GD_CHAM_CONG!$C$6:$AS$934,42,FALSE)+VLOOKUP(B83,[1]GD_CHAM_CONG!$C$6:$AS$934,43,FALSE)</f>
        <v>0</v>
      </c>
      <c r="J83" s="15">
        <f>VLOOKUP(B83,[1]GD_CHAM_CONG!$C$6:$AV$934,44,FALSE)+VLOOKUP(B83,[1]GD_CHAM_CONG!$C$6:$AV$934,45,FALSE)+VLOOKUP(B83,[1]GD_CHAM_CONG!$C$6:$AV$934,46,FALSE)</f>
        <v>0</v>
      </c>
      <c r="K83" s="15">
        <f>VLOOKUP(B83,[1]GD_CHAM_CONG!$C$6:$AW$934,47,FALSE)</f>
        <v>0</v>
      </c>
      <c r="L83" s="15">
        <f>VLOOKUP(B83,[1]GD_CHAM_CONG!$C$6:$AZ$934,48,FALSE)</f>
        <v>0</v>
      </c>
      <c r="M83" s="15">
        <f>VLOOKUP(B83,[1]GD_CHAM_CONG!$C$6:$BF$934,50,FALSE)+VLOOKUP(B83,[1]GD_CHAM_CONG!$C$6:$BF$934,51,FALSE)+VLOOKUP(B83,[1]GD_CHAM_CONG!$C$6:$BF$934,52,FALSE)+VLOOKUP(B83,[1]GD_CHAM_CONG!$C$6:$BF$934,53,FALSE)+VLOOKUP(B83,[1]GD_CHAM_CONG!$C$6:$BF$934,54,FALSE)</f>
        <v>0</v>
      </c>
      <c r="N83" s="16">
        <f>VLOOKUP(B83,[1]GD_CHAM_CONG!$C$1:$BK$473,61,FALSE)</f>
        <v>1</v>
      </c>
      <c r="O83" s="16">
        <f>VLOOKUP(B83,[1]GD_LCD_HS_LNS!$B$4:$F$469,5,FALSE)</f>
        <v>3.27</v>
      </c>
      <c r="P83" s="17">
        <f>VLOOKUP(B83,[1]RPT_LNS_LUONG_CHE_DO!$B$5:$BC$548,54,FALSE)</f>
        <v>14715000</v>
      </c>
      <c r="Q83" s="17">
        <f>VLOOKUP(B83,[1]RPT_LNS_LUONG_CHE_DO!$B$5:$CD$916,81,FALSE)</f>
        <v>0</v>
      </c>
      <c r="R83" s="17">
        <f>VLOOKUP(B83,[1]RPT_PHU_CAP_TN!$B$5:$G$992,6,FALSE)</f>
        <v>0</v>
      </c>
      <c r="S83" s="17">
        <f>VLOOKUP(B83,[1]RPT_TIEN_AN_TRUA!$B$5:$I$993,8,FALSE)</f>
        <v>680000</v>
      </c>
      <c r="T83" s="17">
        <f>VLOOKUP(B83,[1]RPT_LNS_LUONG_CHE_DO!$B$5:$BX$920,75,FALSE)+VLOOKUP(B83,[1]RPT_LNS_LUONG_CHE_DO!$B$5:$BY$920,76,FALSE)</f>
        <v>0</v>
      </c>
      <c r="U83" s="13">
        <f>VLOOKUP(B83,[1]RPT_CAC_KHOAN_GIAM_TRU!$B$4:$I$472,7,FALSE) + VLOOKUP(B83,[1]RPT_CAC_KHOAN_GIAM_TRU!$B$4:$I$472,8,FALSE)</f>
        <v>0</v>
      </c>
      <c r="V83" s="17">
        <f t="shared" si="0"/>
        <v>15395000</v>
      </c>
      <c r="W83" s="18">
        <f>VLOOKUP(B83,[1]RPT_BAO_HIEM!$B$5:$N$992,11,FALSE)</f>
        <v>393680</v>
      </c>
      <c r="X83" s="18">
        <f>VLOOKUP(B83,[1]RPT_BAO_HIEM!$B$5:$N$992,12,FALSE)</f>
        <v>73815</v>
      </c>
      <c r="Y83" s="18">
        <f>VLOOKUP(B83,[1]RPT_BAO_HIEM!$B$5:$N$992,13,FALSE)</f>
        <v>49210</v>
      </c>
      <c r="Z83" s="19">
        <f>MIN(VLOOKUP(B83,[1]RPT_DOAN_PHI!$B$5:$H$894,7,FALSE),115000)</f>
        <v>49210</v>
      </c>
      <c r="AA83" s="18">
        <f>VLOOKUP(B83,[1]RPT_THUE!$B$5:$H$850,7,FALSE)</f>
        <v>79914.75</v>
      </c>
      <c r="AB83" s="18">
        <f t="shared" si="1"/>
        <v>645829.75</v>
      </c>
      <c r="AC83" s="20">
        <f t="shared" si="2"/>
        <v>14749170.25</v>
      </c>
      <c r="AD83" s="21"/>
      <c r="AE83" s="21"/>
      <c r="AF83" s="20">
        <f t="shared" si="3"/>
        <v>14749170.25</v>
      </c>
      <c r="AG83" s="82">
        <f t="shared" si="6"/>
        <v>516705</v>
      </c>
    </row>
    <row r="84" spans="1:33" ht="19.5" customHeight="1">
      <c r="A84" s="12">
        <f t="shared" si="7"/>
        <v>78</v>
      </c>
      <c r="B84" s="40">
        <f>[1]GD_CHUNG!B82</f>
        <v>12555</v>
      </c>
      <c r="C84" s="42" t="str">
        <f>[1]GD_CHUNG!C82</f>
        <v>Đinh Thanh Ngân</v>
      </c>
      <c r="D84" s="42" t="str">
        <f>[1]GD_CHUNG!D82</f>
        <v>Nhân viên phục vụ hành khách hàng hóa</v>
      </c>
      <c r="E84" s="13" t="str">
        <f>[1]GD_CHUNG!G82</f>
        <v>HD3N</v>
      </c>
      <c r="F84" s="14">
        <f>VLOOKUP(B84,[1]GD_LCD_HS_LNS!$B$4:$E$993,4,FALSE)</f>
        <v>3875000</v>
      </c>
      <c r="G84" s="54">
        <f>VLOOKUP(B84,[1]GD_CHUNG!$B$5:$N$532,13,FALSE)</f>
        <v>19028385482011</v>
      </c>
      <c r="H84" s="15">
        <f>VLOOKUP(B84,[1]GD_CHAM_CONG!$C$6:$AN$934,38,FALSE)</f>
        <v>27</v>
      </c>
      <c r="I84" s="15">
        <f>VLOOKUP(B84,[1]GD_CHAM_CONG!$C$6:$AS$934,39,FALSE)+VLOOKUP(B84,[1]GD_CHAM_CONG!$C$6:$AS$934,40,FALSE)+VLOOKUP(B84,[1]GD_CHAM_CONG!$C$6:$AS$934,41,FALSE)+VLOOKUP(B84,[1]GD_CHAM_CONG!$C$6:$AS$934,42,FALSE)+VLOOKUP(B84,[1]GD_CHAM_CONG!$C$6:$AS$934,43,FALSE)</f>
        <v>0</v>
      </c>
      <c r="J84" s="15">
        <f>VLOOKUP(B84,[1]GD_CHAM_CONG!$C$6:$AV$934,44,FALSE)+VLOOKUP(B84,[1]GD_CHAM_CONG!$C$6:$AV$934,45,FALSE)+VLOOKUP(B84,[1]GD_CHAM_CONG!$C$6:$AV$934,46,FALSE)</f>
        <v>0</v>
      </c>
      <c r="K84" s="15">
        <f>VLOOKUP(B84,[1]GD_CHAM_CONG!$C$6:$AW$934,47,FALSE)</f>
        <v>0</v>
      </c>
      <c r="L84" s="15">
        <f>VLOOKUP(B84,[1]GD_CHAM_CONG!$C$6:$AZ$934,48,FALSE)</f>
        <v>0</v>
      </c>
      <c r="M84" s="15">
        <f>VLOOKUP(B84,[1]GD_CHAM_CONG!$C$6:$BF$934,50,FALSE)+VLOOKUP(B84,[1]GD_CHAM_CONG!$C$6:$BF$934,51,FALSE)+VLOOKUP(B84,[1]GD_CHAM_CONG!$C$6:$BF$934,52,FALSE)+VLOOKUP(B84,[1]GD_CHAM_CONG!$C$6:$BF$934,53,FALSE)+VLOOKUP(B84,[1]GD_CHAM_CONG!$C$6:$BF$934,54,FALSE)</f>
        <v>0</v>
      </c>
      <c r="N84" s="16">
        <f>VLOOKUP(B84,[1]GD_CHAM_CONG!$C$1:$BK$473,61,FALSE)</f>
        <v>0.96</v>
      </c>
      <c r="O84" s="16">
        <f>VLOOKUP(B84,[1]GD_LCD_HS_LNS!$B$4:$F$469,5,FALSE)</f>
        <v>1.6</v>
      </c>
      <c r="P84" s="17">
        <f>VLOOKUP(B84,[1]RPT_LNS_LUONG_CHE_DO!$B$5:$BC$548,54,FALSE)</f>
        <v>6912000</v>
      </c>
      <c r="Q84" s="17">
        <f>VLOOKUP(B84,[1]RPT_LNS_LUONG_CHE_DO!$B$5:$CD$916,81,FALSE)</f>
        <v>0</v>
      </c>
      <c r="R84" s="17">
        <f>VLOOKUP(B84,[1]RPT_PHU_CAP_TN!$B$5:$G$992,6,FALSE)</f>
        <v>0</v>
      </c>
      <c r="S84" s="17">
        <f>VLOOKUP(B84,[1]RPT_TIEN_AN_TRUA!$B$5:$I$993,8,FALSE)</f>
        <v>680000</v>
      </c>
      <c r="T84" s="17">
        <f>VLOOKUP(B84,[1]RPT_LNS_LUONG_CHE_DO!$B$5:$BX$920,75,FALSE)+VLOOKUP(B84,[1]RPT_LNS_LUONG_CHE_DO!$B$5:$BY$920,76,FALSE)</f>
        <v>447115.38461538468</v>
      </c>
      <c r="U84" s="13">
        <f>VLOOKUP(B84,[1]RPT_CAC_KHOAN_GIAM_TRU!$B$4:$I$472,7,FALSE) + VLOOKUP(B84,[1]RPT_CAC_KHOAN_GIAM_TRU!$B$4:$I$472,8,FALSE)</f>
        <v>149038.46153846156</v>
      </c>
      <c r="V84" s="17">
        <f t="shared" si="0"/>
        <v>8039115.384615385</v>
      </c>
      <c r="W84" s="18">
        <f>VLOOKUP(B84,[1]RPT_BAO_HIEM!$B$5:$N$992,11,FALSE)</f>
        <v>310000</v>
      </c>
      <c r="X84" s="18">
        <f>VLOOKUP(B84,[1]RPT_BAO_HIEM!$B$5:$N$992,12,FALSE)</f>
        <v>58125</v>
      </c>
      <c r="Y84" s="18">
        <f>VLOOKUP(B84,[1]RPT_BAO_HIEM!$B$5:$N$992,13,FALSE)</f>
        <v>38750</v>
      </c>
      <c r="Z84" s="19">
        <f>MIN(VLOOKUP(B84,[1]RPT_DOAN_PHI!$B$5:$H$894,7,FALSE),115000)</f>
        <v>38750</v>
      </c>
      <c r="AA84" s="18">
        <f>VLOOKUP(B84,[1]RPT_THUE!$B$5:$H$850,7,FALSE)</f>
        <v>0</v>
      </c>
      <c r="AB84" s="18">
        <f t="shared" si="1"/>
        <v>445625</v>
      </c>
      <c r="AC84" s="20">
        <f t="shared" si="2"/>
        <v>7593490.384615385</v>
      </c>
      <c r="AD84" s="21"/>
      <c r="AE84" s="22"/>
      <c r="AF84" s="20">
        <f t="shared" si="3"/>
        <v>7593490.384615385</v>
      </c>
      <c r="AG84" s="82">
        <f t="shared" si="6"/>
        <v>406875</v>
      </c>
    </row>
    <row r="85" spans="1:33" ht="19.5" customHeight="1">
      <c r="A85" s="12">
        <f t="shared" si="7"/>
        <v>79</v>
      </c>
      <c r="B85" s="40">
        <f>[1]GD_CHUNG!B83</f>
        <v>12561</v>
      </c>
      <c r="C85" s="42" t="str">
        <f>[1]GD_CHUNG!C83</f>
        <v>Lê Thị Hồng Vân</v>
      </c>
      <c r="D85" s="42" t="str">
        <f>[1]GD_CHUNG!D83</f>
        <v>Nhân viên phục vụ hành khách hàng hóa</v>
      </c>
      <c r="E85" s="13" t="str">
        <f>[1]GD_CHUNG!G83</f>
        <v>HD3N</v>
      </c>
      <c r="F85" s="14">
        <f>VLOOKUP(B85,[1]GD_LCD_HS_LNS!$B$4:$E$993,4,FALSE)</f>
        <v>3875000</v>
      </c>
      <c r="G85" s="54">
        <f>VLOOKUP(B85,[1]GD_CHUNG!$B$5:$N$532,13,FALSE)</f>
        <v>19028385486017</v>
      </c>
      <c r="H85" s="15">
        <f>VLOOKUP(B85,[1]GD_CHAM_CONG!$C$6:$AN$934,38,FALSE)</f>
        <v>27</v>
      </c>
      <c r="I85" s="15">
        <f>VLOOKUP(B85,[1]GD_CHAM_CONG!$C$6:$AS$934,39,FALSE)+VLOOKUP(B85,[1]GD_CHAM_CONG!$C$6:$AS$934,40,FALSE)+VLOOKUP(B85,[1]GD_CHAM_CONG!$C$6:$AS$934,41,FALSE)+VLOOKUP(B85,[1]GD_CHAM_CONG!$C$6:$AS$934,42,FALSE)+VLOOKUP(B85,[1]GD_CHAM_CONG!$C$6:$AS$934,43,FALSE)</f>
        <v>0</v>
      </c>
      <c r="J85" s="15">
        <f>VLOOKUP(B85,[1]GD_CHAM_CONG!$C$6:$AV$934,44,FALSE)+VLOOKUP(B85,[1]GD_CHAM_CONG!$C$6:$AV$934,45,FALSE)+VLOOKUP(B85,[1]GD_CHAM_CONG!$C$6:$AV$934,46,FALSE)</f>
        <v>0</v>
      </c>
      <c r="K85" s="15">
        <f>VLOOKUP(B85,[1]GD_CHAM_CONG!$C$6:$AW$934,47,FALSE)</f>
        <v>0</v>
      </c>
      <c r="L85" s="15">
        <f>VLOOKUP(B85,[1]GD_CHAM_CONG!$C$6:$AZ$934,48,FALSE)</f>
        <v>0</v>
      </c>
      <c r="M85" s="15">
        <f>VLOOKUP(B85,[1]GD_CHAM_CONG!$C$6:$BF$934,50,FALSE)+VLOOKUP(B85,[1]GD_CHAM_CONG!$C$6:$BF$934,51,FALSE)+VLOOKUP(B85,[1]GD_CHAM_CONG!$C$6:$BF$934,52,FALSE)+VLOOKUP(B85,[1]GD_CHAM_CONG!$C$6:$BF$934,53,FALSE)+VLOOKUP(B85,[1]GD_CHAM_CONG!$C$6:$BF$934,54,FALSE)</f>
        <v>0</v>
      </c>
      <c r="N85" s="16">
        <f>VLOOKUP(B85,[1]GD_CHAM_CONG!$C$1:$BK$473,61,FALSE)</f>
        <v>1</v>
      </c>
      <c r="O85" s="16">
        <f>VLOOKUP(B85,[1]GD_LCD_HS_LNS!$B$4:$F$469,5,FALSE)</f>
        <v>1.6</v>
      </c>
      <c r="P85" s="17">
        <f>VLOOKUP(B85,[1]RPT_LNS_LUONG_CHE_DO!$B$5:$BC$548,54,FALSE)</f>
        <v>7200000</v>
      </c>
      <c r="Q85" s="17">
        <f>VLOOKUP(B85,[1]RPT_LNS_LUONG_CHE_DO!$B$5:$CD$916,81,FALSE)</f>
        <v>0</v>
      </c>
      <c r="R85" s="17">
        <f>VLOOKUP(B85,[1]RPT_PHU_CAP_TN!$B$5:$G$992,6,FALSE)</f>
        <v>0</v>
      </c>
      <c r="S85" s="17">
        <f>VLOOKUP(B85,[1]RPT_TIEN_AN_TRUA!$B$5:$I$993,8,FALSE)</f>
        <v>680000</v>
      </c>
      <c r="T85" s="17">
        <f>VLOOKUP(B85,[1]RPT_LNS_LUONG_CHE_DO!$B$5:$BX$920,75,FALSE)+VLOOKUP(B85,[1]RPT_LNS_LUONG_CHE_DO!$B$5:$BY$920,76,FALSE)</f>
        <v>447115.38461538468</v>
      </c>
      <c r="U85" s="13">
        <f>VLOOKUP(B85,[1]RPT_CAC_KHOAN_GIAM_TRU!$B$4:$I$472,7,FALSE) + VLOOKUP(B85,[1]RPT_CAC_KHOAN_GIAM_TRU!$B$4:$I$472,8,FALSE)</f>
        <v>149038.46153846156</v>
      </c>
      <c r="V85" s="17">
        <f t="shared" si="0"/>
        <v>8327115.384615385</v>
      </c>
      <c r="W85" s="18">
        <f>VLOOKUP(B85,[1]RPT_BAO_HIEM!$B$5:$N$992,11,FALSE)</f>
        <v>310000</v>
      </c>
      <c r="X85" s="18">
        <f>VLOOKUP(B85,[1]RPT_BAO_HIEM!$B$5:$N$992,12,FALSE)</f>
        <v>58125</v>
      </c>
      <c r="Y85" s="18">
        <f>VLOOKUP(B85,[1]RPT_BAO_HIEM!$B$5:$N$992,13,FALSE)</f>
        <v>38750</v>
      </c>
      <c r="Z85" s="19">
        <f>MIN(VLOOKUP(B85,[1]RPT_DOAN_PHI!$B$5:$H$894,7,FALSE),115000)</f>
        <v>38750</v>
      </c>
      <c r="AA85" s="18">
        <f>VLOOKUP(B85,[1]RPT_THUE!$B$5:$H$850,7,FALSE)</f>
        <v>0</v>
      </c>
      <c r="AB85" s="18">
        <f t="shared" si="1"/>
        <v>445625</v>
      </c>
      <c r="AC85" s="20">
        <f t="shared" si="2"/>
        <v>7881490.384615385</v>
      </c>
      <c r="AD85" s="21"/>
      <c r="AE85" s="21"/>
      <c r="AF85" s="20">
        <f t="shared" si="3"/>
        <v>7881490.384615385</v>
      </c>
      <c r="AG85" s="82">
        <f t="shared" si="6"/>
        <v>406875</v>
      </c>
    </row>
    <row r="86" spans="1:33" ht="19.5" customHeight="1">
      <c r="A86" s="12">
        <f t="shared" si="7"/>
        <v>80</v>
      </c>
      <c r="B86" s="40">
        <f>[1]GD_CHUNG!B84</f>
        <v>12564</v>
      </c>
      <c r="C86" s="42" t="str">
        <f>[1]GD_CHUNG!C84</f>
        <v>Đặng Thị Thu Hà</v>
      </c>
      <c r="D86" s="42" t="str">
        <f>[1]GD_CHUNG!D84</f>
        <v>Nhân viên phục vụ hành khách hàng hóa</v>
      </c>
      <c r="E86" s="13" t="str">
        <f>[1]GD_CHUNG!G84</f>
        <v>HD3N</v>
      </c>
      <c r="F86" s="14">
        <f>VLOOKUP(B86,[1]GD_LCD_HS_LNS!$B$4:$E$993,4,FALSE)</f>
        <v>3875000</v>
      </c>
      <c r="G86" s="54">
        <f>VLOOKUP(B86,[1]GD_CHUNG!$B$5:$N$532,13,FALSE)</f>
        <v>19028385539013</v>
      </c>
      <c r="H86" s="15">
        <f>VLOOKUP(B86,[1]GD_CHAM_CONG!$C$6:$AN$934,38,FALSE)</f>
        <v>27</v>
      </c>
      <c r="I86" s="15">
        <f>VLOOKUP(B86,[1]GD_CHAM_CONG!$C$6:$AS$934,39,FALSE)+VLOOKUP(B86,[1]GD_CHAM_CONG!$C$6:$AS$934,40,FALSE)+VLOOKUP(B86,[1]GD_CHAM_CONG!$C$6:$AS$934,41,FALSE)+VLOOKUP(B86,[1]GD_CHAM_CONG!$C$6:$AS$934,42,FALSE)+VLOOKUP(B86,[1]GD_CHAM_CONG!$C$6:$AS$934,43,FALSE)</f>
        <v>0</v>
      </c>
      <c r="J86" s="15">
        <f>VLOOKUP(B86,[1]GD_CHAM_CONG!$C$6:$AV$934,44,FALSE)+VLOOKUP(B86,[1]GD_CHAM_CONG!$C$6:$AV$934,45,FALSE)+VLOOKUP(B86,[1]GD_CHAM_CONG!$C$6:$AV$934,46,FALSE)</f>
        <v>0</v>
      </c>
      <c r="K86" s="15">
        <f>VLOOKUP(B86,[1]GD_CHAM_CONG!$C$6:$AW$934,47,FALSE)</f>
        <v>0</v>
      </c>
      <c r="L86" s="15">
        <f>VLOOKUP(B86,[1]GD_CHAM_CONG!$C$6:$AZ$934,48,FALSE)</f>
        <v>0</v>
      </c>
      <c r="M86" s="15">
        <f>VLOOKUP(B86,[1]GD_CHAM_CONG!$C$6:$BF$934,50,FALSE)+VLOOKUP(B86,[1]GD_CHAM_CONG!$C$6:$BF$934,51,FALSE)+VLOOKUP(B86,[1]GD_CHAM_CONG!$C$6:$BF$934,52,FALSE)+VLOOKUP(B86,[1]GD_CHAM_CONG!$C$6:$BF$934,53,FALSE)+VLOOKUP(B86,[1]GD_CHAM_CONG!$C$6:$BF$934,54,FALSE)</f>
        <v>0</v>
      </c>
      <c r="N86" s="16">
        <f>VLOOKUP(B86,[1]GD_CHAM_CONG!$C$1:$BK$473,61,FALSE)</f>
        <v>1</v>
      </c>
      <c r="O86" s="16">
        <f>VLOOKUP(B86,[1]GD_LCD_HS_LNS!$B$4:$F$469,5,FALSE)</f>
        <v>1.6</v>
      </c>
      <c r="P86" s="17">
        <f>VLOOKUP(B86,[1]RPT_LNS_LUONG_CHE_DO!$B$5:$BC$548,54,FALSE)</f>
        <v>7200000</v>
      </c>
      <c r="Q86" s="17">
        <f>VLOOKUP(B86,[1]RPT_LNS_LUONG_CHE_DO!$B$5:$CD$916,81,FALSE)</f>
        <v>0</v>
      </c>
      <c r="R86" s="17">
        <f>VLOOKUP(B86,[1]RPT_PHU_CAP_TN!$B$5:$G$992,6,FALSE)</f>
        <v>0</v>
      </c>
      <c r="S86" s="17">
        <f>VLOOKUP(B86,[1]RPT_TIEN_AN_TRUA!$B$5:$I$993,8,FALSE)</f>
        <v>680000</v>
      </c>
      <c r="T86" s="17">
        <f>VLOOKUP(B86,[1]RPT_LNS_LUONG_CHE_DO!$B$5:$BX$920,75,FALSE)+VLOOKUP(B86,[1]RPT_LNS_LUONG_CHE_DO!$B$5:$BY$920,76,FALSE)</f>
        <v>0</v>
      </c>
      <c r="U86" s="13">
        <f>VLOOKUP(B86,[1]RPT_CAC_KHOAN_GIAM_TRU!$B$4:$I$472,7,FALSE) + VLOOKUP(B86,[1]RPT_CAC_KHOAN_GIAM_TRU!$B$4:$I$472,8,FALSE)</f>
        <v>0</v>
      </c>
      <c r="V86" s="17">
        <f t="shared" si="0"/>
        <v>7880000</v>
      </c>
      <c r="W86" s="18">
        <f>VLOOKUP(B86,[1]RPT_BAO_HIEM!$B$5:$N$992,11,FALSE)</f>
        <v>310000</v>
      </c>
      <c r="X86" s="18">
        <f>VLOOKUP(B86,[1]RPT_BAO_HIEM!$B$5:$N$992,12,FALSE)</f>
        <v>58125</v>
      </c>
      <c r="Y86" s="18">
        <f>VLOOKUP(B86,[1]RPT_BAO_HIEM!$B$5:$N$992,13,FALSE)</f>
        <v>38750</v>
      </c>
      <c r="Z86" s="19">
        <f>MIN(VLOOKUP(B86,[1]RPT_DOAN_PHI!$B$5:$H$894,7,FALSE),115000)</f>
        <v>38750</v>
      </c>
      <c r="AA86" s="18">
        <f>VLOOKUP(B86,[1]RPT_THUE!$B$5:$H$850,7,FALSE)</f>
        <v>0</v>
      </c>
      <c r="AB86" s="18">
        <f t="shared" si="1"/>
        <v>445625</v>
      </c>
      <c r="AC86" s="20">
        <f t="shared" si="2"/>
        <v>7434375</v>
      </c>
      <c r="AD86" s="21"/>
      <c r="AE86" s="21"/>
      <c r="AF86" s="20">
        <f t="shared" si="3"/>
        <v>7434375</v>
      </c>
      <c r="AG86" s="82">
        <f t="shared" si="6"/>
        <v>406875</v>
      </c>
    </row>
    <row r="87" spans="1:33" ht="19.5" customHeight="1">
      <c r="A87" s="12">
        <f t="shared" si="7"/>
        <v>81</v>
      </c>
      <c r="B87" s="40">
        <f>[1]GD_CHUNG!B85</f>
        <v>12569</v>
      </c>
      <c r="C87" s="42" t="str">
        <f>[1]GD_CHUNG!C85</f>
        <v>Cấn Hà An</v>
      </c>
      <c r="D87" s="42" t="str">
        <f>[1]GD_CHUNG!D85</f>
        <v>Nhân viên phục vụ hành khách hàng hóa</v>
      </c>
      <c r="E87" s="13" t="str">
        <f>[1]GD_CHUNG!G85</f>
        <v>HD3N</v>
      </c>
      <c r="F87" s="14">
        <f>VLOOKUP(B87,[1]GD_LCD_HS_LNS!$B$4:$E$993,4,FALSE)</f>
        <v>3875000</v>
      </c>
      <c r="G87" s="54">
        <f>VLOOKUP(B87,[1]GD_CHUNG!$B$5:$N$532,13,FALSE)</f>
        <v>19024063167018</v>
      </c>
      <c r="H87" s="15">
        <f>VLOOKUP(B87,[1]GD_CHAM_CONG!$C$6:$AN$934,38,FALSE)</f>
        <v>27</v>
      </c>
      <c r="I87" s="15">
        <f>VLOOKUP(B87,[1]GD_CHAM_CONG!$C$6:$AS$934,39,FALSE)+VLOOKUP(B87,[1]GD_CHAM_CONG!$C$6:$AS$934,40,FALSE)+VLOOKUP(B87,[1]GD_CHAM_CONG!$C$6:$AS$934,41,FALSE)+VLOOKUP(B87,[1]GD_CHAM_CONG!$C$6:$AS$934,42,FALSE)+VLOOKUP(B87,[1]GD_CHAM_CONG!$C$6:$AS$934,43,FALSE)</f>
        <v>0</v>
      </c>
      <c r="J87" s="15">
        <f>VLOOKUP(B87,[1]GD_CHAM_CONG!$C$6:$AV$934,44,FALSE)+VLOOKUP(B87,[1]GD_CHAM_CONG!$C$6:$AV$934,45,FALSE)+VLOOKUP(B87,[1]GD_CHAM_CONG!$C$6:$AV$934,46,FALSE)</f>
        <v>0</v>
      </c>
      <c r="K87" s="15">
        <f>VLOOKUP(B87,[1]GD_CHAM_CONG!$C$6:$AW$934,47,FALSE)</f>
        <v>0</v>
      </c>
      <c r="L87" s="15">
        <f>VLOOKUP(B87,[1]GD_CHAM_CONG!$C$6:$AZ$934,48,FALSE)</f>
        <v>0</v>
      </c>
      <c r="M87" s="15">
        <f>VLOOKUP(B87,[1]GD_CHAM_CONG!$C$6:$BF$934,50,FALSE)+VLOOKUP(B87,[1]GD_CHAM_CONG!$C$6:$BF$934,51,FALSE)+VLOOKUP(B87,[1]GD_CHAM_CONG!$C$6:$BF$934,52,FALSE)+VLOOKUP(B87,[1]GD_CHAM_CONG!$C$6:$BF$934,53,FALSE)+VLOOKUP(B87,[1]GD_CHAM_CONG!$C$6:$BF$934,54,FALSE)</f>
        <v>0</v>
      </c>
      <c r="N87" s="15">
        <f>VLOOKUP(B87,[1]GD_CHAM_CONG!$C$1:$BK$473,61,FALSE)</f>
        <v>0.98</v>
      </c>
      <c r="O87" s="16">
        <f>VLOOKUP(B87,[1]GD_LCD_HS_LNS!$B$4:$F$469,5,FALSE)</f>
        <v>1.6</v>
      </c>
      <c r="P87" s="17">
        <f>VLOOKUP(B87,[1]RPT_LNS_LUONG_CHE_DO!$B$5:$BC$548,54,FALSE)</f>
        <v>7056000</v>
      </c>
      <c r="Q87" s="17">
        <f>VLOOKUP(B87,[1]RPT_LNS_LUONG_CHE_DO!$B$5:$CD$916,81,FALSE)</f>
        <v>0</v>
      </c>
      <c r="R87" s="17">
        <f>VLOOKUP(B87,[1]RPT_PHU_CAP_TN!$B$5:$G$992,6,FALSE)</f>
        <v>0</v>
      </c>
      <c r="S87" s="17">
        <f>VLOOKUP(B87,[1]RPT_TIEN_AN_TRUA!$B$5:$I$993,8,FALSE)</f>
        <v>680000</v>
      </c>
      <c r="T87" s="17">
        <f>VLOOKUP(B87,[1]RPT_LNS_LUONG_CHE_DO!$B$5:$BX$920,75,FALSE)+VLOOKUP(B87,[1]RPT_LNS_LUONG_CHE_DO!$B$5:$BY$920,76,FALSE)</f>
        <v>0</v>
      </c>
      <c r="U87" s="13">
        <f>VLOOKUP(B87,[1]RPT_CAC_KHOAN_GIAM_TRU!$B$4:$I$472,7,FALSE) + VLOOKUP(B87,[1]RPT_CAC_KHOAN_GIAM_TRU!$B$4:$I$472,8,FALSE)</f>
        <v>0</v>
      </c>
      <c r="V87" s="17">
        <f t="shared" si="0"/>
        <v>7736000</v>
      </c>
      <c r="W87" s="18">
        <f>VLOOKUP(B87,[1]RPT_BAO_HIEM!$B$5:$N$992,11,FALSE)</f>
        <v>310000</v>
      </c>
      <c r="X87" s="18">
        <f>VLOOKUP(B87,[1]RPT_BAO_HIEM!$B$5:$N$992,12,FALSE)</f>
        <v>58125</v>
      </c>
      <c r="Y87" s="18">
        <f>VLOOKUP(B87,[1]RPT_BAO_HIEM!$B$5:$N$992,13,FALSE)</f>
        <v>38750</v>
      </c>
      <c r="Z87" s="19">
        <f>MIN(VLOOKUP(B87,[1]RPT_DOAN_PHI!$B$5:$H$894,7,FALSE),115000)</f>
        <v>38750</v>
      </c>
      <c r="AA87" s="18">
        <f>VLOOKUP(B87,[1]RPT_THUE!$B$5:$H$850,7,FALSE)</f>
        <v>0</v>
      </c>
      <c r="AB87" s="18">
        <f t="shared" si="1"/>
        <v>445625</v>
      </c>
      <c r="AC87" s="20">
        <f t="shared" si="2"/>
        <v>7290375</v>
      </c>
      <c r="AD87" s="21"/>
      <c r="AE87" s="21"/>
      <c r="AF87" s="20">
        <f t="shared" si="3"/>
        <v>7290375</v>
      </c>
      <c r="AG87" s="82">
        <f t="shared" si="6"/>
        <v>406875</v>
      </c>
    </row>
    <row r="88" spans="1:33" ht="19.5" customHeight="1">
      <c r="A88" s="12">
        <f t="shared" si="7"/>
        <v>82</v>
      </c>
      <c r="B88" s="40">
        <f>[1]GD_CHUNG!B86</f>
        <v>12570</v>
      </c>
      <c r="C88" s="42" t="str">
        <f>[1]GD_CHUNG!C86</f>
        <v>Nguyễn Hoàng Hải</v>
      </c>
      <c r="D88" s="42" t="str">
        <f>[1]GD_CHUNG!D86</f>
        <v>Nhân viên tài liệu và HDCX</v>
      </c>
      <c r="E88" s="13" t="str">
        <f>[1]GD_CHUNG!G86</f>
        <v>HD3N</v>
      </c>
      <c r="F88" s="14">
        <f>VLOOKUP(B88,[1]GD_LCD_HS_LNS!$B$4:$E$993,4,FALSE)</f>
        <v>3972000</v>
      </c>
      <c r="G88" s="54">
        <f>VLOOKUP(B88,[1]GD_CHUNG!$B$5:$N$532,13,FALSE)</f>
        <v>19028385535018</v>
      </c>
      <c r="H88" s="15">
        <f>VLOOKUP(B88,[1]GD_CHAM_CONG!$C$6:$AN$934,38,FALSE)</f>
        <v>27</v>
      </c>
      <c r="I88" s="15">
        <f>VLOOKUP(B88,[1]GD_CHAM_CONG!$C$6:$AS$934,39,FALSE)+VLOOKUP(B88,[1]GD_CHAM_CONG!$C$6:$AS$934,40,FALSE)+VLOOKUP(B88,[1]GD_CHAM_CONG!$C$6:$AS$934,41,FALSE)+VLOOKUP(B88,[1]GD_CHAM_CONG!$C$6:$AS$934,42,FALSE)+VLOOKUP(B88,[1]GD_CHAM_CONG!$C$6:$AS$934,43,FALSE)</f>
        <v>0</v>
      </c>
      <c r="J88" s="15">
        <f>VLOOKUP(B88,[1]GD_CHAM_CONG!$C$6:$AV$934,44,FALSE)+VLOOKUP(B88,[1]GD_CHAM_CONG!$C$6:$AV$934,45,FALSE)+VLOOKUP(B88,[1]GD_CHAM_CONG!$C$6:$AV$934,46,FALSE)</f>
        <v>0</v>
      </c>
      <c r="K88" s="15">
        <f>VLOOKUP(B88,[1]GD_CHAM_CONG!$C$6:$AW$934,47,FALSE)</f>
        <v>0</v>
      </c>
      <c r="L88" s="15">
        <f>VLOOKUP(B88,[1]GD_CHAM_CONG!$C$6:$AZ$934,48,FALSE)</f>
        <v>0</v>
      </c>
      <c r="M88" s="15">
        <f>VLOOKUP(B88,[1]GD_CHAM_CONG!$C$6:$BF$934,50,FALSE)+VLOOKUP(B88,[1]GD_CHAM_CONG!$C$6:$BF$934,51,FALSE)+VLOOKUP(B88,[1]GD_CHAM_CONG!$C$6:$BF$934,52,FALSE)+VLOOKUP(B88,[1]GD_CHAM_CONG!$C$6:$BF$934,53,FALSE)+VLOOKUP(B88,[1]GD_CHAM_CONG!$C$6:$BF$934,54,FALSE)</f>
        <v>0</v>
      </c>
      <c r="N88" s="16">
        <f>VLOOKUP(B88,[1]GD_CHAM_CONG!$C$1:$BK$473,61,FALSE)</f>
        <v>1</v>
      </c>
      <c r="O88" s="16">
        <f>VLOOKUP(B88,[1]GD_LCD_HS_LNS!$B$4:$F$469,5,FALSE)</f>
        <v>1.8</v>
      </c>
      <c r="P88" s="17">
        <f>VLOOKUP(B88,[1]RPT_LNS_LUONG_CHE_DO!$B$5:$BC$548,54,FALSE)</f>
        <v>8100000</v>
      </c>
      <c r="Q88" s="17">
        <f>VLOOKUP(B88,[1]RPT_LNS_LUONG_CHE_DO!$B$5:$CD$916,81,FALSE)</f>
        <v>0</v>
      </c>
      <c r="R88" s="17">
        <f>VLOOKUP(B88,[1]RPT_PHU_CAP_TN!$B$5:$G$992,6,FALSE)</f>
        <v>0</v>
      </c>
      <c r="S88" s="17">
        <f>VLOOKUP(B88,[1]RPT_TIEN_AN_TRUA!$B$5:$I$993,8,FALSE)</f>
        <v>680000</v>
      </c>
      <c r="T88" s="17">
        <f>VLOOKUP(B88,[1]RPT_LNS_LUONG_CHE_DO!$B$5:$BX$920,75,FALSE)+VLOOKUP(B88,[1]RPT_LNS_LUONG_CHE_DO!$B$5:$BY$920,76,FALSE)</f>
        <v>458307.69230769237</v>
      </c>
      <c r="U88" s="13">
        <f>VLOOKUP(B88,[1]RPT_CAC_KHOAN_GIAM_TRU!$B$4:$I$472,7,FALSE) + VLOOKUP(B88,[1]RPT_CAC_KHOAN_GIAM_TRU!$B$4:$I$472,8,FALSE)</f>
        <v>152769.23076923078</v>
      </c>
      <c r="V88" s="17">
        <f t="shared" si="0"/>
        <v>9238307.692307692</v>
      </c>
      <c r="W88" s="18">
        <f>VLOOKUP(B88,[1]RPT_BAO_HIEM!$B$5:$N$992,11,FALSE)</f>
        <v>317760</v>
      </c>
      <c r="X88" s="18">
        <f>VLOOKUP(B88,[1]RPT_BAO_HIEM!$B$5:$N$992,12,FALSE)</f>
        <v>59580</v>
      </c>
      <c r="Y88" s="18">
        <f>VLOOKUP(B88,[1]RPT_BAO_HIEM!$B$5:$N$992,13,FALSE)</f>
        <v>39720</v>
      </c>
      <c r="Z88" s="19">
        <f>MIN(VLOOKUP(B88,[1]RPT_DOAN_PHI!$B$5:$H$894,7,FALSE),115000)</f>
        <v>39720</v>
      </c>
      <c r="AA88" s="18">
        <f>VLOOKUP(B88,[1]RPT_THUE!$B$5:$H$850,7,FALSE)</f>
        <v>0</v>
      </c>
      <c r="AB88" s="18">
        <f t="shared" si="1"/>
        <v>456780</v>
      </c>
      <c r="AC88" s="20">
        <f t="shared" si="2"/>
        <v>8781527.692307692</v>
      </c>
      <c r="AD88" s="21"/>
      <c r="AE88" s="22"/>
      <c r="AF88" s="20">
        <f t="shared" si="3"/>
        <v>8781527.692307692</v>
      </c>
      <c r="AG88" s="82">
        <f t="shared" si="6"/>
        <v>417060</v>
      </c>
    </row>
    <row r="89" spans="1:33" ht="19.5" customHeight="1">
      <c r="A89" s="12">
        <f t="shared" si="7"/>
        <v>83</v>
      </c>
      <c r="B89" s="40">
        <f>[1]GD_CHUNG!B87</f>
        <v>13382</v>
      </c>
      <c r="C89" s="42" t="str">
        <f>[1]GD_CHUNG!C87</f>
        <v>Nguyễn Thị Bích Thảo</v>
      </c>
      <c r="D89" s="42" t="str">
        <f>[1]GD_CHUNG!D87</f>
        <v>Nhân viên phục vụ hành khách hàng hóa</v>
      </c>
      <c r="E89" s="13" t="str">
        <f>[1]GD_CHUNG!G87</f>
        <v>HDKX</v>
      </c>
      <c r="F89" s="14">
        <f>VLOOKUP(B89,[1]GD_LCD_HS_LNS!$B$4:$E$993,4,FALSE)</f>
        <v>3875000</v>
      </c>
      <c r="G89" s="54">
        <f>VLOOKUP(B89,[1]GD_CHUNG!$B$5:$N$532,13,FALSE)</f>
        <v>19028960225018</v>
      </c>
      <c r="H89" s="15">
        <f>VLOOKUP(B89,[1]GD_CHAM_CONG!$C$6:$AN$934,38,FALSE)</f>
        <v>27</v>
      </c>
      <c r="I89" s="15">
        <f>VLOOKUP(B89,[1]GD_CHAM_CONG!$C$6:$AS$934,39,FALSE)+VLOOKUP(B89,[1]GD_CHAM_CONG!$C$6:$AS$934,40,FALSE)+VLOOKUP(B89,[1]GD_CHAM_CONG!$C$6:$AS$934,41,FALSE)+VLOOKUP(B89,[1]GD_CHAM_CONG!$C$6:$AS$934,42,FALSE)+VLOOKUP(B89,[1]GD_CHAM_CONG!$C$6:$AS$934,43,FALSE)</f>
        <v>0</v>
      </c>
      <c r="J89" s="15">
        <f>VLOOKUP(B89,[1]GD_CHAM_CONG!$C$6:$AV$934,44,FALSE)+VLOOKUP(B89,[1]GD_CHAM_CONG!$C$6:$AV$934,45,FALSE)+VLOOKUP(B89,[1]GD_CHAM_CONG!$C$6:$AV$934,46,FALSE)</f>
        <v>0</v>
      </c>
      <c r="K89" s="15">
        <f>VLOOKUP(B89,[1]GD_CHAM_CONG!$C$6:$AW$934,47,FALSE)</f>
        <v>0</v>
      </c>
      <c r="L89" s="15">
        <f>VLOOKUP(B89,[1]GD_CHAM_CONG!$C$6:$AZ$934,48,FALSE)</f>
        <v>0</v>
      </c>
      <c r="M89" s="15">
        <f>VLOOKUP(B89,[1]GD_CHAM_CONG!$C$6:$BF$934,50,FALSE)+VLOOKUP(B89,[1]GD_CHAM_CONG!$C$6:$BF$934,51,FALSE)+VLOOKUP(B89,[1]GD_CHAM_CONG!$C$6:$BF$934,52,FALSE)+VLOOKUP(B89,[1]GD_CHAM_CONG!$C$6:$BF$934,53,FALSE)+VLOOKUP(B89,[1]GD_CHAM_CONG!$C$6:$BF$934,54,FALSE)</f>
        <v>0</v>
      </c>
      <c r="N89" s="16">
        <f>VLOOKUP(B89,[1]GD_CHAM_CONG!$C$1:$BK$473,61,FALSE)</f>
        <v>0.95</v>
      </c>
      <c r="O89" s="16">
        <f>VLOOKUP(B89,[1]GD_LCD_HS_LNS!$B$4:$F$469,5,FALSE)</f>
        <v>1.6</v>
      </c>
      <c r="P89" s="17">
        <f>VLOOKUP(B89,[1]RPT_LNS_LUONG_CHE_DO!$B$5:$BC$548,54,FALSE)</f>
        <v>6840000</v>
      </c>
      <c r="Q89" s="17">
        <f>VLOOKUP(B89,[1]RPT_LNS_LUONG_CHE_DO!$B$5:$CD$916,81,FALSE)</f>
        <v>0</v>
      </c>
      <c r="R89" s="17">
        <f>VLOOKUP(B89,[1]RPT_PHU_CAP_TN!$B$5:$G$992,6,FALSE)</f>
        <v>0</v>
      </c>
      <c r="S89" s="17">
        <f>VLOOKUP(B89,[1]RPT_TIEN_AN_TRUA!$B$5:$I$993,8,FALSE)</f>
        <v>680000</v>
      </c>
      <c r="T89" s="17">
        <f>VLOOKUP(B89,[1]RPT_LNS_LUONG_CHE_DO!$B$5:$BX$920,75,FALSE)+VLOOKUP(B89,[1]RPT_LNS_LUONG_CHE_DO!$B$5:$BY$920,76,FALSE)</f>
        <v>0</v>
      </c>
      <c r="U89" s="13">
        <f>VLOOKUP(B89,[1]RPT_CAC_KHOAN_GIAM_TRU!$B$4:$I$472,7,FALSE) + VLOOKUP(B89,[1]RPT_CAC_KHOAN_GIAM_TRU!$B$4:$I$472,8,FALSE)</f>
        <v>0</v>
      </c>
      <c r="V89" s="17">
        <f t="shared" si="0"/>
        <v>7520000</v>
      </c>
      <c r="W89" s="18">
        <f>VLOOKUP(B89,[1]RPT_BAO_HIEM!$B$5:$N$992,11,FALSE)</f>
        <v>310000</v>
      </c>
      <c r="X89" s="18">
        <f>VLOOKUP(B89,[1]RPT_BAO_HIEM!$B$5:$N$992,12,FALSE)</f>
        <v>58125</v>
      </c>
      <c r="Y89" s="18">
        <f>VLOOKUP(B89,[1]RPT_BAO_HIEM!$B$5:$N$992,13,FALSE)</f>
        <v>38750</v>
      </c>
      <c r="Z89" s="19">
        <f>MIN(VLOOKUP(B89,[1]RPT_DOAN_PHI!$B$5:$H$894,7,FALSE),115000)</f>
        <v>38750</v>
      </c>
      <c r="AA89" s="18">
        <f>VLOOKUP(B89,[1]RPT_THUE!$B$5:$H$850,7,FALSE)</f>
        <v>0</v>
      </c>
      <c r="AB89" s="18">
        <f t="shared" si="1"/>
        <v>445625</v>
      </c>
      <c r="AC89" s="20">
        <f t="shared" si="2"/>
        <v>7074375</v>
      </c>
      <c r="AD89" s="21"/>
      <c r="AE89" s="21"/>
      <c r="AF89" s="20">
        <f t="shared" si="3"/>
        <v>7074375</v>
      </c>
      <c r="AG89" s="82">
        <f t="shared" si="6"/>
        <v>406875</v>
      </c>
    </row>
    <row r="90" spans="1:33" ht="19.5" customHeight="1">
      <c r="A90" s="12">
        <f t="shared" si="7"/>
        <v>84</v>
      </c>
      <c r="B90" s="40">
        <f>[1]GD_CHUNG!B88</f>
        <v>10570</v>
      </c>
      <c r="C90" s="42" t="str">
        <f>[1]GD_CHUNG!C88</f>
        <v>Phạm Anh Dũng</v>
      </c>
      <c r="D90" s="42" t="str">
        <f>[1]GD_CHUNG!D88</f>
        <v>NV PVHK</v>
      </c>
      <c r="E90" s="13" t="str">
        <f>[1]GD_CHUNG!G88</f>
        <v>HDKX</v>
      </c>
      <c r="F90" s="14">
        <f>VLOOKUP(B90,[1]GD_LCD_HS_LNS!$B$4:$E$993,4,FALSE)</f>
        <v>3875000</v>
      </c>
      <c r="G90" s="54">
        <f>VLOOKUP(B90,[1]GD_CHUNG!$B$5:$N$532,13,FALSE)</f>
        <v>10522162011019</v>
      </c>
      <c r="H90" s="15">
        <f>VLOOKUP(B90,[1]GD_CHAM_CONG!$C$6:$AN$934,38,FALSE)</f>
        <v>24</v>
      </c>
      <c r="I90" s="15">
        <f>VLOOKUP(B90,[1]GD_CHAM_CONG!$C$6:$AS$934,39,FALSE)+VLOOKUP(B90,[1]GD_CHAM_CONG!$C$6:$AS$934,40,FALSE)+VLOOKUP(B90,[1]GD_CHAM_CONG!$C$6:$AS$934,41,FALSE)+VLOOKUP(B90,[1]GD_CHAM_CONG!$C$6:$AS$934,42,FALSE)+VLOOKUP(B90,[1]GD_CHAM_CONG!$C$6:$AS$934,43,FALSE)</f>
        <v>0</v>
      </c>
      <c r="J90" s="15">
        <f>VLOOKUP(B90,[1]GD_CHAM_CONG!$C$6:$AV$934,44,FALSE)+VLOOKUP(B90,[1]GD_CHAM_CONG!$C$6:$AV$934,45,FALSE)+VLOOKUP(B90,[1]GD_CHAM_CONG!$C$6:$AV$934,46,FALSE)</f>
        <v>0</v>
      </c>
      <c r="K90" s="15">
        <f>VLOOKUP(B90,[1]GD_CHAM_CONG!$C$6:$AW$934,47,FALSE)</f>
        <v>0</v>
      </c>
      <c r="L90" s="15">
        <f>VLOOKUP(B90,[1]GD_CHAM_CONG!$C$6:$AZ$934,48,FALSE)</f>
        <v>0</v>
      </c>
      <c r="M90" s="15">
        <f>VLOOKUP(B90,[1]GD_CHAM_CONG!$C$6:$BF$934,50,FALSE)+VLOOKUP(B90,[1]GD_CHAM_CONG!$C$6:$BF$934,51,FALSE)+VLOOKUP(B90,[1]GD_CHAM_CONG!$C$6:$BF$934,52,FALSE)+VLOOKUP(B90,[1]GD_CHAM_CONG!$C$6:$BF$934,53,FALSE)+VLOOKUP(B90,[1]GD_CHAM_CONG!$C$6:$BF$934,54,FALSE)</f>
        <v>3</v>
      </c>
      <c r="N90" s="16">
        <f>VLOOKUP(B90,[1]GD_CHAM_CONG!$C$1:$BK$473,61,FALSE)</f>
        <v>1</v>
      </c>
      <c r="O90" s="16">
        <f>VLOOKUP(B90,[1]GD_LCD_HS_LNS!$B$4:$F$469,5,FALSE)</f>
        <v>2.13</v>
      </c>
      <c r="P90" s="17">
        <f>VLOOKUP(B90,[1]RPT_LNS_LUONG_CHE_DO!$B$5:$BC$548,54,FALSE)</f>
        <v>8519999.9999999981</v>
      </c>
      <c r="Q90" s="17">
        <f>VLOOKUP(B90,[1]RPT_LNS_LUONG_CHE_DO!$B$5:$CD$916,81,FALSE)</f>
        <v>447115.38461538462</v>
      </c>
      <c r="R90" s="17">
        <f>VLOOKUP(B90,[1]RPT_PHU_CAP_TN!$B$5:$G$992,6,FALSE)</f>
        <v>137777.77777777778</v>
      </c>
      <c r="S90" s="17">
        <f>VLOOKUP(B90,[1]RPT_TIEN_AN_TRUA!$B$5:$I$993,8,FALSE)</f>
        <v>604444.44444444438</v>
      </c>
      <c r="T90" s="17">
        <f>VLOOKUP(B90,[1]RPT_LNS_LUONG_CHE_DO!$B$5:$BX$920,75,FALSE)+VLOOKUP(B90,[1]RPT_LNS_LUONG_CHE_DO!$B$5:$BY$920,76,FALSE)</f>
        <v>0</v>
      </c>
      <c r="U90" s="13">
        <f>VLOOKUP(B90,[1]RPT_CAC_KHOAN_GIAM_TRU!$B$4:$I$472,7,FALSE) + VLOOKUP(B90,[1]RPT_CAC_KHOAN_GIAM_TRU!$B$4:$I$472,8,FALSE)</f>
        <v>0</v>
      </c>
      <c r="V90" s="17">
        <f t="shared" si="0"/>
        <v>9709337.6068376042</v>
      </c>
      <c r="W90" s="18">
        <f>VLOOKUP(B90,[1]RPT_BAO_HIEM!$B$5:$N$992,11,FALSE)</f>
        <v>310000</v>
      </c>
      <c r="X90" s="18">
        <f>VLOOKUP(B90,[1]RPT_BAO_HIEM!$B$5:$N$992,12,FALSE)</f>
        <v>58125</v>
      </c>
      <c r="Y90" s="18">
        <f>VLOOKUP(B90,[1]RPT_BAO_HIEM!$B$5:$N$992,13,FALSE)</f>
        <v>38750</v>
      </c>
      <c r="Z90" s="19">
        <f>MIN(VLOOKUP(B90,[1]RPT_DOAN_PHI!$B$5:$H$894,7,FALSE),115000)</f>
        <v>38750</v>
      </c>
      <c r="AA90" s="18">
        <f>VLOOKUP(B90,[1]RPT_THUE!$B$5:$H$850,7,FALSE)</f>
        <v>0</v>
      </c>
      <c r="AB90" s="18">
        <f t="shared" si="1"/>
        <v>445625</v>
      </c>
      <c r="AC90" s="20">
        <f t="shared" si="2"/>
        <v>9263712.6068376042</v>
      </c>
      <c r="AD90" s="21"/>
      <c r="AE90" s="21"/>
      <c r="AF90" s="20">
        <f t="shared" si="3"/>
        <v>9263712.6068376042</v>
      </c>
      <c r="AG90" s="82">
        <f t="shared" si="6"/>
        <v>406875</v>
      </c>
    </row>
    <row r="91" spans="1:33" ht="19.5" customHeight="1">
      <c r="A91" s="12">
        <f t="shared" si="7"/>
        <v>85</v>
      </c>
      <c r="B91" s="40">
        <f>[1]GD_CHUNG!B89</f>
        <v>10583</v>
      </c>
      <c r="C91" s="42" t="str">
        <f>[1]GD_CHUNG!C89</f>
        <v>Nguyễn Thanh Huy</v>
      </c>
      <c r="D91" s="42" t="str">
        <f>[1]GD_CHUNG!D89</f>
        <v>NV PVHK</v>
      </c>
      <c r="E91" s="13" t="str">
        <f>[1]GD_CHUNG!G89</f>
        <v>HD3N</v>
      </c>
      <c r="F91" s="14">
        <f>VLOOKUP(B91,[1]GD_LCD_HS_LNS!$B$4:$E$993,4,FALSE)</f>
        <v>3875000</v>
      </c>
      <c r="G91" s="54">
        <f>VLOOKUP(B91,[1]GD_CHUNG!$B$5:$N$532,13,FALSE)</f>
        <v>10525139501016</v>
      </c>
      <c r="H91" s="15">
        <f>VLOOKUP(B91,[1]GD_CHAM_CONG!$C$6:$AN$934,38,FALSE)</f>
        <v>27</v>
      </c>
      <c r="I91" s="15">
        <f>VLOOKUP(B91,[1]GD_CHAM_CONG!$C$6:$AS$934,39,FALSE)+VLOOKUP(B91,[1]GD_CHAM_CONG!$C$6:$AS$934,40,FALSE)+VLOOKUP(B91,[1]GD_CHAM_CONG!$C$6:$AS$934,41,FALSE)+VLOOKUP(B91,[1]GD_CHAM_CONG!$C$6:$AS$934,42,FALSE)+VLOOKUP(B91,[1]GD_CHAM_CONG!$C$6:$AS$934,43,FALSE)</f>
        <v>0</v>
      </c>
      <c r="J91" s="15">
        <f>VLOOKUP(B91,[1]GD_CHAM_CONG!$C$6:$AV$934,44,FALSE)+VLOOKUP(B91,[1]GD_CHAM_CONG!$C$6:$AV$934,45,FALSE)+VLOOKUP(B91,[1]GD_CHAM_CONG!$C$6:$AV$934,46,FALSE)</f>
        <v>0</v>
      </c>
      <c r="K91" s="15">
        <f>VLOOKUP(B91,[1]GD_CHAM_CONG!$C$6:$AW$934,47,FALSE)</f>
        <v>0</v>
      </c>
      <c r="L91" s="15">
        <f>VLOOKUP(B91,[1]GD_CHAM_CONG!$C$6:$AZ$934,48,FALSE)</f>
        <v>0</v>
      </c>
      <c r="M91" s="15">
        <f>VLOOKUP(B91,[1]GD_CHAM_CONG!$C$6:$BF$934,50,FALSE)+VLOOKUP(B91,[1]GD_CHAM_CONG!$C$6:$BF$934,51,FALSE)+VLOOKUP(B91,[1]GD_CHAM_CONG!$C$6:$BF$934,52,FALSE)+VLOOKUP(B91,[1]GD_CHAM_CONG!$C$6:$BF$934,53,FALSE)+VLOOKUP(B91,[1]GD_CHAM_CONG!$C$6:$BF$934,54,FALSE)</f>
        <v>0</v>
      </c>
      <c r="N91" s="16">
        <f>VLOOKUP(B91,[1]GD_CHAM_CONG!$C$1:$BK$473,61,FALSE)</f>
        <v>1</v>
      </c>
      <c r="O91" s="16">
        <f>VLOOKUP(B91,[1]GD_LCD_HS_LNS!$B$4:$F$469,5,FALSE)</f>
        <v>1.9</v>
      </c>
      <c r="P91" s="17">
        <f>VLOOKUP(B91,[1]RPT_LNS_LUONG_CHE_DO!$B$5:$BC$548,54,FALSE)</f>
        <v>8550000</v>
      </c>
      <c r="Q91" s="17">
        <f>VLOOKUP(B91,[1]RPT_LNS_LUONG_CHE_DO!$B$5:$CD$916,81,FALSE)</f>
        <v>0</v>
      </c>
      <c r="R91" s="17">
        <f>VLOOKUP(B91,[1]RPT_PHU_CAP_TN!$B$5:$G$992,6,FALSE)</f>
        <v>155000</v>
      </c>
      <c r="S91" s="17">
        <f>VLOOKUP(B91,[1]RPT_TIEN_AN_TRUA!$B$5:$I$993,8,FALSE)</f>
        <v>680000</v>
      </c>
      <c r="T91" s="17">
        <f>VLOOKUP(B91,[1]RPT_LNS_LUONG_CHE_DO!$B$5:$BX$920,75,FALSE)+VLOOKUP(B91,[1]RPT_LNS_LUONG_CHE_DO!$B$5:$BY$920,76,FALSE)</f>
        <v>447115.38461538468</v>
      </c>
      <c r="U91" s="13">
        <f>VLOOKUP(B91,[1]RPT_CAC_KHOAN_GIAM_TRU!$B$4:$I$472,7,FALSE) + VLOOKUP(B91,[1]RPT_CAC_KHOAN_GIAM_TRU!$B$4:$I$472,8,FALSE)</f>
        <v>149038.46153846156</v>
      </c>
      <c r="V91" s="17">
        <f t="shared" si="0"/>
        <v>9832115.384615384</v>
      </c>
      <c r="W91" s="18">
        <f>VLOOKUP(B91,[1]RPT_BAO_HIEM!$B$5:$N$992,11,FALSE)</f>
        <v>310000</v>
      </c>
      <c r="X91" s="18">
        <f>VLOOKUP(B91,[1]RPT_BAO_HIEM!$B$5:$N$992,12,FALSE)</f>
        <v>58125</v>
      </c>
      <c r="Y91" s="18">
        <f>VLOOKUP(B91,[1]RPT_BAO_HIEM!$B$5:$N$992,13,FALSE)</f>
        <v>38750</v>
      </c>
      <c r="Z91" s="19">
        <f>MIN(VLOOKUP(B91,[1]RPT_DOAN_PHI!$B$5:$H$894,7,FALSE),115000)</f>
        <v>38750</v>
      </c>
      <c r="AA91" s="18">
        <f>VLOOKUP(B91,[1]RPT_THUE!$B$5:$H$850,7,FALSE)</f>
        <v>0</v>
      </c>
      <c r="AB91" s="18">
        <f t="shared" si="1"/>
        <v>445625</v>
      </c>
      <c r="AC91" s="20">
        <f t="shared" si="2"/>
        <v>9386490.384615384</v>
      </c>
      <c r="AD91" s="21"/>
      <c r="AE91" s="21"/>
      <c r="AF91" s="20">
        <f t="shared" si="3"/>
        <v>9386490.384615384</v>
      </c>
      <c r="AG91" s="82">
        <f t="shared" si="6"/>
        <v>406875</v>
      </c>
    </row>
    <row r="92" spans="1:33" ht="19.5" customHeight="1">
      <c r="A92" s="12">
        <f t="shared" si="7"/>
        <v>86</v>
      </c>
      <c r="B92" s="40">
        <f>[1]GD_CHUNG!B90</f>
        <v>10585</v>
      </c>
      <c r="C92" s="42" t="str">
        <f>[1]GD_CHUNG!C90</f>
        <v>Nguyễn Thị Minh Thu</v>
      </c>
      <c r="D92" s="42" t="str">
        <f>[1]GD_CHUNG!D90</f>
        <v>NV PVHK</v>
      </c>
      <c r="E92" s="13" t="str">
        <f>[1]GD_CHUNG!G90</f>
        <v>HD3N</v>
      </c>
      <c r="F92" s="14">
        <f>VLOOKUP(B92,[1]GD_LCD_HS_LNS!$B$4:$E$993,4,FALSE)</f>
        <v>3875000</v>
      </c>
      <c r="G92" s="54">
        <f>VLOOKUP(B92,[1]GD_CHUNG!$B$5:$N$532,13,FALSE)</f>
        <v>10525139512018</v>
      </c>
      <c r="H92" s="15">
        <f>VLOOKUP(B92,[1]GD_CHAM_CONG!$C$6:$AN$934,38,FALSE)</f>
        <v>27</v>
      </c>
      <c r="I92" s="15">
        <f>VLOOKUP(B92,[1]GD_CHAM_CONG!$C$6:$AS$934,39,FALSE)+VLOOKUP(B92,[1]GD_CHAM_CONG!$C$6:$AS$934,40,FALSE)+VLOOKUP(B92,[1]GD_CHAM_CONG!$C$6:$AS$934,41,FALSE)+VLOOKUP(B92,[1]GD_CHAM_CONG!$C$6:$AS$934,42,FALSE)+VLOOKUP(B92,[1]GD_CHAM_CONG!$C$6:$AS$934,43,FALSE)</f>
        <v>0</v>
      </c>
      <c r="J92" s="15">
        <f>VLOOKUP(B92,[1]GD_CHAM_CONG!$C$6:$AV$934,44,FALSE)+VLOOKUP(B92,[1]GD_CHAM_CONG!$C$6:$AV$934,45,FALSE)+VLOOKUP(B92,[1]GD_CHAM_CONG!$C$6:$AV$934,46,FALSE)</f>
        <v>0</v>
      </c>
      <c r="K92" s="15">
        <f>VLOOKUP(B92,[1]GD_CHAM_CONG!$C$6:$AW$934,47,FALSE)</f>
        <v>0</v>
      </c>
      <c r="L92" s="15">
        <f>VLOOKUP(B92,[1]GD_CHAM_CONG!$C$6:$AZ$934,48,FALSE)</f>
        <v>0</v>
      </c>
      <c r="M92" s="15">
        <f>VLOOKUP(B92,[1]GD_CHAM_CONG!$C$6:$BF$934,50,FALSE)+VLOOKUP(B92,[1]GD_CHAM_CONG!$C$6:$BF$934,51,FALSE)+VLOOKUP(B92,[1]GD_CHAM_CONG!$C$6:$BF$934,52,FALSE)+VLOOKUP(B92,[1]GD_CHAM_CONG!$C$6:$BF$934,53,FALSE)+VLOOKUP(B92,[1]GD_CHAM_CONG!$C$6:$BF$934,54,FALSE)</f>
        <v>0</v>
      </c>
      <c r="N92" s="16">
        <f>VLOOKUP(B92,[1]GD_CHAM_CONG!$C$1:$BK$473,61,FALSE)</f>
        <v>1</v>
      </c>
      <c r="O92" s="16">
        <f>VLOOKUP(B92,[1]GD_LCD_HS_LNS!$B$4:$F$469,5,FALSE)</f>
        <v>1.9</v>
      </c>
      <c r="P92" s="17">
        <f>VLOOKUP(B92,[1]RPT_LNS_LUONG_CHE_DO!$B$5:$BC$548,54,FALSE)</f>
        <v>8550000</v>
      </c>
      <c r="Q92" s="17">
        <f>VLOOKUP(B92,[1]RPT_LNS_LUONG_CHE_DO!$B$5:$CD$916,81,FALSE)</f>
        <v>0</v>
      </c>
      <c r="R92" s="17">
        <f>VLOOKUP(B92,[1]RPT_PHU_CAP_TN!$B$5:$G$992,6,FALSE)</f>
        <v>155000</v>
      </c>
      <c r="S92" s="17">
        <f>VLOOKUP(B92,[1]RPT_TIEN_AN_TRUA!$B$5:$I$993,8,FALSE)</f>
        <v>680000</v>
      </c>
      <c r="T92" s="17">
        <f>VLOOKUP(B92,[1]RPT_LNS_LUONG_CHE_DO!$B$5:$BX$920,75,FALSE)+VLOOKUP(B92,[1]RPT_LNS_LUONG_CHE_DO!$B$5:$BY$920,76,FALSE)</f>
        <v>0</v>
      </c>
      <c r="U92" s="13">
        <f>VLOOKUP(B92,[1]RPT_CAC_KHOAN_GIAM_TRU!$B$4:$I$472,7,FALSE) + VLOOKUP(B92,[1]RPT_CAC_KHOAN_GIAM_TRU!$B$4:$I$472,8,FALSE)</f>
        <v>0</v>
      </c>
      <c r="V92" s="17">
        <f t="shared" si="0"/>
        <v>9385000</v>
      </c>
      <c r="W92" s="18">
        <f>VLOOKUP(B92,[1]RPT_BAO_HIEM!$B$5:$N$992,11,FALSE)</f>
        <v>310000</v>
      </c>
      <c r="X92" s="18">
        <f>VLOOKUP(B92,[1]RPT_BAO_HIEM!$B$5:$N$992,12,FALSE)</f>
        <v>58125</v>
      </c>
      <c r="Y92" s="18">
        <f>VLOOKUP(B92,[1]RPT_BAO_HIEM!$B$5:$N$992,13,FALSE)</f>
        <v>38750</v>
      </c>
      <c r="Z92" s="19">
        <f>MIN(VLOOKUP(B92,[1]RPT_DOAN_PHI!$B$5:$H$894,7,FALSE),115000)</f>
        <v>38750</v>
      </c>
      <c r="AA92" s="18">
        <f>VLOOKUP(B92,[1]RPT_THUE!$B$5:$H$850,7,FALSE)</f>
        <v>0</v>
      </c>
      <c r="AB92" s="18">
        <f t="shared" si="1"/>
        <v>445625</v>
      </c>
      <c r="AC92" s="20">
        <f t="shared" si="2"/>
        <v>8939375</v>
      </c>
      <c r="AD92" s="21"/>
      <c r="AE92" s="22"/>
      <c r="AF92" s="20">
        <f t="shared" si="3"/>
        <v>8939375</v>
      </c>
      <c r="AG92" s="82">
        <f t="shared" si="6"/>
        <v>406875</v>
      </c>
    </row>
    <row r="93" spans="1:33" ht="19.5" customHeight="1">
      <c r="A93" s="12">
        <f t="shared" si="7"/>
        <v>87</v>
      </c>
      <c r="B93" s="40">
        <f>[1]GD_CHUNG!B91</f>
        <v>10586</v>
      </c>
      <c r="C93" s="42" t="str">
        <f>[1]GD_CHUNG!C91</f>
        <v>Nguyễn Thu Hằng</v>
      </c>
      <c r="D93" s="42" t="str">
        <f>[1]GD_CHUNG!D91</f>
        <v>NV PVHK</v>
      </c>
      <c r="E93" s="13" t="str">
        <f>[1]GD_CHUNG!G91</f>
        <v>HD3N</v>
      </c>
      <c r="F93" s="14">
        <f>VLOOKUP(B93,[1]GD_LCD_HS_LNS!$B$4:$E$993,4,FALSE)</f>
        <v>3875000</v>
      </c>
      <c r="G93" s="54">
        <f>VLOOKUP(B93,[1]GD_CHUNG!$B$5:$N$532,13,FALSE)</f>
        <v>10523365971014</v>
      </c>
      <c r="H93" s="15">
        <f>VLOOKUP(B93,[1]GD_CHAM_CONG!$C$6:$AN$934,38,FALSE)</f>
        <v>27</v>
      </c>
      <c r="I93" s="15">
        <f>VLOOKUP(B93,[1]GD_CHAM_CONG!$C$6:$AS$934,39,FALSE)+VLOOKUP(B93,[1]GD_CHAM_CONG!$C$6:$AS$934,40,FALSE)+VLOOKUP(B93,[1]GD_CHAM_CONG!$C$6:$AS$934,41,FALSE)+VLOOKUP(B93,[1]GD_CHAM_CONG!$C$6:$AS$934,42,FALSE)+VLOOKUP(B93,[1]GD_CHAM_CONG!$C$6:$AS$934,43,FALSE)</f>
        <v>0</v>
      </c>
      <c r="J93" s="15">
        <f>VLOOKUP(B93,[1]GD_CHAM_CONG!$C$6:$AV$934,44,FALSE)+VLOOKUP(B93,[1]GD_CHAM_CONG!$C$6:$AV$934,45,FALSE)+VLOOKUP(B93,[1]GD_CHAM_CONG!$C$6:$AV$934,46,FALSE)</f>
        <v>0</v>
      </c>
      <c r="K93" s="15">
        <f>VLOOKUP(B93,[1]GD_CHAM_CONG!$C$6:$AW$934,47,FALSE)</f>
        <v>0</v>
      </c>
      <c r="L93" s="15">
        <f>VLOOKUP(B93,[1]GD_CHAM_CONG!$C$6:$AZ$934,48,FALSE)</f>
        <v>0</v>
      </c>
      <c r="M93" s="15">
        <f>VLOOKUP(B93,[1]GD_CHAM_CONG!$C$6:$BF$934,50,FALSE)+VLOOKUP(B93,[1]GD_CHAM_CONG!$C$6:$BF$934,51,FALSE)+VLOOKUP(B93,[1]GD_CHAM_CONG!$C$6:$BF$934,52,FALSE)+VLOOKUP(B93,[1]GD_CHAM_CONG!$C$6:$BF$934,53,FALSE)+VLOOKUP(B93,[1]GD_CHAM_CONG!$C$6:$BF$934,54,FALSE)</f>
        <v>0</v>
      </c>
      <c r="N93" s="16">
        <f>VLOOKUP(B93,[1]GD_CHAM_CONG!$C$1:$BK$473,61,FALSE)</f>
        <v>1</v>
      </c>
      <c r="O93" s="16">
        <f>VLOOKUP(B93,[1]GD_LCD_HS_LNS!$B$4:$F$469,5,FALSE)</f>
        <v>1.9</v>
      </c>
      <c r="P93" s="17">
        <f>VLOOKUP(B93,[1]RPT_LNS_LUONG_CHE_DO!$B$5:$BC$548,54,FALSE)</f>
        <v>8550000</v>
      </c>
      <c r="Q93" s="17">
        <f>VLOOKUP(B93,[1]RPT_LNS_LUONG_CHE_DO!$B$5:$CD$916,81,FALSE)</f>
        <v>0</v>
      </c>
      <c r="R93" s="17">
        <f>VLOOKUP(B93,[1]RPT_PHU_CAP_TN!$B$5:$G$992,6,FALSE)</f>
        <v>0</v>
      </c>
      <c r="S93" s="17">
        <f>VLOOKUP(B93,[1]RPT_TIEN_AN_TRUA!$B$5:$I$993,8,FALSE)</f>
        <v>680000</v>
      </c>
      <c r="T93" s="17">
        <f>VLOOKUP(B93,[1]RPT_LNS_LUONG_CHE_DO!$B$5:$BX$920,75,FALSE)+VLOOKUP(B93,[1]RPT_LNS_LUONG_CHE_DO!$B$5:$BY$920,76,FALSE)</f>
        <v>223557.69230769234</v>
      </c>
      <c r="U93" s="13">
        <f>VLOOKUP(B93,[1]RPT_CAC_KHOAN_GIAM_TRU!$B$4:$I$472,7,FALSE) + VLOOKUP(B93,[1]RPT_CAC_KHOAN_GIAM_TRU!$B$4:$I$472,8,FALSE)</f>
        <v>74519.23076923078</v>
      </c>
      <c r="V93" s="17">
        <f t="shared" si="0"/>
        <v>9453557.692307692</v>
      </c>
      <c r="W93" s="18">
        <f>VLOOKUP(B93,[1]RPT_BAO_HIEM!$B$5:$N$992,11,FALSE)</f>
        <v>310000</v>
      </c>
      <c r="X93" s="18">
        <f>VLOOKUP(B93,[1]RPT_BAO_HIEM!$B$5:$N$992,12,FALSE)</f>
        <v>58125</v>
      </c>
      <c r="Y93" s="18">
        <f>VLOOKUP(B93,[1]RPT_BAO_HIEM!$B$5:$N$992,13,FALSE)</f>
        <v>38750</v>
      </c>
      <c r="Z93" s="19">
        <f>MIN(VLOOKUP(B93,[1]RPT_DOAN_PHI!$B$5:$H$894,7,FALSE),115000)</f>
        <v>38750</v>
      </c>
      <c r="AA93" s="18">
        <f>VLOOKUP(B93,[1]RPT_THUE!$B$5:$H$850,7,FALSE)</f>
        <v>0</v>
      </c>
      <c r="AB93" s="18">
        <f t="shared" si="1"/>
        <v>445625</v>
      </c>
      <c r="AC93" s="20">
        <f t="shared" si="2"/>
        <v>9007932.692307692</v>
      </c>
      <c r="AD93" s="21"/>
      <c r="AE93" s="21"/>
      <c r="AF93" s="20">
        <f t="shared" si="3"/>
        <v>9007932.692307692</v>
      </c>
      <c r="AG93" s="82">
        <f t="shared" si="6"/>
        <v>406875</v>
      </c>
    </row>
    <row r="94" spans="1:33" ht="19.5" customHeight="1">
      <c r="A94" s="12">
        <f t="shared" si="7"/>
        <v>88</v>
      </c>
      <c r="B94" s="40">
        <f>[1]GD_CHUNG!B92</f>
        <v>10600</v>
      </c>
      <c r="C94" s="42" t="str">
        <f>[1]GD_CHUNG!C92</f>
        <v>Nguyễn Thị Vân Anh</v>
      </c>
      <c r="D94" s="42" t="str">
        <f>[1]GD_CHUNG!D92</f>
        <v>NV PVHK</v>
      </c>
      <c r="E94" s="13" t="str">
        <f>[1]GD_CHUNG!G92</f>
        <v>HD3N</v>
      </c>
      <c r="F94" s="14">
        <f>VLOOKUP(B94,[1]GD_LCD_HS_LNS!$B$4:$E$993,4,FALSE)</f>
        <v>3875000</v>
      </c>
      <c r="G94" s="54">
        <f>VLOOKUP(B94,[1]GD_CHUNG!$B$5:$N$532,13,FALSE)</f>
        <v>10525213783010</v>
      </c>
      <c r="H94" s="15">
        <f>VLOOKUP(B94,[1]GD_CHAM_CONG!$C$6:$AN$934,38,FALSE)</f>
        <v>27</v>
      </c>
      <c r="I94" s="15">
        <f>VLOOKUP(B94,[1]GD_CHAM_CONG!$C$6:$AS$934,39,FALSE)+VLOOKUP(B94,[1]GD_CHAM_CONG!$C$6:$AS$934,40,FALSE)+VLOOKUP(B94,[1]GD_CHAM_CONG!$C$6:$AS$934,41,FALSE)+VLOOKUP(B94,[1]GD_CHAM_CONG!$C$6:$AS$934,42,FALSE)+VLOOKUP(B94,[1]GD_CHAM_CONG!$C$6:$AS$934,43,FALSE)</f>
        <v>0</v>
      </c>
      <c r="J94" s="15">
        <f>VLOOKUP(B94,[1]GD_CHAM_CONG!$C$6:$AV$934,44,FALSE)+VLOOKUP(B94,[1]GD_CHAM_CONG!$C$6:$AV$934,45,FALSE)+VLOOKUP(B94,[1]GD_CHAM_CONG!$C$6:$AV$934,46,FALSE)</f>
        <v>0</v>
      </c>
      <c r="K94" s="15">
        <f>VLOOKUP(B94,[1]GD_CHAM_CONG!$C$6:$AW$934,47,FALSE)</f>
        <v>0</v>
      </c>
      <c r="L94" s="15">
        <f>VLOOKUP(B94,[1]GD_CHAM_CONG!$C$6:$AZ$934,48,FALSE)</f>
        <v>0</v>
      </c>
      <c r="M94" s="15">
        <f>VLOOKUP(B94,[1]GD_CHAM_CONG!$C$6:$BF$934,50,FALSE)+VLOOKUP(B94,[1]GD_CHAM_CONG!$C$6:$BF$934,51,FALSE)+VLOOKUP(B94,[1]GD_CHAM_CONG!$C$6:$BF$934,52,FALSE)+VLOOKUP(B94,[1]GD_CHAM_CONG!$C$6:$BF$934,53,FALSE)+VLOOKUP(B94,[1]GD_CHAM_CONG!$C$6:$BF$934,54,FALSE)</f>
        <v>0</v>
      </c>
      <c r="N94" s="16">
        <f>VLOOKUP(B94,[1]GD_CHAM_CONG!$C$1:$BK$473,61,FALSE)</f>
        <v>0.99</v>
      </c>
      <c r="O94" s="16">
        <f>VLOOKUP(B94,[1]GD_LCD_HS_LNS!$B$4:$F$469,5,FALSE)</f>
        <v>1.6</v>
      </c>
      <c r="P94" s="17">
        <f>VLOOKUP(B94,[1]RPT_LNS_LUONG_CHE_DO!$B$5:$BC$548,54,FALSE)</f>
        <v>7128000</v>
      </c>
      <c r="Q94" s="17">
        <f>VLOOKUP(B94,[1]RPT_LNS_LUONG_CHE_DO!$B$5:$CD$916,81,FALSE)</f>
        <v>0</v>
      </c>
      <c r="R94" s="17">
        <f>VLOOKUP(B94,[1]RPT_PHU_CAP_TN!$B$5:$G$992,6,FALSE)</f>
        <v>0</v>
      </c>
      <c r="S94" s="17">
        <f>VLOOKUP(B94,[1]RPT_TIEN_AN_TRUA!$B$5:$I$993,8,FALSE)</f>
        <v>680000</v>
      </c>
      <c r="T94" s="17">
        <f>VLOOKUP(B94,[1]RPT_LNS_LUONG_CHE_DO!$B$5:$BX$920,75,FALSE)+VLOOKUP(B94,[1]RPT_LNS_LUONG_CHE_DO!$B$5:$BY$920,76,FALSE)</f>
        <v>0</v>
      </c>
      <c r="U94" s="13">
        <f>VLOOKUP(B94,[1]RPT_CAC_KHOAN_GIAM_TRU!$B$4:$I$472,7,FALSE) + VLOOKUP(B94,[1]RPT_CAC_KHOAN_GIAM_TRU!$B$4:$I$472,8,FALSE)</f>
        <v>0</v>
      </c>
      <c r="V94" s="17">
        <f t="shared" si="0"/>
        <v>7808000</v>
      </c>
      <c r="W94" s="18">
        <f>VLOOKUP(B94,[1]RPT_BAO_HIEM!$B$5:$N$992,11,FALSE)</f>
        <v>310000</v>
      </c>
      <c r="X94" s="18">
        <f>VLOOKUP(B94,[1]RPT_BAO_HIEM!$B$5:$N$992,12,FALSE)</f>
        <v>58125</v>
      </c>
      <c r="Y94" s="18">
        <f>VLOOKUP(B94,[1]RPT_BAO_HIEM!$B$5:$N$992,13,FALSE)</f>
        <v>38750</v>
      </c>
      <c r="Z94" s="19">
        <f>MIN(VLOOKUP(B94,[1]RPT_DOAN_PHI!$B$5:$H$894,7,FALSE),115000)</f>
        <v>38750</v>
      </c>
      <c r="AA94" s="18">
        <f>VLOOKUP(B94,[1]RPT_THUE!$B$5:$H$850,7,FALSE)</f>
        <v>0</v>
      </c>
      <c r="AB94" s="18">
        <f t="shared" si="1"/>
        <v>445625</v>
      </c>
      <c r="AC94" s="20">
        <f t="shared" si="2"/>
        <v>7362375</v>
      </c>
      <c r="AD94" s="21"/>
      <c r="AE94" s="21"/>
      <c r="AF94" s="20">
        <f t="shared" si="3"/>
        <v>7362375</v>
      </c>
      <c r="AG94" s="82">
        <f t="shared" si="6"/>
        <v>406875</v>
      </c>
    </row>
    <row r="95" spans="1:33" ht="19.5" customHeight="1">
      <c r="A95" s="12">
        <f t="shared" si="7"/>
        <v>89</v>
      </c>
      <c r="B95" s="40">
        <f>[1]GD_CHUNG!B93</f>
        <v>10601</v>
      </c>
      <c r="C95" s="42" t="str">
        <f>[1]GD_CHUNG!C93</f>
        <v>Phan Thị Hạnh</v>
      </c>
      <c r="D95" s="42" t="str">
        <f>[1]GD_CHUNG!D93</f>
        <v>NV PVHK</v>
      </c>
      <c r="E95" s="13" t="str">
        <f>[1]GD_CHUNG!G93</f>
        <v>HD3N</v>
      </c>
      <c r="F95" s="14">
        <f>VLOOKUP(B95,[1]GD_LCD_HS_LNS!$B$4:$E$993,4,FALSE)</f>
        <v>3875000</v>
      </c>
      <c r="G95" s="54">
        <f>VLOOKUP(B95,[1]GD_CHUNG!$B$5:$N$532,13,FALSE)</f>
        <v>10525213791013</v>
      </c>
      <c r="H95" s="15">
        <f>VLOOKUP(B95,[1]GD_CHAM_CONG!$C$6:$AN$934,38,FALSE)</f>
        <v>27</v>
      </c>
      <c r="I95" s="15">
        <f>VLOOKUP(B95,[1]GD_CHAM_CONG!$C$6:$AS$934,39,FALSE)+VLOOKUP(B95,[1]GD_CHAM_CONG!$C$6:$AS$934,40,FALSE)+VLOOKUP(B95,[1]GD_CHAM_CONG!$C$6:$AS$934,41,FALSE)+VLOOKUP(B95,[1]GD_CHAM_CONG!$C$6:$AS$934,42,FALSE)+VLOOKUP(B95,[1]GD_CHAM_CONG!$C$6:$AS$934,43,FALSE)</f>
        <v>0</v>
      </c>
      <c r="J95" s="15">
        <f>VLOOKUP(B95,[1]GD_CHAM_CONG!$C$6:$AV$934,44,FALSE)+VLOOKUP(B95,[1]GD_CHAM_CONG!$C$6:$AV$934,45,FALSE)+VLOOKUP(B95,[1]GD_CHAM_CONG!$C$6:$AV$934,46,FALSE)</f>
        <v>0</v>
      </c>
      <c r="K95" s="15">
        <f>VLOOKUP(B95,[1]GD_CHAM_CONG!$C$6:$AW$934,47,FALSE)</f>
        <v>0</v>
      </c>
      <c r="L95" s="15">
        <f>VLOOKUP(B95,[1]GD_CHAM_CONG!$C$6:$AZ$934,48,FALSE)</f>
        <v>0</v>
      </c>
      <c r="M95" s="15">
        <f>VLOOKUP(B95,[1]GD_CHAM_CONG!$C$6:$BF$934,50,FALSE)+VLOOKUP(B95,[1]GD_CHAM_CONG!$C$6:$BF$934,51,FALSE)+VLOOKUP(B95,[1]GD_CHAM_CONG!$C$6:$BF$934,52,FALSE)+VLOOKUP(B95,[1]GD_CHAM_CONG!$C$6:$BF$934,53,FALSE)+VLOOKUP(B95,[1]GD_CHAM_CONG!$C$6:$BF$934,54,FALSE)</f>
        <v>0</v>
      </c>
      <c r="N95" s="16">
        <f>VLOOKUP(B95,[1]GD_CHAM_CONG!$C$1:$BK$473,61,FALSE)</f>
        <v>1.05</v>
      </c>
      <c r="O95" s="16">
        <f>VLOOKUP(B95,[1]GD_LCD_HS_LNS!$B$4:$F$469,5,FALSE)</f>
        <v>1.6</v>
      </c>
      <c r="P95" s="17">
        <f>VLOOKUP(B95,[1]RPT_LNS_LUONG_CHE_DO!$B$5:$BC$548,54,FALSE)</f>
        <v>7560000.0000000009</v>
      </c>
      <c r="Q95" s="17">
        <f>VLOOKUP(B95,[1]RPT_LNS_LUONG_CHE_DO!$B$5:$CD$916,81,FALSE)</f>
        <v>0</v>
      </c>
      <c r="R95" s="17">
        <f>VLOOKUP(B95,[1]RPT_PHU_CAP_TN!$B$5:$G$992,6,FALSE)</f>
        <v>0</v>
      </c>
      <c r="S95" s="17">
        <f>VLOOKUP(B95,[1]RPT_TIEN_AN_TRUA!$B$5:$I$993,8,FALSE)</f>
        <v>680000</v>
      </c>
      <c r="T95" s="17">
        <f>VLOOKUP(B95,[1]RPT_LNS_LUONG_CHE_DO!$B$5:$BX$920,75,FALSE)+VLOOKUP(B95,[1]RPT_LNS_LUONG_CHE_DO!$B$5:$BY$920,76,FALSE)</f>
        <v>447115.38461538468</v>
      </c>
      <c r="U95" s="13">
        <f>VLOOKUP(B95,[1]RPT_CAC_KHOAN_GIAM_TRU!$B$4:$I$472,7,FALSE) + VLOOKUP(B95,[1]RPT_CAC_KHOAN_GIAM_TRU!$B$4:$I$472,8,FALSE)</f>
        <v>149038.46153846156</v>
      </c>
      <c r="V95" s="17">
        <f t="shared" si="0"/>
        <v>8687115.3846153859</v>
      </c>
      <c r="W95" s="18">
        <f>VLOOKUP(B95,[1]RPT_BAO_HIEM!$B$5:$N$992,11,FALSE)</f>
        <v>310000</v>
      </c>
      <c r="X95" s="18">
        <f>VLOOKUP(B95,[1]RPT_BAO_HIEM!$B$5:$N$992,12,FALSE)</f>
        <v>58125</v>
      </c>
      <c r="Y95" s="18">
        <f>VLOOKUP(B95,[1]RPT_BAO_HIEM!$B$5:$N$992,13,FALSE)</f>
        <v>38750</v>
      </c>
      <c r="Z95" s="19">
        <f>MIN(VLOOKUP(B95,[1]RPT_DOAN_PHI!$B$5:$H$894,7,FALSE),115000)</f>
        <v>38750</v>
      </c>
      <c r="AA95" s="18">
        <f>VLOOKUP(B95,[1]RPT_THUE!$B$5:$H$850,7,FALSE)</f>
        <v>0</v>
      </c>
      <c r="AB95" s="18">
        <f t="shared" si="1"/>
        <v>445625</v>
      </c>
      <c r="AC95" s="20">
        <f t="shared" si="2"/>
        <v>8241490.3846153859</v>
      </c>
      <c r="AD95" s="21"/>
      <c r="AE95" s="21"/>
      <c r="AF95" s="20">
        <f t="shared" si="3"/>
        <v>8241490.3846153859</v>
      </c>
      <c r="AG95" s="82">
        <f t="shared" si="6"/>
        <v>406875</v>
      </c>
    </row>
    <row r="96" spans="1:33" ht="19.5" customHeight="1">
      <c r="A96" s="12">
        <f t="shared" si="7"/>
        <v>90</v>
      </c>
      <c r="B96" s="40">
        <f>[1]GD_CHUNG!B94</f>
        <v>10608</v>
      </c>
      <c r="C96" s="42" t="str">
        <f>[1]GD_CHUNG!C94</f>
        <v>Nguyễn Thị Hương</v>
      </c>
      <c r="D96" s="42" t="str">
        <f>[1]GD_CHUNG!D94</f>
        <v>NV PVHK</v>
      </c>
      <c r="E96" s="13" t="str">
        <f>[1]GD_CHUNG!G94</f>
        <v>HDKX</v>
      </c>
      <c r="F96" s="14">
        <f>VLOOKUP(B96,[1]GD_LCD_HS_LNS!$B$4:$E$993,4,FALSE)</f>
        <v>3875000</v>
      </c>
      <c r="G96" s="54">
        <f>VLOOKUP(B96,[1]GD_CHUNG!$B$5:$N$532,13,FALSE)</f>
        <v>10523498956018</v>
      </c>
      <c r="H96" s="15">
        <f>VLOOKUP(B96,[1]GD_CHAM_CONG!$C$6:$AN$934,38,FALSE)</f>
        <v>27</v>
      </c>
      <c r="I96" s="15">
        <f>VLOOKUP(B96,[1]GD_CHAM_CONG!$C$6:$AS$934,39,FALSE)+VLOOKUP(B96,[1]GD_CHAM_CONG!$C$6:$AS$934,40,FALSE)+VLOOKUP(B96,[1]GD_CHAM_CONG!$C$6:$AS$934,41,FALSE)+VLOOKUP(B96,[1]GD_CHAM_CONG!$C$6:$AS$934,42,FALSE)+VLOOKUP(B96,[1]GD_CHAM_CONG!$C$6:$AS$934,43,FALSE)</f>
        <v>0</v>
      </c>
      <c r="J96" s="15">
        <f>VLOOKUP(B96,[1]GD_CHAM_CONG!$C$6:$AV$934,44,FALSE)+VLOOKUP(B96,[1]GD_CHAM_CONG!$C$6:$AV$934,45,FALSE)+VLOOKUP(B96,[1]GD_CHAM_CONG!$C$6:$AV$934,46,FALSE)</f>
        <v>0</v>
      </c>
      <c r="K96" s="15">
        <f>VLOOKUP(B96,[1]GD_CHAM_CONG!$C$6:$AW$934,47,FALSE)</f>
        <v>0</v>
      </c>
      <c r="L96" s="15">
        <f>VLOOKUP(B96,[1]GD_CHAM_CONG!$C$6:$AZ$934,48,FALSE)</f>
        <v>0</v>
      </c>
      <c r="M96" s="15">
        <f>VLOOKUP(B96,[1]GD_CHAM_CONG!$C$6:$BF$934,50,FALSE)+VLOOKUP(B96,[1]GD_CHAM_CONG!$C$6:$BF$934,51,FALSE)+VLOOKUP(B96,[1]GD_CHAM_CONG!$C$6:$BF$934,52,FALSE)+VLOOKUP(B96,[1]GD_CHAM_CONG!$C$6:$BF$934,53,FALSE)+VLOOKUP(B96,[1]GD_CHAM_CONG!$C$6:$BF$934,54,FALSE)</f>
        <v>0</v>
      </c>
      <c r="N96" s="16">
        <f>VLOOKUP(B96,[1]GD_CHAM_CONG!$C$1:$BK$473,61,FALSE)</f>
        <v>1</v>
      </c>
      <c r="O96" s="16">
        <f>VLOOKUP(B96,[1]GD_LCD_HS_LNS!$B$4:$F$469,5,FALSE)</f>
        <v>1.8</v>
      </c>
      <c r="P96" s="17">
        <f>VLOOKUP(B96,[1]RPT_LNS_LUONG_CHE_DO!$B$5:$BC$548,54,FALSE)</f>
        <v>8100000</v>
      </c>
      <c r="Q96" s="17">
        <f>VLOOKUP(B96,[1]RPT_LNS_LUONG_CHE_DO!$B$5:$CD$916,81,FALSE)</f>
        <v>0</v>
      </c>
      <c r="R96" s="17">
        <f>VLOOKUP(B96,[1]RPT_PHU_CAP_TN!$B$5:$G$992,6,FALSE)</f>
        <v>155000</v>
      </c>
      <c r="S96" s="17">
        <f>VLOOKUP(B96,[1]RPT_TIEN_AN_TRUA!$B$5:$I$993,8,FALSE)</f>
        <v>680000</v>
      </c>
      <c r="T96" s="17">
        <f>VLOOKUP(B96,[1]RPT_LNS_LUONG_CHE_DO!$B$5:$BX$920,75,FALSE)+VLOOKUP(B96,[1]RPT_LNS_LUONG_CHE_DO!$B$5:$BY$920,76,FALSE)</f>
        <v>0</v>
      </c>
      <c r="U96" s="13">
        <f>VLOOKUP(B96,[1]RPT_CAC_KHOAN_GIAM_TRU!$B$4:$I$472,7,FALSE) + VLOOKUP(B96,[1]RPT_CAC_KHOAN_GIAM_TRU!$B$4:$I$472,8,FALSE)</f>
        <v>0</v>
      </c>
      <c r="V96" s="17">
        <f t="shared" si="0"/>
        <v>8935000</v>
      </c>
      <c r="W96" s="18">
        <f>VLOOKUP(B96,[1]RPT_BAO_HIEM!$B$5:$N$992,11,FALSE)</f>
        <v>310000</v>
      </c>
      <c r="X96" s="18">
        <f>VLOOKUP(B96,[1]RPT_BAO_HIEM!$B$5:$N$992,12,FALSE)</f>
        <v>58125</v>
      </c>
      <c r="Y96" s="18">
        <f>VLOOKUP(B96,[1]RPT_BAO_HIEM!$B$5:$N$992,13,FALSE)</f>
        <v>38750</v>
      </c>
      <c r="Z96" s="19">
        <f>MIN(VLOOKUP(B96,[1]RPT_DOAN_PHI!$B$5:$H$894,7,FALSE),115000)</f>
        <v>38750</v>
      </c>
      <c r="AA96" s="18">
        <f>VLOOKUP(B96,[1]RPT_THUE!$B$5:$H$850,7,FALSE)</f>
        <v>0</v>
      </c>
      <c r="AB96" s="18">
        <f t="shared" si="1"/>
        <v>445625</v>
      </c>
      <c r="AC96" s="20">
        <f t="shared" si="2"/>
        <v>8489375</v>
      </c>
      <c r="AD96" s="21"/>
      <c r="AE96" s="22"/>
      <c r="AF96" s="20">
        <f t="shared" si="3"/>
        <v>8489375</v>
      </c>
      <c r="AG96" s="82">
        <f t="shared" si="6"/>
        <v>406875</v>
      </c>
    </row>
    <row r="97" spans="1:33" ht="19.5" customHeight="1">
      <c r="A97" s="12">
        <f t="shared" si="7"/>
        <v>91</v>
      </c>
      <c r="B97" s="40">
        <f>[1]GD_CHUNG!B95</f>
        <v>10624</v>
      </c>
      <c r="C97" s="42" t="str">
        <f>[1]GD_CHUNG!C95</f>
        <v>Nguyễn Huyền Trang</v>
      </c>
      <c r="D97" s="42" t="str">
        <f>[1]GD_CHUNG!D95</f>
        <v>NV PVHK</v>
      </c>
      <c r="E97" s="13" t="str">
        <f>[1]GD_CHUNG!G95</f>
        <v>HDKX</v>
      </c>
      <c r="F97" s="14">
        <f>VLOOKUP(B97,[1]GD_LCD_HS_LNS!$B$4:$E$993,4,FALSE)</f>
        <v>3875000</v>
      </c>
      <c r="G97" s="54">
        <f>VLOOKUP(B97,[1]GD_CHUNG!$B$5:$N$532,13,FALSE)</f>
        <v>10523498907017</v>
      </c>
      <c r="H97" s="15">
        <f>VLOOKUP(B97,[1]GD_CHAM_CONG!$C$6:$AN$934,38,FALSE)</f>
        <v>27</v>
      </c>
      <c r="I97" s="15">
        <f>VLOOKUP(B97,[1]GD_CHAM_CONG!$C$6:$AS$934,39,FALSE)+VLOOKUP(B97,[1]GD_CHAM_CONG!$C$6:$AS$934,40,FALSE)+VLOOKUP(B97,[1]GD_CHAM_CONG!$C$6:$AS$934,41,FALSE)+VLOOKUP(B97,[1]GD_CHAM_CONG!$C$6:$AS$934,42,FALSE)+VLOOKUP(B97,[1]GD_CHAM_CONG!$C$6:$AS$934,43,FALSE)</f>
        <v>0</v>
      </c>
      <c r="J97" s="15">
        <f>VLOOKUP(B97,[1]GD_CHAM_CONG!$C$6:$AV$934,44,FALSE)+VLOOKUP(B97,[1]GD_CHAM_CONG!$C$6:$AV$934,45,FALSE)+VLOOKUP(B97,[1]GD_CHAM_CONG!$C$6:$AV$934,46,FALSE)</f>
        <v>0</v>
      </c>
      <c r="K97" s="15">
        <f>VLOOKUP(B97,[1]GD_CHAM_CONG!$C$6:$AW$934,47,FALSE)</f>
        <v>0</v>
      </c>
      <c r="L97" s="15">
        <f>VLOOKUP(B97,[1]GD_CHAM_CONG!$C$6:$AZ$934,48,FALSE)</f>
        <v>0</v>
      </c>
      <c r="M97" s="15">
        <f>VLOOKUP(B97,[1]GD_CHAM_CONG!$C$6:$BF$934,50,FALSE)+VLOOKUP(B97,[1]GD_CHAM_CONG!$C$6:$BF$934,51,FALSE)+VLOOKUP(B97,[1]GD_CHAM_CONG!$C$6:$BF$934,52,FALSE)+VLOOKUP(B97,[1]GD_CHAM_CONG!$C$6:$BF$934,53,FALSE)+VLOOKUP(B97,[1]GD_CHAM_CONG!$C$6:$BF$934,54,FALSE)</f>
        <v>0</v>
      </c>
      <c r="N97" s="16">
        <f>VLOOKUP(B97,[1]GD_CHAM_CONG!$C$1:$BK$473,61,FALSE)</f>
        <v>1</v>
      </c>
      <c r="O97" s="16">
        <f>VLOOKUP(B97,[1]GD_LCD_HS_LNS!$B$4:$F$469,5,FALSE)</f>
        <v>1.9</v>
      </c>
      <c r="P97" s="17">
        <f>VLOOKUP(B97,[1]RPT_LNS_LUONG_CHE_DO!$B$5:$BC$548,54,FALSE)</f>
        <v>8550000</v>
      </c>
      <c r="Q97" s="17">
        <f>VLOOKUP(B97,[1]RPT_LNS_LUONG_CHE_DO!$B$5:$CD$916,81,FALSE)</f>
        <v>0</v>
      </c>
      <c r="R97" s="17">
        <f>VLOOKUP(B97,[1]RPT_PHU_CAP_TN!$B$5:$G$992,6,FALSE)</f>
        <v>0</v>
      </c>
      <c r="S97" s="17">
        <f>VLOOKUP(B97,[1]RPT_TIEN_AN_TRUA!$B$5:$I$993,8,FALSE)</f>
        <v>680000</v>
      </c>
      <c r="T97" s="17">
        <f>VLOOKUP(B97,[1]RPT_LNS_LUONG_CHE_DO!$B$5:$BX$920,75,FALSE)+VLOOKUP(B97,[1]RPT_LNS_LUONG_CHE_DO!$B$5:$BY$920,76,FALSE)</f>
        <v>0</v>
      </c>
      <c r="U97" s="13">
        <f>VLOOKUP(B97,[1]RPT_CAC_KHOAN_GIAM_TRU!$B$4:$I$472,7,FALSE) + VLOOKUP(B97,[1]RPT_CAC_KHOAN_GIAM_TRU!$B$4:$I$472,8,FALSE)</f>
        <v>0</v>
      </c>
      <c r="V97" s="17">
        <f t="shared" si="0"/>
        <v>9230000</v>
      </c>
      <c r="W97" s="18">
        <f>VLOOKUP(B97,[1]RPT_BAO_HIEM!$B$5:$N$992,11,FALSE)</f>
        <v>310000</v>
      </c>
      <c r="X97" s="18">
        <f>VLOOKUP(B97,[1]RPT_BAO_HIEM!$B$5:$N$992,12,FALSE)</f>
        <v>58125</v>
      </c>
      <c r="Y97" s="18">
        <f>VLOOKUP(B97,[1]RPT_BAO_HIEM!$B$5:$N$992,13,FALSE)</f>
        <v>38750</v>
      </c>
      <c r="Z97" s="19">
        <f>MIN(VLOOKUP(B97,[1]RPT_DOAN_PHI!$B$5:$H$894,7,FALSE),115000)</f>
        <v>38750</v>
      </c>
      <c r="AA97" s="18">
        <f>VLOOKUP(B97,[1]RPT_THUE!$B$5:$H$850,7,FALSE)</f>
        <v>0</v>
      </c>
      <c r="AB97" s="18">
        <f t="shared" si="1"/>
        <v>445625</v>
      </c>
      <c r="AC97" s="20">
        <f t="shared" si="2"/>
        <v>8784375</v>
      </c>
      <c r="AD97" s="21"/>
      <c r="AE97" s="21"/>
      <c r="AF97" s="20">
        <f t="shared" si="3"/>
        <v>8784375</v>
      </c>
      <c r="AG97" s="82">
        <f t="shared" si="6"/>
        <v>406875</v>
      </c>
    </row>
    <row r="98" spans="1:33" ht="19.5" customHeight="1">
      <c r="A98" s="12">
        <f t="shared" si="7"/>
        <v>92</v>
      </c>
      <c r="B98" s="40">
        <f>[1]GD_CHUNG!B96</f>
        <v>10625</v>
      </c>
      <c r="C98" s="42" t="str">
        <f>[1]GD_CHUNG!C96</f>
        <v>Vương Thị Thanh Nhàn</v>
      </c>
      <c r="D98" s="42" t="str">
        <f>[1]GD_CHUNG!D96</f>
        <v>NV PVHK</v>
      </c>
      <c r="E98" s="13" t="str">
        <f>[1]GD_CHUNG!G96</f>
        <v>HDKX</v>
      </c>
      <c r="F98" s="14">
        <f>VLOOKUP(B98,[1]GD_LCD_HS_LNS!$B$4:$E$993,4,FALSE)</f>
        <v>3875000</v>
      </c>
      <c r="G98" s="54">
        <f>VLOOKUP(B98,[1]GD_CHUNG!$B$5:$N$532,13,FALSE)</f>
        <v>13820400981015</v>
      </c>
      <c r="H98" s="15">
        <f>VLOOKUP(B98,[1]GD_CHAM_CONG!$C$6:$AN$934,38,FALSE)</f>
        <v>27</v>
      </c>
      <c r="I98" s="15">
        <f>VLOOKUP(B98,[1]GD_CHAM_CONG!$C$6:$AS$934,39,FALSE)+VLOOKUP(B98,[1]GD_CHAM_CONG!$C$6:$AS$934,40,FALSE)+VLOOKUP(B98,[1]GD_CHAM_CONG!$C$6:$AS$934,41,FALSE)+VLOOKUP(B98,[1]GD_CHAM_CONG!$C$6:$AS$934,42,FALSE)+VLOOKUP(B98,[1]GD_CHAM_CONG!$C$6:$AS$934,43,FALSE)</f>
        <v>0</v>
      </c>
      <c r="J98" s="15">
        <f>VLOOKUP(B98,[1]GD_CHAM_CONG!$C$6:$AV$934,44,FALSE)+VLOOKUP(B98,[1]GD_CHAM_CONG!$C$6:$AV$934,45,FALSE)+VLOOKUP(B98,[1]GD_CHAM_CONG!$C$6:$AV$934,46,FALSE)</f>
        <v>0</v>
      </c>
      <c r="K98" s="15">
        <f>VLOOKUP(B98,[1]GD_CHAM_CONG!$C$6:$AW$934,47,FALSE)</f>
        <v>0</v>
      </c>
      <c r="L98" s="15">
        <f>VLOOKUP(B98,[1]GD_CHAM_CONG!$C$6:$AZ$934,48,FALSE)</f>
        <v>0</v>
      </c>
      <c r="M98" s="15">
        <f>VLOOKUP(B98,[1]GD_CHAM_CONG!$C$6:$BF$934,50,FALSE)+VLOOKUP(B98,[1]GD_CHAM_CONG!$C$6:$BF$934,51,FALSE)+VLOOKUP(B98,[1]GD_CHAM_CONG!$C$6:$BF$934,52,FALSE)+VLOOKUP(B98,[1]GD_CHAM_CONG!$C$6:$BF$934,53,FALSE)+VLOOKUP(B98,[1]GD_CHAM_CONG!$C$6:$BF$934,54,FALSE)</f>
        <v>0</v>
      </c>
      <c r="N98" s="16">
        <f>VLOOKUP(B98,[1]GD_CHAM_CONG!$C$1:$BK$473,61,FALSE)</f>
        <v>1</v>
      </c>
      <c r="O98" s="16">
        <f>VLOOKUP(B98,[1]GD_LCD_HS_LNS!$B$4:$F$469,5,FALSE)</f>
        <v>2.0099999999999998</v>
      </c>
      <c r="P98" s="17">
        <f>VLOOKUP(B98,[1]RPT_LNS_LUONG_CHE_DO!$B$5:$BC$548,54,FALSE)</f>
        <v>9044999.9999999981</v>
      </c>
      <c r="Q98" s="17">
        <f>VLOOKUP(B98,[1]RPT_LNS_LUONG_CHE_DO!$B$5:$CD$916,81,FALSE)</f>
        <v>0</v>
      </c>
      <c r="R98" s="17">
        <f>VLOOKUP(B98,[1]RPT_PHU_CAP_TN!$B$5:$G$992,6,FALSE)</f>
        <v>155000</v>
      </c>
      <c r="S98" s="17">
        <f>VLOOKUP(B98,[1]RPT_TIEN_AN_TRUA!$B$5:$I$993,8,FALSE)</f>
        <v>680000</v>
      </c>
      <c r="T98" s="17">
        <f>VLOOKUP(B98,[1]RPT_LNS_LUONG_CHE_DO!$B$5:$BX$920,75,FALSE)+VLOOKUP(B98,[1]RPT_LNS_LUONG_CHE_DO!$B$5:$BY$920,76,FALSE)</f>
        <v>0</v>
      </c>
      <c r="U98" s="13">
        <f>VLOOKUP(B98,[1]RPT_CAC_KHOAN_GIAM_TRU!$B$4:$I$472,7,FALSE) + VLOOKUP(B98,[1]RPT_CAC_KHOAN_GIAM_TRU!$B$4:$I$472,8,FALSE)</f>
        <v>0</v>
      </c>
      <c r="V98" s="17">
        <f t="shared" si="0"/>
        <v>9879999.9999999981</v>
      </c>
      <c r="W98" s="18">
        <f>VLOOKUP(B98,[1]RPT_BAO_HIEM!$B$5:$N$992,11,FALSE)</f>
        <v>310000</v>
      </c>
      <c r="X98" s="18">
        <f>VLOOKUP(B98,[1]RPT_BAO_HIEM!$B$5:$N$992,12,FALSE)</f>
        <v>58125</v>
      </c>
      <c r="Y98" s="18">
        <f>VLOOKUP(B98,[1]RPT_BAO_HIEM!$B$5:$N$992,13,FALSE)</f>
        <v>38750</v>
      </c>
      <c r="Z98" s="19">
        <f>MIN(VLOOKUP(B98,[1]RPT_DOAN_PHI!$B$5:$H$894,7,FALSE),115000)</f>
        <v>38750</v>
      </c>
      <c r="AA98" s="18">
        <f>VLOOKUP(B98,[1]RPT_THUE!$B$5:$H$850,7,FALSE)</f>
        <v>0</v>
      </c>
      <c r="AB98" s="18">
        <f t="shared" si="1"/>
        <v>445625</v>
      </c>
      <c r="AC98" s="20">
        <f t="shared" si="2"/>
        <v>9434374.9999999981</v>
      </c>
      <c r="AD98" s="21"/>
      <c r="AE98" s="21"/>
      <c r="AF98" s="20">
        <f t="shared" si="3"/>
        <v>9434374.9999999981</v>
      </c>
      <c r="AG98" s="82">
        <f t="shared" si="6"/>
        <v>406875</v>
      </c>
    </row>
    <row r="99" spans="1:33" ht="19.5" customHeight="1">
      <c r="A99" s="12">
        <f t="shared" si="7"/>
        <v>93</v>
      </c>
      <c r="B99" s="40">
        <f>[1]GD_CHUNG!B97</f>
        <v>10633</v>
      </c>
      <c r="C99" s="42" t="str">
        <f>[1]GD_CHUNG!C97</f>
        <v>Quàng Thị Phúc</v>
      </c>
      <c r="D99" s="42" t="str">
        <f>[1]GD_CHUNG!D97</f>
        <v>NV PVHK</v>
      </c>
      <c r="E99" s="13" t="str">
        <f>[1]GD_CHUNG!G97</f>
        <v>HDKX</v>
      </c>
      <c r="F99" s="14">
        <f>VLOOKUP(B99,[1]GD_LCD_HS_LNS!$B$4:$E$993,4,FALSE)</f>
        <v>4553000</v>
      </c>
      <c r="G99" s="54">
        <f>VLOOKUP(B99,[1]GD_CHUNG!$B$5:$N$532,13,FALSE)</f>
        <v>10522162856019</v>
      </c>
      <c r="H99" s="15">
        <f>VLOOKUP(B99,[1]GD_CHAM_CONG!$C$6:$AN$934,38,FALSE)</f>
        <v>27</v>
      </c>
      <c r="I99" s="15">
        <f>VLOOKUP(B99,[1]GD_CHAM_CONG!$C$6:$AS$934,39,FALSE)+VLOOKUP(B99,[1]GD_CHAM_CONG!$C$6:$AS$934,40,FALSE)+VLOOKUP(B99,[1]GD_CHAM_CONG!$C$6:$AS$934,41,FALSE)+VLOOKUP(B99,[1]GD_CHAM_CONG!$C$6:$AS$934,42,FALSE)+VLOOKUP(B99,[1]GD_CHAM_CONG!$C$6:$AS$934,43,FALSE)</f>
        <v>0</v>
      </c>
      <c r="J99" s="15">
        <f>VLOOKUP(B99,[1]GD_CHAM_CONG!$C$6:$AV$934,44,FALSE)+VLOOKUP(B99,[1]GD_CHAM_CONG!$C$6:$AV$934,45,FALSE)+VLOOKUP(B99,[1]GD_CHAM_CONG!$C$6:$AV$934,46,FALSE)</f>
        <v>0</v>
      </c>
      <c r="K99" s="15">
        <f>VLOOKUP(B99,[1]GD_CHAM_CONG!$C$6:$AW$934,47,FALSE)</f>
        <v>0</v>
      </c>
      <c r="L99" s="15">
        <f>VLOOKUP(B99,[1]GD_CHAM_CONG!$C$6:$AZ$934,48,FALSE)</f>
        <v>0</v>
      </c>
      <c r="M99" s="15">
        <f>VLOOKUP(B99,[1]GD_CHAM_CONG!$C$6:$BF$934,50,FALSE)+VLOOKUP(B99,[1]GD_CHAM_CONG!$C$6:$BF$934,51,FALSE)+VLOOKUP(B99,[1]GD_CHAM_CONG!$C$6:$BF$934,52,FALSE)+VLOOKUP(B99,[1]GD_CHAM_CONG!$C$6:$BF$934,53,FALSE)+VLOOKUP(B99,[1]GD_CHAM_CONG!$C$6:$BF$934,54,FALSE)</f>
        <v>0</v>
      </c>
      <c r="N99" s="16">
        <f>VLOOKUP(B99,[1]GD_CHAM_CONG!$C$1:$BK$473,61,FALSE)</f>
        <v>1</v>
      </c>
      <c r="O99" s="16">
        <f>VLOOKUP(B99,[1]GD_LCD_HS_LNS!$B$4:$F$469,5,FALSE)</f>
        <v>1.91</v>
      </c>
      <c r="P99" s="17">
        <f>VLOOKUP(B99,[1]RPT_LNS_LUONG_CHE_DO!$B$5:$BC$548,54,FALSE)</f>
        <v>8595000</v>
      </c>
      <c r="Q99" s="17">
        <f>VLOOKUP(B99,[1]RPT_LNS_LUONG_CHE_DO!$B$5:$CD$916,81,FALSE)</f>
        <v>0</v>
      </c>
      <c r="R99" s="17">
        <f>VLOOKUP(B99,[1]RPT_PHU_CAP_TN!$B$5:$G$992,6,FALSE)</f>
        <v>155000</v>
      </c>
      <c r="S99" s="17">
        <f>VLOOKUP(B99,[1]RPT_TIEN_AN_TRUA!$B$5:$I$993,8,FALSE)</f>
        <v>680000</v>
      </c>
      <c r="T99" s="17">
        <f>VLOOKUP(B99,[1]RPT_LNS_LUONG_CHE_DO!$B$5:$BX$920,75,FALSE)+VLOOKUP(B99,[1]RPT_LNS_LUONG_CHE_DO!$B$5:$BY$920,76,FALSE)</f>
        <v>525346.15384615387</v>
      </c>
      <c r="U99" s="13">
        <f>VLOOKUP(B99,[1]RPT_CAC_KHOAN_GIAM_TRU!$B$4:$I$472,7,FALSE) + VLOOKUP(B99,[1]RPT_CAC_KHOAN_GIAM_TRU!$B$4:$I$472,8,FALSE)</f>
        <v>175115.38461538462</v>
      </c>
      <c r="V99" s="17">
        <f t="shared" si="0"/>
        <v>9955346.153846154</v>
      </c>
      <c r="W99" s="18">
        <f>VLOOKUP(B99,[1]RPT_BAO_HIEM!$B$5:$N$992,11,FALSE)</f>
        <v>364240</v>
      </c>
      <c r="X99" s="18">
        <f>VLOOKUP(B99,[1]RPT_BAO_HIEM!$B$5:$N$992,12,FALSE)</f>
        <v>68295</v>
      </c>
      <c r="Y99" s="18">
        <f>VLOOKUP(B99,[1]RPT_BAO_HIEM!$B$5:$N$992,13,FALSE)</f>
        <v>45530</v>
      </c>
      <c r="Z99" s="19">
        <f>MIN(VLOOKUP(B99,[1]RPT_DOAN_PHI!$B$5:$H$894,7,FALSE),115000)</f>
        <v>45530</v>
      </c>
      <c r="AA99" s="18">
        <f>VLOOKUP(B99,[1]RPT_THUE!$B$5:$H$850,7,FALSE)</f>
        <v>0</v>
      </c>
      <c r="AB99" s="18">
        <f t="shared" si="1"/>
        <v>523595</v>
      </c>
      <c r="AC99" s="20">
        <f t="shared" si="2"/>
        <v>9431751.153846154</v>
      </c>
      <c r="AD99" s="21"/>
      <c r="AE99" s="22"/>
      <c r="AF99" s="20">
        <f t="shared" si="3"/>
        <v>9431751.153846154</v>
      </c>
      <c r="AG99" s="82">
        <f t="shared" si="6"/>
        <v>478065</v>
      </c>
    </row>
    <row r="100" spans="1:33" ht="19.5" customHeight="1">
      <c r="A100" s="12">
        <f t="shared" si="7"/>
        <v>94</v>
      </c>
      <c r="B100" s="40">
        <f>[1]GD_CHUNG!B98</f>
        <v>10634</v>
      </c>
      <c r="C100" s="42" t="str">
        <f>[1]GD_CHUNG!C98</f>
        <v>Phạm Thị Thanh Hoa</v>
      </c>
      <c r="D100" s="42" t="str">
        <f>[1]GD_CHUNG!D98</f>
        <v>NV PVHK</v>
      </c>
      <c r="E100" s="13" t="str">
        <f>[1]GD_CHUNG!G98</f>
        <v>HDKX</v>
      </c>
      <c r="F100" s="14">
        <f>VLOOKUP(B100,[1]GD_LCD_HS_LNS!$B$4:$E$993,4,FALSE)</f>
        <v>3875000</v>
      </c>
      <c r="G100" s="54">
        <f>VLOOKUP(B100,[1]GD_CHUNG!$B$5:$N$532,13,FALSE)</f>
        <v>10520107405013</v>
      </c>
      <c r="H100" s="15">
        <f>VLOOKUP(B100,[1]GD_CHAM_CONG!$C$6:$AN$934,38,FALSE)</f>
        <v>27</v>
      </c>
      <c r="I100" s="15">
        <f>VLOOKUP(B100,[1]GD_CHAM_CONG!$C$6:$AS$934,39,FALSE)+VLOOKUP(B100,[1]GD_CHAM_CONG!$C$6:$AS$934,40,FALSE)+VLOOKUP(B100,[1]GD_CHAM_CONG!$C$6:$AS$934,41,FALSE)+VLOOKUP(B100,[1]GD_CHAM_CONG!$C$6:$AS$934,42,FALSE)+VLOOKUP(B100,[1]GD_CHAM_CONG!$C$6:$AS$934,43,FALSE)</f>
        <v>0</v>
      </c>
      <c r="J100" s="15">
        <f>VLOOKUP(B100,[1]GD_CHAM_CONG!$C$6:$AV$934,44,FALSE)+VLOOKUP(B100,[1]GD_CHAM_CONG!$C$6:$AV$934,45,FALSE)+VLOOKUP(B100,[1]GD_CHAM_CONG!$C$6:$AV$934,46,FALSE)</f>
        <v>0</v>
      </c>
      <c r="K100" s="15">
        <f>VLOOKUP(B100,[1]GD_CHAM_CONG!$C$6:$AW$934,47,FALSE)</f>
        <v>0</v>
      </c>
      <c r="L100" s="15">
        <f>VLOOKUP(B100,[1]GD_CHAM_CONG!$C$6:$AZ$934,48,FALSE)</f>
        <v>0</v>
      </c>
      <c r="M100" s="15">
        <f>VLOOKUP(B100,[1]GD_CHAM_CONG!$C$6:$BF$934,50,FALSE)+VLOOKUP(B100,[1]GD_CHAM_CONG!$C$6:$BF$934,51,FALSE)+VLOOKUP(B100,[1]GD_CHAM_CONG!$C$6:$BF$934,52,FALSE)+VLOOKUP(B100,[1]GD_CHAM_CONG!$C$6:$BF$934,53,FALSE)+VLOOKUP(B100,[1]GD_CHAM_CONG!$C$6:$BF$934,54,FALSE)</f>
        <v>0</v>
      </c>
      <c r="N100" s="16">
        <f>VLOOKUP(B100,[1]GD_CHAM_CONG!$C$1:$BK$473,61,FALSE)</f>
        <v>1.05</v>
      </c>
      <c r="O100" s="16">
        <f>VLOOKUP(B100,[1]GD_LCD_HS_LNS!$B$4:$F$469,5,FALSE)</f>
        <v>2.0099999999999998</v>
      </c>
      <c r="P100" s="17">
        <f>VLOOKUP(B100,[1]RPT_LNS_LUONG_CHE_DO!$B$5:$BC$548,54,FALSE)</f>
        <v>9497250</v>
      </c>
      <c r="Q100" s="17">
        <f>VLOOKUP(B100,[1]RPT_LNS_LUONG_CHE_DO!$B$5:$CD$916,81,FALSE)</f>
        <v>0</v>
      </c>
      <c r="R100" s="17">
        <f>VLOOKUP(B100,[1]RPT_PHU_CAP_TN!$B$5:$G$992,6,FALSE)</f>
        <v>155000</v>
      </c>
      <c r="S100" s="17">
        <f>VLOOKUP(B100,[1]RPT_TIEN_AN_TRUA!$B$5:$I$993,8,FALSE)</f>
        <v>680000</v>
      </c>
      <c r="T100" s="17">
        <f>VLOOKUP(B100,[1]RPT_LNS_LUONG_CHE_DO!$B$5:$BX$920,75,FALSE)+VLOOKUP(B100,[1]RPT_LNS_LUONG_CHE_DO!$B$5:$BY$920,76,FALSE)</f>
        <v>223557.69230769234</v>
      </c>
      <c r="U100" s="13">
        <f>VLOOKUP(B100,[1]RPT_CAC_KHOAN_GIAM_TRU!$B$4:$I$472,7,FALSE) + VLOOKUP(B100,[1]RPT_CAC_KHOAN_GIAM_TRU!$B$4:$I$472,8,FALSE)</f>
        <v>74519.23076923078</v>
      </c>
      <c r="V100" s="17">
        <f t="shared" si="0"/>
        <v>10555807.692307692</v>
      </c>
      <c r="W100" s="18">
        <f>VLOOKUP(B100,[1]RPT_BAO_HIEM!$B$5:$N$992,11,FALSE)</f>
        <v>310000</v>
      </c>
      <c r="X100" s="18">
        <f>VLOOKUP(B100,[1]RPT_BAO_HIEM!$B$5:$N$992,12,FALSE)</f>
        <v>58125</v>
      </c>
      <c r="Y100" s="18">
        <f>VLOOKUP(B100,[1]RPT_BAO_HIEM!$B$5:$N$992,13,FALSE)</f>
        <v>38750</v>
      </c>
      <c r="Z100" s="19">
        <f>MIN(VLOOKUP(B100,[1]RPT_DOAN_PHI!$B$5:$H$894,7,FALSE),115000)</f>
        <v>38750</v>
      </c>
      <c r="AA100" s="18">
        <f>VLOOKUP(B100,[1]RPT_THUE!$B$5:$H$850,7,FALSE)</f>
        <v>0</v>
      </c>
      <c r="AB100" s="18">
        <f t="shared" si="1"/>
        <v>445625</v>
      </c>
      <c r="AC100" s="20">
        <f t="shared" si="2"/>
        <v>10110182.692307692</v>
      </c>
      <c r="AD100" s="21"/>
      <c r="AE100" s="21"/>
      <c r="AF100" s="20">
        <f t="shared" si="3"/>
        <v>10110182.692307692</v>
      </c>
      <c r="AG100" s="82">
        <f t="shared" si="6"/>
        <v>406875</v>
      </c>
    </row>
    <row r="101" spans="1:33" ht="19.5" customHeight="1">
      <c r="A101" s="12">
        <f t="shared" si="7"/>
        <v>95</v>
      </c>
      <c r="B101" s="40">
        <f>[1]GD_CHUNG!B99</f>
        <v>10635</v>
      </c>
      <c r="C101" s="42" t="str">
        <f>[1]GD_CHUNG!C99</f>
        <v>Đào Thị Mận</v>
      </c>
      <c r="D101" s="42" t="str">
        <f>[1]GD_CHUNG!D99</f>
        <v>NV PVHK</v>
      </c>
      <c r="E101" s="13" t="str">
        <f>[1]GD_CHUNG!G99</f>
        <v>HDKX</v>
      </c>
      <c r="F101" s="14">
        <f>VLOOKUP(B101,[1]GD_LCD_HS_LNS!$B$4:$E$993,4,FALSE)</f>
        <v>4553000</v>
      </c>
      <c r="G101" s="54">
        <f>VLOOKUP(B101,[1]GD_CHUNG!$B$5:$N$532,13,FALSE)</f>
        <v>10522162757010</v>
      </c>
      <c r="H101" s="15">
        <f>VLOOKUP(B101,[1]GD_CHAM_CONG!$C$6:$AN$934,38,FALSE)</f>
        <v>27</v>
      </c>
      <c r="I101" s="15">
        <f>VLOOKUP(B101,[1]GD_CHAM_CONG!$C$6:$AS$934,39,FALSE)+VLOOKUP(B101,[1]GD_CHAM_CONG!$C$6:$AS$934,40,FALSE)+VLOOKUP(B101,[1]GD_CHAM_CONG!$C$6:$AS$934,41,FALSE)+VLOOKUP(B101,[1]GD_CHAM_CONG!$C$6:$AS$934,42,FALSE)+VLOOKUP(B101,[1]GD_CHAM_CONG!$C$6:$AS$934,43,FALSE)</f>
        <v>0</v>
      </c>
      <c r="J101" s="15">
        <f>VLOOKUP(B101,[1]GD_CHAM_CONG!$C$6:$AV$934,44,FALSE)+VLOOKUP(B101,[1]GD_CHAM_CONG!$C$6:$AV$934,45,FALSE)+VLOOKUP(B101,[1]GD_CHAM_CONG!$C$6:$AV$934,46,FALSE)</f>
        <v>0</v>
      </c>
      <c r="K101" s="15">
        <f>VLOOKUP(B101,[1]GD_CHAM_CONG!$C$6:$AW$934,47,FALSE)</f>
        <v>0</v>
      </c>
      <c r="L101" s="15">
        <f>VLOOKUP(B101,[1]GD_CHAM_CONG!$C$6:$AZ$934,48,FALSE)</f>
        <v>0</v>
      </c>
      <c r="M101" s="15">
        <f>VLOOKUP(B101,[1]GD_CHAM_CONG!$C$6:$BF$934,50,FALSE)+VLOOKUP(B101,[1]GD_CHAM_CONG!$C$6:$BF$934,51,FALSE)+VLOOKUP(B101,[1]GD_CHAM_CONG!$C$6:$BF$934,52,FALSE)+VLOOKUP(B101,[1]GD_CHAM_CONG!$C$6:$BF$934,53,FALSE)+VLOOKUP(B101,[1]GD_CHAM_CONG!$C$6:$BF$934,54,FALSE)</f>
        <v>0</v>
      </c>
      <c r="N101" s="16">
        <f>VLOOKUP(B101,[1]GD_CHAM_CONG!$C$1:$BK$473,61,FALSE)</f>
        <v>1</v>
      </c>
      <c r="O101" s="16">
        <f>VLOOKUP(B101,[1]GD_LCD_HS_LNS!$B$4:$F$469,5,FALSE)</f>
        <v>1.8</v>
      </c>
      <c r="P101" s="17">
        <f>VLOOKUP(B101,[1]RPT_LNS_LUONG_CHE_DO!$B$5:$BC$548,54,FALSE)</f>
        <v>8100000</v>
      </c>
      <c r="Q101" s="17">
        <f>VLOOKUP(B101,[1]RPT_LNS_LUONG_CHE_DO!$B$5:$CD$916,81,FALSE)</f>
        <v>0</v>
      </c>
      <c r="R101" s="17">
        <f>VLOOKUP(B101,[1]RPT_PHU_CAP_TN!$B$5:$G$992,6,FALSE)</f>
        <v>0</v>
      </c>
      <c r="S101" s="17">
        <f>VLOOKUP(B101,[1]RPT_TIEN_AN_TRUA!$B$5:$I$993,8,FALSE)</f>
        <v>680000</v>
      </c>
      <c r="T101" s="17">
        <f>VLOOKUP(B101,[1]RPT_LNS_LUONG_CHE_DO!$B$5:$BX$920,75,FALSE)+VLOOKUP(B101,[1]RPT_LNS_LUONG_CHE_DO!$B$5:$BY$920,76,FALSE)</f>
        <v>0</v>
      </c>
      <c r="U101" s="13">
        <f>VLOOKUP(B101,[1]RPT_CAC_KHOAN_GIAM_TRU!$B$4:$I$472,7,FALSE) + VLOOKUP(B101,[1]RPT_CAC_KHOAN_GIAM_TRU!$B$4:$I$472,8,FALSE)</f>
        <v>0</v>
      </c>
      <c r="V101" s="17">
        <f t="shared" si="0"/>
        <v>8780000</v>
      </c>
      <c r="W101" s="18">
        <f>VLOOKUP(B101,[1]RPT_BAO_HIEM!$B$5:$N$992,11,FALSE)</f>
        <v>364240</v>
      </c>
      <c r="X101" s="18">
        <f>VLOOKUP(B101,[1]RPT_BAO_HIEM!$B$5:$N$992,12,FALSE)</f>
        <v>68295</v>
      </c>
      <c r="Y101" s="18">
        <f>VLOOKUP(B101,[1]RPT_BAO_HIEM!$B$5:$N$992,13,FALSE)</f>
        <v>45530</v>
      </c>
      <c r="Z101" s="19">
        <f>MIN(VLOOKUP(B101,[1]RPT_DOAN_PHI!$B$5:$H$894,7,FALSE),115000)</f>
        <v>45530</v>
      </c>
      <c r="AA101" s="18">
        <f>VLOOKUP(B101,[1]RPT_THUE!$B$5:$H$850,7,FALSE)</f>
        <v>0</v>
      </c>
      <c r="AB101" s="18">
        <f t="shared" si="1"/>
        <v>523595</v>
      </c>
      <c r="AC101" s="20">
        <f t="shared" si="2"/>
        <v>8256405</v>
      </c>
      <c r="AD101" s="21"/>
      <c r="AE101" s="21"/>
      <c r="AF101" s="20">
        <f t="shared" si="3"/>
        <v>8256405</v>
      </c>
      <c r="AG101" s="82">
        <f t="shared" si="6"/>
        <v>478065</v>
      </c>
    </row>
    <row r="102" spans="1:33" ht="19.5" customHeight="1">
      <c r="A102" s="12">
        <f t="shared" si="7"/>
        <v>96</v>
      </c>
      <c r="B102" s="40">
        <f>[1]GD_CHUNG!B100</f>
        <v>11105</v>
      </c>
      <c r="C102" s="42" t="str">
        <f>[1]GD_CHUNG!C100</f>
        <v>Ngô Minh Thanh</v>
      </c>
      <c r="D102" s="42" t="str">
        <f>[1]GD_CHUNG!D100</f>
        <v>NV PVHK</v>
      </c>
      <c r="E102" s="13" t="str">
        <f>[1]GD_CHUNG!G100</f>
        <v>HD3N</v>
      </c>
      <c r="F102" s="14">
        <f>VLOOKUP(B102,[1]GD_LCD_HS_LNS!$B$4:$E$993,4,FALSE)</f>
        <v>3875000</v>
      </c>
      <c r="G102" s="54">
        <f>VLOOKUP(B102,[1]GD_CHUNG!$B$5:$N$532,13,FALSE)</f>
        <v>19020895815014</v>
      </c>
      <c r="H102" s="15">
        <f>VLOOKUP(B102,[1]GD_CHAM_CONG!$C$6:$AN$934,38,FALSE)</f>
        <v>27</v>
      </c>
      <c r="I102" s="15">
        <f>VLOOKUP(B102,[1]GD_CHAM_CONG!$C$6:$AS$934,39,FALSE)+VLOOKUP(B102,[1]GD_CHAM_CONG!$C$6:$AS$934,40,FALSE)+VLOOKUP(B102,[1]GD_CHAM_CONG!$C$6:$AS$934,41,FALSE)+VLOOKUP(B102,[1]GD_CHAM_CONG!$C$6:$AS$934,42,FALSE)+VLOOKUP(B102,[1]GD_CHAM_CONG!$C$6:$AS$934,43,FALSE)</f>
        <v>0</v>
      </c>
      <c r="J102" s="15">
        <f>VLOOKUP(B102,[1]GD_CHAM_CONG!$C$6:$AV$934,44,FALSE)+VLOOKUP(B102,[1]GD_CHAM_CONG!$C$6:$AV$934,45,FALSE)+VLOOKUP(B102,[1]GD_CHAM_CONG!$C$6:$AV$934,46,FALSE)</f>
        <v>0</v>
      </c>
      <c r="K102" s="15">
        <f>VLOOKUP(B102,[1]GD_CHAM_CONG!$C$6:$AW$934,47,FALSE)</f>
        <v>0</v>
      </c>
      <c r="L102" s="15">
        <f>VLOOKUP(B102,[1]GD_CHAM_CONG!$C$6:$AZ$934,48,FALSE)</f>
        <v>0</v>
      </c>
      <c r="M102" s="15">
        <f>VLOOKUP(B102,[1]GD_CHAM_CONG!$C$6:$BF$934,50,FALSE)+VLOOKUP(B102,[1]GD_CHAM_CONG!$C$6:$BF$934,51,FALSE)+VLOOKUP(B102,[1]GD_CHAM_CONG!$C$6:$BF$934,52,FALSE)+VLOOKUP(B102,[1]GD_CHAM_CONG!$C$6:$BF$934,53,FALSE)+VLOOKUP(B102,[1]GD_CHAM_CONG!$C$6:$BF$934,54,FALSE)</f>
        <v>0</v>
      </c>
      <c r="N102" s="16">
        <f>VLOOKUP(B102,[1]GD_CHAM_CONG!$C$1:$BK$473,61,FALSE)</f>
        <v>1</v>
      </c>
      <c r="O102" s="16">
        <f>VLOOKUP(B102,[1]GD_LCD_HS_LNS!$B$4:$F$469,5,FALSE)</f>
        <v>1.9</v>
      </c>
      <c r="P102" s="17">
        <f>VLOOKUP(B102,[1]RPT_LNS_LUONG_CHE_DO!$B$5:$BC$548,54,FALSE)</f>
        <v>8550000</v>
      </c>
      <c r="Q102" s="17">
        <f>VLOOKUP(B102,[1]RPT_LNS_LUONG_CHE_DO!$B$5:$CD$916,81,FALSE)</f>
        <v>0</v>
      </c>
      <c r="R102" s="17">
        <f>VLOOKUP(B102,[1]RPT_PHU_CAP_TN!$B$5:$G$992,6,FALSE)</f>
        <v>0</v>
      </c>
      <c r="S102" s="17">
        <f>VLOOKUP(B102,[1]RPT_TIEN_AN_TRUA!$B$5:$I$993,8,FALSE)</f>
        <v>680000</v>
      </c>
      <c r="T102" s="17">
        <f>VLOOKUP(B102,[1]RPT_LNS_LUONG_CHE_DO!$B$5:$BX$920,75,FALSE)+VLOOKUP(B102,[1]RPT_LNS_LUONG_CHE_DO!$B$5:$BY$920,76,FALSE)</f>
        <v>223557.69230769234</v>
      </c>
      <c r="U102" s="13">
        <f>VLOOKUP(B102,[1]RPT_CAC_KHOAN_GIAM_TRU!$B$4:$I$472,7,FALSE) + VLOOKUP(B102,[1]RPT_CAC_KHOAN_GIAM_TRU!$B$4:$I$472,8,FALSE)</f>
        <v>74519.23076923078</v>
      </c>
      <c r="V102" s="17">
        <f t="shared" si="0"/>
        <v>9453557.692307692</v>
      </c>
      <c r="W102" s="18">
        <f>VLOOKUP(B102,[1]RPT_BAO_HIEM!$B$5:$N$992,11,FALSE)</f>
        <v>310000</v>
      </c>
      <c r="X102" s="18">
        <f>VLOOKUP(B102,[1]RPT_BAO_HIEM!$B$5:$N$992,12,FALSE)</f>
        <v>58125</v>
      </c>
      <c r="Y102" s="18">
        <f>VLOOKUP(B102,[1]RPT_BAO_HIEM!$B$5:$N$992,13,FALSE)</f>
        <v>38750</v>
      </c>
      <c r="Z102" s="19">
        <f>MIN(VLOOKUP(B102,[1]RPT_DOAN_PHI!$B$5:$H$894,7,FALSE),115000)</f>
        <v>38750</v>
      </c>
      <c r="AA102" s="18">
        <f>VLOOKUP(B102,[1]RPT_THUE!$B$5:$H$850,7,FALSE)</f>
        <v>0</v>
      </c>
      <c r="AB102" s="18">
        <f t="shared" si="1"/>
        <v>445625</v>
      </c>
      <c r="AC102" s="20">
        <f t="shared" si="2"/>
        <v>9007932.692307692</v>
      </c>
      <c r="AD102" s="22"/>
      <c r="AE102" s="21"/>
      <c r="AF102" s="20">
        <f t="shared" si="3"/>
        <v>9007932.692307692</v>
      </c>
      <c r="AG102" s="82">
        <f t="shared" si="6"/>
        <v>406875</v>
      </c>
    </row>
    <row r="103" spans="1:33" ht="19.5" customHeight="1">
      <c r="A103" s="12">
        <f t="shared" si="7"/>
        <v>97</v>
      </c>
      <c r="B103" s="40">
        <f>[1]GD_CHUNG!B101</f>
        <v>11107</v>
      </c>
      <c r="C103" s="42" t="str">
        <f>[1]GD_CHUNG!C101</f>
        <v>Vũ Thị Thơm</v>
      </c>
      <c r="D103" s="42" t="str">
        <f>[1]GD_CHUNG!D101</f>
        <v>NV PVHK</v>
      </c>
      <c r="E103" s="13" t="str">
        <f>[1]GD_CHUNG!G101</f>
        <v>HD3N</v>
      </c>
      <c r="F103" s="14">
        <f>VLOOKUP(B103,[1]GD_LCD_HS_LNS!$B$4:$E$993,4,FALSE)</f>
        <v>3875000</v>
      </c>
      <c r="G103" s="54">
        <f>VLOOKUP(B103,[1]GD_CHUNG!$B$5:$N$532,13,FALSE)</f>
        <v>19026970109013</v>
      </c>
      <c r="H103" s="15">
        <f>VLOOKUP(B103,[1]GD_CHAM_CONG!$C$6:$AN$934,38,FALSE)</f>
        <v>27</v>
      </c>
      <c r="I103" s="15">
        <f>VLOOKUP(B103,[1]GD_CHAM_CONG!$C$6:$AS$934,39,FALSE)+VLOOKUP(B103,[1]GD_CHAM_CONG!$C$6:$AS$934,40,FALSE)+VLOOKUP(B103,[1]GD_CHAM_CONG!$C$6:$AS$934,41,FALSE)+VLOOKUP(B103,[1]GD_CHAM_CONG!$C$6:$AS$934,42,FALSE)+VLOOKUP(B103,[1]GD_CHAM_CONG!$C$6:$AS$934,43,FALSE)</f>
        <v>0</v>
      </c>
      <c r="J103" s="15">
        <f>VLOOKUP(B103,[1]GD_CHAM_CONG!$C$6:$AV$934,44,FALSE)+VLOOKUP(B103,[1]GD_CHAM_CONG!$C$6:$AV$934,45,FALSE)+VLOOKUP(B103,[1]GD_CHAM_CONG!$C$6:$AV$934,46,FALSE)</f>
        <v>0</v>
      </c>
      <c r="K103" s="15">
        <f>VLOOKUP(B103,[1]GD_CHAM_CONG!$C$6:$AW$934,47,FALSE)</f>
        <v>0</v>
      </c>
      <c r="L103" s="15">
        <f>VLOOKUP(B103,[1]GD_CHAM_CONG!$C$6:$AZ$934,48,FALSE)</f>
        <v>0</v>
      </c>
      <c r="M103" s="15">
        <f>VLOOKUP(B103,[1]GD_CHAM_CONG!$C$6:$BF$934,50,FALSE)+VLOOKUP(B103,[1]GD_CHAM_CONG!$C$6:$BF$934,51,FALSE)+VLOOKUP(B103,[1]GD_CHAM_CONG!$C$6:$BF$934,52,FALSE)+VLOOKUP(B103,[1]GD_CHAM_CONG!$C$6:$BF$934,53,FALSE)+VLOOKUP(B103,[1]GD_CHAM_CONG!$C$6:$BF$934,54,FALSE)</f>
        <v>0</v>
      </c>
      <c r="N103" s="16">
        <f>VLOOKUP(B103,[1]GD_CHAM_CONG!$C$1:$BK$473,61,FALSE)</f>
        <v>1</v>
      </c>
      <c r="O103" s="16">
        <f>VLOOKUP(B103,[1]GD_LCD_HS_LNS!$B$4:$F$469,5,FALSE)</f>
        <v>1.6</v>
      </c>
      <c r="P103" s="17">
        <f>VLOOKUP(B103,[1]RPT_LNS_LUONG_CHE_DO!$B$5:$BC$548,54,FALSE)</f>
        <v>7200000</v>
      </c>
      <c r="Q103" s="17">
        <f>VLOOKUP(B103,[1]RPT_LNS_LUONG_CHE_DO!$B$5:$CD$916,81,FALSE)</f>
        <v>0</v>
      </c>
      <c r="R103" s="17">
        <f>VLOOKUP(B103,[1]RPT_PHU_CAP_TN!$B$5:$G$992,6,FALSE)</f>
        <v>0</v>
      </c>
      <c r="S103" s="17">
        <f>VLOOKUP(B103,[1]RPT_TIEN_AN_TRUA!$B$5:$I$993,8,FALSE)</f>
        <v>680000</v>
      </c>
      <c r="T103" s="17">
        <f>VLOOKUP(B103,[1]RPT_LNS_LUONG_CHE_DO!$B$5:$BX$920,75,FALSE)+VLOOKUP(B103,[1]RPT_LNS_LUONG_CHE_DO!$B$5:$BY$920,76,FALSE)</f>
        <v>447115.38461538468</v>
      </c>
      <c r="U103" s="13">
        <f>VLOOKUP(B103,[1]RPT_CAC_KHOAN_GIAM_TRU!$B$4:$I$472,7,FALSE) + VLOOKUP(B103,[1]RPT_CAC_KHOAN_GIAM_TRU!$B$4:$I$472,8,FALSE)</f>
        <v>149038.46153846156</v>
      </c>
      <c r="V103" s="17">
        <f t="shared" si="0"/>
        <v>8327115.384615385</v>
      </c>
      <c r="W103" s="18">
        <f>VLOOKUP(B103,[1]RPT_BAO_HIEM!$B$5:$N$992,11,FALSE)</f>
        <v>310000</v>
      </c>
      <c r="X103" s="18">
        <f>VLOOKUP(B103,[1]RPT_BAO_HIEM!$B$5:$N$992,12,FALSE)</f>
        <v>58125</v>
      </c>
      <c r="Y103" s="18">
        <f>VLOOKUP(B103,[1]RPT_BAO_HIEM!$B$5:$N$992,13,FALSE)</f>
        <v>38750</v>
      </c>
      <c r="Z103" s="19">
        <f>MIN(VLOOKUP(B103,[1]RPT_DOAN_PHI!$B$5:$H$894,7,FALSE),115000)</f>
        <v>38750</v>
      </c>
      <c r="AA103" s="18">
        <f>VLOOKUP(B103,[1]RPT_THUE!$B$5:$H$850,7,FALSE)</f>
        <v>0</v>
      </c>
      <c r="AB103" s="18">
        <f t="shared" si="1"/>
        <v>445625</v>
      </c>
      <c r="AC103" s="20">
        <f t="shared" si="2"/>
        <v>7881490.384615385</v>
      </c>
      <c r="AD103" s="21"/>
      <c r="AE103" s="21"/>
      <c r="AF103" s="20">
        <f t="shared" si="3"/>
        <v>7881490.384615385</v>
      </c>
      <c r="AG103" s="82">
        <f t="shared" si="6"/>
        <v>406875</v>
      </c>
    </row>
    <row r="104" spans="1:33" ht="19.5" customHeight="1">
      <c r="A104" s="12">
        <f t="shared" si="7"/>
        <v>98</v>
      </c>
      <c r="B104" s="40">
        <f>[1]GD_CHUNG!B102</f>
        <v>11109</v>
      </c>
      <c r="C104" s="42" t="str">
        <f>[1]GD_CHUNG!C102</f>
        <v>Phạm Thành Việt</v>
      </c>
      <c r="D104" s="42" t="str">
        <f>[1]GD_CHUNG!D102</f>
        <v>Nhân viên tài liệu và HDCX</v>
      </c>
      <c r="E104" s="13" t="str">
        <f>[1]GD_CHUNG!G102</f>
        <v>HD3N</v>
      </c>
      <c r="F104" s="14">
        <f>VLOOKUP(B104,[1]GD_LCD_HS_LNS!$B$4:$E$993,4,FALSE)</f>
        <v>3875000</v>
      </c>
      <c r="G104" s="54">
        <f>VLOOKUP(B104,[1]GD_CHUNG!$B$5:$N$532,13,FALSE)</f>
        <v>10523001015010</v>
      </c>
      <c r="H104" s="15">
        <f>VLOOKUP(B104,[1]GD_CHAM_CONG!$C$6:$AN$934,38,FALSE)</f>
        <v>27</v>
      </c>
      <c r="I104" s="15">
        <f>VLOOKUP(B104,[1]GD_CHAM_CONG!$C$6:$AS$934,39,FALSE)+VLOOKUP(B104,[1]GD_CHAM_CONG!$C$6:$AS$934,40,FALSE)+VLOOKUP(B104,[1]GD_CHAM_CONG!$C$6:$AS$934,41,FALSE)+VLOOKUP(B104,[1]GD_CHAM_CONG!$C$6:$AS$934,42,FALSE)+VLOOKUP(B104,[1]GD_CHAM_CONG!$C$6:$AS$934,43,FALSE)</f>
        <v>0</v>
      </c>
      <c r="J104" s="15">
        <f>VLOOKUP(B104,[1]GD_CHAM_CONG!$C$6:$AV$934,44,FALSE)+VLOOKUP(B104,[1]GD_CHAM_CONG!$C$6:$AV$934,45,FALSE)+VLOOKUP(B104,[1]GD_CHAM_CONG!$C$6:$AV$934,46,FALSE)</f>
        <v>0</v>
      </c>
      <c r="K104" s="15">
        <f>VLOOKUP(B104,[1]GD_CHAM_CONG!$C$6:$AW$934,47,FALSE)</f>
        <v>0</v>
      </c>
      <c r="L104" s="15">
        <f>VLOOKUP(B104,[1]GD_CHAM_CONG!$C$6:$AZ$934,48,FALSE)</f>
        <v>0</v>
      </c>
      <c r="M104" s="15">
        <f>VLOOKUP(B104,[1]GD_CHAM_CONG!$C$6:$BF$934,50,FALSE)+VLOOKUP(B104,[1]GD_CHAM_CONG!$C$6:$BF$934,51,FALSE)+VLOOKUP(B104,[1]GD_CHAM_CONG!$C$6:$BF$934,52,FALSE)+VLOOKUP(B104,[1]GD_CHAM_CONG!$C$6:$BF$934,53,FALSE)+VLOOKUP(B104,[1]GD_CHAM_CONG!$C$6:$BF$934,54,FALSE)</f>
        <v>0</v>
      </c>
      <c r="N104" s="16">
        <f>VLOOKUP(B104,[1]GD_CHAM_CONG!$C$1:$BK$473,61,FALSE)</f>
        <v>0.9</v>
      </c>
      <c r="O104" s="16">
        <f>VLOOKUP(B104,[1]GD_LCD_HS_LNS!$B$4:$F$469,5,FALSE)</f>
        <v>1.8</v>
      </c>
      <c r="P104" s="17">
        <f>VLOOKUP(B104,[1]RPT_LNS_LUONG_CHE_DO!$B$5:$BC$548,54,FALSE)</f>
        <v>7290000.0000000009</v>
      </c>
      <c r="Q104" s="17">
        <f>VLOOKUP(B104,[1]RPT_LNS_LUONG_CHE_DO!$B$5:$CD$916,81,FALSE)</f>
        <v>0</v>
      </c>
      <c r="R104" s="17">
        <f>VLOOKUP(B104,[1]RPT_PHU_CAP_TN!$B$5:$G$992,6,FALSE)</f>
        <v>0</v>
      </c>
      <c r="S104" s="17">
        <f>VLOOKUP(B104,[1]RPT_TIEN_AN_TRUA!$B$5:$I$993,8,FALSE)</f>
        <v>680000</v>
      </c>
      <c r="T104" s="17">
        <f>VLOOKUP(B104,[1]RPT_LNS_LUONG_CHE_DO!$B$5:$BX$920,75,FALSE)+VLOOKUP(B104,[1]RPT_LNS_LUONG_CHE_DO!$B$5:$BY$920,76,FALSE)</f>
        <v>447115.38461538468</v>
      </c>
      <c r="U104" s="13">
        <f>VLOOKUP(B104,[1]RPT_CAC_KHOAN_GIAM_TRU!$B$4:$I$472,7,FALSE) + VLOOKUP(B104,[1]RPT_CAC_KHOAN_GIAM_TRU!$B$4:$I$472,8,FALSE)</f>
        <v>149038.46153846156</v>
      </c>
      <c r="V104" s="17">
        <f t="shared" si="0"/>
        <v>8417115.3846153859</v>
      </c>
      <c r="W104" s="18">
        <f>VLOOKUP(B104,[1]RPT_BAO_HIEM!$B$5:$N$992,11,FALSE)</f>
        <v>310000</v>
      </c>
      <c r="X104" s="18">
        <f>VLOOKUP(B104,[1]RPT_BAO_HIEM!$B$5:$N$992,12,FALSE)</f>
        <v>58125</v>
      </c>
      <c r="Y104" s="18">
        <f>VLOOKUP(B104,[1]RPT_BAO_HIEM!$B$5:$N$992,13,FALSE)</f>
        <v>38750</v>
      </c>
      <c r="Z104" s="19">
        <f>MIN(VLOOKUP(B104,[1]RPT_DOAN_PHI!$B$5:$H$894,7,FALSE),115000)</f>
        <v>38750</v>
      </c>
      <c r="AA104" s="18">
        <f>VLOOKUP(B104,[1]RPT_THUE!$B$5:$H$850,7,FALSE)</f>
        <v>0</v>
      </c>
      <c r="AB104" s="18">
        <f t="shared" si="1"/>
        <v>445625</v>
      </c>
      <c r="AC104" s="20">
        <f t="shared" si="2"/>
        <v>7971490.3846153859</v>
      </c>
      <c r="AD104" s="21"/>
      <c r="AE104" s="22"/>
      <c r="AF104" s="20">
        <f t="shared" si="3"/>
        <v>7971490.3846153859</v>
      </c>
      <c r="AG104" s="82">
        <f t="shared" si="6"/>
        <v>406875</v>
      </c>
    </row>
    <row r="105" spans="1:33" ht="19.5" customHeight="1">
      <c r="A105" s="12">
        <f t="shared" si="7"/>
        <v>99</v>
      </c>
      <c r="B105" s="40">
        <f>[1]GD_CHUNG!B103</f>
        <v>11766</v>
      </c>
      <c r="C105" s="42" t="str">
        <f>[1]GD_CHUNG!C103</f>
        <v>Nguyễn Thị Vân</v>
      </c>
      <c r="D105" s="42" t="str">
        <f>[1]GD_CHUNG!D103</f>
        <v>NV PVHK</v>
      </c>
      <c r="E105" s="13" t="str">
        <f>[1]GD_CHUNG!G103</f>
        <v>HD3N</v>
      </c>
      <c r="F105" s="14">
        <f>VLOOKUP(B105,[1]GD_LCD_HS_LNS!$B$4:$E$993,4,FALSE)</f>
        <v>3875000</v>
      </c>
      <c r="G105" s="54">
        <f>VLOOKUP(B105,[1]GD_CHUNG!$B$5:$N$532,13,FALSE)</f>
        <v>19020859610015</v>
      </c>
      <c r="H105" s="15">
        <f>VLOOKUP(B105,[1]GD_CHAM_CONG!$C$6:$AN$934,38,FALSE)</f>
        <v>27</v>
      </c>
      <c r="I105" s="15">
        <f>VLOOKUP(B105,[1]GD_CHAM_CONG!$C$6:$AS$934,39,FALSE)+VLOOKUP(B105,[1]GD_CHAM_CONG!$C$6:$AS$934,40,FALSE)+VLOOKUP(B105,[1]GD_CHAM_CONG!$C$6:$AS$934,41,FALSE)+VLOOKUP(B105,[1]GD_CHAM_CONG!$C$6:$AS$934,42,FALSE)+VLOOKUP(B105,[1]GD_CHAM_CONG!$C$6:$AS$934,43,FALSE)</f>
        <v>0</v>
      </c>
      <c r="J105" s="15">
        <f>VLOOKUP(B105,[1]GD_CHAM_CONG!$C$6:$AV$934,44,FALSE)+VLOOKUP(B105,[1]GD_CHAM_CONG!$C$6:$AV$934,45,FALSE)+VLOOKUP(B105,[1]GD_CHAM_CONG!$C$6:$AV$934,46,FALSE)</f>
        <v>0</v>
      </c>
      <c r="K105" s="15">
        <f>VLOOKUP(B105,[1]GD_CHAM_CONG!$C$6:$AW$934,47,FALSE)</f>
        <v>0</v>
      </c>
      <c r="L105" s="15">
        <f>VLOOKUP(B105,[1]GD_CHAM_CONG!$C$6:$AZ$934,48,FALSE)</f>
        <v>0</v>
      </c>
      <c r="M105" s="15">
        <f>VLOOKUP(B105,[1]GD_CHAM_CONG!$C$6:$BF$934,50,FALSE)+VLOOKUP(B105,[1]GD_CHAM_CONG!$C$6:$BF$934,51,FALSE)+VLOOKUP(B105,[1]GD_CHAM_CONG!$C$6:$BF$934,52,FALSE)+VLOOKUP(B105,[1]GD_CHAM_CONG!$C$6:$BF$934,53,FALSE)+VLOOKUP(B105,[1]GD_CHAM_CONG!$C$6:$BF$934,54,FALSE)</f>
        <v>0</v>
      </c>
      <c r="N105" s="15">
        <f>VLOOKUP(B105,[1]GD_CHAM_CONG!$C$1:$BK$473,61,FALSE)</f>
        <v>1</v>
      </c>
      <c r="O105" s="16">
        <f>VLOOKUP(B105,[1]GD_LCD_HS_LNS!$B$4:$F$469,5,FALSE)</f>
        <v>1.6</v>
      </c>
      <c r="P105" s="17">
        <f>VLOOKUP(B105,[1]RPT_LNS_LUONG_CHE_DO!$B$5:$BC$548,54,FALSE)</f>
        <v>7200000</v>
      </c>
      <c r="Q105" s="17">
        <f>VLOOKUP(B105,[1]RPT_LNS_LUONG_CHE_DO!$B$5:$CD$916,81,FALSE)</f>
        <v>0</v>
      </c>
      <c r="R105" s="17">
        <f>VLOOKUP(B105,[1]RPT_PHU_CAP_TN!$B$5:$G$992,6,FALSE)</f>
        <v>0</v>
      </c>
      <c r="S105" s="17">
        <f>VLOOKUP(B105,[1]RPT_TIEN_AN_TRUA!$B$5:$I$993,8,FALSE)</f>
        <v>680000</v>
      </c>
      <c r="T105" s="17">
        <f>VLOOKUP(B105,[1]RPT_LNS_LUONG_CHE_DO!$B$5:$BX$920,75,FALSE)+VLOOKUP(B105,[1]RPT_LNS_LUONG_CHE_DO!$B$5:$BY$920,76,FALSE)</f>
        <v>223557.69230769234</v>
      </c>
      <c r="U105" s="13">
        <f>VLOOKUP(B105,[1]RPT_CAC_KHOAN_GIAM_TRU!$B$4:$I$472,7,FALSE) + VLOOKUP(B105,[1]RPT_CAC_KHOAN_GIAM_TRU!$B$4:$I$472,8,FALSE)</f>
        <v>74519.23076923078</v>
      </c>
      <c r="V105" s="17">
        <f t="shared" si="0"/>
        <v>8103557.692307692</v>
      </c>
      <c r="W105" s="18">
        <f>VLOOKUP(B105,[1]RPT_BAO_HIEM!$B$5:$N$992,11,FALSE)</f>
        <v>310000</v>
      </c>
      <c r="X105" s="18">
        <f>VLOOKUP(B105,[1]RPT_BAO_HIEM!$B$5:$N$992,12,FALSE)</f>
        <v>58125</v>
      </c>
      <c r="Y105" s="18">
        <f>VLOOKUP(B105,[1]RPT_BAO_HIEM!$B$5:$N$992,13,FALSE)</f>
        <v>38750</v>
      </c>
      <c r="Z105" s="19">
        <f>MIN(VLOOKUP(B105,[1]RPT_DOAN_PHI!$B$5:$H$894,7,FALSE),115000)</f>
        <v>38750</v>
      </c>
      <c r="AA105" s="18">
        <f>VLOOKUP(B105,[1]RPT_THUE!$B$5:$H$850,7,FALSE)</f>
        <v>0</v>
      </c>
      <c r="AB105" s="18">
        <f t="shared" si="1"/>
        <v>445625</v>
      </c>
      <c r="AC105" s="20">
        <f t="shared" si="2"/>
        <v>7657932.692307692</v>
      </c>
      <c r="AD105" s="21"/>
      <c r="AE105" s="21"/>
      <c r="AF105" s="20">
        <f t="shared" si="3"/>
        <v>7657932.692307692</v>
      </c>
      <c r="AG105" s="82">
        <f t="shared" si="6"/>
        <v>406875</v>
      </c>
    </row>
    <row r="106" spans="1:33" ht="19.5" customHeight="1">
      <c r="A106" s="12">
        <f t="shared" si="7"/>
        <v>100</v>
      </c>
      <c r="B106" s="40">
        <f>[1]GD_CHUNG!B104</f>
        <v>13096</v>
      </c>
      <c r="C106" s="42" t="str">
        <f>[1]GD_CHUNG!C104</f>
        <v>Đinh Văn Long</v>
      </c>
      <c r="D106" s="42" t="str">
        <f>[1]GD_CHUNG!D104</f>
        <v>NV PVHK</v>
      </c>
      <c r="E106" s="13" t="str">
        <f>[1]GD_CHUNG!G104</f>
        <v>HD3N</v>
      </c>
      <c r="F106" s="14">
        <f>VLOOKUP(B106,[1]GD_LCD_HS_LNS!$B$4:$E$993,4,FALSE)</f>
        <v>3875000</v>
      </c>
      <c r="G106" s="54">
        <f>VLOOKUP(B106,[1]GD_CHUNG!$B$5:$N$532,13,FALSE)</f>
        <v>19028834682012</v>
      </c>
      <c r="H106" s="15">
        <f>VLOOKUP(B106,[1]GD_CHAM_CONG!$C$6:$AN$934,38,FALSE)</f>
        <v>27</v>
      </c>
      <c r="I106" s="15">
        <f>VLOOKUP(B106,[1]GD_CHAM_CONG!$C$6:$AS$934,39,FALSE)+VLOOKUP(B106,[1]GD_CHAM_CONG!$C$6:$AS$934,40,FALSE)+VLOOKUP(B106,[1]GD_CHAM_CONG!$C$6:$AS$934,41,FALSE)+VLOOKUP(B106,[1]GD_CHAM_CONG!$C$6:$AS$934,42,FALSE)+VLOOKUP(B106,[1]GD_CHAM_CONG!$C$6:$AS$934,43,FALSE)</f>
        <v>0</v>
      </c>
      <c r="J106" s="15">
        <f>VLOOKUP(B106,[1]GD_CHAM_CONG!$C$6:$AV$934,44,FALSE)+VLOOKUP(B106,[1]GD_CHAM_CONG!$C$6:$AV$934,45,FALSE)+VLOOKUP(B106,[1]GD_CHAM_CONG!$C$6:$AV$934,46,FALSE)</f>
        <v>0</v>
      </c>
      <c r="K106" s="15">
        <f>VLOOKUP(B106,[1]GD_CHAM_CONG!$C$6:$AW$934,47,FALSE)</f>
        <v>0</v>
      </c>
      <c r="L106" s="15">
        <f>VLOOKUP(B106,[1]GD_CHAM_CONG!$C$6:$AZ$934,48,FALSE)</f>
        <v>0</v>
      </c>
      <c r="M106" s="15">
        <f>VLOOKUP(B106,[1]GD_CHAM_CONG!$C$6:$BF$934,50,FALSE)+VLOOKUP(B106,[1]GD_CHAM_CONG!$C$6:$BF$934,51,FALSE)+VLOOKUP(B106,[1]GD_CHAM_CONG!$C$6:$BF$934,52,FALSE)+VLOOKUP(B106,[1]GD_CHAM_CONG!$C$6:$BF$934,53,FALSE)+VLOOKUP(B106,[1]GD_CHAM_CONG!$C$6:$BF$934,54,FALSE)</f>
        <v>0</v>
      </c>
      <c r="N106" s="15">
        <f>VLOOKUP(B106,[1]GD_CHAM_CONG!$C$1:$BK$473,61,FALSE)</f>
        <v>1</v>
      </c>
      <c r="O106" s="16">
        <f>VLOOKUP(B106,[1]GD_LCD_HS_LNS!$B$4:$F$469,5,FALSE)</f>
        <v>1.6</v>
      </c>
      <c r="P106" s="17">
        <f>VLOOKUP(B106,[1]RPT_LNS_LUONG_CHE_DO!$B$5:$BC$548,54,FALSE)</f>
        <v>7200000</v>
      </c>
      <c r="Q106" s="17">
        <f>VLOOKUP(B106,[1]RPT_LNS_LUONG_CHE_DO!$B$5:$CD$916,81,FALSE)</f>
        <v>0</v>
      </c>
      <c r="R106" s="17">
        <f>VLOOKUP(B106,[1]RPT_PHU_CAP_TN!$B$5:$G$992,6,FALSE)</f>
        <v>0</v>
      </c>
      <c r="S106" s="17">
        <f>VLOOKUP(B106,[1]RPT_TIEN_AN_TRUA!$B$5:$I$993,8,FALSE)</f>
        <v>680000</v>
      </c>
      <c r="T106" s="17">
        <f>VLOOKUP(B106,[1]RPT_LNS_LUONG_CHE_DO!$B$5:$BX$920,75,FALSE)+VLOOKUP(B106,[1]RPT_LNS_LUONG_CHE_DO!$B$5:$BY$920,76,FALSE)</f>
        <v>0</v>
      </c>
      <c r="U106" s="13">
        <f>VLOOKUP(B106,[1]RPT_CAC_KHOAN_GIAM_TRU!$B$4:$I$472,7,FALSE) + VLOOKUP(B106,[1]RPT_CAC_KHOAN_GIAM_TRU!$B$4:$I$472,8,FALSE)</f>
        <v>0</v>
      </c>
      <c r="V106" s="17">
        <f t="shared" si="0"/>
        <v>7880000</v>
      </c>
      <c r="W106" s="18">
        <f>VLOOKUP(B106,[1]RPT_BAO_HIEM!$B$5:$N$992,11,FALSE)</f>
        <v>310000</v>
      </c>
      <c r="X106" s="18">
        <f>VLOOKUP(B106,[1]RPT_BAO_HIEM!$B$5:$N$992,12,FALSE)</f>
        <v>58125</v>
      </c>
      <c r="Y106" s="18">
        <f>VLOOKUP(B106,[1]RPT_BAO_HIEM!$B$5:$N$992,13,FALSE)</f>
        <v>38750</v>
      </c>
      <c r="Z106" s="19">
        <f>MIN(VLOOKUP(B106,[1]RPT_DOAN_PHI!$B$5:$H$894,7,FALSE),115000)</f>
        <v>38750</v>
      </c>
      <c r="AA106" s="18">
        <f>VLOOKUP(B106,[1]RPT_THUE!$B$5:$H$850,7,FALSE)</f>
        <v>0</v>
      </c>
      <c r="AB106" s="18">
        <f t="shared" si="1"/>
        <v>445625</v>
      </c>
      <c r="AC106" s="20">
        <f t="shared" si="2"/>
        <v>7434375</v>
      </c>
      <c r="AD106" s="21"/>
      <c r="AE106" s="21"/>
      <c r="AF106" s="20">
        <f t="shared" si="3"/>
        <v>7434375</v>
      </c>
      <c r="AG106" s="82">
        <f t="shared" si="6"/>
        <v>406875</v>
      </c>
    </row>
    <row r="107" spans="1:33" ht="19.5" customHeight="1">
      <c r="A107" s="12">
        <f t="shared" si="7"/>
        <v>101</v>
      </c>
      <c r="B107" s="40">
        <f>[1]GD_CHUNG!B105</f>
        <v>10778</v>
      </c>
      <c r="C107" s="42" t="str">
        <f>[1]GD_CHUNG!C105</f>
        <v>Nguyễn Thị Hồng Anh</v>
      </c>
      <c r="D107" s="42" t="str">
        <f>[1]GD_CHUNG!D105</f>
        <v>NV PVHK</v>
      </c>
      <c r="E107" s="13" t="str">
        <f>[1]GD_CHUNG!G105</f>
        <v>HDKX</v>
      </c>
      <c r="F107" s="14">
        <f>VLOOKUP(B107,[1]GD_LCD_HS_LNS!$B$4:$E$993,4,FALSE)</f>
        <v>3875000</v>
      </c>
      <c r="G107" s="54">
        <f>VLOOKUP(B107,[1]GD_CHUNG!$B$5:$N$532,13,FALSE)</f>
        <v>10523608693018</v>
      </c>
      <c r="H107" s="15">
        <f>VLOOKUP(B107,[1]GD_CHAM_CONG!$C$6:$AN$934,38,FALSE)</f>
        <v>27</v>
      </c>
      <c r="I107" s="15">
        <f>VLOOKUP(B107,[1]GD_CHAM_CONG!$C$6:$AS$934,39,FALSE)+VLOOKUP(B107,[1]GD_CHAM_CONG!$C$6:$AS$934,40,FALSE)+VLOOKUP(B107,[1]GD_CHAM_CONG!$C$6:$AS$934,41,FALSE)+VLOOKUP(B107,[1]GD_CHAM_CONG!$C$6:$AS$934,42,FALSE)+VLOOKUP(B107,[1]GD_CHAM_CONG!$C$6:$AS$934,43,FALSE)</f>
        <v>0</v>
      </c>
      <c r="J107" s="15">
        <f>VLOOKUP(B107,[1]GD_CHAM_CONG!$C$6:$AV$934,44,FALSE)+VLOOKUP(B107,[1]GD_CHAM_CONG!$C$6:$AV$934,45,FALSE)+VLOOKUP(B107,[1]GD_CHAM_CONG!$C$6:$AV$934,46,FALSE)</f>
        <v>0</v>
      </c>
      <c r="K107" s="15">
        <f>VLOOKUP(B107,[1]GD_CHAM_CONG!$C$6:$AW$934,47,FALSE)</f>
        <v>0</v>
      </c>
      <c r="L107" s="15">
        <f>VLOOKUP(B107,[1]GD_CHAM_CONG!$C$6:$AZ$934,48,FALSE)</f>
        <v>0</v>
      </c>
      <c r="M107" s="15">
        <f>VLOOKUP(B107,[1]GD_CHAM_CONG!$C$6:$BF$934,50,FALSE)+VLOOKUP(B107,[1]GD_CHAM_CONG!$C$6:$BF$934,51,FALSE)+VLOOKUP(B107,[1]GD_CHAM_CONG!$C$6:$BF$934,52,FALSE)+VLOOKUP(B107,[1]GD_CHAM_CONG!$C$6:$BF$934,53,FALSE)+VLOOKUP(B107,[1]GD_CHAM_CONG!$C$6:$BF$934,54,FALSE)</f>
        <v>0</v>
      </c>
      <c r="N107" s="15">
        <f>VLOOKUP(B107,[1]GD_CHAM_CONG!$C$1:$BK$473,61,FALSE)</f>
        <v>1</v>
      </c>
      <c r="O107" s="16">
        <f>VLOOKUP(B107,[1]GD_LCD_HS_LNS!$B$4:$F$469,5,FALSE)</f>
        <v>1.6</v>
      </c>
      <c r="P107" s="17">
        <f>VLOOKUP(B107,[1]RPT_LNS_LUONG_CHE_DO!$B$5:$BC$548,54,FALSE)</f>
        <v>7200000</v>
      </c>
      <c r="Q107" s="17">
        <f>VLOOKUP(B107,[1]RPT_LNS_LUONG_CHE_DO!$B$5:$CD$916,81,FALSE)</f>
        <v>0</v>
      </c>
      <c r="R107" s="17">
        <f>VLOOKUP(B107,[1]RPT_PHU_CAP_TN!$B$5:$G$992,6,FALSE)</f>
        <v>0</v>
      </c>
      <c r="S107" s="17">
        <f>VLOOKUP(B107,[1]RPT_TIEN_AN_TRUA!$B$5:$I$993,8,FALSE)</f>
        <v>680000</v>
      </c>
      <c r="T107" s="17">
        <f>VLOOKUP(B107,[1]RPT_LNS_LUONG_CHE_DO!$B$5:$BX$920,75,FALSE)+VLOOKUP(B107,[1]RPT_LNS_LUONG_CHE_DO!$B$5:$BY$920,76,FALSE)</f>
        <v>447115.38461538468</v>
      </c>
      <c r="U107" s="13">
        <f>VLOOKUP(B107,[1]RPT_CAC_KHOAN_GIAM_TRU!$B$4:$I$472,7,FALSE) + VLOOKUP(B107,[1]RPT_CAC_KHOAN_GIAM_TRU!$B$4:$I$472,8,FALSE)</f>
        <v>149038.46153846156</v>
      </c>
      <c r="V107" s="17">
        <f t="shared" si="0"/>
        <v>8327115.384615385</v>
      </c>
      <c r="W107" s="18">
        <f>VLOOKUP(B107,[1]RPT_BAO_HIEM!$B$5:$N$992,11,FALSE)</f>
        <v>310000</v>
      </c>
      <c r="X107" s="18">
        <f>VLOOKUP(B107,[1]RPT_BAO_HIEM!$B$5:$N$992,12,FALSE)</f>
        <v>58125</v>
      </c>
      <c r="Y107" s="18">
        <f>VLOOKUP(B107,[1]RPT_BAO_HIEM!$B$5:$N$992,13,FALSE)</f>
        <v>38750</v>
      </c>
      <c r="Z107" s="19">
        <f>MIN(VLOOKUP(B107,[1]RPT_DOAN_PHI!$B$5:$H$894,7,FALSE),115000)</f>
        <v>38750</v>
      </c>
      <c r="AA107" s="18">
        <f>VLOOKUP(B107,[1]RPT_THUE!$B$5:$H$850,7,FALSE)</f>
        <v>0</v>
      </c>
      <c r="AB107" s="18">
        <f t="shared" si="1"/>
        <v>445625</v>
      </c>
      <c r="AC107" s="20">
        <f t="shared" si="2"/>
        <v>7881490.384615385</v>
      </c>
      <c r="AD107" s="21"/>
      <c r="AE107" s="22"/>
      <c r="AF107" s="20">
        <f t="shared" si="3"/>
        <v>7881490.384615385</v>
      </c>
      <c r="AG107" s="82">
        <f t="shared" si="6"/>
        <v>406875</v>
      </c>
    </row>
    <row r="108" spans="1:33" ht="19.5" customHeight="1">
      <c r="A108" s="12">
        <f t="shared" si="7"/>
        <v>102</v>
      </c>
      <c r="B108" s="40">
        <f>[1]GD_CHUNG!B106</f>
        <v>11765</v>
      </c>
      <c r="C108" s="42" t="str">
        <f>[1]GD_CHUNG!C106</f>
        <v>Hoàng Thị Hồng Nhung</v>
      </c>
      <c r="D108" s="42" t="str">
        <f>[1]GD_CHUNG!D106</f>
        <v>NV PVHK</v>
      </c>
      <c r="E108" s="13" t="str">
        <f>[1]GD_CHUNG!G106</f>
        <v>HD3N</v>
      </c>
      <c r="F108" s="14">
        <f>VLOOKUP(B108,[1]GD_LCD_HS_LNS!$B$4:$E$993,4,FALSE)</f>
        <v>3875000</v>
      </c>
      <c r="G108" s="54">
        <f>VLOOKUP(B108,[1]GD_CHUNG!$B$5:$N$532,13,FALSE)</f>
        <v>19027522772018</v>
      </c>
      <c r="H108" s="15">
        <f>VLOOKUP(B108,[1]GD_CHAM_CONG!$C$6:$AN$934,38,FALSE)</f>
        <v>27</v>
      </c>
      <c r="I108" s="15">
        <f>VLOOKUP(B108,[1]GD_CHAM_CONG!$C$6:$AS$934,39,FALSE)+VLOOKUP(B108,[1]GD_CHAM_CONG!$C$6:$AS$934,40,FALSE)+VLOOKUP(B108,[1]GD_CHAM_CONG!$C$6:$AS$934,41,FALSE)+VLOOKUP(B108,[1]GD_CHAM_CONG!$C$6:$AS$934,42,FALSE)+VLOOKUP(B108,[1]GD_CHAM_CONG!$C$6:$AS$934,43,FALSE)</f>
        <v>0</v>
      </c>
      <c r="J108" s="15">
        <f>VLOOKUP(B108,[1]GD_CHAM_CONG!$C$6:$AV$934,44,FALSE)+VLOOKUP(B108,[1]GD_CHAM_CONG!$C$6:$AV$934,45,FALSE)+VLOOKUP(B108,[1]GD_CHAM_CONG!$C$6:$AV$934,46,FALSE)</f>
        <v>0</v>
      </c>
      <c r="K108" s="15">
        <f>VLOOKUP(B108,[1]GD_CHAM_CONG!$C$6:$AW$934,47,FALSE)</f>
        <v>0</v>
      </c>
      <c r="L108" s="15">
        <f>VLOOKUP(B108,[1]GD_CHAM_CONG!$C$6:$AZ$934,48,FALSE)</f>
        <v>0</v>
      </c>
      <c r="M108" s="15">
        <f>VLOOKUP(B108,[1]GD_CHAM_CONG!$C$6:$BF$934,50,FALSE)+VLOOKUP(B108,[1]GD_CHAM_CONG!$C$6:$BF$934,51,FALSE)+VLOOKUP(B108,[1]GD_CHAM_CONG!$C$6:$BF$934,52,FALSE)+VLOOKUP(B108,[1]GD_CHAM_CONG!$C$6:$BF$934,53,FALSE)+VLOOKUP(B108,[1]GD_CHAM_CONG!$C$6:$BF$934,54,FALSE)</f>
        <v>0</v>
      </c>
      <c r="N108" s="15">
        <f>VLOOKUP(B108,[1]GD_CHAM_CONG!$C$1:$BK$473,61,FALSE)</f>
        <v>0.96</v>
      </c>
      <c r="O108" s="16">
        <f>VLOOKUP(B108,[1]GD_LCD_HS_LNS!$B$4:$F$469,5,FALSE)</f>
        <v>1.8</v>
      </c>
      <c r="P108" s="17">
        <f>VLOOKUP(B108,[1]RPT_LNS_LUONG_CHE_DO!$B$5:$BC$548,54,FALSE)</f>
        <v>7776000</v>
      </c>
      <c r="Q108" s="17">
        <f>VLOOKUP(B108,[1]RPT_LNS_LUONG_CHE_DO!$B$5:$CD$916,81,FALSE)</f>
        <v>0</v>
      </c>
      <c r="R108" s="17">
        <f>VLOOKUP(B108,[1]RPT_PHU_CAP_TN!$B$5:$G$992,6,FALSE)</f>
        <v>0</v>
      </c>
      <c r="S108" s="17">
        <f>VLOOKUP(B108,[1]RPT_TIEN_AN_TRUA!$B$5:$I$993,8,FALSE)</f>
        <v>680000</v>
      </c>
      <c r="T108" s="17">
        <f>VLOOKUP(B108,[1]RPT_LNS_LUONG_CHE_DO!$B$5:$BX$920,75,FALSE)+VLOOKUP(B108,[1]RPT_LNS_LUONG_CHE_DO!$B$5:$BY$920,76,FALSE)</f>
        <v>447115.38461538468</v>
      </c>
      <c r="U108" s="13">
        <f>VLOOKUP(B108,[1]RPT_CAC_KHOAN_GIAM_TRU!$B$4:$I$472,7,FALSE) + VLOOKUP(B108,[1]RPT_CAC_KHOAN_GIAM_TRU!$B$4:$I$472,8,FALSE)</f>
        <v>149038.46153846156</v>
      </c>
      <c r="V108" s="17">
        <f t="shared" si="0"/>
        <v>8903115.384615384</v>
      </c>
      <c r="W108" s="18">
        <f>VLOOKUP(B108,[1]RPT_BAO_HIEM!$B$5:$N$992,11,FALSE)</f>
        <v>310000</v>
      </c>
      <c r="X108" s="18">
        <f>VLOOKUP(B108,[1]RPT_BAO_HIEM!$B$5:$N$992,12,FALSE)</f>
        <v>58125</v>
      </c>
      <c r="Y108" s="18">
        <f>VLOOKUP(B108,[1]RPT_BAO_HIEM!$B$5:$N$992,13,FALSE)</f>
        <v>38750</v>
      </c>
      <c r="Z108" s="19">
        <f>MIN(VLOOKUP(B108,[1]RPT_DOAN_PHI!$B$5:$H$894,7,FALSE),115000)</f>
        <v>38750</v>
      </c>
      <c r="AA108" s="18">
        <f>VLOOKUP(B108,[1]RPT_THUE!$B$5:$H$850,7,FALSE)</f>
        <v>0</v>
      </c>
      <c r="AB108" s="18">
        <f t="shared" si="1"/>
        <v>445625</v>
      </c>
      <c r="AC108" s="20">
        <f t="shared" si="2"/>
        <v>8457490.384615384</v>
      </c>
      <c r="AD108" s="21"/>
      <c r="AE108" s="22"/>
      <c r="AF108" s="20">
        <f t="shared" si="3"/>
        <v>8457490.384615384</v>
      </c>
      <c r="AG108" s="82">
        <f t="shared" si="6"/>
        <v>406875</v>
      </c>
    </row>
    <row r="109" spans="1:33" ht="19.5" customHeight="1">
      <c r="A109" s="12">
        <f t="shared" si="7"/>
        <v>103</v>
      </c>
      <c r="B109" s="40">
        <f>[1]GD_CHUNG!B107</f>
        <v>10631</v>
      </c>
      <c r="C109" s="42" t="str">
        <f>[1]GD_CHUNG!C107</f>
        <v>Nguyễn Thị Phương Mai</v>
      </c>
      <c r="D109" s="42" t="str">
        <f>[1]GD_CHUNG!D107</f>
        <v>Đội trưởng</v>
      </c>
      <c r="E109" s="13" t="str">
        <f>[1]GD_CHUNG!G107</f>
        <v>HDKX</v>
      </c>
      <c r="F109" s="14">
        <f>VLOOKUP(B109,[1]GD_LCD_HS_LNS!$B$4:$E$993,4,FALSE)</f>
        <v>5115000</v>
      </c>
      <c r="G109" s="54">
        <f>VLOOKUP(B109,[1]GD_CHUNG!$B$5:$N$532,13,FALSE)</f>
        <v>10520002785015</v>
      </c>
      <c r="H109" s="15">
        <f>VLOOKUP(B109,[1]GD_CHAM_CONG!$C$6:$AN$934,38,FALSE)</f>
        <v>27</v>
      </c>
      <c r="I109" s="15">
        <f>VLOOKUP(B109,[1]GD_CHAM_CONG!$C$6:$AS$934,39,FALSE)+VLOOKUP(B109,[1]GD_CHAM_CONG!$C$6:$AS$934,40,FALSE)+VLOOKUP(B109,[1]GD_CHAM_CONG!$C$6:$AS$934,41,FALSE)+VLOOKUP(B109,[1]GD_CHAM_CONG!$C$6:$AS$934,42,FALSE)+VLOOKUP(B109,[1]GD_CHAM_CONG!$C$6:$AS$934,43,FALSE)</f>
        <v>0</v>
      </c>
      <c r="J109" s="15">
        <f>VLOOKUP(B109,[1]GD_CHAM_CONG!$C$6:$AV$934,44,FALSE)+VLOOKUP(B109,[1]GD_CHAM_CONG!$C$6:$AV$934,45,FALSE)+VLOOKUP(B109,[1]GD_CHAM_CONG!$C$6:$AV$934,46,FALSE)</f>
        <v>0</v>
      </c>
      <c r="K109" s="15">
        <f>VLOOKUP(B109,[1]GD_CHAM_CONG!$C$6:$AW$934,47,FALSE)</f>
        <v>0</v>
      </c>
      <c r="L109" s="15">
        <f>VLOOKUP(B109,[1]GD_CHAM_CONG!$C$6:$AZ$934,48,FALSE)</f>
        <v>0</v>
      </c>
      <c r="M109" s="15">
        <f>VLOOKUP(B109,[1]GD_CHAM_CONG!$C$6:$BF$934,50,FALSE)+VLOOKUP(B109,[1]GD_CHAM_CONG!$C$6:$BF$934,51,FALSE)+VLOOKUP(B109,[1]GD_CHAM_CONG!$C$6:$BF$934,52,FALSE)+VLOOKUP(B109,[1]GD_CHAM_CONG!$C$6:$BF$934,53,FALSE)+VLOOKUP(B109,[1]GD_CHAM_CONG!$C$6:$BF$934,54,FALSE)</f>
        <v>0</v>
      </c>
      <c r="N109" s="15">
        <f>VLOOKUP(B109,[1]GD_CHAM_CONG!$C$1:$BK$473,61,FALSE)</f>
        <v>1</v>
      </c>
      <c r="O109" s="16">
        <f>VLOOKUP(B109,[1]GD_LCD_HS_LNS!$B$4:$F$469,5,FALSE)</f>
        <v>3.99</v>
      </c>
      <c r="P109" s="17">
        <f>VLOOKUP(B109,[1]RPT_LNS_LUONG_CHE_DO!$B$5:$BC$548,54,FALSE)</f>
        <v>17955000</v>
      </c>
      <c r="Q109" s="17">
        <f>VLOOKUP(B109,[1]RPT_LNS_LUONG_CHE_DO!$B$5:$CD$916,81,FALSE)</f>
        <v>0</v>
      </c>
      <c r="R109" s="17">
        <f>VLOOKUP(B109,[1]RPT_PHU_CAP_TN!$B$5:$G$992,6,FALSE)</f>
        <v>0</v>
      </c>
      <c r="S109" s="17">
        <f>VLOOKUP(B109,[1]RPT_TIEN_AN_TRUA!$B$5:$I$993,8,FALSE)</f>
        <v>680000</v>
      </c>
      <c r="T109" s="17">
        <f>VLOOKUP(B109,[1]RPT_LNS_LUONG_CHE_DO!$B$5:$BX$920,75,FALSE)+VLOOKUP(B109,[1]RPT_LNS_LUONG_CHE_DO!$B$5:$BY$920,76,FALSE)</f>
        <v>295096.15384615387</v>
      </c>
      <c r="U109" s="13">
        <f>VLOOKUP(B109,[1]RPT_CAC_KHOAN_GIAM_TRU!$B$4:$I$472,7,FALSE) + VLOOKUP(B109,[1]RPT_CAC_KHOAN_GIAM_TRU!$B$4:$I$472,8,FALSE)</f>
        <v>98365.384615384624</v>
      </c>
      <c r="V109" s="17">
        <f t="shared" si="0"/>
        <v>18930096.153846152</v>
      </c>
      <c r="W109" s="18">
        <f>VLOOKUP(B109,[1]RPT_BAO_HIEM!$B$5:$N$992,11,FALSE)</f>
        <v>409200</v>
      </c>
      <c r="X109" s="18">
        <f>VLOOKUP(B109,[1]RPT_BAO_HIEM!$B$5:$N$992,12,FALSE)</f>
        <v>76725</v>
      </c>
      <c r="Y109" s="18">
        <f>VLOOKUP(B109,[1]RPT_BAO_HIEM!$B$5:$N$992,13,FALSE)</f>
        <v>51150</v>
      </c>
      <c r="Z109" s="19">
        <f>MIN(VLOOKUP(B109,[1]RPT_DOAN_PHI!$B$5:$H$894,7,FALSE),115000)</f>
        <v>51150</v>
      </c>
      <c r="AA109" s="18">
        <f>VLOOKUP(B109,[1]RPT_THUE!$B$5:$H$850,7,FALSE)</f>
        <v>261302.11538461526</v>
      </c>
      <c r="AB109" s="18">
        <f t="shared" si="1"/>
        <v>849527.11538461526</v>
      </c>
      <c r="AC109" s="20">
        <f t="shared" si="2"/>
        <v>18080569.038461536</v>
      </c>
      <c r="AD109" s="21"/>
      <c r="AE109" s="21"/>
      <c r="AF109" s="20">
        <f t="shared" si="3"/>
        <v>18080569.038461536</v>
      </c>
      <c r="AG109" s="82">
        <f t="shared" si="6"/>
        <v>537075</v>
      </c>
    </row>
    <row r="110" spans="1:33" ht="19.5" customHeight="1">
      <c r="A110" s="12">
        <f t="shared" si="7"/>
        <v>104</v>
      </c>
      <c r="B110" s="40">
        <f>[1]GD_CHUNG!B108</f>
        <v>10630</v>
      </c>
      <c r="C110" s="42" t="str">
        <f>[1]GD_CHUNG!C108</f>
        <v>Nguyễn Thị Thu Hương</v>
      </c>
      <c r="D110" s="42" t="str">
        <f>[1]GD_CHUNG!D108</f>
        <v>Đội phó</v>
      </c>
      <c r="E110" s="13" t="str">
        <f>[1]GD_CHUNG!G108</f>
        <v>HDKX</v>
      </c>
      <c r="F110" s="14">
        <f>VLOOKUP(B110,[1]GD_LCD_HS_LNS!$B$4:$E$993,4,FALSE)</f>
        <v>4921000</v>
      </c>
      <c r="G110" s="54">
        <f>VLOOKUP(B110,[1]GD_CHUNG!$B$5:$N$532,13,FALSE)</f>
        <v>10522162047013</v>
      </c>
      <c r="H110" s="15">
        <f>VLOOKUP(B110,[1]GD_CHAM_CONG!$C$6:$AN$934,38,FALSE)</f>
        <v>27</v>
      </c>
      <c r="I110" s="15">
        <f>VLOOKUP(B110,[1]GD_CHAM_CONG!$C$6:$AS$934,39,FALSE)+VLOOKUP(B110,[1]GD_CHAM_CONG!$C$6:$AS$934,40,FALSE)+VLOOKUP(B110,[1]GD_CHAM_CONG!$C$6:$AS$934,41,FALSE)+VLOOKUP(B110,[1]GD_CHAM_CONG!$C$6:$AS$934,42,FALSE)+VLOOKUP(B110,[1]GD_CHAM_CONG!$C$6:$AS$934,43,FALSE)</f>
        <v>0</v>
      </c>
      <c r="J110" s="15">
        <f>VLOOKUP(B110,[1]GD_CHAM_CONG!$C$6:$AV$934,44,FALSE)+VLOOKUP(B110,[1]GD_CHAM_CONG!$C$6:$AV$934,45,FALSE)+VLOOKUP(B110,[1]GD_CHAM_CONG!$C$6:$AV$934,46,FALSE)</f>
        <v>0</v>
      </c>
      <c r="K110" s="15">
        <f>VLOOKUP(B110,[1]GD_CHAM_CONG!$C$6:$AW$934,47,FALSE)</f>
        <v>0</v>
      </c>
      <c r="L110" s="15">
        <f>VLOOKUP(B110,[1]GD_CHAM_CONG!$C$6:$AZ$934,48,FALSE)</f>
        <v>0</v>
      </c>
      <c r="M110" s="15">
        <f>VLOOKUP(B110,[1]GD_CHAM_CONG!$C$6:$BF$934,50,FALSE)+VLOOKUP(B110,[1]GD_CHAM_CONG!$C$6:$BF$934,51,FALSE)+VLOOKUP(B110,[1]GD_CHAM_CONG!$C$6:$BF$934,52,FALSE)+VLOOKUP(B110,[1]GD_CHAM_CONG!$C$6:$BF$934,53,FALSE)+VLOOKUP(B110,[1]GD_CHAM_CONG!$C$6:$BF$934,54,FALSE)</f>
        <v>0</v>
      </c>
      <c r="N110" s="15">
        <f>VLOOKUP(B110,[1]GD_CHAM_CONG!$C$1:$BK$473,61,FALSE)</f>
        <v>1</v>
      </c>
      <c r="O110" s="16">
        <f>VLOOKUP(B110,[1]GD_LCD_HS_LNS!$B$4:$F$469,5,FALSE)</f>
        <v>3.27</v>
      </c>
      <c r="P110" s="17">
        <f>VLOOKUP(B110,[1]RPT_LNS_LUONG_CHE_DO!$B$5:$BC$548,54,FALSE)</f>
        <v>14715000</v>
      </c>
      <c r="Q110" s="17">
        <f>VLOOKUP(B110,[1]RPT_LNS_LUONG_CHE_DO!$B$5:$CD$916,81,FALSE)</f>
        <v>0</v>
      </c>
      <c r="R110" s="17">
        <f>VLOOKUP(B110,[1]RPT_PHU_CAP_TN!$B$5:$G$992,6,FALSE)</f>
        <v>0</v>
      </c>
      <c r="S110" s="17">
        <f>VLOOKUP(B110,[1]RPT_TIEN_AN_TRUA!$B$5:$I$993,8,FALSE)</f>
        <v>680000</v>
      </c>
      <c r="T110" s="17">
        <f>VLOOKUP(B110,[1]RPT_LNS_LUONG_CHE_DO!$B$5:$BX$920,75,FALSE)+VLOOKUP(B110,[1]RPT_LNS_LUONG_CHE_DO!$B$5:$BY$920,76,FALSE)</f>
        <v>283903.84615384619</v>
      </c>
      <c r="U110" s="13">
        <f>VLOOKUP(B110,[1]RPT_CAC_KHOAN_GIAM_TRU!$B$4:$I$472,7,FALSE) + VLOOKUP(B110,[1]RPT_CAC_KHOAN_GIAM_TRU!$B$4:$I$472,8,FALSE)</f>
        <v>94634.61538461539</v>
      </c>
      <c r="V110" s="17">
        <f t="shared" si="0"/>
        <v>15678903.846153846</v>
      </c>
      <c r="W110" s="18">
        <f>VLOOKUP(B110,[1]RPT_BAO_HIEM!$B$5:$N$992,11,FALSE)</f>
        <v>393680</v>
      </c>
      <c r="X110" s="18">
        <f>VLOOKUP(B110,[1]RPT_BAO_HIEM!$B$5:$N$992,12,FALSE)</f>
        <v>73815</v>
      </c>
      <c r="Y110" s="18">
        <f>VLOOKUP(B110,[1]RPT_BAO_HIEM!$B$5:$N$992,13,FALSE)</f>
        <v>49210</v>
      </c>
      <c r="Z110" s="19">
        <f>MIN(VLOOKUP(B110,[1]RPT_DOAN_PHI!$B$5:$H$894,7,FALSE),115000)</f>
        <v>49210</v>
      </c>
      <c r="AA110" s="18">
        <f>VLOOKUP(B110,[1]RPT_THUE!$B$5:$H$850,7,FALSE)</f>
        <v>0</v>
      </c>
      <c r="AB110" s="18">
        <f t="shared" si="1"/>
        <v>565915</v>
      </c>
      <c r="AC110" s="20">
        <f t="shared" si="2"/>
        <v>15112988.846153846</v>
      </c>
      <c r="AD110" s="21"/>
      <c r="AE110" s="21"/>
      <c r="AF110" s="20">
        <f t="shared" si="3"/>
        <v>15112988.846153846</v>
      </c>
      <c r="AG110" s="82">
        <f t="shared" si="6"/>
        <v>516705</v>
      </c>
    </row>
    <row r="111" spans="1:33" ht="19.5" customHeight="1">
      <c r="A111" s="12">
        <f t="shared" si="7"/>
        <v>105</v>
      </c>
      <c r="B111" s="40">
        <f>[1]GD_CHUNG!B109</f>
        <v>12549</v>
      </c>
      <c r="C111" s="42" t="str">
        <f>[1]GD_CHUNG!C109</f>
        <v>Nguyễn Tuấn Linh</v>
      </c>
      <c r="D111" s="42" t="str">
        <f>[1]GD_CHUNG!D109</f>
        <v>Nhân viên phục vụ hành khách hàng hóa</v>
      </c>
      <c r="E111" s="13" t="str">
        <f>[1]GD_CHUNG!G109</f>
        <v>HD3N</v>
      </c>
      <c r="F111" s="14">
        <f>VLOOKUP(B111,[1]GD_LCD_HS_LNS!$B$4:$E$993,4,FALSE)</f>
        <v>3875000</v>
      </c>
      <c r="G111" s="54">
        <f>VLOOKUP(B111,[1]GD_CHUNG!$B$5:$N$532,13,FALSE)</f>
        <v>19028385513014</v>
      </c>
      <c r="H111" s="15">
        <f>VLOOKUP(B111,[1]GD_CHAM_CONG!$C$6:$AN$934,38,FALSE)</f>
        <v>27</v>
      </c>
      <c r="I111" s="15">
        <f>VLOOKUP(B111,[1]GD_CHAM_CONG!$C$6:$AS$934,39,FALSE)+VLOOKUP(B111,[1]GD_CHAM_CONG!$C$6:$AS$934,40,FALSE)+VLOOKUP(B111,[1]GD_CHAM_CONG!$C$6:$AS$934,41,FALSE)+VLOOKUP(B111,[1]GD_CHAM_CONG!$C$6:$AS$934,42,FALSE)+VLOOKUP(B111,[1]GD_CHAM_CONG!$C$6:$AS$934,43,FALSE)</f>
        <v>0</v>
      </c>
      <c r="J111" s="15">
        <f>VLOOKUP(B111,[1]GD_CHAM_CONG!$C$6:$AV$934,44,FALSE)+VLOOKUP(B111,[1]GD_CHAM_CONG!$C$6:$AV$934,45,FALSE)+VLOOKUP(B111,[1]GD_CHAM_CONG!$C$6:$AV$934,46,FALSE)</f>
        <v>0</v>
      </c>
      <c r="K111" s="15">
        <f>VLOOKUP(B111,[1]GD_CHAM_CONG!$C$6:$AW$934,47,FALSE)</f>
        <v>0</v>
      </c>
      <c r="L111" s="15">
        <f>VLOOKUP(B111,[1]GD_CHAM_CONG!$C$6:$AZ$934,48,FALSE)</f>
        <v>0</v>
      </c>
      <c r="M111" s="15">
        <f>VLOOKUP(B111,[1]GD_CHAM_CONG!$C$6:$BF$934,50,FALSE)+VLOOKUP(B111,[1]GD_CHAM_CONG!$C$6:$BF$934,51,FALSE)+VLOOKUP(B111,[1]GD_CHAM_CONG!$C$6:$BF$934,52,FALSE)+VLOOKUP(B111,[1]GD_CHAM_CONG!$C$6:$BF$934,53,FALSE)+VLOOKUP(B111,[1]GD_CHAM_CONG!$C$6:$BF$934,54,FALSE)</f>
        <v>0</v>
      </c>
      <c r="N111" s="15">
        <f>VLOOKUP(B111,[1]GD_CHAM_CONG!$C$1:$BK$473,61,FALSE)</f>
        <v>0.93</v>
      </c>
      <c r="O111" s="16">
        <f>VLOOKUP(B111,[1]GD_LCD_HS_LNS!$B$4:$F$469,5,FALSE)</f>
        <v>1.8</v>
      </c>
      <c r="P111" s="17">
        <f>VLOOKUP(B111,[1]RPT_LNS_LUONG_CHE_DO!$B$5:$BC$548,54,FALSE)</f>
        <v>7533000.0000000009</v>
      </c>
      <c r="Q111" s="17">
        <f>VLOOKUP(B111,[1]RPT_LNS_LUONG_CHE_DO!$B$5:$CD$916,81,FALSE)</f>
        <v>0</v>
      </c>
      <c r="R111" s="17">
        <f>VLOOKUP(B111,[1]RPT_PHU_CAP_TN!$B$5:$G$992,6,FALSE)</f>
        <v>0</v>
      </c>
      <c r="S111" s="17">
        <f>VLOOKUP(B111,[1]RPT_TIEN_AN_TRUA!$B$5:$I$993,8,FALSE)</f>
        <v>680000</v>
      </c>
      <c r="T111" s="17">
        <f>VLOOKUP(B111,[1]RPT_LNS_LUONG_CHE_DO!$B$5:$BX$920,75,FALSE)+VLOOKUP(B111,[1]RPT_LNS_LUONG_CHE_DO!$B$5:$BY$920,76,FALSE)</f>
        <v>447115.38461538468</v>
      </c>
      <c r="U111" s="13">
        <f>VLOOKUP(B111,[1]RPT_CAC_KHOAN_GIAM_TRU!$B$4:$I$472,7,FALSE) + VLOOKUP(B111,[1]RPT_CAC_KHOAN_GIAM_TRU!$B$4:$I$472,8,FALSE)</f>
        <v>149038.46153846156</v>
      </c>
      <c r="V111" s="17">
        <f t="shared" si="0"/>
        <v>8660115.3846153859</v>
      </c>
      <c r="W111" s="18">
        <f>VLOOKUP(B111,[1]RPT_BAO_HIEM!$B$5:$N$992,11,FALSE)</f>
        <v>310000</v>
      </c>
      <c r="X111" s="18">
        <f>VLOOKUP(B111,[1]RPT_BAO_HIEM!$B$5:$N$992,12,FALSE)</f>
        <v>58125</v>
      </c>
      <c r="Y111" s="18">
        <f>VLOOKUP(B111,[1]RPT_BAO_HIEM!$B$5:$N$992,13,FALSE)</f>
        <v>38750</v>
      </c>
      <c r="Z111" s="19">
        <f>MIN(VLOOKUP(B111,[1]RPT_DOAN_PHI!$B$5:$H$894,7,FALSE),115000)</f>
        <v>38750</v>
      </c>
      <c r="AA111" s="18">
        <f>VLOOKUP(B111,[1]RPT_THUE!$B$5:$H$850,7,FALSE)</f>
        <v>0</v>
      </c>
      <c r="AB111" s="18">
        <f t="shared" si="1"/>
        <v>445625</v>
      </c>
      <c r="AC111" s="20">
        <f t="shared" si="2"/>
        <v>8214490.3846153859</v>
      </c>
      <c r="AD111" s="22"/>
      <c r="AE111" s="21"/>
      <c r="AF111" s="20">
        <f t="shared" si="3"/>
        <v>8214490.3846153859</v>
      </c>
      <c r="AG111" s="82">
        <f t="shared" si="6"/>
        <v>406875</v>
      </c>
    </row>
    <row r="112" spans="1:33" ht="19.5" customHeight="1">
      <c r="A112" s="12">
        <f t="shared" si="7"/>
        <v>106</v>
      </c>
      <c r="B112" s="40">
        <f>[1]GD_CHUNG!B110</f>
        <v>12568</v>
      </c>
      <c r="C112" s="42" t="str">
        <f>[1]GD_CHUNG!C110</f>
        <v>Nguyễn Thị Hồng Minh</v>
      </c>
      <c r="D112" s="42" t="str">
        <f>[1]GD_CHUNG!D110</f>
        <v>Nhân viên phục vụ hành khách hàng hóa</v>
      </c>
      <c r="E112" s="13" t="str">
        <f>[1]GD_CHUNG!G110</f>
        <v>HD3N</v>
      </c>
      <c r="F112" s="14">
        <f>VLOOKUP(B112,[1]GD_LCD_HS_LNS!$B$4:$E$993,4,FALSE)</f>
        <v>3875000</v>
      </c>
      <c r="G112" s="54">
        <f>VLOOKUP(B112,[1]GD_CHUNG!$B$5:$N$532,13,FALSE)</f>
        <v>19028385493013</v>
      </c>
      <c r="H112" s="15">
        <f>VLOOKUP(B112,[1]GD_CHAM_CONG!$C$6:$AN$934,38,FALSE)</f>
        <v>27</v>
      </c>
      <c r="I112" s="15">
        <f>VLOOKUP(B112,[1]GD_CHAM_CONG!$C$6:$AS$934,39,FALSE)+VLOOKUP(B112,[1]GD_CHAM_CONG!$C$6:$AS$934,40,FALSE)+VLOOKUP(B112,[1]GD_CHAM_CONG!$C$6:$AS$934,41,FALSE)+VLOOKUP(B112,[1]GD_CHAM_CONG!$C$6:$AS$934,42,FALSE)+VLOOKUP(B112,[1]GD_CHAM_CONG!$C$6:$AS$934,43,FALSE)</f>
        <v>0</v>
      </c>
      <c r="J112" s="15">
        <f>VLOOKUP(B112,[1]GD_CHAM_CONG!$C$6:$AV$934,44,FALSE)+VLOOKUP(B112,[1]GD_CHAM_CONG!$C$6:$AV$934,45,FALSE)+VLOOKUP(B112,[1]GD_CHAM_CONG!$C$6:$AV$934,46,FALSE)</f>
        <v>0</v>
      </c>
      <c r="K112" s="15">
        <f>VLOOKUP(B112,[1]GD_CHAM_CONG!$C$6:$AW$934,47,FALSE)</f>
        <v>0</v>
      </c>
      <c r="L112" s="15">
        <f>VLOOKUP(B112,[1]GD_CHAM_CONG!$C$6:$AZ$934,48,FALSE)</f>
        <v>0</v>
      </c>
      <c r="M112" s="15">
        <f>VLOOKUP(B112,[1]GD_CHAM_CONG!$C$6:$BF$934,50,FALSE)+VLOOKUP(B112,[1]GD_CHAM_CONG!$C$6:$BF$934,51,FALSE)+VLOOKUP(B112,[1]GD_CHAM_CONG!$C$6:$BF$934,52,FALSE)+VLOOKUP(B112,[1]GD_CHAM_CONG!$C$6:$BF$934,53,FALSE)+VLOOKUP(B112,[1]GD_CHAM_CONG!$C$6:$BF$934,54,FALSE)</f>
        <v>0</v>
      </c>
      <c r="N112" s="15">
        <f>VLOOKUP(B112,[1]GD_CHAM_CONG!$C$1:$BK$473,61,FALSE)</f>
        <v>1</v>
      </c>
      <c r="O112" s="16">
        <f>VLOOKUP(B112,[1]GD_LCD_HS_LNS!$B$4:$F$469,5,FALSE)</f>
        <v>1.8</v>
      </c>
      <c r="P112" s="17">
        <f>VLOOKUP(B112,[1]RPT_LNS_LUONG_CHE_DO!$B$5:$BC$548,54,FALSE)</f>
        <v>8100000</v>
      </c>
      <c r="Q112" s="17">
        <f>VLOOKUP(B112,[1]RPT_LNS_LUONG_CHE_DO!$B$5:$CD$916,81,FALSE)</f>
        <v>0</v>
      </c>
      <c r="R112" s="17">
        <f>VLOOKUP(B112,[1]RPT_PHU_CAP_TN!$B$5:$G$992,6,FALSE)</f>
        <v>0</v>
      </c>
      <c r="S112" s="17">
        <f>VLOOKUP(B112,[1]RPT_TIEN_AN_TRUA!$B$5:$I$993,8,FALSE)</f>
        <v>680000</v>
      </c>
      <c r="T112" s="17">
        <f>VLOOKUP(B112,[1]RPT_LNS_LUONG_CHE_DO!$B$5:$BX$920,75,FALSE)+VLOOKUP(B112,[1]RPT_LNS_LUONG_CHE_DO!$B$5:$BY$920,76,FALSE)</f>
        <v>447115.38461538468</v>
      </c>
      <c r="U112" s="13">
        <f>VLOOKUP(B112,[1]RPT_CAC_KHOAN_GIAM_TRU!$B$4:$I$472,7,FALSE) + VLOOKUP(B112,[1]RPT_CAC_KHOAN_GIAM_TRU!$B$4:$I$472,8,FALSE)</f>
        <v>149038.46153846156</v>
      </c>
      <c r="V112" s="17">
        <f t="shared" si="0"/>
        <v>9227115.384615384</v>
      </c>
      <c r="W112" s="18">
        <f>VLOOKUP(B112,[1]RPT_BAO_HIEM!$B$5:$N$992,11,FALSE)</f>
        <v>310000</v>
      </c>
      <c r="X112" s="18">
        <f>VLOOKUP(B112,[1]RPT_BAO_HIEM!$B$5:$N$992,12,FALSE)</f>
        <v>58125</v>
      </c>
      <c r="Y112" s="18">
        <f>VLOOKUP(B112,[1]RPT_BAO_HIEM!$B$5:$N$992,13,FALSE)</f>
        <v>38750</v>
      </c>
      <c r="Z112" s="19">
        <f>MIN(VLOOKUP(B112,[1]RPT_DOAN_PHI!$B$5:$H$894,7,FALSE),115000)</f>
        <v>38750</v>
      </c>
      <c r="AA112" s="18">
        <f>VLOOKUP(B112,[1]RPT_THUE!$B$5:$H$850,7,FALSE)</f>
        <v>0</v>
      </c>
      <c r="AB112" s="18">
        <f t="shared" si="1"/>
        <v>445625</v>
      </c>
      <c r="AC112" s="20">
        <f t="shared" si="2"/>
        <v>8781490.384615384</v>
      </c>
      <c r="AD112" s="22"/>
      <c r="AE112" s="21"/>
      <c r="AF112" s="20">
        <f t="shared" si="3"/>
        <v>8781490.384615384</v>
      </c>
      <c r="AG112" s="82">
        <f t="shared" si="6"/>
        <v>406875</v>
      </c>
    </row>
    <row r="113" spans="1:33" ht="19.5" customHeight="1">
      <c r="A113" s="12">
        <f t="shared" si="7"/>
        <v>107</v>
      </c>
      <c r="B113" s="40">
        <f>[1]GD_CHUNG!B111</f>
        <v>12571</v>
      </c>
      <c r="C113" s="42" t="str">
        <f>[1]GD_CHUNG!C111</f>
        <v>Ngô Thị Diễm Quỳnh</v>
      </c>
      <c r="D113" s="42" t="str">
        <f>[1]GD_CHUNG!D111</f>
        <v>Nhân viên phục vụ hành khách hàng hóa</v>
      </c>
      <c r="E113" s="13" t="str">
        <f>[1]GD_CHUNG!G111</f>
        <v>HD3N</v>
      </c>
      <c r="F113" s="14">
        <f>VLOOKUP(B113,[1]GD_LCD_HS_LNS!$B$4:$E$993,4,FALSE)</f>
        <v>3875000</v>
      </c>
      <c r="G113" s="54">
        <f>VLOOKUP(B113,[1]GD_CHUNG!$B$5:$N$532,13,FALSE)</f>
        <v>19028385545013</v>
      </c>
      <c r="H113" s="15">
        <f>VLOOKUP(B113,[1]GD_CHAM_CONG!$C$6:$AN$934,38,FALSE)</f>
        <v>27</v>
      </c>
      <c r="I113" s="15">
        <f>VLOOKUP(B113,[1]GD_CHAM_CONG!$C$6:$AS$934,39,FALSE)+VLOOKUP(B113,[1]GD_CHAM_CONG!$C$6:$AS$934,40,FALSE)+VLOOKUP(B113,[1]GD_CHAM_CONG!$C$6:$AS$934,41,FALSE)+VLOOKUP(B113,[1]GD_CHAM_CONG!$C$6:$AS$934,42,FALSE)+VLOOKUP(B113,[1]GD_CHAM_CONG!$C$6:$AS$934,43,FALSE)</f>
        <v>0</v>
      </c>
      <c r="J113" s="15">
        <f>VLOOKUP(B113,[1]GD_CHAM_CONG!$C$6:$AV$934,44,FALSE)+VLOOKUP(B113,[1]GD_CHAM_CONG!$C$6:$AV$934,45,FALSE)+VLOOKUP(B113,[1]GD_CHAM_CONG!$C$6:$AV$934,46,FALSE)</f>
        <v>0</v>
      </c>
      <c r="K113" s="15">
        <f>VLOOKUP(B113,[1]GD_CHAM_CONG!$C$6:$AW$934,47,FALSE)</f>
        <v>0</v>
      </c>
      <c r="L113" s="15">
        <f>VLOOKUP(B113,[1]GD_CHAM_CONG!$C$6:$AZ$934,48,FALSE)</f>
        <v>0</v>
      </c>
      <c r="M113" s="15">
        <f>VLOOKUP(B113,[1]GD_CHAM_CONG!$C$6:$BF$934,50,FALSE)+VLOOKUP(B113,[1]GD_CHAM_CONG!$C$6:$BF$934,51,FALSE)+VLOOKUP(B113,[1]GD_CHAM_CONG!$C$6:$BF$934,52,FALSE)+VLOOKUP(B113,[1]GD_CHAM_CONG!$C$6:$BF$934,53,FALSE)+VLOOKUP(B113,[1]GD_CHAM_CONG!$C$6:$BF$934,54,FALSE)</f>
        <v>0</v>
      </c>
      <c r="N113" s="15">
        <f>VLOOKUP(B113,[1]GD_CHAM_CONG!$C$1:$BK$473,61,FALSE)</f>
        <v>1.05</v>
      </c>
      <c r="O113" s="16">
        <f>VLOOKUP(B113,[1]GD_LCD_HS_LNS!$B$4:$F$469,5,FALSE)</f>
        <v>1.8</v>
      </c>
      <c r="P113" s="17">
        <f>VLOOKUP(B113,[1]RPT_LNS_LUONG_CHE_DO!$B$5:$BC$548,54,FALSE)</f>
        <v>8505000</v>
      </c>
      <c r="Q113" s="17">
        <f>VLOOKUP(B113,[1]RPT_LNS_LUONG_CHE_DO!$B$5:$CD$916,81,FALSE)</f>
        <v>0</v>
      </c>
      <c r="R113" s="17">
        <f>VLOOKUP(B113,[1]RPT_PHU_CAP_TN!$B$5:$G$992,6,FALSE)</f>
        <v>0</v>
      </c>
      <c r="S113" s="17">
        <f>VLOOKUP(B113,[1]RPT_TIEN_AN_TRUA!$B$5:$I$993,8,FALSE)</f>
        <v>680000</v>
      </c>
      <c r="T113" s="17">
        <f>VLOOKUP(B113,[1]RPT_LNS_LUONG_CHE_DO!$B$5:$BX$920,75,FALSE)+VLOOKUP(B113,[1]RPT_LNS_LUONG_CHE_DO!$B$5:$BY$920,76,FALSE)</f>
        <v>447115.38461538468</v>
      </c>
      <c r="U113" s="13">
        <f>VLOOKUP(B113,[1]RPT_CAC_KHOAN_GIAM_TRU!$B$4:$I$472,7,FALSE) + VLOOKUP(B113,[1]RPT_CAC_KHOAN_GIAM_TRU!$B$4:$I$472,8,FALSE)</f>
        <v>149038.46153846156</v>
      </c>
      <c r="V113" s="17">
        <f t="shared" si="0"/>
        <v>9632115.384615384</v>
      </c>
      <c r="W113" s="18">
        <f>VLOOKUP(B113,[1]RPT_BAO_HIEM!$B$5:$N$992,11,FALSE)</f>
        <v>310000</v>
      </c>
      <c r="X113" s="18">
        <f>VLOOKUP(B113,[1]RPT_BAO_HIEM!$B$5:$N$992,12,FALSE)</f>
        <v>58125</v>
      </c>
      <c r="Y113" s="18">
        <f>VLOOKUP(B113,[1]RPT_BAO_HIEM!$B$5:$N$992,13,FALSE)</f>
        <v>38750</v>
      </c>
      <c r="Z113" s="19">
        <f>MIN(VLOOKUP(B113,[1]RPT_DOAN_PHI!$B$5:$H$894,7,FALSE),115000)</f>
        <v>38750</v>
      </c>
      <c r="AA113" s="18">
        <f>VLOOKUP(B113,[1]RPT_THUE!$B$5:$H$850,7,FALSE)</f>
        <v>0</v>
      </c>
      <c r="AB113" s="18">
        <f t="shared" si="1"/>
        <v>445625</v>
      </c>
      <c r="AC113" s="20">
        <f t="shared" si="2"/>
        <v>9186490.384615384</v>
      </c>
      <c r="AD113" s="22"/>
      <c r="AE113" s="21"/>
      <c r="AF113" s="20">
        <f t="shared" si="3"/>
        <v>9186490.384615384</v>
      </c>
      <c r="AG113" s="82">
        <f t="shared" si="6"/>
        <v>406875</v>
      </c>
    </row>
    <row r="114" spans="1:33" ht="19.5" customHeight="1">
      <c r="A114" s="12">
        <f t="shared" si="7"/>
        <v>108</v>
      </c>
      <c r="B114" s="40">
        <f>[1]GD_CHUNG!B112</f>
        <v>13370</v>
      </c>
      <c r="C114" s="42" t="str">
        <f>[1]GD_CHUNG!C112</f>
        <v>Đinh Đức Điệp</v>
      </c>
      <c r="D114" s="42" t="str">
        <f>[1]GD_CHUNG!D112</f>
        <v>Nhân viên phục vụ hành khách hàng hóa</v>
      </c>
      <c r="E114" s="13" t="str">
        <f>[1]GD_CHUNG!G112</f>
        <v>HD3N</v>
      </c>
      <c r="F114" s="14">
        <f>VLOOKUP(B114,[1]GD_LCD_HS_LNS!$B$4:$E$993,4,FALSE)</f>
        <v>3875000</v>
      </c>
      <c r="G114" s="54">
        <f>VLOOKUP(B114,[1]GD_CHUNG!$B$5:$N$532,13,FALSE)</f>
        <v>19027124776021</v>
      </c>
      <c r="H114" s="15">
        <f>VLOOKUP(B114,[1]GD_CHAM_CONG!$C$6:$AN$934,38,FALSE)</f>
        <v>27</v>
      </c>
      <c r="I114" s="15">
        <f>VLOOKUP(B114,[1]GD_CHAM_CONG!$C$6:$AS$934,39,FALSE)+VLOOKUP(B114,[1]GD_CHAM_CONG!$C$6:$AS$934,40,FALSE)+VLOOKUP(B114,[1]GD_CHAM_CONG!$C$6:$AS$934,41,FALSE)+VLOOKUP(B114,[1]GD_CHAM_CONG!$C$6:$AS$934,42,FALSE)+VLOOKUP(B114,[1]GD_CHAM_CONG!$C$6:$AS$934,43,FALSE)</f>
        <v>0</v>
      </c>
      <c r="J114" s="15">
        <f>VLOOKUP(B114,[1]GD_CHAM_CONG!$C$6:$AV$934,44,FALSE)+VLOOKUP(B114,[1]GD_CHAM_CONG!$C$6:$AV$934,45,FALSE)+VLOOKUP(B114,[1]GD_CHAM_CONG!$C$6:$AV$934,46,FALSE)</f>
        <v>0</v>
      </c>
      <c r="K114" s="15">
        <f>VLOOKUP(B114,[1]GD_CHAM_CONG!$C$6:$AW$934,47,FALSE)</f>
        <v>0</v>
      </c>
      <c r="L114" s="15">
        <f>VLOOKUP(B114,[1]GD_CHAM_CONG!$C$6:$AZ$934,48,FALSE)</f>
        <v>0</v>
      </c>
      <c r="M114" s="15">
        <f>VLOOKUP(B114,[1]GD_CHAM_CONG!$C$6:$BF$934,50,FALSE)+VLOOKUP(B114,[1]GD_CHAM_CONG!$C$6:$BF$934,51,FALSE)+VLOOKUP(B114,[1]GD_CHAM_CONG!$C$6:$BF$934,52,FALSE)+VLOOKUP(B114,[1]GD_CHAM_CONG!$C$6:$BF$934,53,FALSE)+VLOOKUP(B114,[1]GD_CHAM_CONG!$C$6:$BF$934,54,FALSE)</f>
        <v>0</v>
      </c>
      <c r="N114" s="15">
        <f>VLOOKUP(B114,[1]GD_CHAM_CONG!$C$1:$BK$473,61,FALSE)</f>
        <v>1</v>
      </c>
      <c r="O114" s="16">
        <f>VLOOKUP(B114,[1]GD_LCD_HS_LNS!$B$4:$F$469,5,FALSE)</f>
        <v>1.6</v>
      </c>
      <c r="P114" s="17">
        <f>VLOOKUP(B114,[1]RPT_LNS_LUONG_CHE_DO!$B$5:$BC$548,54,FALSE)</f>
        <v>7200000</v>
      </c>
      <c r="Q114" s="17">
        <f>VLOOKUP(B114,[1]RPT_LNS_LUONG_CHE_DO!$B$5:$CD$916,81,FALSE)</f>
        <v>0</v>
      </c>
      <c r="R114" s="17">
        <f>VLOOKUP(B114,[1]RPT_PHU_CAP_TN!$B$5:$G$992,6,FALSE)</f>
        <v>0</v>
      </c>
      <c r="S114" s="17">
        <f>VLOOKUP(B114,[1]RPT_TIEN_AN_TRUA!$B$5:$I$993,8,FALSE)</f>
        <v>680000</v>
      </c>
      <c r="T114" s="17">
        <f>VLOOKUP(B114,[1]RPT_LNS_LUONG_CHE_DO!$B$5:$BX$920,75,FALSE)+VLOOKUP(B114,[1]RPT_LNS_LUONG_CHE_DO!$B$5:$BY$920,76,FALSE)</f>
        <v>447115.38461538468</v>
      </c>
      <c r="U114" s="13">
        <f>VLOOKUP(B114,[1]RPT_CAC_KHOAN_GIAM_TRU!$B$4:$I$472,7,FALSE) + VLOOKUP(B114,[1]RPT_CAC_KHOAN_GIAM_TRU!$B$4:$I$472,8,FALSE)</f>
        <v>149038.46153846156</v>
      </c>
      <c r="V114" s="17">
        <f t="shared" si="0"/>
        <v>8327115.384615385</v>
      </c>
      <c r="W114" s="18">
        <f>VLOOKUP(B114,[1]RPT_BAO_HIEM!$B$5:$N$992,11,FALSE)</f>
        <v>310000</v>
      </c>
      <c r="X114" s="18">
        <f>VLOOKUP(B114,[1]RPT_BAO_HIEM!$B$5:$N$992,12,FALSE)</f>
        <v>58125</v>
      </c>
      <c r="Y114" s="18">
        <f>VLOOKUP(B114,[1]RPT_BAO_HIEM!$B$5:$N$992,13,FALSE)</f>
        <v>38750</v>
      </c>
      <c r="Z114" s="19">
        <f>MIN(VLOOKUP(B114,[1]RPT_DOAN_PHI!$B$5:$H$894,7,FALSE),115000)</f>
        <v>38750</v>
      </c>
      <c r="AA114" s="18">
        <f>VLOOKUP(B114,[1]RPT_THUE!$B$5:$H$850,7,FALSE)</f>
        <v>0</v>
      </c>
      <c r="AB114" s="18">
        <f t="shared" si="1"/>
        <v>445625</v>
      </c>
      <c r="AC114" s="20">
        <f t="shared" si="2"/>
        <v>7881490.384615385</v>
      </c>
      <c r="AD114" s="21"/>
      <c r="AE114" s="21"/>
      <c r="AF114" s="20">
        <f t="shared" si="3"/>
        <v>7881490.384615385</v>
      </c>
      <c r="AG114" s="82">
        <f t="shared" si="6"/>
        <v>406875</v>
      </c>
    </row>
    <row r="115" spans="1:33" ht="19.5" customHeight="1">
      <c r="A115" s="12">
        <f t="shared" si="7"/>
        <v>109</v>
      </c>
      <c r="B115" s="40">
        <f>[1]GD_CHUNG!B113</f>
        <v>13372</v>
      </c>
      <c r="C115" s="42" t="str">
        <f>[1]GD_CHUNG!C113</f>
        <v>Trần Thị Hoa Lý</v>
      </c>
      <c r="D115" s="42" t="str">
        <f>[1]GD_CHUNG!D113</f>
        <v>Nhân viên phục vụ hành khách hàng hóa</v>
      </c>
      <c r="E115" s="13" t="str">
        <f>[1]GD_CHUNG!G113</f>
        <v>HD3N</v>
      </c>
      <c r="F115" s="14">
        <f>VLOOKUP(B115,[1]GD_LCD_HS_LNS!$B$4:$E$993,4,FALSE)</f>
        <v>3875000</v>
      </c>
      <c r="G115" s="54">
        <f>VLOOKUP(B115,[1]GD_CHUNG!$B$5:$N$532,13,FALSE)</f>
        <v>19028960245019</v>
      </c>
      <c r="H115" s="15">
        <f>VLOOKUP(B115,[1]GD_CHAM_CONG!$C$6:$AN$934,38,FALSE)</f>
        <v>27</v>
      </c>
      <c r="I115" s="15">
        <f>VLOOKUP(B115,[1]GD_CHAM_CONG!$C$6:$AS$934,39,FALSE)+VLOOKUP(B115,[1]GD_CHAM_CONG!$C$6:$AS$934,40,FALSE)+VLOOKUP(B115,[1]GD_CHAM_CONG!$C$6:$AS$934,41,FALSE)+VLOOKUP(B115,[1]GD_CHAM_CONG!$C$6:$AS$934,42,FALSE)+VLOOKUP(B115,[1]GD_CHAM_CONG!$C$6:$AS$934,43,FALSE)</f>
        <v>0</v>
      </c>
      <c r="J115" s="15">
        <f>VLOOKUP(B115,[1]GD_CHAM_CONG!$C$6:$AV$934,44,FALSE)+VLOOKUP(B115,[1]GD_CHAM_CONG!$C$6:$AV$934,45,FALSE)+VLOOKUP(B115,[1]GD_CHAM_CONG!$C$6:$AV$934,46,FALSE)</f>
        <v>0</v>
      </c>
      <c r="K115" s="15">
        <f>VLOOKUP(B115,[1]GD_CHAM_CONG!$C$6:$AW$934,47,FALSE)</f>
        <v>0</v>
      </c>
      <c r="L115" s="15">
        <f>VLOOKUP(B115,[1]GD_CHAM_CONG!$C$6:$AZ$934,48,FALSE)</f>
        <v>0</v>
      </c>
      <c r="M115" s="15">
        <f>VLOOKUP(B115,[1]GD_CHAM_CONG!$C$6:$BF$934,50,FALSE)+VLOOKUP(B115,[1]GD_CHAM_CONG!$C$6:$BF$934,51,FALSE)+VLOOKUP(B115,[1]GD_CHAM_CONG!$C$6:$BF$934,52,FALSE)+VLOOKUP(B115,[1]GD_CHAM_CONG!$C$6:$BF$934,53,FALSE)+VLOOKUP(B115,[1]GD_CHAM_CONG!$C$6:$BF$934,54,FALSE)</f>
        <v>0</v>
      </c>
      <c r="N115" s="15">
        <f>VLOOKUP(B115,[1]GD_CHAM_CONG!$C$1:$BK$473,61,FALSE)</f>
        <v>1</v>
      </c>
      <c r="O115" s="16">
        <f>VLOOKUP(B115,[1]GD_LCD_HS_LNS!$B$4:$F$469,5,FALSE)</f>
        <v>1.6</v>
      </c>
      <c r="P115" s="17">
        <f>VLOOKUP(B115,[1]RPT_LNS_LUONG_CHE_DO!$B$5:$BC$548,54,FALSE)</f>
        <v>7200000</v>
      </c>
      <c r="Q115" s="17">
        <f>VLOOKUP(B115,[1]RPT_LNS_LUONG_CHE_DO!$B$5:$CD$916,81,FALSE)</f>
        <v>0</v>
      </c>
      <c r="R115" s="17">
        <f>VLOOKUP(B115,[1]RPT_PHU_CAP_TN!$B$5:$G$992,6,FALSE)</f>
        <v>0</v>
      </c>
      <c r="S115" s="17">
        <f>VLOOKUP(B115,[1]RPT_TIEN_AN_TRUA!$B$5:$I$993,8,FALSE)</f>
        <v>680000</v>
      </c>
      <c r="T115" s="17">
        <f>VLOOKUP(B115,[1]RPT_LNS_LUONG_CHE_DO!$B$5:$BX$920,75,FALSE)+VLOOKUP(B115,[1]RPT_LNS_LUONG_CHE_DO!$B$5:$BY$920,76,FALSE)</f>
        <v>447115.38461538468</v>
      </c>
      <c r="U115" s="13">
        <f>VLOOKUP(B115,[1]RPT_CAC_KHOAN_GIAM_TRU!$B$4:$I$472,7,FALSE) + VLOOKUP(B115,[1]RPT_CAC_KHOAN_GIAM_TRU!$B$4:$I$472,8,FALSE)</f>
        <v>149038.46153846156</v>
      </c>
      <c r="V115" s="17">
        <f t="shared" si="0"/>
        <v>8327115.384615385</v>
      </c>
      <c r="W115" s="18">
        <f>VLOOKUP(B115,[1]RPT_BAO_HIEM!$B$5:$N$992,11,FALSE)</f>
        <v>310000</v>
      </c>
      <c r="X115" s="18">
        <f>VLOOKUP(B115,[1]RPT_BAO_HIEM!$B$5:$N$992,12,FALSE)</f>
        <v>58125</v>
      </c>
      <c r="Y115" s="18">
        <f>VLOOKUP(B115,[1]RPT_BAO_HIEM!$B$5:$N$992,13,FALSE)</f>
        <v>38750</v>
      </c>
      <c r="Z115" s="19">
        <f>MIN(VLOOKUP(B115,[1]RPT_DOAN_PHI!$B$5:$H$894,7,FALSE),115000)</f>
        <v>38750</v>
      </c>
      <c r="AA115" s="18">
        <f>VLOOKUP(B115,[1]RPT_THUE!$B$5:$H$850,7,FALSE)</f>
        <v>0</v>
      </c>
      <c r="AB115" s="18">
        <f t="shared" si="1"/>
        <v>445625</v>
      </c>
      <c r="AC115" s="20">
        <f t="shared" si="2"/>
        <v>7881490.384615385</v>
      </c>
      <c r="AD115" s="21"/>
      <c r="AE115" s="21"/>
      <c r="AF115" s="20">
        <f t="shared" si="3"/>
        <v>7881490.384615385</v>
      </c>
      <c r="AG115" s="82">
        <f t="shared" si="6"/>
        <v>406875</v>
      </c>
    </row>
    <row r="116" spans="1:33" ht="19.5" customHeight="1">
      <c r="A116" s="12">
        <f t="shared" si="7"/>
        <v>110</v>
      </c>
      <c r="B116" s="40">
        <f>[1]GD_CHUNG!B114</f>
        <v>13376</v>
      </c>
      <c r="C116" s="42" t="str">
        <f>[1]GD_CHUNG!C114</f>
        <v>Vũ Thùy Linh</v>
      </c>
      <c r="D116" s="42" t="str">
        <f>[1]GD_CHUNG!D114</f>
        <v>Nhân viên phục vụ hành khách hàng hóa</v>
      </c>
      <c r="E116" s="13" t="str">
        <f>[1]GD_CHUNG!G114</f>
        <v>HD3N</v>
      </c>
      <c r="F116" s="14">
        <f>VLOOKUP(B116,[1]GD_LCD_HS_LNS!$B$4:$E$993,4,FALSE)</f>
        <v>3875000</v>
      </c>
      <c r="G116" s="54">
        <f>VLOOKUP(B116,[1]GD_CHUNG!$B$5:$N$532,13,FALSE)</f>
        <v>19028369955023</v>
      </c>
      <c r="H116" s="15">
        <f>VLOOKUP(B116,[1]GD_CHAM_CONG!$C$6:$AN$934,38,FALSE)</f>
        <v>27</v>
      </c>
      <c r="I116" s="15">
        <f>VLOOKUP(B116,[1]GD_CHAM_CONG!$C$6:$AS$934,39,FALSE)+VLOOKUP(B116,[1]GD_CHAM_CONG!$C$6:$AS$934,40,FALSE)+VLOOKUP(B116,[1]GD_CHAM_CONG!$C$6:$AS$934,41,FALSE)+VLOOKUP(B116,[1]GD_CHAM_CONG!$C$6:$AS$934,42,FALSE)+VLOOKUP(B116,[1]GD_CHAM_CONG!$C$6:$AS$934,43,FALSE)</f>
        <v>0</v>
      </c>
      <c r="J116" s="15">
        <f>VLOOKUP(B116,[1]GD_CHAM_CONG!$C$6:$AV$934,44,FALSE)+VLOOKUP(B116,[1]GD_CHAM_CONG!$C$6:$AV$934,45,FALSE)+VLOOKUP(B116,[1]GD_CHAM_CONG!$C$6:$AV$934,46,FALSE)</f>
        <v>0</v>
      </c>
      <c r="K116" s="15">
        <f>VLOOKUP(B116,[1]GD_CHAM_CONG!$C$6:$AW$934,47,FALSE)</f>
        <v>0</v>
      </c>
      <c r="L116" s="15">
        <f>VLOOKUP(B116,[1]GD_CHAM_CONG!$C$6:$AZ$934,48,FALSE)</f>
        <v>0</v>
      </c>
      <c r="M116" s="15">
        <f>VLOOKUP(B116,[1]GD_CHAM_CONG!$C$6:$BF$934,50,FALSE)+VLOOKUP(B116,[1]GD_CHAM_CONG!$C$6:$BF$934,51,FALSE)+VLOOKUP(B116,[1]GD_CHAM_CONG!$C$6:$BF$934,52,FALSE)+VLOOKUP(B116,[1]GD_CHAM_CONG!$C$6:$BF$934,53,FALSE)+VLOOKUP(B116,[1]GD_CHAM_CONG!$C$6:$BF$934,54,FALSE)</f>
        <v>0</v>
      </c>
      <c r="N116" s="15">
        <f>VLOOKUP(B116,[1]GD_CHAM_CONG!$C$1:$BK$473,61,FALSE)</f>
        <v>1</v>
      </c>
      <c r="O116" s="16">
        <f>VLOOKUP(B116,[1]GD_LCD_HS_LNS!$B$4:$F$469,5,FALSE)</f>
        <v>1.6</v>
      </c>
      <c r="P116" s="17">
        <f>VLOOKUP(B116,[1]RPT_LNS_LUONG_CHE_DO!$B$5:$BC$548,54,FALSE)</f>
        <v>7200000</v>
      </c>
      <c r="Q116" s="17">
        <f>VLOOKUP(B116,[1]RPT_LNS_LUONG_CHE_DO!$B$5:$CD$916,81,FALSE)</f>
        <v>0</v>
      </c>
      <c r="R116" s="17">
        <f>VLOOKUP(B116,[1]RPT_PHU_CAP_TN!$B$5:$G$992,6,FALSE)</f>
        <v>0</v>
      </c>
      <c r="S116" s="17">
        <f>VLOOKUP(B116,[1]RPT_TIEN_AN_TRUA!$B$5:$I$993,8,FALSE)</f>
        <v>680000</v>
      </c>
      <c r="T116" s="17">
        <f>VLOOKUP(B116,[1]RPT_LNS_LUONG_CHE_DO!$B$5:$BX$920,75,FALSE)+VLOOKUP(B116,[1]RPT_LNS_LUONG_CHE_DO!$B$5:$BY$920,76,FALSE)</f>
        <v>447115.38461538468</v>
      </c>
      <c r="U116" s="13">
        <f>VLOOKUP(B116,[1]RPT_CAC_KHOAN_GIAM_TRU!$B$4:$I$472,7,FALSE) + VLOOKUP(B116,[1]RPT_CAC_KHOAN_GIAM_TRU!$B$4:$I$472,8,FALSE)</f>
        <v>149038.46153846156</v>
      </c>
      <c r="V116" s="17">
        <f t="shared" si="0"/>
        <v>8327115.384615385</v>
      </c>
      <c r="W116" s="18">
        <f>VLOOKUP(B116,[1]RPT_BAO_HIEM!$B$5:$N$992,11,FALSE)</f>
        <v>310000</v>
      </c>
      <c r="X116" s="18">
        <f>VLOOKUP(B116,[1]RPT_BAO_HIEM!$B$5:$N$992,12,FALSE)</f>
        <v>58125</v>
      </c>
      <c r="Y116" s="18">
        <f>VLOOKUP(B116,[1]RPT_BAO_HIEM!$B$5:$N$992,13,FALSE)</f>
        <v>38750</v>
      </c>
      <c r="Z116" s="19">
        <f>MIN(VLOOKUP(B116,[1]RPT_DOAN_PHI!$B$5:$H$894,7,FALSE),115000)</f>
        <v>38750</v>
      </c>
      <c r="AA116" s="18">
        <f>VLOOKUP(B116,[1]RPT_THUE!$B$5:$H$850,7,FALSE)</f>
        <v>0</v>
      </c>
      <c r="AB116" s="18">
        <f t="shared" si="1"/>
        <v>445625</v>
      </c>
      <c r="AC116" s="20">
        <f t="shared" si="2"/>
        <v>7881490.384615385</v>
      </c>
      <c r="AD116" s="21"/>
      <c r="AE116" s="21"/>
      <c r="AF116" s="20">
        <f t="shared" si="3"/>
        <v>7881490.384615385</v>
      </c>
      <c r="AG116" s="82">
        <f t="shared" si="6"/>
        <v>406875</v>
      </c>
    </row>
    <row r="117" spans="1:33" ht="19.5" customHeight="1">
      <c r="A117" s="12">
        <f t="shared" si="7"/>
        <v>111</v>
      </c>
      <c r="B117" s="40">
        <f>[1]GD_CHUNG!B115</f>
        <v>13377</v>
      </c>
      <c r="C117" s="42" t="str">
        <f>[1]GD_CHUNG!C115</f>
        <v>Vũ Thị Bích Dung</v>
      </c>
      <c r="D117" s="42" t="str">
        <f>[1]GD_CHUNG!D115</f>
        <v>Nhân viên phục vụ hành khách hàng hóa</v>
      </c>
      <c r="E117" s="13" t="str">
        <f>[1]GD_CHUNG!G115</f>
        <v>HD3N</v>
      </c>
      <c r="F117" s="14">
        <f>VLOOKUP(B117,[1]GD_LCD_HS_LNS!$B$4:$E$993,4,FALSE)</f>
        <v>3875000</v>
      </c>
      <c r="G117" s="54">
        <f>VLOOKUP(B117,[1]GD_CHUNG!$B$5:$N$532,13,FALSE)</f>
        <v>19028960285010</v>
      </c>
      <c r="H117" s="15">
        <f>VLOOKUP(B117,[1]GD_CHAM_CONG!$C$6:$AN$934,38,FALSE)</f>
        <v>27</v>
      </c>
      <c r="I117" s="15">
        <f>VLOOKUP(B117,[1]GD_CHAM_CONG!$C$6:$AS$934,39,FALSE)+VLOOKUP(B117,[1]GD_CHAM_CONG!$C$6:$AS$934,40,FALSE)+VLOOKUP(B117,[1]GD_CHAM_CONG!$C$6:$AS$934,41,FALSE)+VLOOKUP(B117,[1]GD_CHAM_CONG!$C$6:$AS$934,42,FALSE)+VLOOKUP(B117,[1]GD_CHAM_CONG!$C$6:$AS$934,43,FALSE)</f>
        <v>0</v>
      </c>
      <c r="J117" s="15">
        <f>VLOOKUP(B117,[1]GD_CHAM_CONG!$C$6:$AV$934,44,FALSE)+VLOOKUP(B117,[1]GD_CHAM_CONG!$C$6:$AV$934,45,FALSE)+VLOOKUP(B117,[1]GD_CHAM_CONG!$C$6:$AV$934,46,FALSE)</f>
        <v>0</v>
      </c>
      <c r="K117" s="15">
        <f>VLOOKUP(B117,[1]GD_CHAM_CONG!$C$6:$AW$934,47,FALSE)</f>
        <v>0</v>
      </c>
      <c r="L117" s="15">
        <f>VLOOKUP(B117,[1]GD_CHAM_CONG!$C$6:$AZ$934,48,FALSE)</f>
        <v>0</v>
      </c>
      <c r="M117" s="15">
        <f>VLOOKUP(B117,[1]GD_CHAM_CONG!$C$6:$BF$934,50,FALSE)+VLOOKUP(B117,[1]GD_CHAM_CONG!$C$6:$BF$934,51,FALSE)+VLOOKUP(B117,[1]GD_CHAM_CONG!$C$6:$BF$934,52,FALSE)+VLOOKUP(B117,[1]GD_CHAM_CONG!$C$6:$BF$934,53,FALSE)+VLOOKUP(B117,[1]GD_CHAM_CONG!$C$6:$BF$934,54,FALSE)</f>
        <v>0</v>
      </c>
      <c r="N117" s="15">
        <f>VLOOKUP(B117,[1]GD_CHAM_CONG!$C$1:$BK$473,61,FALSE)</f>
        <v>1.05</v>
      </c>
      <c r="O117" s="16">
        <f>VLOOKUP(B117,[1]GD_LCD_HS_LNS!$B$4:$F$469,5,FALSE)</f>
        <v>1.6</v>
      </c>
      <c r="P117" s="17">
        <f>VLOOKUP(B117,[1]RPT_LNS_LUONG_CHE_DO!$B$5:$BC$548,54,FALSE)</f>
        <v>7560000.0000000009</v>
      </c>
      <c r="Q117" s="17">
        <f>VLOOKUP(B117,[1]RPT_LNS_LUONG_CHE_DO!$B$5:$CD$916,81,FALSE)</f>
        <v>0</v>
      </c>
      <c r="R117" s="17">
        <f>VLOOKUP(B117,[1]RPT_PHU_CAP_TN!$B$5:$G$992,6,FALSE)</f>
        <v>0</v>
      </c>
      <c r="S117" s="17">
        <f>VLOOKUP(B117,[1]RPT_TIEN_AN_TRUA!$B$5:$I$993,8,FALSE)</f>
        <v>680000</v>
      </c>
      <c r="T117" s="17">
        <f>VLOOKUP(B117,[1]RPT_LNS_LUONG_CHE_DO!$B$5:$BX$920,75,FALSE)+VLOOKUP(B117,[1]RPT_LNS_LUONG_CHE_DO!$B$5:$BY$920,76,FALSE)</f>
        <v>447115.38461538468</v>
      </c>
      <c r="U117" s="13">
        <f>VLOOKUP(B117,[1]RPT_CAC_KHOAN_GIAM_TRU!$B$4:$I$472,7,FALSE) + VLOOKUP(B117,[1]RPT_CAC_KHOAN_GIAM_TRU!$B$4:$I$472,8,FALSE)</f>
        <v>149038.46153846156</v>
      </c>
      <c r="V117" s="17">
        <f t="shared" si="0"/>
        <v>8687115.3846153859</v>
      </c>
      <c r="W117" s="18">
        <f>VLOOKUP(B117,[1]RPT_BAO_HIEM!$B$5:$N$992,11,FALSE)</f>
        <v>310000</v>
      </c>
      <c r="X117" s="18">
        <f>VLOOKUP(B117,[1]RPT_BAO_HIEM!$B$5:$N$992,12,FALSE)</f>
        <v>58125</v>
      </c>
      <c r="Y117" s="18">
        <f>VLOOKUP(B117,[1]RPT_BAO_HIEM!$B$5:$N$992,13,FALSE)</f>
        <v>38750</v>
      </c>
      <c r="Z117" s="19">
        <f>MIN(VLOOKUP(B117,[1]RPT_DOAN_PHI!$B$5:$H$894,7,FALSE),115000)</f>
        <v>38750</v>
      </c>
      <c r="AA117" s="18">
        <f>VLOOKUP(B117,[1]RPT_THUE!$B$5:$H$850,7,FALSE)</f>
        <v>0</v>
      </c>
      <c r="AB117" s="18">
        <f t="shared" si="1"/>
        <v>445625</v>
      </c>
      <c r="AC117" s="20">
        <f t="shared" si="2"/>
        <v>8241490.3846153859</v>
      </c>
      <c r="AD117" s="21"/>
      <c r="AE117" s="21"/>
      <c r="AF117" s="20">
        <f t="shared" si="3"/>
        <v>8241490.3846153859</v>
      </c>
      <c r="AG117" s="82">
        <f t="shared" si="6"/>
        <v>406875</v>
      </c>
    </row>
    <row r="118" spans="1:33" ht="19.5" customHeight="1">
      <c r="A118" s="12">
        <f t="shared" si="7"/>
        <v>112</v>
      </c>
      <c r="B118" s="40">
        <f>[1]GD_CHUNG!B116</f>
        <v>13378</v>
      </c>
      <c r="C118" s="42" t="str">
        <f>[1]GD_CHUNG!C116</f>
        <v>Nguyễn Bảo Ngân</v>
      </c>
      <c r="D118" s="42" t="str">
        <f>[1]GD_CHUNG!D116</f>
        <v>Nhân viên phục vụ hành khách hàng hóa</v>
      </c>
      <c r="E118" s="13" t="str">
        <f>[1]GD_CHUNG!G116</f>
        <v>HD3N</v>
      </c>
      <c r="F118" s="14">
        <f>VLOOKUP(B118,[1]GD_LCD_HS_LNS!$B$4:$E$993,4,FALSE)</f>
        <v>3875000</v>
      </c>
      <c r="G118" s="54">
        <f>VLOOKUP(B118,[1]GD_CHUNG!$B$5:$N$532,13,FALSE)</f>
        <v>19028960204010</v>
      </c>
      <c r="H118" s="15">
        <f>VLOOKUP(B118,[1]GD_CHAM_CONG!$C$6:$AN$934,38,FALSE)</f>
        <v>27</v>
      </c>
      <c r="I118" s="15">
        <f>VLOOKUP(B118,[1]GD_CHAM_CONG!$C$6:$AS$934,39,FALSE)+VLOOKUP(B118,[1]GD_CHAM_CONG!$C$6:$AS$934,40,FALSE)+VLOOKUP(B118,[1]GD_CHAM_CONG!$C$6:$AS$934,41,FALSE)+VLOOKUP(B118,[1]GD_CHAM_CONG!$C$6:$AS$934,42,FALSE)+VLOOKUP(B118,[1]GD_CHAM_CONG!$C$6:$AS$934,43,FALSE)</f>
        <v>0</v>
      </c>
      <c r="J118" s="15">
        <f>VLOOKUP(B118,[1]GD_CHAM_CONG!$C$6:$AV$934,44,FALSE)+VLOOKUP(B118,[1]GD_CHAM_CONG!$C$6:$AV$934,45,FALSE)+VLOOKUP(B118,[1]GD_CHAM_CONG!$C$6:$AV$934,46,FALSE)</f>
        <v>0</v>
      </c>
      <c r="K118" s="15">
        <f>VLOOKUP(B118,[1]GD_CHAM_CONG!$C$6:$AW$934,47,FALSE)</f>
        <v>0</v>
      </c>
      <c r="L118" s="15">
        <f>VLOOKUP(B118,[1]GD_CHAM_CONG!$C$6:$AZ$934,48,FALSE)</f>
        <v>0</v>
      </c>
      <c r="M118" s="15">
        <f>VLOOKUP(B118,[1]GD_CHAM_CONG!$C$6:$BF$934,50,FALSE)+VLOOKUP(B118,[1]GD_CHAM_CONG!$C$6:$BF$934,51,FALSE)+VLOOKUP(B118,[1]GD_CHAM_CONG!$C$6:$BF$934,52,FALSE)+VLOOKUP(B118,[1]GD_CHAM_CONG!$C$6:$BF$934,53,FALSE)+VLOOKUP(B118,[1]GD_CHAM_CONG!$C$6:$BF$934,54,FALSE)</f>
        <v>0</v>
      </c>
      <c r="N118" s="15">
        <f>VLOOKUP(B118,[1]GD_CHAM_CONG!$C$1:$BK$473,61,FALSE)</f>
        <v>1.05</v>
      </c>
      <c r="O118" s="16">
        <f>VLOOKUP(B118,[1]GD_LCD_HS_LNS!$B$4:$F$469,5,FALSE)</f>
        <v>1.6</v>
      </c>
      <c r="P118" s="17">
        <f>VLOOKUP(B118,[1]RPT_LNS_LUONG_CHE_DO!$B$5:$BC$548,54,FALSE)</f>
        <v>7560000.0000000009</v>
      </c>
      <c r="Q118" s="17">
        <f>VLOOKUP(B118,[1]RPT_LNS_LUONG_CHE_DO!$B$5:$CD$916,81,FALSE)</f>
        <v>0</v>
      </c>
      <c r="R118" s="17">
        <f>VLOOKUP(B118,[1]RPT_PHU_CAP_TN!$B$5:$G$992,6,FALSE)</f>
        <v>0</v>
      </c>
      <c r="S118" s="17">
        <f>VLOOKUP(B118,[1]RPT_TIEN_AN_TRUA!$B$5:$I$993,8,FALSE)</f>
        <v>680000</v>
      </c>
      <c r="T118" s="17">
        <f>VLOOKUP(B118,[1]RPT_LNS_LUONG_CHE_DO!$B$5:$BX$920,75,FALSE)+VLOOKUP(B118,[1]RPT_LNS_LUONG_CHE_DO!$B$5:$BY$920,76,FALSE)</f>
        <v>447115.38461538468</v>
      </c>
      <c r="U118" s="13">
        <f>VLOOKUP(B118,[1]RPT_CAC_KHOAN_GIAM_TRU!$B$4:$I$472,7,FALSE) + VLOOKUP(B118,[1]RPT_CAC_KHOAN_GIAM_TRU!$B$4:$I$472,8,FALSE)</f>
        <v>149038.46153846156</v>
      </c>
      <c r="V118" s="17">
        <f t="shared" si="0"/>
        <v>8687115.3846153859</v>
      </c>
      <c r="W118" s="18">
        <f>VLOOKUP(B118,[1]RPT_BAO_HIEM!$B$5:$N$992,11,FALSE)</f>
        <v>310000</v>
      </c>
      <c r="X118" s="18">
        <f>VLOOKUP(B118,[1]RPT_BAO_HIEM!$B$5:$N$992,12,FALSE)</f>
        <v>58125</v>
      </c>
      <c r="Y118" s="18">
        <f>VLOOKUP(B118,[1]RPT_BAO_HIEM!$B$5:$N$992,13,FALSE)</f>
        <v>38750</v>
      </c>
      <c r="Z118" s="19">
        <f>MIN(VLOOKUP(B118,[1]RPT_DOAN_PHI!$B$5:$H$894,7,FALSE),115000)</f>
        <v>38750</v>
      </c>
      <c r="AA118" s="18">
        <f>VLOOKUP(B118,[1]RPT_THUE!$B$5:$H$850,7,FALSE)</f>
        <v>0</v>
      </c>
      <c r="AB118" s="18">
        <f t="shared" si="1"/>
        <v>445625</v>
      </c>
      <c r="AC118" s="20">
        <f t="shared" si="2"/>
        <v>8241490.3846153859</v>
      </c>
      <c r="AD118" s="22"/>
      <c r="AE118" s="21"/>
      <c r="AF118" s="20">
        <f t="shared" si="3"/>
        <v>8241490.3846153859</v>
      </c>
      <c r="AG118" s="82">
        <f t="shared" si="6"/>
        <v>406875</v>
      </c>
    </row>
    <row r="119" spans="1:33" ht="19.5" customHeight="1">
      <c r="A119" s="12">
        <f t="shared" si="7"/>
        <v>113</v>
      </c>
      <c r="B119" s="40">
        <f>[1]GD_CHUNG!B118</f>
        <v>13674</v>
      </c>
      <c r="C119" s="42" t="str">
        <f>[1]GD_CHUNG!C118</f>
        <v>Lê Thị Minh Phượng</v>
      </c>
      <c r="D119" s="42" t="str">
        <f>[1]GD_CHUNG!D118</f>
        <v>Nhân viên phục vụ hành khách hàng hóa</v>
      </c>
      <c r="E119" s="13" t="str">
        <f>[1]GD_CHUNG!G118</f>
        <v>HD3N</v>
      </c>
      <c r="F119" s="14">
        <f>VLOOKUP(B119,[1]GD_LCD_HS_LNS!$B$4:$E$993,4,FALSE)</f>
        <v>3875000</v>
      </c>
      <c r="G119" s="54">
        <f>VLOOKUP(B119,[1]GD_CHUNG!$B$5:$N$532,13,FALSE)</f>
        <v>19028960129019</v>
      </c>
      <c r="H119" s="15">
        <f>VLOOKUP(B119,[1]GD_CHAM_CONG!$C$6:$AN$934,38,FALSE)</f>
        <v>27</v>
      </c>
      <c r="I119" s="15">
        <f>VLOOKUP(B119,[1]GD_CHAM_CONG!$C$6:$AS$934,39,FALSE)+VLOOKUP(B119,[1]GD_CHAM_CONG!$C$6:$AS$934,40,FALSE)+VLOOKUP(B119,[1]GD_CHAM_CONG!$C$6:$AS$934,41,FALSE)+VLOOKUP(B119,[1]GD_CHAM_CONG!$C$6:$AS$934,42,FALSE)+VLOOKUP(B119,[1]GD_CHAM_CONG!$C$6:$AS$934,43,FALSE)</f>
        <v>0</v>
      </c>
      <c r="J119" s="15">
        <f>VLOOKUP(B119,[1]GD_CHAM_CONG!$C$6:$AV$934,44,FALSE)+VLOOKUP(B119,[1]GD_CHAM_CONG!$C$6:$AV$934,45,FALSE)+VLOOKUP(B119,[1]GD_CHAM_CONG!$C$6:$AV$934,46,FALSE)</f>
        <v>0</v>
      </c>
      <c r="K119" s="15">
        <f>VLOOKUP(B119,[1]GD_CHAM_CONG!$C$6:$AW$934,47,FALSE)</f>
        <v>0</v>
      </c>
      <c r="L119" s="15">
        <f>VLOOKUP(B119,[1]GD_CHAM_CONG!$C$6:$AZ$934,48,FALSE)</f>
        <v>0</v>
      </c>
      <c r="M119" s="15">
        <f>VLOOKUP(B119,[1]GD_CHAM_CONG!$C$6:$BF$934,50,FALSE)+VLOOKUP(B119,[1]GD_CHAM_CONG!$C$6:$BF$934,51,FALSE)+VLOOKUP(B119,[1]GD_CHAM_CONG!$C$6:$BF$934,52,FALSE)+VLOOKUP(B119,[1]GD_CHAM_CONG!$C$6:$BF$934,53,FALSE)+VLOOKUP(B119,[1]GD_CHAM_CONG!$C$6:$BF$934,54,FALSE)</f>
        <v>0</v>
      </c>
      <c r="N119" s="16">
        <f>VLOOKUP(B119,[1]GD_CHAM_CONG!$C$1:$BK$473,61,FALSE)</f>
        <v>1</v>
      </c>
      <c r="O119" s="16">
        <f>VLOOKUP(B119,[1]GD_LCD_HS_LNS!$B$4:$F$469,5,FALSE)</f>
        <v>1.6</v>
      </c>
      <c r="P119" s="17">
        <f>VLOOKUP(B119,[1]RPT_LNS_LUONG_CHE_DO!$B$5:$BC$548,54,FALSE)</f>
        <v>7200000</v>
      </c>
      <c r="Q119" s="17">
        <f>VLOOKUP(B119,[1]RPT_LNS_LUONG_CHE_DO!$B$5:$CD$916,81,FALSE)</f>
        <v>0</v>
      </c>
      <c r="R119" s="17">
        <f>VLOOKUP(B119,[1]RPT_PHU_CAP_TN!$B$5:$G$992,6,FALSE)</f>
        <v>0</v>
      </c>
      <c r="S119" s="17">
        <f>VLOOKUP(B119,[1]RPT_TIEN_AN_TRUA!$B$5:$I$993,8,FALSE)</f>
        <v>680000</v>
      </c>
      <c r="T119" s="17">
        <f>VLOOKUP(B119,[1]RPT_LNS_LUONG_CHE_DO!$B$5:$BX$920,75,FALSE)+VLOOKUP(B119,[1]RPT_LNS_LUONG_CHE_DO!$B$5:$BY$920,76,FALSE)</f>
        <v>223557.69230769234</v>
      </c>
      <c r="U119" s="13">
        <f>VLOOKUP(B119,[1]RPT_CAC_KHOAN_GIAM_TRU!$B$4:$I$472,7,FALSE) + VLOOKUP(B119,[1]RPT_CAC_KHOAN_GIAM_TRU!$B$4:$I$472,8,FALSE)</f>
        <v>74519.23076923078</v>
      </c>
      <c r="V119" s="17">
        <f t="shared" si="0"/>
        <v>8103557.692307692</v>
      </c>
      <c r="W119" s="18">
        <f>VLOOKUP(B119,[1]RPT_BAO_HIEM!$B$5:$N$992,11,FALSE)</f>
        <v>310000</v>
      </c>
      <c r="X119" s="18">
        <f>VLOOKUP(B119,[1]RPT_BAO_HIEM!$B$5:$N$992,12,FALSE)</f>
        <v>58125</v>
      </c>
      <c r="Y119" s="18">
        <f>VLOOKUP(B119,[1]RPT_BAO_HIEM!$B$5:$N$992,13,FALSE)</f>
        <v>38750</v>
      </c>
      <c r="Z119" s="19">
        <f>MIN(VLOOKUP(B119,[1]RPT_DOAN_PHI!$B$5:$H$894,7,FALSE),115000)</f>
        <v>38750</v>
      </c>
      <c r="AA119" s="18">
        <f>VLOOKUP(B119,[1]RPT_THUE!$B$5:$H$850,7,FALSE)</f>
        <v>0</v>
      </c>
      <c r="AB119" s="18">
        <f t="shared" si="1"/>
        <v>445625</v>
      </c>
      <c r="AC119" s="20">
        <f t="shared" si="2"/>
        <v>7657932.692307692</v>
      </c>
      <c r="AD119" s="22"/>
      <c r="AE119" s="21"/>
      <c r="AF119" s="20">
        <f t="shared" si="3"/>
        <v>7657932.692307692</v>
      </c>
      <c r="AG119" s="82">
        <f t="shared" si="6"/>
        <v>406875</v>
      </c>
    </row>
    <row r="120" spans="1:33" ht="19.5" customHeight="1">
      <c r="A120" s="12">
        <f t="shared" si="7"/>
        <v>114</v>
      </c>
      <c r="B120" s="40">
        <f>[1]GD_CHUNG!B119</f>
        <v>13675</v>
      </c>
      <c r="C120" s="42" t="str">
        <f>[1]GD_CHUNG!C119</f>
        <v>Võ Thị Kiều Oanh</v>
      </c>
      <c r="D120" s="42" t="str">
        <f>[1]GD_CHUNG!D119</f>
        <v>Nhân viên phục vụ hành khách hàng hóa</v>
      </c>
      <c r="E120" s="13" t="str">
        <f>[1]GD_CHUNG!G119</f>
        <v>HD3N</v>
      </c>
      <c r="F120" s="14">
        <f>VLOOKUP(B120,[1]GD_LCD_HS_LNS!$B$4:$E$993,4,FALSE)</f>
        <v>3875000</v>
      </c>
      <c r="G120" s="54">
        <f>VLOOKUP(B120,[1]GD_CHUNG!$B$5:$N$532,13,FALSE)</f>
        <v>19028960160013</v>
      </c>
      <c r="H120" s="15">
        <f>VLOOKUP(B120,[1]GD_CHAM_CONG!$C$6:$AN$934,38,FALSE)</f>
        <v>27</v>
      </c>
      <c r="I120" s="15">
        <f>VLOOKUP(B120,[1]GD_CHAM_CONG!$C$6:$AS$934,39,FALSE)+VLOOKUP(B120,[1]GD_CHAM_CONG!$C$6:$AS$934,40,FALSE)+VLOOKUP(B120,[1]GD_CHAM_CONG!$C$6:$AS$934,41,FALSE)+VLOOKUP(B120,[1]GD_CHAM_CONG!$C$6:$AS$934,42,FALSE)+VLOOKUP(B120,[1]GD_CHAM_CONG!$C$6:$AS$934,43,FALSE)</f>
        <v>0</v>
      </c>
      <c r="J120" s="15">
        <f>VLOOKUP(B120,[1]GD_CHAM_CONG!$C$6:$AV$934,44,FALSE)+VLOOKUP(B120,[1]GD_CHAM_CONG!$C$6:$AV$934,45,FALSE)+VLOOKUP(B120,[1]GD_CHAM_CONG!$C$6:$AV$934,46,FALSE)</f>
        <v>0</v>
      </c>
      <c r="K120" s="15">
        <f>VLOOKUP(B120,[1]GD_CHAM_CONG!$C$6:$AW$934,47,FALSE)</f>
        <v>0</v>
      </c>
      <c r="L120" s="15">
        <f>VLOOKUP(B120,[1]GD_CHAM_CONG!$C$6:$AZ$934,48,FALSE)</f>
        <v>0</v>
      </c>
      <c r="M120" s="15">
        <f>VLOOKUP(B120,[1]GD_CHAM_CONG!$C$6:$BF$934,50,FALSE)+VLOOKUP(B120,[1]GD_CHAM_CONG!$C$6:$BF$934,51,FALSE)+VLOOKUP(B120,[1]GD_CHAM_CONG!$C$6:$BF$934,52,FALSE)+VLOOKUP(B120,[1]GD_CHAM_CONG!$C$6:$BF$934,53,FALSE)+VLOOKUP(B120,[1]GD_CHAM_CONG!$C$6:$BF$934,54,FALSE)</f>
        <v>0</v>
      </c>
      <c r="N120" s="16">
        <f>VLOOKUP(B120,[1]GD_CHAM_CONG!$C$1:$BK$473,61,FALSE)</f>
        <v>0.98</v>
      </c>
      <c r="O120" s="16">
        <f>VLOOKUP(B120,[1]GD_LCD_HS_LNS!$B$4:$F$469,5,FALSE)</f>
        <v>1.6</v>
      </c>
      <c r="P120" s="17">
        <f>VLOOKUP(B120,[1]RPT_LNS_LUONG_CHE_DO!$B$5:$BC$548,54,FALSE)</f>
        <v>7056000</v>
      </c>
      <c r="Q120" s="17">
        <f>VLOOKUP(B120,[1]RPT_LNS_LUONG_CHE_DO!$B$5:$CD$916,81,FALSE)</f>
        <v>0</v>
      </c>
      <c r="R120" s="17">
        <f>VLOOKUP(B120,[1]RPT_PHU_CAP_TN!$B$5:$G$992,6,FALSE)</f>
        <v>0</v>
      </c>
      <c r="S120" s="17">
        <f>VLOOKUP(B120,[1]RPT_TIEN_AN_TRUA!$B$5:$I$993,8,FALSE)</f>
        <v>680000</v>
      </c>
      <c r="T120" s="17">
        <f>VLOOKUP(B120,[1]RPT_LNS_LUONG_CHE_DO!$B$5:$BX$920,75,FALSE)+VLOOKUP(B120,[1]RPT_LNS_LUONG_CHE_DO!$B$5:$BY$920,76,FALSE)</f>
        <v>0</v>
      </c>
      <c r="U120" s="13">
        <f>VLOOKUP(B120,[1]RPT_CAC_KHOAN_GIAM_TRU!$B$4:$I$472,7,FALSE) + VLOOKUP(B120,[1]RPT_CAC_KHOAN_GIAM_TRU!$B$4:$I$472,8,FALSE)</f>
        <v>0</v>
      </c>
      <c r="V120" s="17">
        <f t="shared" si="0"/>
        <v>7736000</v>
      </c>
      <c r="W120" s="18">
        <f>VLOOKUP(B120,[1]RPT_BAO_HIEM!$B$5:$N$992,11,FALSE)</f>
        <v>310000</v>
      </c>
      <c r="X120" s="18">
        <f>VLOOKUP(B120,[1]RPT_BAO_HIEM!$B$5:$N$992,12,FALSE)</f>
        <v>58125</v>
      </c>
      <c r="Y120" s="18">
        <f>VLOOKUP(B120,[1]RPT_BAO_HIEM!$B$5:$N$992,13,FALSE)</f>
        <v>38750</v>
      </c>
      <c r="Z120" s="19">
        <f>MIN(VLOOKUP(B120,[1]RPT_DOAN_PHI!$B$5:$H$894,7,FALSE),115000)</f>
        <v>38750</v>
      </c>
      <c r="AA120" s="18">
        <f>VLOOKUP(B120,[1]RPT_THUE!$B$5:$H$850,7,FALSE)</f>
        <v>0</v>
      </c>
      <c r="AB120" s="18">
        <f t="shared" si="1"/>
        <v>445625</v>
      </c>
      <c r="AC120" s="20">
        <f t="shared" si="2"/>
        <v>7290375</v>
      </c>
      <c r="AD120" s="21"/>
      <c r="AE120" s="21"/>
      <c r="AF120" s="20">
        <f t="shared" si="3"/>
        <v>7290375</v>
      </c>
      <c r="AG120" s="82">
        <f t="shared" si="6"/>
        <v>406875</v>
      </c>
    </row>
    <row r="121" spans="1:33" ht="19.5" customHeight="1">
      <c r="A121" s="12">
        <f t="shared" si="7"/>
        <v>115</v>
      </c>
      <c r="B121" s="40">
        <f>[1]GD_CHUNG!B120</f>
        <v>13676</v>
      </c>
      <c r="C121" s="42" t="str">
        <f>[1]GD_CHUNG!C120</f>
        <v>Trần Thị Bích Ngọc</v>
      </c>
      <c r="D121" s="42" t="str">
        <f>[1]GD_CHUNG!D120</f>
        <v>Nhân viên phục vụ hành khách hàng hóa</v>
      </c>
      <c r="E121" s="13" t="str">
        <f>[1]GD_CHUNG!G120</f>
        <v>HD3N</v>
      </c>
      <c r="F121" s="14">
        <f>VLOOKUP(B121,[1]GD_LCD_HS_LNS!$B$4:$E$993,4,FALSE)</f>
        <v>3875000</v>
      </c>
      <c r="G121" s="54">
        <f>VLOOKUP(B121,[1]GD_CHUNG!$B$5:$N$532,13,FALSE)</f>
        <v>19028960130017</v>
      </c>
      <c r="H121" s="15">
        <f>VLOOKUP(B121,[1]GD_CHAM_CONG!$C$6:$AN$934,38,FALSE)</f>
        <v>27</v>
      </c>
      <c r="I121" s="15">
        <f>VLOOKUP(B121,[1]GD_CHAM_CONG!$C$6:$AS$934,39,FALSE)+VLOOKUP(B121,[1]GD_CHAM_CONG!$C$6:$AS$934,40,FALSE)+VLOOKUP(B121,[1]GD_CHAM_CONG!$C$6:$AS$934,41,FALSE)+VLOOKUP(B121,[1]GD_CHAM_CONG!$C$6:$AS$934,42,FALSE)+VLOOKUP(B121,[1]GD_CHAM_CONG!$C$6:$AS$934,43,FALSE)</f>
        <v>0</v>
      </c>
      <c r="J121" s="15">
        <f>VLOOKUP(B121,[1]GD_CHAM_CONG!$C$6:$AV$934,44,FALSE)+VLOOKUP(B121,[1]GD_CHAM_CONG!$C$6:$AV$934,45,FALSE)+VLOOKUP(B121,[1]GD_CHAM_CONG!$C$6:$AV$934,46,FALSE)</f>
        <v>0</v>
      </c>
      <c r="K121" s="15">
        <f>VLOOKUP(B121,[1]GD_CHAM_CONG!$C$6:$AW$934,47,FALSE)</f>
        <v>0</v>
      </c>
      <c r="L121" s="15">
        <f>VLOOKUP(B121,[1]GD_CHAM_CONG!$C$6:$AZ$934,48,FALSE)</f>
        <v>0</v>
      </c>
      <c r="M121" s="15">
        <f>VLOOKUP(B121,[1]GD_CHAM_CONG!$C$6:$BF$934,50,FALSE)+VLOOKUP(B121,[1]GD_CHAM_CONG!$C$6:$BF$934,51,FALSE)+VLOOKUP(B121,[1]GD_CHAM_CONG!$C$6:$BF$934,52,FALSE)+VLOOKUP(B121,[1]GD_CHAM_CONG!$C$6:$BF$934,53,FALSE)+VLOOKUP(B121,[1]GD_CHAM_CONG!$C$6:$BF$934,54,FALSE)</f>
        <v>0</v>
      </c>
      <c r="N121" s="16">
        <f>VLOOKUP(B121,[1]GD_CHAM_CONG!$C$1:$BK$473,61,FALSE)</f>
        <v>1</v>
      </c>
      <c r="O121" s="16">
        <f>VLOOKUP(B121,[1]GD_LCD_HS_LNS!$B$4:$F$469,5,FALSE)</f>
        <v>1.6</v>
      </c>
      <c r="P121" s="17">
        <f>VLOOKUP(B121,[1]RPT_LNS_LUONG_CHE_DO!$B$5:$BC$548,54,FALSE)</f>
        <v>7200000</v>
      </c>
      <c r="Q121" s="17">
        <f>VLOOKUP(B121,[1]RPT_LNS_LUONG_CHE_DO!$B$5:$CD$916,81,FALSE)</f>
        <v>0</v>
      </c>
      <c r="R121" s="17">
        <f>VLOOKUP(B121,[1]RPT_PHU_CAP_TN!$B$5:$G$992,6,FALSE)</f>
        <v>0</v>
      </c>
      <c r="S121" s="17">
        <f>VLOOKUP(B121,[1]RPT_TIEN_AN_TRUA!$B$5:$I$993,8,FALSE)</f>
        <v>680000</v>
      </c>
      <c r="T121" s="17">
        <f>VLOOKUP(B121,[1]RPT_LNS_LUONG_CHE_DO!$B$5:$BX$920,75,FALSE)+VLOOKUP(B121,[1]RPT_LNS_LUONG_CHE_DO!$B$5:$BY$920,76,FALSE)</f>
        <v>447115.38461538468</v>
      </c>
      <c r="U121" s="13">
        <f>VLOOKUP(B121,[1]RPT_CAC_KHOAN_GIAM_TRU!$B$4:$I$472,7,FALSE) + VLOOKUP(B121,[1]RPT_CAC_KHOAN_GIAM_TRU!$B$4:$I$472,8,FALSE)</f>
        <v>149038.46153846156</v>
      </c>
      <c r="V121" s="17">
        <f t="shared" si="0"/>
        <v>8327115.384615385</v>
      </c>
      <c r="W121" s="18">
        <f>VLOOKUP(B121,[1]RPT_BAO_HIEM!$B$5:$N$992,11,FALSE)</f>
        <v>310000</v>
      </c>
      <c r="X121" s="18">
        <f>VLOOKUP(B121,[1]RPT_BAO_HIEM!$B$5:$N$992,12,FALSE)</f>
        <v>58125</v>
      </c>
      <c r="Y121" s="18">
        <f>VLOOKUP(B121,[1]RPT_BAO_HIEM!$B$5:$N$992,13,FALSE)</f>
        <v>38750</v>
      </c>
      <c r="Z121" s="19">
        <f>MIN(VLOOKUP(B121,[1]RPT_DOAN_PHI!$B$5:$H$894,7,FALSE),115000)</f>
        <v>38750</v>
      </c>
      <c r="AA121" s="18">
        <f>VLOOKUP(B121,[1]RPT_THUE!$B$5:$H$850,7,FALSE)</f>
        <v>0</v>
      </c>
      <c r="AB121" s="18">
        <f t="shared" si="1"/>
        <v>445625</v>
      </c>
      <c r="AC121" s="20">
        <f t="shared" si="2"/>
        <v>7881490.384615385</v>
      </c>
      <c r="AD121" s="21"/>
      <c r="AE121" s="21"/>
      <c r="AF121" s="20">
        <f t="shared" si="3"/>
        <v>7881490.384615385</v>
      </c>
      <c r="AG121" s="82">
        <f t="shared" si="6"/>
        <v>406875</v>
      </c>
    </row>
    <row r="122" spans="1:33" ht="19.5" customHeight="1">
      <c r="A122" s="12">
        <f t="shared" si="7"/>
        <v>116</v>
      </c>
      <c r="B122" s="40">
        <f>[1]GD_CHUNG!B121</f>
        <v>10569</v>
      </c>
      <c r="C122" s="42" t="str">
        <f>[1]GD_CHUNG!C121</f>
        <v>Đàm Thu Hường</v>
      </c>
      <c r="D122" s="42" t="str">
        <f>[1]GD_CHUNG!D121</f>
        <v>NV PVHK</v>
      </c>
      <c r="E122" s="13" t="str">
        <f>[1]GD_CHUNG!G121</f>
        <v>HDKX</v>
      </c>
      <c r="F122" s="14">
        <f>VLOOKUP(B122,[1]GD_LCD_HS_LNS!$B$4:$E$993,4,FALSE)</f>
        <v>4553000</v>
      </c>
      <c r="G122" s="54">
        <f>VLOOKUP(B122,[1]GD_CHUNG!$B$5:$N$532,13,FALSE)</f>
        <v>10522174672010</v>
      </c>
      <c r="H122" s="15">
        <f>VLOOKUP(B122,[1]GD_CHAM_CONG!$C$6:$AN$934,38,FALSE)</f>
        <v>27</v>
      </c>
      <c r="I122" s="15">
        <f>VLOOKUP(B122,[1]GD_CHAM_CONG!$C$6:$AS$934,39,FALSE)+VLOOKUP(B122,[1]GD_CHAM_CONG!$C$6:$AS$934,40,FALSE)+VLOOKUP(B122,[1]GD_CHAM_CONG!$C$6:$AS$934,41,FALSE)+VLOOKUP(B122,[1]GD_CHAM_CONG!$C$6:$AS$934,42,FALSE)+VLOOKUP(B122,[1]GD_CHAM_CONG!$C$6:$AS$934,43,FALSE)</f>
        <v>0</v>
      </c>
      <c r="J122" s="15">
        <f>VLOOKUP(B122,[1]GD_CHAM_CONG!$C$6:$AV$934,44,FALSE)+VLOOKUP(B122,[1]GD_CHAM_CONG!$C$6:$AV$934,45,FALSE)+VLOOKUP(B122,[1]GD_CHAM_CONG!$C$6:$AV$934,46,FALSE)</f>
        <v>0</v>
      </c>
      <c r="K122" s="15">
        <f>VLOOKUP(B122,[1]GD_CHAM_CONG!$C$6:$AW$934,47,FALSE)</f>
        <v>0</v>
      </c>
      <c r="L122" s="15">
        <f>VLOOKUP(B122,[1]GD_CHAM_CONG!$C$6:$AZ$934,48,FALSE)</f>
        <v>0</v>
      </c>
      <c r="M122" s="15">
        <f>VLOOKUP(B122,[1]GD_CHAM_CONG!$C$6:$BF$934,50,FALSE)+VLOOKUP(B122,[1]GD_CHAM_CONG!$C$6:$BF$934,51,FALSE)+VLOOKUP(B122,[1]GD_CHAM_CONG!$C$6:$BF$934,52,FALSE)+VLOOKUP(B122,[1]GD_CHAM_CONG!$C$6:$BF$934,53,FALSE)+VLOOKUP(B122,[1]GD_CHAM_CONG!$C$6:$BF$934,54,FALSE)</f>
        <v>0</v>
      </c>
      <c r="N122" s="16">
        <f>VLOOKUP(B122,[1]GD_CHAM_CONG!$C$1:$BK$473,61,FALSE)</f>
        <v>1</v>
      </c>
      <c r="O122" s="16">
        <f>VLOOKUP(B122,[1]GD_LCD_HS_LNS!$B$4:$F$469,5,FALSE)</f>
        <v>2.2599999999999998</v>
      </c>
      <c r="P122" s="17">
        <f>VLOOKUP(B122,[1]RPT_LNS_LUONG_CHE_DO!$B$5:$BC$548,54,FALSE)</f>
        <v>10169999.999999998</v>
      </c>
      <c r="Q122" s="17">
        <f>VLOOKUP(B122,[1]RPT_LNS_LUONG_CHE_DO!$B$5:$CD$916,81,FALSE)</f>
        <v>0</v>
      </c>
      <c r="R122" s="17">
        <f>VLOOKUP(B122,[1]RPT_PHU_CAP_TN!$B$5:$G$992,6,FALSE)</f>
        <v>0</v>
      </c>
      <c r="S122" s="17">
        <f>VLOOKUP(B122,[1]RPT_TIEN_AN_TRUA!$B$5:$I$993,8,FALSE)</f>
        <v>680000</v>
      </c>
      <c r="T122" s="17">
        <f>VLOOKUP(B122,[1]RPT_LNS_LUONG_CHE_DO!$B$5:$BX$920,75,FALSE)+VLOOKUP(B122,[1]RPT_LNS_LUONG_CHE_DO!$B$5:$BY$920,76,FALSE)</f>
        <v>525346.15384615387</v>
      </c>
      <c r="U122" s="13">
        <f>VLOOKUP(B122,[1]RPT_CAC_KHOAN_GIAM_TRU!$B$4:$I$472,7,FALSE) + VLOOKUP(B122,[1]RPT_CAC_KHOAN_GIAM_TRU!$B$4:$I$472,8,FALSE)</f>
        <v>175115.38461538462</v>
      </c>
      <c r="V122" s="17">
        <f t="shared" si="0"/>
        <v>11375346.153846152</v>
      </c>
      <c r="W122" s="18">
        <f>VLOOKUP(B122,[1]RPT_BAO_HIEM!$B$5:$N$992,11,FALSE)</f>
        <v>364240</v>
      </c>
      <c r="X122" s="18">
        <f>VLOOKUP(B122,[1]RPT_BAO_HIEM!$B$5:$N$992,12,FALSE)</f>
        <v>68295</v>
      </c>
      <c r="Y122" s="18">
        <f>VLOOKUP(B122,[1]RPT_BAO_HIEM!$B$5:$N$992,13,FALSE)</f>
        <v>45530</v>
      </c>
      <c r="Z122" s="19">
        <f>MIN(VLOOKUP(B122,[1]RPT_DOAN_PHI!$B$5:$H$894,7,FALSE),115000)</f>
        <v>45530</v>
      </c>
      <c r="AA122" s="18">
        <f>VLOOKUP(B122,[1]RPT_THUE!$B$5:$H$850,7,FALSE)</f>
        <v>0</v>
      </c>
      <c r="AB122" s="18">
        <f t="shared" si="1"/>
        <v>523595</v>
      </c>
      <c r="AC122" s="20">
        <f t="shared" si="2"/>
        <v>10851751.153846152</v>
      </c>
      <c r="AD122" s="21"/>
      <c r="AE122" s="22"/>
      <c r="AF122" s="20">
        <f t="shared" si="3"/>
        <v>10851751.153846152</v>
      </c>
      <c r="AG122" s="82">
        <f t="shared" si="6"/>
        <v>478065</v>
      </c>
    </row>
    <row r="123" spans="1:33" ht="19.5" customHeight="1">
      <c r="A123" s="12">
        <f t="shared" si="7"/>
        <v>117</v>
      </c>
      <c r="B123" s="40">
        <f>[1]GD_CHUNG!B122</f>
        <v>10571</v>
      </c>
      <c r="C123" s="42" t="str">
        <f>[1]GD_CHUNG!C122</f>
        <v>Nguyễn Thị Thùy Dung</v>
      </c>
      <c r="D123" s="42" t="str">
        <f>[1]GD_CHUNG!D122</f>
        <v>NV PVHK</v>
      </c>
      <c r="E123" s="13" t="str">
        <f>[1]GD_CHUNG!G122</f>
        <v>HDKX</v>
      </c>
      <c r="F123" s="14">
        <f>VLOOKUP(B123,[1]GD_LCD_HS_LNS!$B$4:$E$993,4,FALSE)</f>
        <v>3875000</v>
      </c>
      <c r="G123" s="54">
        <f>VLOOKUP(B123,[1]GD_CHUNG!$B$5:$N$532,13,FALSE)</f>
        <v>10522162036011</v>
      </c>
      <c r="H123" s="15">
        <f>VLOOKUP(B123,[1]GD_CHAM_CONG!$C$6:$AN$934,38,FALSE)</f>
        <v>27</v>
      </c>
      <c r="I123" s="15">
        <f>VLOOKUP(B123,[1]GD_CHAM_CONG!$C$6:$AS$934,39,FALSE)+VLOOKUP(B123,[1]GD_CHAM_CONG!$C$6:$AS$934,40,FALSE)+VLOOKUP(B123,[1]GD_CHAM_CONG!$C$6:$AS$934,41,FALSE)+VLOOKUP(B123,[1]GD_CHAM_CONG!$C$6:$AS$934,42,FALSE)+VLOOKUP(B123,[1]GD_CHAM_CONG!$C$6:$AS$934,43,FALSE)</f>
        <v>0</v>
      </c>
      <c r="J123" s="15">
        <f>VLOOKUP(B123,[1]GD_CHAM_CONG!$C$6:$AV$934,44,FALSE)+VLOOKUP(B123,[1]GD_CHAM_CONG!$C$6:$AV$934,45,FALSE)+VLOOKUP(B123,[1]GD_CHAM_CONG!$C$6:$AV$934,46,FALSE)</f>
        <v>0</v>
      </c>
      <c r="K123" s="15">
        <f>VLOOKUP(B123,[1]GD_CHAM_CONG!$C$6:$AW$934,47,FALSE)</f>
        <v>0</v>
      </c>
      <c r="L123" s="15">
        <f>VLOOKUP(B123,[1]GD_CHAM_CONG!$C$6:$AZ$934,48,FALSE)</f>
        <v>0</v>
      </c>
      <c r="M123" s="15">
        <f>VLOOKUP(B123,[1]GD_CHAM_CONG!$C$6:$BF$934,50,FALSE)+VLOOKUP(B123,[1]GD_CHAM_CONG!$C$6:$BF$934,51,FALSE)+VLOOKUP(B123,[1]GD_CHAM_CONG!$C$6:$BF$934,52,FALSE)+VLOOKUP(B123,[1]GD_CHAM_CONG!$C$6:$BF$934,53,FALSE)+VLOOKUP(B123,[1]GD_CHAM_CONG!$C$6:$BF$934,54,FALSE)</f>
        <v>0</v>
      </c>
      <c r="N123" s="16">
        <f>VLOOKUP(B123,[1]GD_CHAM_CONG!$C$1:$BK$473,61,FALSE)</f>
        <v>0.94</v>
      </c>
      <c r="O123" s="16">
        <f>VLOOKUP(B123,[1]GD_LCD_HS_LNS!$B$4:$F$469,5,FALSE)</f>
        <v>2.13</v>
      </c>
      <c r="P123" s="17">
        <f>VLOOKUP(B123,[1]RPT_LNS_LUONG_CHE_DO!$B$5:$BC$548,54,FALSE)</f>
        <v>9009899.9999999981</v>
      </c>
      <c r="Q123" s="17">
        <f>VLOOKUP(B123,[1]RPT_LNS_LUONG_CHE_DO!$B$5:$CD$916,81,FALSE)</f>
        <v>0</v>
      </c>
      <c r="R123" s="17">
        <f>VLOOKUP(B123,[1]RPT_PHU_CAP_TN!$B$5:$G$992,6,FALSE)</f>
        <v>155000</v>
      </c>
      <c r="S123" s="17">
        <f>VLOOKUP(B123,[1]RPT_TIEN_AN_TRUA!$B$5:$I$993,8,FALSE)</f>
        <v>680000</v>
      </c>
      <c r="T123" s="17">
        <f>VLOOKUP(B123,[1]RPT_LNS_LUONG_CHE_DO!$B$5:$BX$920,75,FALSE)+VLOOKUP(B123,[1]RPT_LNS_LUONG_CHE_DO!$B$5:$BY$920,76,FALSE)</f>
        <v>447115.38461538468</v>
      </c>
      <c r="U123" s="13">
        <f>VLOOKUP(B123,[1]RPT_CAC_KHOAN_GIAM_TRU!$B$4:$I$472,7,FALSE) + VLOOKUP(B123,[1]RPT_CAC_KHOAN_GIAM_TRU!$B$4:$I$472,8,FALSE)</f>
        <v>149038.46153846156</v>
      </c>
      <c r="V123" s="17">
        <f t="shared" si="0"/>
        <v>10292015.384615382</v>
      </c>
      <c r="W123" s="18">
        <f>VLOOKUP(B123,[1]RPT_BAO_HIEM!$B$5:$N$992,11,FALSE)</f>
        <v>310000</v>
      </c>
      <c r="X123" s="18">
        <f>VLOOKUP(B123,[1]RPT_BAO_HIEM!$B$5:$N$992,12,FALSE)</f>
        <v>58125</v>
      </c>
      <c r="Y123" s="18">
        <f>VLOOKUP(B123,[1]RPT_BAO_HIEM!$B$5:$N$992,13,FALSE)</f>
        <v>38750</v>
      </c>
      <c r="Z123" s="19">
        <f>MIN(VLOOKUP(B123,[1]RPT_DOAN_PHI!$B$5:$H$894,7,FALSE),115000)</f>
        <v>38750</v>
      </c>
      <c r="AA123" s="18">
        <f>VLOOKUP(B123,[1]RPT_THUE!$B$5:$H$850,7,FALSE)</f>
        <v>0</v>
      </c>
      <c r="AB123" s="18">
        <f t="shared" si="1"/>
        <v>445625</v>
      </c>
      <c r="AC123" s="20">
        <f t="shared" si="2"/>
        <v>9846390.3846153822</v>
      </c>
      <c r="AD123" s="21"/>
      <c r="AE123" s="21"/>
      <c r="AF123" s="20">
        <f t="shared" si="3"/>
        <v>9846390.3846153822</v>
      </c>
      <c r="AG123" s="82">
        <f t="shared" si="6"/>
        <v>406875</v>
      </c>
    </row>
    <row r="124" spans="1:33" ht="19.5" customHeight="1">
      <c r="A124" s="12">
        <f t="shared" si="7"/>
        <v>118</v>
      </c>
      <c r="B124" s="40">
        <f>[1]GD_CHUNG!B123</f>
        <v>10589</v>
      </c>
      <c r="C124" s="42" t="str">
        <f>[1]GD_CHUNG!C123</f>
        <v>Phạm Thị Ba</v>
      </c>
      <c r="D124" s="42" t="str">
        <f>[1]GD_CHUNG!D123</f>
        <v>NV PVHK</v>
      </c>
      <c r="E124" s="13" t="str">
        <f>[1]GD_CHUNG!G123</f>
        <v>HDKX</v>
      </c>
      <c r="F124" s="14">
        <f>VLOOKUP(B124,[1]GD_LCD_HS_LNS!$B$4:$E$993,4,FALSE)</f>
        <v>3875000</v>
      </c>
      <c r="G124" s="54">
        <f>VLOOKUP(B124,[1]GD_CHUNG!$B$5:$N$532,13,FALSE)</f>
        <v>10524470156012</v>
      </c>
      <c r="H124" s="15">
        <f>VLOOKUP(B124,[1]GD_CHAM_CONG!$C$6:$AN$934,38,FALSE)</f>
        <v>0</v>
      </c>
      <c r="I124" s="15">
        <f>VLOOKUP(B124,[1]GD_CHAM_CONG!$C$6:$AS$934,39,FALSE)+VLOOKUP(B124,[1]GD_CHAM_CONG!$C$6:$AS$934,40,FALSE)+VLOOKUP(B124,[1]GD_CHAM_CONG!$C$6:$AS$934,41,FALSE)+VLOOKUP(B124,[1]GD_CHAM_CONG!$C$6:$AS$934,42,FALSE)+VLOOKUP(B124,[1]GD_CHAM_CONG!$C$6:$AS$934,43,FALSE)</f>
        <v>0</v>
      </c>
      <c r="J124" s="15">
        <f>VLOOKUP(B124,[1]GD_CHAM_CONG!$C$6:$AV$934,44,FALSE)+VLOOKUP(B124,[1]GD_CHAM_CONG!$C$6:$AV$934,45,FALSE)+VLOOKUP(B124,[1]GD_CHAM_CONG!$C$6:$AV$934,46,FALSE)</f>
        <v>27</v>
      </c>
      <c r="K124" s="15">
        <f>VLOOKUP(B124,[1]GD_CHAM_CONG!$C$6:$AW$934,47,FALSE)</f>
        <v>0</v>
      </c>
      <c r="L124" s="15">
        <f>VLOOKUP(B124,[1]GD_CHAM_CONG!$C$6:$AZ$934,48,FALSE)</f>
        <v>0</v>
      </c>
      <c r="M124" s="15">
        <f>VLOOKUP(B124,[1]GD_CHAM_CONG!$C$6:$BF$934,50,FALSE)+VLOOKUP(B124,[1]GD_CHAM_CONG!$C$6:$BF$934,51,FALSE)+VLOOKUP(B124,[1]GD_CHAM_CONG!$C$6:$BF$934,52,FALSE)+VLOOKUP(B124,[1]GD_CHAM_CONG!$C$6:$BF$934,53,FALSE)+VLOOKUP(B124,[1]GD_CHAM_CONG!$C$6:$BF$934,54,FALSE)</f>
        <v>0</v>
      </c>
      <c r="N124" s="16">
        <f>VLOOKUP(B124,[1]GD_CHAM_CONG!$C$1:$BK$473,61,FALSE)</f>
        <v>1</v>
      </c>
      <c r="O124" s="16">
        <f>VLOOKUP(B124,[1]GD_LCD_HS_LNS!$B$4:$F$469,5,FALSE)</f>
        <v>1.91</v>
      </c>
      <c r="P124" s="17">
        <f>VLOOKUP(B124,[1]RPT_LNS_LUONG_CHE_DO!$B$5:$BC$548,54,FALSE)</f>
        <v>859500</v>
      </c>
      <c r="Q124" s="17">
        <f>VLOOKUP(B124,[1]RPT_LNS_LUONG_CHE_DO!$B$5:$CD$916,81,FALSE)</f>
        <v>0</v>
      </c>
      <c r="R124" s="17">
        <f>VLOOKUP(B124,[1]RPT_PHU_CAP_TN!$B$5:$G$992,6,FALSE)</f>
        <v>0</v>
      </c>
      <c r="S124" s="17">
        <f>VLOOKUP(B124,[1]RPT_TIEN_AN_TRUA!$B$5:$I$993,8,FALSE)</f>
        <v>0</v>
      </c>
      <c r="T124" s="17">
        <f>VLOOKUP(B124,[1]RPT_LNS_LUONG_CHE_DO!$B$5:$BX$920,75,FALSE)+VLOOKUP(B124,[1]RPT_LNS_LUONG_CHE_DO!$B$5:$BY$920,76,FALSE)</f>
        <v>0</v>
      </c>
      <c r="U124" s="13">
        <f>VLOOKUP(B124,[1]RPT_CAC_KHOAN_GIAM_TRU!$B$4:$I$472,7,FALSE) + VLOOKUP(B124,[1]RPT_CAC_KHOAN_GIAM_TRU!$B$4:$I$472,8,FALSE)</f>
        <v>0</v>
      </c>
      <c r="V124" s="17">
        <f t="shared" si="0"/>
        <v>859500</v>
      </c>
      <c r="W124" s="18">
        <f>VLOOKUP(B124,[1]RPT_BAO_HIEM!$B$5:$N$992,11,FALSE)</f>
        <v>0</v>
      </c>
      <c r="X124" s="18">
        <f>VLOOKUP(B124,[1]RPT_BAO_HIEM!$B$5:$N$992,12,FALSE)</f>
        <v>0</v>
      </c>
      <c r="Y124" s="18">
        <f>VLOOKUP(B124,[1]RPT_BAO_HIEM!$B$5:$N$992,13,FALSE)</f>
        <v>0</v>
      </c>
      <c r="Z124" s="19">
        <f>MIN(VLOOKUP(B124,[1]RPT_DOAN_PHI!$B$5:$H$894,7,FALSE),115000)</f>
        <v>0</v>
      </c>
      <c r="AA124" s="18">
        <f>VLOOKUP(B124,[1]RPT_THUE!$B$5:$H$850,7,FALSE)</f>
        <v>0</v>
      </c>
      <c r="AB124" s="18">
        <f t="shared" si="1"/>
        <v>0</v>
      </c>
      <c r="AC124" s="20">
        <f t="shared" si="2"/>
        <v>859500</v>
      </c>
      <c r="AD124" s="21"/>
      <c r="AE124" s="22"/>
      <c r="AF124" s="20">
        <f t="shared" si="3"/>
        <v>859500</v>
      </c>
      <c r="AG124" s="82">
        <f t="shared" si="6"/>
        <v>0</v>
      </c>
    </row>
    <row r="125" spans="1:33" ht="19.5" customHeight="1">
      <c r="A125" s="12">
        <f t="shared" si="7"/>
        <v>119</v>
      </c>
      <c r="B125" s="40">
        <f>[1]GD_CHUNG!B124</f>
        <v>10591</v>
      </c>
      <c r="C125" s="42" t="str">
        <f>[1]GD_CHUNG!C124</f>
        <v>Vũ Phương Thanh</v>
      </c>
      <c r="D125" s="42" t="str">
        <f>[1]GD_CHUNG!D124</f>
        <v>NV PVHK</v>
      </c>
      <c r="E125" s="13" t="str">
        <f>[1]GD_CHUNG!G124</f>
        <v>HDKX</v>
      </c>
      <c r="F125" s="14">
        <f>VLOOKUP(B125,[1]GD_LCD_HS_LNS!$B$4:$E$993,4,FALSE)</f>
        <v>3875000</v>
      </c>
      <c r="G125" s="54">
        <f>VLOOKUP(B125,[1]GD_CHUNG!$B$5:$N$532,13,FALSE)</f>
        <v>10524470162012</v>
      </c>
      <c r="H125" s="15">
        <f>VLOOKUP(B125,[1]GD_CHAM_CONG!$C$6:$AN$934,38,FALSE)</f>
        <v>27</v>
      </c>
      <c r="I125" s="15">
        <f>VLOOKUP(B125,[1]GD_CHAM_CONG!$C$6:$AS$934,39,FALSE)+VLOOKUP(B125,[1]GD_CHAM_CONG!$C$6:$AS$934,40,FALSE)+VLOOKUP(B125,[1]GD_CHAM_CONG!$C$6:$AS$934,41,FALSE)+VLOOKUP(B125,[1]GD_CHAM_CONG!$C$6:$AS$934,42,FALSE)+VLOOKUP(B125,[1]GD_CHAM_CONG!$C$6:$AS$934,43,FALSE)</f>
        <v>0</v>
      </c>
      <c r="J125" s="15">
        <f>VLOOKUP(B125,[1]GD_CHAM_CONG!$C$6:$AV$934,44,FALSE)+VLOOKUP(B125,[1]GD_CHAM_CONG!$C$6:$AV$934,45,FALSE)+VLOOKUP(B125,[1]GD_CHAM_CONG!$C$6:$AV$934,46,FALSE)</f>
        <v>0</v>
      </c>
      <c r="K125" s="15">
        <f>VLOOKUP(B125,[1]GD_CHAM_CONG!$C$6:$AW$934,47,FALSE)</f>
        <v>0</v>
      </c>
      <c r="L125" s="15">
        <f>VLOOKUP(B125,[1]GD_CHAM_CONG!$C$6:$AZ$934,48,FALSE)</f>
        <v>0</v>
      </c>
      <c r="M125" s="15">
        <f>VLOOKUP(B125,[1]GD_CHAM_CONG!$C$6:$BF$934,50,FALSE)+VLOOKUP(B125,[1]GD_CHAM_CONG!$C$6:$BF$934,51,FALSE)+VLOOKUP(B125,[1]GD_CHAM_CONG!$C$6:$BF$934,52,FALSE)+VLOOKUP(B125,[1]GD_CHAM_CONG!$C$6:$BF$934,53,FALSE)+VLOOKUP(B125,[1]GD_CHAM_CONG!$C$6:$BF$934,54,FALSE)</f>
        <v>0</v>
      </c>
      <c r="N125" s="16">
        <f>VLOOKUP(B125,[1]GD_CHAM_CONG!$C$1:$BK$473,61,FALSE)</f>
        <v>1</v>
      </c>
      <c r="O125" s="16">
        <f>VLOOKUP(B125,[1]GD_LCD_HS_LNS!$B$4:$F$469,5,FALSE)</f>
        <v>1.9</v>
      </c>
      <c r="P125" s="17">
        <f>VLOOKUP(B125,[1]RPT_LNS_LUONG_CHE_DO!$B$5:$BC$548,54,FALSE)</f>
        <v>8550000</v>
      </c>
      <c r="Q125" s="17">
        <f>VLOOKUP(B125,[1]RPT_LNS_LUONG_CHE_DO!$B$5:$CD$916,81,FALSE)</f>
        <v>0</v>
      </c>
      <c r="R125" s="17">
        <f>VLOOKUP(B125,[1]RPT_PHU_CAP_TN!$B$5:$G$992,6,FALSE)</f>
        <v>155000</v>
      </c>
      <c r="S125" s="17">
        <f>VLOOKUP(B125,[1]RPT_TIEN_AN_TRUA!$B$5:$I$993,8,FALSE)</f>
        <v>680000</v>
      </c>
      <c r="T125" s="17">
        <f>VLOOKUP(B125,[1]RPT_LNS_LUONG_CHE_DO!$B$5:$BX$920,75,FALSE)+VLOOKUP(B125,[1]RPT_LNS_LUONG_CHE_DO!$B$5:$BY$920,76,FALSE)</f>
        <v>447115.38461538468</v>
      </c>
      <c r="U125" s="13">
        <f>VLOOKUP(B125,[1]RPT_CAC_KHOAN_GIAM_TRU!$B$4:$I$472,7,FALSE) + VLOOKUP(B125,[1]RPT_CAC_KHOAN_GIAM_TRU!$B$4:$I$472,8,FALSE)</f>
        <v>149038.46153846156</v>
      </c>
      <c r="V125" s="17">
        <f t="shared" si="0"/>
        <v>9832115.384615384</v>
      </c>
      <c r="W125" s="18">
        <f>VLOOKUP(B125,[1]RPT_BAO_HIEM!$B$5:$N$992,11,FALSE)</f>
        <v>310000</v>
      </c>
      <c r="X125" s="18">
        <f>VLOOKUP(B125,[1]RPT_BAO_HIEM!$B$5:$N$992,12,FALSE)</f>
        <v>58125</v>
      </c>
      <c r="Y125" s="18">
        <f>VLOOKUP(B125,[1]RPT_BAO_HIEM!$B$5:$N$992,13,FALSE)</f>
        <v>38750</v>
      </c>
      <c r="Z125" s="19">
        <f>MIN(VLOOKUP(B125,[1]RPT_DOAN_PHI!$B$5:$H$894,7,FALSE),115000)</f>
        <v>38750</v>
      </c>
      <c r="AA125" s="18">
        <f>VLOOKUP(B125,[1]RPT_THUE!$B$5:$H$850,7,FALSE)</f>
        <v>0</v>
      </c>
      <c r="AB125" s="18">
        <f t="shared" si="1"/>
        <v>445625</v>
      </c>
      <c r="AC125" s="20">
        <f t="shared" si="2"/>
        <v>9386490.384615384</v>
      </c>
      <c r="AD125" s="22"/>
      <c r="AE125" s="21"/>
      <c r="AF125" s="20">
        <f t="shared" si="3"/>
        <v>9386490.384615384</v>
      </c>
      <c r="AG125" s="82">
        <f t="shared" si="6"/>
        <v>406875</v>
      </c>
    </row>
    <row r="126" spans="1:33" ht="19.5" customHeight="1">
      <c r="A126" s="12">
        <f t="shared" si="7"/>
        <v>120</v>
      </c>
      <c r="B126" s="40">
        <f>[1]GD_CHUNG!B125</f>
        <v>10596</v>
      </c>
      <c r="C126" s="42" t="str">
        <f>[1]GD_CHUNG!C125</f>
        <v>Phạm Thị Ánh Hồng</v>
      </c>
      <c r="D126" s="42" t="str">
        <f>[1]GD_CHUNG!D125</f>
        <v>NV PVHK</v>
      </c>
      <c r="E126" s="13" t="str">
        <f>[1]GD_CHUNG!G125</f>
        <v>HD3N</v>
      </c>
      <c r="F126" s="14">
        <f>VLOOKUP(B126,[1]GD_LCD_HS_LNS!$B$4:$E$993,4,FALSE)</f>
        <v>3875000</v>
      </c>
      <c r="G126" s="54">
        <f>VLOOKUP(B126,[1]GD_CHUNG!$B$5:$N$532,13,FALSE)</f>
        <v>10525139497019</v>
      </c>
      <c r="H126" s="15">
        <f>VLOOKUP(B126,[1]GD_CHAM_CONG!$C$6:$AN$934,38,FALSE)</f>
        <v>27</v>
      </c>
      <c r="I126" s="15">
        <f>VLOOKUP(B126,[1]GD_CHAM_CONG!$C$6:$AS$934,39,FALSE)+VLOOKUP(B126,[1]GD_CHAM_CONG!$C$6:$AS$934,40,FALSE)+VLOOKUP(B126,[1]GD_CHAM_CONG!$C$6:$AS$934,41,FALSE)+VLOOKUP(B126,[1]GD_CHAM_CONG!$C$6:$AS$934,42,FALSE)+VLOOKUP(B126,[1]GD_CHAM_CONG!$C$6:$AS$934,43,FALSE)</f>
        <v>0</v>
      </c>
      <c r="J126" s="15">
        <f>VLOOKUP(B126,[1]GD_CHAM_CONG!$C$6:$AV$934,44,FALSE)+VLOOKUP(B126,[1]GD_CHAM_CONG!$C$6:$AV$934,45,FALSE)+VLOOKUP(B126,[1]GD_CHAM_CONG!$C$6:$AV$934,46,FALSE)</f>
        <v>0</v>
      </c>
      <c r="K126" s="15">
        <f>VLOOKUP(B126,[1]GD_CHAM_CONG!$C$6:$AW$934,47,FALSE)</f>
        <v>0</v>
      </c>
      <c r="L126" s="15">
        <f>VLOOKUP(B126,[1]GD_CHAM_CONG!$C$6:$AZ$934,48,FALSE)</f>
        <v>0</v>
      </c>
      <c r="M126" s="15">
        <f>VLOOKUP(B126,[1]GD_CHAM_CONG!$C$6:$BF$934,50,FALSE)+VLOOKUP(B126,[1]GD_CHAM_CONG!$C$6:$BF$934,51,FALSE)+VLOOKUP(B126,[1]GD_CHAM_CONG!$C$6:$BF$934,52,FALSE)+VLOOKUP(B126,[1]GD_CHAM_CONG!$C$6:$BF$934,53,FALSE)+VLOOKUP(B126,[1]GD_CHAM_CONG!$C$6:$BF$934,54,FALSE)</f>
        <v>0</v>
      </c>
      <c r="N126" s="16">
        <f>VLOOKUP(B126,[1]GD_CHAM_CONG!$C$1:$BK$473,61,FALSE)</f>
        <v>1</v>
      </c>
      <c r="O126" s="16">
        <f>VLOOKUP(B126,[1]GD_LCD_HS_LNS!$B$4:$F$469,5,FALSE)</f>
        <v>1.9</v>
      </c>
      <c r="P126" s="17">
        <f>VLOOKUP(B126,[1]RPT_LNS_LUONG_CHE_DO!$B$5:$BC$548,54,FALSE)</f>
        <v>8550000</v>
      </c>
      <c r="Q126" s="17">
        <f>VLOOKUP(B126,[1]RPT_LNS_LUONG_CHE_DO!$B$5:$CD$916,81,FALSE)</f>
        <v>0</v>
      </c>
      <c r="R126" s="17">
        <f>VLOOKUP(B126,[1]RPT_PHU_CAP_TN!$B$5:$G$992,6,FALSE)</f>
        <v>155000</v>
      </c>
      <c r="S126" s="17">
        <f>VLOOKUP(B126,[1]RPT_TIEN_AN_TRUA!$B$5:$I$993,8,FALSE)</f>
        <v>680000</v>
      </c>
      <c r="T126" s="17">
        <f>VLOOKUP(B126,[1]RPT_LNS_LUONG_CHE_DO!$B$5:$BX$920,75,FALSE)+VLOOKUP(B126,[1]RPT_LNS_LUONG_CHE_DO!$B$5:$BY$920,76,FALSE)</f>
        <v>447115.38461538468</v>
      </c>
      <c r="U126" s="13">
        <f>VLOOKUP(B126,[1]RPT_CAC_KHOAN_GIAM_TRU!$B$4:$I$472,7,FALSE) + VLOOKUP(B126,[1]RPT_CAC_KHOAN_GIAM_TRU!$B$4:$I$472,8,FALSE)</f>
        <v>149038.46153846156</v>
      </c>
      <c r="V126" s="17">
        <f t="shared" si="0"/>
        <v>9832115.384615384</v>
      </c>
      <c r="W126" s="18">
        <f>VLOOKUP(B126,[1]RPT_BAO_HIEM!$B$5:$N$992,11,FALSE)</f>
        <v>310000</v>
      </c>
      <c r="X126" s="18">
        <f>VLOOKUP(B126,[1]RPT_BAO_HIEM!$B$5:$N$992,12,FALSE)</f>
        <v>58125</v>
      </c>
      <c r="Y126" s="18">
        <f>VLOOKUP(B126,[1]RPT_BAO_HIEM!$B$5:$N$992,13,FALSE)</f>
        <v>38750</v>
      </c>
      <c r="Z126" s="19">
        <f>MIN(VLOOKUP(B126,[1]RPT_DOAN_PHI!$B$5:$H$894,7,FALSE),115000)</f>
        <v>38750</v>
      </c>
      <c r="AA126" s="18">
        <f>VLOOKUP(B126,[1]RPT_THUE!$B$5:$H$850,7,FALSE)</f>
        <v>0</v>
      </c>
      <c r="AB126" s="18">
        <f t="shared" si="1"/>
        <v>445625</v>
      </c>
      <c r="AC126" s="20">
        <f t="shared" si="2"/>
        <v>9386490.384615384</v>
      </c>
      <c r="AD126" s="21"/>
      <c r="AE126" s="21"/>
      <c r="AF126" s="20">
        <f t="shared" si="3"/>
        <v>9386490.384615384</v>
      </c>
      <c r="AG126" s="82">
        <f t="shared" si="6"/>
        <v>406875</v>
      </c>
    </row>
    <row r="127" spans="1:33" ht="19.5" customHeight="1">
      <c r="A127" s="12">
        <f t="shared" si="7"/>
        <v>121</v>
      </c>
      <c r="B127" s="40">
        <f>[1]GD_CHUNG!B126</f>
        <v>10597</v>
      </c>
      <c r="C127" s="42" t="str">
        <f>[1]GD_CHUNG!C126</f>
        <v>Nguyễn Thị Thu Sang</v>
      </c>
      <c r="D127" s="42" t="str">
        <f>[1]GD_CHUNG!D126</f>
        <v>Nhân viên vệ sinh</v>
      </c>
      <c r="E127" s="13" t="str">
        <f>[1]GD_CHUNG!G126</f>
        <v>HD3N</v>
      </c>
      <c r="F127" s="14">
        <f>VLOOKUP(B127,[1]GD_LCD_HS_LNS!$B$4:$E$993,4,FALSE)</f>
        <v>3100000</v>
      </c>
      <c r="G127" s="54">
        <f>VLOOKUP(B127,[1]GD_CHUNG!$B$5:$N$532,13,FALSE)</f>
        <v>10525213787016</v>
      </c>
      <c r="H127" s="15">
        <f>VLOOKUP(B127,[1]GD_CHAM_CONG!$C$6:$AN$934,38,FALSE)</f>
        <v>27</v>
      </c>
      <c r="I127" s="15">
        <f>VLOOKUP(B127,[1]GD_CHAM_CONG!$C$6:$AS$934,39,FALSE)+VLOOKUP(B127,[1]GD_CHAM_CONG!$C$6:$AS$934,40,FALSE)+VLOOKUP(B127,[1]GD_CHAM_CONG!$C$6:$AS$934,41,FALSE)+VLOOKUP(B127,[1]GD_CHAM_CONG!$C$6:$AS$934,42,FALSE)+VLOOKUP(B127,[1]GD_CHAM_CONG!$C$6:$AS$934,43,FALSE)</f>
        <v>0</v>
      </c>
      <c r="J127" s="15">
        <f>VLOOKUP(B127,[1]GD_CHAM_CONG!$C$6:$AV$934,44,FALSE)+VLOOKUP(B127,[1]GD_CHAM_CONG!$C$6:$AV$934,45,FALSE)+VLOOKUP(B127,[1]GD_CHAM_CONG!$C$6:$AV$934,46,FALSE)</f>
        <v>0</v>
      </c>
      <c r="K127" s="15">
        <f>VLOOKUP(B127,[1]GD_CHAM_CONG!$C$6:$AW$934,47,FALSE)</f>
        <v>0</v>
      </c>
      <c r="L127" s="15">
        <f>VLOOKUP(B127,[1]GD_CHAM_CONG!$C$6:$AZ$934,48,FALSE)</f>
        <v>0</v>
      </c>
      <c r="M127" s="15">
        <f>VLOOKUP(B127,[1]GD_CHAM_CONG!$C$6:$BF$934,50,FALSE)+VLOOKUP(B127,[1]GD_CHAM_CONG!$C$6:$BF$934,51,FALSE)+VLOOKUP(B127,[1]GD_CHAM_CONG!$C$6:$BF$934,52,FALSE)+VLOOKUP(B127,[1]GD_CHAM_CONG!$C$6:$BF$934,53,FALSE)+VLOOKUP(B127,[1]GD_CHAM_CONG!$C$6:$BF$934,54,FALSE)</f>
        <v>0</v>
      </c>
      <c r="N127" s="16">
        <f>VLOOKUP(B127,[1]GD_CHAM_CONG!$C$1:$BK$473,61,FALSE)</f>
        <v>1</v>
      </c>
      <c r="O127" s="16">
        <f>VLOOKUP(B127,[1]GD_LCD_HS_LNS!$B$4:$F$469,5,FALSE)</f>
        <v>1.47</v>
      </c>
      <c r="P127" s="17">
        <f>VLOOKUP(B127,[1]RPT_LNS_LUONG_CHE_DO!$B$5:$BC$548,54,FALSE)</f>
        <v>6615000</v>
      </c>
      <c r="Q127" s="17">
        <f>VLOOKUP(B127,[1]RPT_LNS_LUONG_CHE_DO!$B$5:$CD$916,81,FALSE)</f>
        <v>0</v>
      </c>
      <c r="R127" s="17">
        <f>VLOOKUP(B127,[1]RPT_PHU_CAP_TN!$B$5:$G$992,6,FALSE)</f>
        <v>0</v>
      </c>
      <c r="S127" s="17">
        <f>VLOOKUP(B127,[1]RPT_TIEN_AN_TRUA!$B$5:$I$993,8,FALSE)</f>
        <v>680000</v>
      </c>
      <c r="T127" s="17">
        <f>VLOOKUP(B127,[1]RPT_LNS_LUONG_CHE_DO!$B$5:$BX$920,75,FALSE)+VLOOKUP(B127,[1]RPT_LNS_LUONG_CHE_DO!$B$5:$BY$920,76,FALSE)</f>
        <v>357692.30769230769</v>
      </c>
      <c r="U127" s="13">
        <f>VLOOKUP(B127,[1]RPT_CAC_KHOAN_GIAM_TRU!$B$4:$I$472,7,FALSE) + VLOOKUP(B127,[1]RPT_CAC_KHOAN_GIAM_TRU!$B$4:$I$472,8,FALSE)</f>
        <v>119230.76923076922</v>
      </c>
      <c r="V127" s="17">
        <f t="shared" si="0"/>
        <v>7652692.307692308</v>
      </c>
      <c r="W127" s="18">
        <f>VLOOKUP(B127,[1]RPT_BAO_HIEM!$B$5:$N$992,11,FALSE)</f>
        <v>248000</v>
      </c>
      <c r="X127" s="18">
        <f>VLOOKUP(B127,[1]RPT_BAO_HIEM!$B$5:$N$992,12,FALSE)</f>
        <v>46500</v>
      </c>
      <c r="Y127" s="18">
        <f>VLOOKUP(B127,[1]RPT_BAO_HIEM!$B$5:$N$992,13,FALSE)</f>
        <v>31000</v>
      </c>
      <c r="Z127" s="19">
        <f>MIN(VLOOKUP(B127,[1]RPT_DOAN_PHI!$B$5:$H$894,7,FALSE),115000)</f>
        <v>31000</v>
      </c>
      <c r="AA127" s="18">
        <f>VLOOKUP(B127,[1]RPT_THUE!$B$5:$H$850,7,FALSE)</f>
        <v>0</v>
      </c>
      <c r="AB127" s="18">
        <f t="shared" si="1"/>
        <v>356500</v>
      </c>
      <c r="AC127" s="20">
        <f t="shared" si="2"/>
        <v>7296192.307692308</v>
      </c>
      <c r="AD127" s="21"/>
      <c r="AE127" s="21"/>
      <c r="AF127" s="20">
        <f t="shared" si="3"/>
        <v>7296192.307692308</v>
      </c>
      <c r="AG127" s="82">
        <f t="shared" si="6"/>
        <v>325500</v>
      </c>
    </row>
    <row r="128" spans="1:33" ht="19.5" customHeight="1">
      <c r="A128" s="12">
        <f t="shared" si="7"/>
        <v>122</v>
      </c>
      <c r="B128" s="40">
        <f>[1]GD_CHUNG!B127</f>
        <v>10598</v>
      </c>
      <c r="C128" s="42" t="str">
        <f>[1]GD_CHUNG!C127</f>
        <v>Nguyễn Ngọc Quân</v>
      </c>
      <c r="D128" s="42" t="str">
        <f>[1]GD_CHUNG!D127</f>
        <v>Phó đội trưởng</v>
      </c>
      <c r="E128" s="13" t="str">
        <f>[1]GD_CHUNG!G127</f>
        <v>HD3N</v>
      </c>
      <c r="F128" s="14">
        <f>VLOOKUP(B128,[1]GD_LCD_HS_LNS!$B$4:$E$993,4,FALSE)</f>
        <v>4921000</v>
      </c>
      <c r="G128" s="54">
        <f>VLOOKUP(B128,[1]GD_CHUNG!$B$5:$N$532,13,FALSE)</f>
        <v>10525213794012</v>
      </c>
      <c r="H128" s="15">
        <f>VLOOKUP(B128,[1]GD_CHAM_CONG!$C$6:$AN$934,38,FALSE)</f>
        <v>27</v>
      </c>
      <c r="I128" s="15">
        <f>VLOOKUP(B128,[1]GD_CHAM_CONG!$C$6:$AS$934,39,FALSE)+VLOOKUP(B128,[1]GD_CHAM_CONG!$C$6:$AS$934,40,FALSE)+VLOOKUP(B128,[1]GD_CHAM_CONG!$C$6:$AS$934,41,FALSE)+VLOOKUP(B128,[1]GD_CHAM_CONG!$C$6:$AS$934,42,FALSE)+VLOOKUP(B128,[1]GD_CHAM_CONG!$C$6:$AS$934,43,FALSE)</f>
        <v>0</v>
      </c>
      <c r="J128" s="15">
        <f>VLOOKUP(B128,[1]GD_CHAM_CONG!$C$6:$AV$934,44,FALSE)+VLOOKUP(B128,[1]GD_CHAM_CONG!$C$6:$AV$934,45,FALSE)+VLOOKUP(B128,[1]GD_CHAM_CONG!$C$6:$AV$934,46,FALSE)</f>
        <v>0</v>
      </c>
      <c r="K128" s="15">
        <f>VLOOKUP(B128,[1]GD_CHAM_CONG!$C$6:$AW$934,47,FALSE)</f>
        <v>0</v>
      </c>
      <c r="L128" s="15">
        <f>VLOOKUP(B128,[1]GD_CHAM_CONG!$C$6:$AZ$934,48,FALSE)</f>
        <v>0</v>
      </c>
      <c r="M128" s="15">
        <f>VLOOKUP(B128,[1]GD_CHAM_CONG!$C$6:$BF$934,50,FALSE)+VLOOKUP(B128,[1]GD_CHAM_CONG!$C$6:$BF$934,51,FALSE)+VLOOKUP(B128,[1]GD_CHAM_CONG!$C$6:$BF$934,52,FALSE)+VLOOKUP(B128,[1]GD_CHAM_CONG!$C$6:$BF$934,53,FALSE)+VLOOKUP(B128,[1]GD_CHAM_CONG!$C$6:$BF$934,54,FALSE)</f>
        <v>0</v>
      </c>
      <c r="N128" s="16">
        <f>VLOOKUP(B128,[1]GD_CHAM_CONG!$C$1:$BK$473,61,FALSE)</f>
        <v>0.97</v>
      </c>
      <c r="O128" s="16">
        <f>VLOOKUP(B128,[1]GD_LCD_HS_LNS!$B$4:$F$469,5,FALSE)</f>
        <v>3.27</v>
      </c>
      <c r="P128" s="17">
        <f>VLOOKUP(B128,[1]RPT_LNS_LUONG_CHE_DO!$B$5:$BC$548,54,FALSE)</f>
        <v>14273550</v>
      </c>
      <c r="Q128" s="17">
        <f>VLOOKUP(B128,[1]RPT_LNS_LUONG_CHE_DO!$B$5:$CD$916,81,FALSE)</f>
        <v>0</v>
      </c>
      <c r="R128" s="17">
        <f>VLOOKUP(B128,[1]RPT_PHU_CAP_TN!$B$5:$G$992,6,FALSE)</f>
        <v>0</v>
      </c>
      <c r="S128" s="17">
        <f>VLOOKUP(B128,[1]RPT_TIEN_AN_TRUA!$B$5:$I$993,8,FALSE)</f>
        <v>680000</v>
      </c>
      <c r="T128" s="17">
        <f>VLOOKUP(B128,[1]RPT_LNS_LUONG_CHE_DO!$B$5:$BX$920,75,FALSE)+VLOOKUP(B128,[1]RPT_LNS_LUONG_CHE_DO!$B$5:$BY$920,76,FALSE)</f>
        <v>0</v>
      </c>
      <c r="U128" s="13">
        <f>VLOOKUP(B128,[1]RPT_CAC_KHOAN_GIAM_TRU!$B$4:$I$472,7,FALSE) + VLOOKUP(B128,[1]RPT_CAC_KHOAN_GIAM_TRU!$B$4:$I$472,8,FALSE)</f>
        <v>0</v>
      </c>
      <c r="V128" s="17">
        <f t="shared" si="0"/>
        <v>14953550</v>
      </c>
      <c r="W128" s="18">
        <f>VLOOKUP(B128,[1]RPT_BAO_HIEM!$B$5:$N$992,11,FALSE)</f>
        <v>393680</v>
      </c>
      <c r="X128" s="18">
        <f>VLOOKUP(B128,[1]RPT_BAO_HIEM!$B$5:$N$992,12,FALSE)</f>
        <v>73815</v>
      </c>
      <c r="Y128" s="18">
        <f>VLOOKUP(B128,[1]RPT_BAO_HIEM!$B$5:$N$992,13,FALSE)</f>
        <v>49210</v>
      </c>
      <c r="Z128" s="19">
        <f>MIN(VLOOKUP(B128,[1]RPT_DOAN_PHI!$B$5:$H$894,7,FALSE),115000)</f>
        <v>49210</v>
      </c>
      <c r="AA128" s="18">
        <f>VLOOKUP(B128,[1]RPT_THUE!$B$5:$H$850,7,FALSE)</f>
        <v>237842.25</v>
      </c>
      <c r="AB128" s="18">
        <f t="shared" si="1"/>
        <v>803757.25</v>
      </c>
      <c r="AC128" s="20">
        <f t="shared" si="2"/>
        <v>14149792.75</v>
      </c>
      <c r="AD128" s="22"/>
      <c r="AE128" s="21"/>
      <c r="AF128" s="20">
        <f t="shared" si="3"/>
        <v>14149792.75</v>
      </c>
      <c r="AG128" s="82">
        <f t="shared" si="6"/>
        <v>516705</v>
      </c>
    </row>
    <row r="129" spans="1:43" ht="19.5" customHeight="1">
      <c r="A129" s="12">
        <f t="shared" si="7"/>
        <v>123</v>
      </c>
      <c r="B129" s="40">
        <f>[1]GD_CHUNG!B128</f>
        <v>10602</v>
      </c>
      <c r="C129" s="42" t="str">
        <f>[1]GD_CHUNG!C128</f>
        <v>Nguyễn Thị Thu Trang</v>
      </c>
      <c r="D129" s="42" t="str">
        <f>[1]GD_CHUNG!D128</f>
        <v>NV PVHK</v>
      </c>
      <c r="E129" s="13" t="str">
        <f>[1]GD_CHUNG!G128</f>
        <v>HD3N</v>
      </c>
      <c r="F129" s="14">
        <f>VLOOKUP(B129,[1]GD_LCD_HS_LNS!$B$4:$E$993,4,FALSE)</f>
        <v>3875000</v>
      </c>
      <c r="G129" s="54">
        <f>VLOOKUP(B129,[1]GD_CHUNG!$B$5:$N$532,13,FALSE)</f>
        <v>19020531052015</v>
      </c>
      <c r="H129" s="15">
        <f>VLOOKUP(B129,[1]GD_CHAM_CONG!$C$6:$AN$934,38,FALSE)</f>
        <v>27</v>
      </c>
      <c r="I129" s="15">
        <f>VLOOKUP(B129,[1]GD_CHAM_CONG!$C$6:$AS$934,39,FALSE)+VLOOKUP(B129,[1]GD_CHAM_CONG!$C$6:$AS$934,40,FALSE)+VLOOKUP(B129,[1]GD_CHAM_CONG!$C$6:$AS$934,41,FALSE)+VLOOKUP(B129,[1]GD_CHAM_CONG!$C$6:$AS$934,42,FALSE)+VLOOKUP(B129,[1]GD_CHAM_CONG!$C$6:$AS$934,43,FALSE)</f>
        <v>0</v>
      </c>
      <c r="J129" s="15">
        <f>VLOOKUP(B129,[1]GD_CHAM_CONG!$C$6:$AV$934,44,FALSE)+VLOOKUP(B129,[1]GD_CHAM_CONG!$C$6:$AV$934,45,FALSE)+VLOOKUP(B129,[1]GD_CHAM_CONG!$C$6:$AV$934,46,FALSE)</f>
        <v>0</v>
      </c>
      <c r="K129" s="15">
        <f>VLOOKUP(B129,[1]GD_CHAM_CONG!$C$6:$AW$934,47,FALSE)</f>
        <v>0</v>
      </c>
      <c r="L129" s="15">
        <f>VLOOKUP(B129,[1]GD_CHAM_CONG!$C$6:$AZ$934,48,FALSE)</f>
        <v>0</v>
      </c>
      <c r="M129" s="15">
        <f>VLOOKUP(B129,[1]GD_CHAM_CONG!$C$6:$BF$934,50,FALSE)+VLOOKUP(B129,[1]GD_CHAM_CONG!$C$6:$BF$934,51,FALSE)+VLOOKUP(B129,[1]GD_CHAM_CONG!$C$6:$BF$934,52,FALSE)+VLOOKUP(B129,[1]GD_CHAM_CONG!$C$6:$BF$934,53,FALSE)+VLOOKUP(B129,[1]GD_CHAM_CONG!$C$6:$BF$934,54,FALSE)</f>
        <v>0</v>
      </c>
      <c r="N129" s="16">
        <f>VLOOKUP(B129,[1]GD_CHAM_CONG!$C$1:$BK$473,61,FALSE)</f>
        <v>1</v>
      </c>
      <c r="O129" s="16">
        <f>VLOOKUP(B129,[1]GD_LCD_HS_LNS!$B$4:$F$469,5,FALSE)</f>
        <v>1.9</v>
      </c>
      <c r="P129" s="17">
        <f>VLOOKUP(B129,[1]RPT_LNS_LUONG_CHE_DO!$B$5:$BC$548,54,FALSE)</f>
        <v>8550000</v>
      </c>
      <c r="Q129" s="17">
        <f>VLOOKUP(B129,[1]RPT_LNS_LUONG_CHE_DO!$B$5:$CD$916,81,FALSE)</f>
        <v>0</v>
      </c>
      <c r="R129" s="17">
        <f>VLOOKUP(B129,[1]RPT_PHU_CAP_TN!$B$5:$G$992,6,FALSE)</f>
        <v>155000</v>
      </c>
      <c r="S129" s="17">
        <f>VLOOKUP(B129,[1]RPT_TIEN_AN_TRUA!$B$5:$I$993,8,FALSE)</f>
        <v>680000</v>
      </c>
      <c r="T129" s="17">
        <f>VLOOKUP(B129,[1]RPT_LNS_LUONG_CHE_DO!$B$5:$BX$920,75,FALSE)+VLOOKUP(B129,[1]RPT_LNS_LUONG_CHE_DO!$B$5:$BY$920,76,FALSE)</f>
        <v>447115.38461538468</v>
      </c>
      <c r="U129" s="13">
        <f>VLOOKUP(B129,[1]RPT_CAC_KHOAN_GIAM_TRU!$B$4:$I$472,7,FALSE) + VLOOKUP(B129,[1]RPT_CAC_KHOAN_GIAM_TRU!$B$4:$I$472,8,FALSE)</f>
        <v>149038.46153846156</v>
      </c>
      <c r="V129" s="17">
        <f t="shared" si="0"/>
        <v>9832115.384615384</v>
      </c>
      <c r="W129" s="18">
        <f>VLOOKUP(B129,[1]RPT_BAO_HIEM!$B$5:$N$992,11,FALSE)</f>
        <v>310000</v>
      </c>
      <c r="X129" s="18">
        <f>VLOOKUP(B129,[1]RPT_BAO_HIEM!$B$5:$N$992,12,FALSE)</f>
        <v>58125</v>
      </c>
      <c r="Y129" s="18">
        <f>VLOOKUP(B129,[1]RPT_BAO_HIEM!$B$5:$N$992,13,FALSE)</f>
        <v>38750</v>
      </c>
      <c r="Z129" s="19">
        <f>MIN(VLOOKUP(B129,[1]RPT_DOAN_PHI!$B$5:$H$894,7,FALSE),115000)</f>
        <v>38750</v>
      </c>
      <c r="AA129" s="18">
        <f>VLOOKUP(B129,[1]RPT_THUE!$B$5:$H$850,7,FALSE)</f>
        <v>0</v>
      </c>
      <c r="AB129" s="18">
        <f t="shared" si="1"/>
        <v>445625</v>
      </c>
      <c r="AC129" s="20">
        <f t="shared" si="2"/>
        <v>9386490.384615384</v>
      </c>
      <c r="AD129" s="21"/>
      <c r="AE129" s="22"/>
      <c r="AF129" s="20">
        <f t="shared" si="3"/>
        <v>9386490.384615384</v>
      </c>
      <c r="AG129" s="82">
        <f t="shared" si="6"/>
        <v>406875</v>
      </c>
    </row>
    <row r="130" spans="1:43" ht="19.5" customHeight="1">
      <c r="A130" s="12">
        <f t="shared" si="7"/>
        <v>124</v>
      </c>
      <c r="B130" s="40">
        <f>[1]GD_CHUNG!B129</f>
        <v>10603</v>
      </c>
      <c r="C130" s="42" t="str">
        <f>[1]GD_CHUNG!C129</f>
        <v>Nguyễn Thị Vân Anh</v>
      </c>
      <c r="D130" s="42" t="str">
        <f>[1]GD_CHUNG!D129</f>
        <v>NV PVHK</v>
      </c>
      <c r="E130" s="13" t="str">
        <f>[1]GD_CHUNG!G129</f>
        <v>HD3N</v>
      </c>
      <c r="F130" s="14">
        <f>VLOOKUP(B130,[1]GD_LCD_HS_LNS!$B$4:$E$993,4,FALSE)</f>
        <v>3875000</v>
      </c>
      <c r="G130" s="54">
        <f>VLOOKUP(B130,[1]GD_CHUNG!$B$5:$N$532,13,FALSE)</f>
        <v>10525213795019</v>
      </c>
      <c r="H130" s="15">
        <f>VLOOKUP(B130,[1]GD_CHAM_CONG!$C$6:$AN$934,38,FALSE)</f>
        <v>27</v>
      </c>
      <c r="I130" s="15">
        <f>VLOOKUP(B130,[1]GD_CHAM_CONG!$C$6:$AS$934,39,FALSE)+VLOOKUP(B130,[1]GD_CHAM_CONG!$C$6:$AS$934,40,FALSE)+VLOOKUP(B130,[1]GD_CHAM_CONG!$C$6:$AS$934,41,FALSE)+VLOOKUP(B130,[1]GD_CHAM_CONG!$C$6:$AS$934,42,FALSE)+VLOOKUP(B130,[1]GD_CHAM_CONG!$C$6:$AS$934,43,FALSE)</f>
        <v>0</v>
      </c>
      <c r="J130" s="15">
        <f>VLOOKUP(B130,[1]GD_CHAM_CONG!$C$6:$AV$934,44,FALSE)+VLOOKUP(B130,[1]GD_CHAM_CONG!$C$6:$AV$934,45,FALSE)+VLOOKUP(B130,[1]GD_CHAM_CONG!$C$6:$AV$934,46,FALSE)</f>
        <v>0</v>
      </c>
      <c r="K130" s="15">
        <f>VLOOKUP(B130,[1]GD_CHAM_CONG!$C$6:$AW$934,47,FALSE)</f>
        <v>0</v>
      </c>
      <c r="L130" s="15">
        <f>VLOOKUP(B130,[1]GD_CHAM_CONG!$C$6:$AZ$934,48,FALSE)</f>
        <v>0</v>
      </c>
      <c r="M130" s="15">
        <f>VLOOKUP(B130,[1]GD_CHAM_CONG!$C$6:$BF$934,50,FALSE)+VLOOKUP(B130,[1]GD_CHAM_CONG!$C$6:$BF$934,51,FALSE)+VLOOKUP(B130,[1]GD_CHAM_CONG!$C$6:$BF$934,52,FALSE)+VLOOKUP(B130,[1]GD_CHAM_CONG!$C$6:$BF$934,53,FALSE)+VLOOKUP(B130,[1]GD_CHAM_CONG!$C$6:$BF$934,54,FALSE)</f>
        <v>0</v>
      </c>
      <c r="N130" s="15">
        <f>VLOOKUP(B130,[1]GD_CHAM_CONG!$C$1:$BK$473,61,FALSE)</f>
        <v>1</v>
      </c>
      <c r="O130" s="16">
        <f>VLOOKUP(B130,[1]GD_LCD_HS_LNS!$B$4:$F$469,5,FALSE)</f>
        <v>1.6</v>
      </c>
      <c r="P130" s="17">
        <f>VLOOKUP(B130,[1]RPT_LNS_LUONG_CHE_DO!$B$5:$BC$548,54,FALSE)</f>
        <v>7200000</v>
      </c>
      <c r="Q130" s="17">
        <f>VLOOKUP(B130,[1]RPT_LNS_LUONG_CHE_DO!$B$5:$CD$916,81,FALSE)</f>
        <v>0</v>
      </c>
      <c r="R130" s="17">
        <f>VLOOKUP(B130,[1]RPT_PHU_CAP_TN!$B$5:$G$992,6,FALSE)</f>
        <v>0</v>
      </c>
      <c r="S130" s="17">
        <f>VLOOKUP(B130,[1]RPT_TIEN_AN_TRUA!$B$5:$I$993,8,FALSE)</f>
        <v>680000</v>
      </c>
      <c r="T130" s="17">
        <f>VLOOKUP(B130,[1]RPT_LNS_LUONG_CHE_DO!$B$5:$BX$920,75,FALSE)+VLOOKUP(B130,[1]RPT_LNS_LUONG_CHE_DO!$B$5:$BY$920,76,FALSE)</f>
        <v>447115.38461538468</v>
      </c>
      <c r="U130" s="13">
        <f>VLOOKUP(B130,[1]RPT_CAC_KHOAN_GIAM_TRU!$B$4:$I$472,7,FALSE) + VLOOKUP(B130,[1]RPT_CAC_KHOAN_GIAM_TRU!$B$4:$I$472,8,FALSE)</f>
        <v>149038.46153846156</v>
      </c>
      <c r="V130" s="17">
        <f t="shared" si="0"/>
        <v>8327115.384615385</v>
      </c>
      <c r="W130" s="18">
        <f>VLOOKUP(B130,[1]RPT_BAO_HIEM!$B$5:$N$992,11,FALSE)</f>
        <v>310000</v>
      </c>
      <c r="X130" s="18">
        <f>VLOOKUP(B130,[1]RPT_BAO_HIEM!$B$5:$N$992,12,FALSE)</f>
        <v>58125</v>
      </c>
      <c r="Y130" s="18">
        <f>VLOOKUP(B130,[1]RPT_BAO_HIEM!$B$5:$N$992,13,FALSE)</f>
        <v>38750</v>
      </c>
      <c r="Z130" s="19">
        <f>MIN(VLOOKUP(B130,[1]RPT_DOAN_PHI!$B$5:$H$894,7,FALSE),115000)</f>
        <v>38750</v>
      </c>
      <c r="AA130" s="18">
        <f>VLOOKUP(B130,[1]RPT_THUE!$B$5:$H$850,7,FALSE)</f>
        <v>0</v>
      </c>
      <c r="AB130" s="18">
        <f t="shared" si="1"/>
        <v>445625</v>
      </c>
      <c r="AC130" s="20">
        <f t="shared" si="2"/>
        <v>7881490.384615385</v>
      </c>
      <c r="AD130" s="21"/>
      <c r="AE130" s="21"/>
      <c r="AF130" s="20">
        <f t="shared" si="3"/>
        <v>7881490.384615385</v>
      </c>
      <c r="AG130" s="82">
        <f t="shared" si="6"/>
        <v>406875</v>
      </c>
    </row>
    <row r="131" spans="1:43" ht="19.5" customHeight="1">
      <c r="A131" s="12">
        <f t="shared" si="7"/>
        <v>125</v>
      </c>
      <c r="B131" s="40">
        <f>[1]GD_CHUNG!B131</f>
        <v>10619</v>
      </c>
      <c r="C131" s="42" t="str">
        <f>[1]GD_CHUNG!C131</f>
        <v>Phạm Thị Thu Hương</v>
      </c>
      <c r="D131" s="42" t="str">
        <f>[1]GD_CHUNG!D131</f>
        <v>NV PVHK</v>
      </c>
      <c r="E131" s="13" t="str">
        <f>[1]GD_CHUNG!G131</f>
        <v>HDKX</v>
      </c>
      <c r="F131" s="14">
        <f>VLOOKUP(B131,[1]GD_LCD_HS_LNS!$B$4:$E$993,4,FALSE)</f>
        <v>3875000</v>
      </c>
      <c r="G131" s="54">
        <f>VLOOKUP(B131,[1]GD_CHUNG!$B$5:$N$532,13,FALSE)</f>
        <v>10523640465019</v>
      </c>
      <c r="H131" s="15">
        <f>VLOOKUP(B131,[1]GD_CHAM_CONG!$C$6:$AN$934,38,FALSE)</f>
        <v>27</v>
      </c>
      <c r="I131" s="15">
        <f>VLOOKUP(B131,[1]GD_CHAM_CONG!$C$6:$AS$934,39,FALSE)+VLOOKUP(B131,[1]GD_CHAM_CONG!$C$6:$AS$934,40,FALSE)+VLOOKUP(B131,[1]GD_CHAM_CONG!$C$6:$AS$934,41,FALSE)+VLOOKUP(B131,[1]GD_CHAM_CONG!$C$6:$AS$934,42,FALSE)+VLOOKUP(B131,[1]GD_CHAM_CONG!$C$6:$AS$934,43,FALSE)</f>
        <v>0</v>
      </c>
      <c r="J131" s="15">
        <f>VLOOKUP(B131,[1]GD_CHAM_CONG!$C$6:$AV$934,44,FALSE)+VLOOKUP(B131,[1]GD_CHAM_CONG!$C$6:$AV$934,45,FALSE)+VLOOKUP(B131,[1]GD_CHAM_CONG!$C$6:$AV$934,46,FALSE)</f>
        <v>0</v>
      </c>
      <c r="K131" s="15">
        <f>VLOOKUP(B131,[1]GD_CHAM_CONG!$C$6:$AW$934,47,FALSE)</f>
        <v>0</v>
      </c>
      <c r="L131" s="15">
        <f>VLOOKUP(B131,[1]GD_CHAM_CONG!$C$6:$AZ$934,48,FALSE)</f>
        <v>0</v>
      </c>
      <c r="M131" s="15">
        <f>VLOOKUP(B131,[1]GD_CHAM_CONG!$C$6:$BF$934,50,FALSE)+VLOOKUP(B131,[1]GD_CHAM_CONG!$C$6:$BF$934,51,FALSE)+VLOOKUP(B131,[1]GD_CHAM_CONG!$C$6:$BF$934,52,FALSE)+VLOOKUP(B131,[1]GD_CHAM_CONG!$C$6:$BF$934,53,FALSE)+VLOOKUP(B131,[1]GD_CHAM_CONG!$C$6:$BF$934,54,FALSE)</f>
        <v>0</v>
      </c>
      <c r="N131" s="16">
        <f>VLOOKUP(B131,[1]GD_CHAM_CONG!$C$1:$BK$473,61,FALSE)</f>
        <v>1</v>
      </c>
      <c r="O131" s="16">
        <f>VLOOKUP(B131,[1]GD_LCD_HS_LNS!$B$4:$F$469,5,FALSE)</f>
        <v>2.0099999999999998</v>
      </c>
      <c r="P131" s="17">
        <f>VLOOKUP(B131,[1]RPT_LNS_LUONG_CHE_DO!$B$5:$BC$548,54,FALSE)</f>
        <v>9044999.9999999981</v>
      </c>
      <c r="Q131" s="17">
        <f>VLOOKUP(B131,[1]RPT_LNS_LUONG_CHE_DO!$B$5:$CD$916,81,FALSE)</f>
        <v>0</v>
      </c>
      <c r="R131" s="17">
        <f>VLOOKUP(B131,[1]RPT_PHU_CAP_TN!$B$5:$G$992,6,FALSE)</f>
        <v>155000</v>
      </c>
      <c r="S131" s="17">
        <f>VLOOKUP(B131,[1]RPT_TIEN_AN_TRUA!$B$5:$I$993,8,FALSE)</f>
        <v>680000</v>
      </c>
      <c r="T131" s="17">
        <f>VLOOKUP(B131,[1]RPT_LNS_LUONG_CHE_DO!$B$5:$BX$920,75,FALSE)+VLOOKUP(B131,[1]RPT_LNS_LUONG_CHE_DO!$B$5:$BY$920,76,FALSE)</f>
        <v>223557.69230769234</v>
      </c>
      <c r="U131" s="13">
        <f>VLOOKUP(B131,[1]RPT_CAC_KHOAN_GIAM_TRU!$B$4:$I$472,7,FALSE) + VLOOKUP(B131,[1]RPT_CAC_KHOAN_GIAM_TRU!$B$4:$I$472,8,FALSE)</f>
        <v>74519.23076923078</v>
      </c>
      <c r="V131" s="17">
        <f t="shared" si="0"/>
        <v>10103557.69230769</v>
      </c>
      <c r="W131" s="18">
        <f>VLOOKUP(B131,[1]RPT_BAO_HIEM!$B$5:$N$992,11,FALSE)</f>
        <v>310000</v>
      </c>
      <c r="X131" s="18">
        <f>VLOOKUP(B131,[1]RPT_BAO_HIEM!$B$5:$N$992,12,FALSE)</f>
        <v>58125</v>
      </c>
      <c r="Y131" s="18">
        <f>VLOOKUP(B131,[1]RPT_BAO_HIEM!$B$5:$N$992,13,FALSE)</f>
        <v>38750</v>
      </c>
      <c r="Z131" s="19">
        <f>MIN(VLOOKUP(B131,[1]RPT_DOAN_PHI!$B$5:$H$894,7,FALSE),115000)</f>
        <v>38750</v>
      </c>
      <c r="AA131" s="18">
        <f>VLOOKUP(B131,[1]RPT_THUE!$B$5:$H$850,7,FALSE)</f>
        <v>834.13461538450792</v>
      </c>
      <c r="AB131" s="18">
        <f t="shared" si="1"/>
        <v>446459.13461538451</v>
      </c>
      <c r="AC131" s="20">
        <f t="shared" si="2"/>
        <v>9657098.5576923061</v>
      </c>
      <c r="AD131" s="21"/>
      <c r="AE131" s="21"/>
      <c r="AF131" s="20">
        <f t="shared" si="3"/>
        <v>9657098.5576923061</v>
      </c>
      <c r="AG131" s="82">
        <f t="shared" si="6"/>
        <v>406875</v>
      </c>
    </row>
    <row r="132" spans="1:43" ht="19.5" customHeight="1">
      <c r="A132" s="12">
        <f t="shared" si="7"/>
        <v>126</v>
      </c>
      <c r="B132" s="40">
        <f>[1]GD_CHUNG!B132</f>
        <v>10620</v>
      </c>
      <c r="C132" s="42" t="str">
        <f>[1]GD_CHUNG!C132</f>
        <v>Trần Thị Thu</v>
      </c>
      <c r="D132" s="42" t="str">
        <f>[1]GD_CHUNG!D132</f>
        <v>NV PVHK</v>
      </c>
      <c r="E132" s="13" t="str">
        <f>[1]GD_CHUNG!G132</f>
        <v>HDKX</v>
      </c>
      <c r="F132" s="14">
        <f>VLOOKUP(B132,[1]GD_LCD_HS_LNS!$B$4:$E$993,4,FALSE)</f>
        <v>3875000</v>
      </c>
      <c r="G132" s="54">
        <f>VLOOKUP(B132,[1]GD_CHUNG!$B$5:$N$532,13,FALSE)</f>
        <v>10523498901019</v>
      </c>
      <c r="H132" s="15">
        <f>VLOOKUP(B132,[1]GD_CHAM_CONG!$C$6:$AN$934,38,FALSE)</f>
        <v>27</v>
      </c>
      <c r="I132" s="15">
        <f>VLOOKUP(B132,[1]GD_CHAM_CONG!$C$6:$AS$934,39,FALSE)+VLOOKUP(B132,[1]GD_CHAM_CONG!$C$6:$AS$934,40,FALSE)+VLOOKUP(B132,[1]GD_CHAM_CONG!$C$6:$AS$934,41,FALSE)+VLOOKUP(B132,[1]GD_CHAM_CONG!$C$6:$AS$934,42,FALSE)+VLOOKUP(B132,[1]GD_CHAM_CONG!$C$6:$AS$934,43,FALSE)</f>
        <v>0</v>
      </c>
      <c r="J132" s="15">
        <f>VLOOKUP(B132,[1]GD_CHAM_CONG!$C$6:$AV$934,44,FALSE)+VLOOKUP(B132,[1]GD_CHAM_CONG!$C$6:$AV$934,45,FALSE)+VLOOKUP(B132,[1]GD_CHAM_CONG!$C$6:$AV$934,46,FALSE)</f>
        <v>0</v>
      </c>
      <c r="K132" s="15">
        <f>VLOOKUP(B132,[1]GD_CHAM_CONG!$C$6:$AW$934,47,FALSE)</f>
        <v>0</v>
      </c>
      <c r="L132" s="15">
        <f>VLOOKUP(B132,[1]GD_CHAM_CONG!$C$6:$AZ$934,48,FALSE)</f>
        <v>0</v>
      </c>
      <c r="M132" s="15">
        <f>VLOOKUP(B132,[1]GD_CHAM_CONG!$C$6:$BF$934,50,FALSE)+VLOOKUP(B132,[1]GD_CHAM_CONG!$C$6:$BF$934,51,FALSE)+VLOOKUP(B132,[1]GD_CHAM_CONG!$C$6:$BF$934,52,FALSE)+VLOOKUP(B132,[1]GD_CHAM_CONG!$C$6:$BF$934,53,FALSE)+VLOOKUP(B132,[1]GD_CHAM_CONG!$C$6:$BF$934,54,FALSE)</f>
        <v>0</v>
      </c>
      <c r="N132" s="16">
        <f>VLOOKUP(B132,[1]GD_CHAM_CONG!$C$1:$BK$473,61,FALSE)</f>
        <v>0.96</v>
      </c>
      <c r="O132" s="16">
        <f>VLOOKUP(B132,[1]GD_LCD_HS_LNS!$B$4:$F$469,5,FALSE)</f>
        <v>1.7</v>
      </c>
      <c r="P132" s="17">
        <f>VLOOKUP(B132,[1]RPT_LNS_LUONG_CHE_DO!$B$5:$BC$548,54,FALSE)</f>
        <v>7343999.9999999991</v>
      </c>
      <c r="Q132" s="17">
        <f>VLOOKUP(B132,[1]RPT_LNS_LUONG_CHE_DO!$B$5:$CD$916,81,FALSE)</f>
        <v>0</v>
      </c>
      <c r="R132" s="17">
        <f>VLOOKUP(B132,[1]RPT_PHU_CAP_TN!$B$5:$G$992,6,FALSE)</f>
        <v>0</v>
      </c>
      <c r="S132" s="17">
        <f>VLOOKUP(B132,[1]RPT_TIEN_AN_TRUA!$B$5:$I$993,8,FALSE)</f>
        <v>680000</v>
      </c>
      <c r="T132" s="17">
        <f>VLOOKUP(B132,[1]RPT_LNS_LUONG_CHE_DO!$B$5:$BX$920,75,FALSE)+VLOOKUP(B132,[1]RPT_LNS_LUONG_CHE_DO!$B$5:$BY$920,76,FALSE)</f>
        <v>447115.38461538468</v>
      </c>
      <c r="U132" s="13">
        <f>VLOOKUP(B132,[1]RPT_CAC_KHOAN_GIAM_TRU!$B$4:$I$472,7,FALSE) + VLOOKUP(B132,[1]RPT_CAC_KHOAN_GIAM_TRU!$B$4:$I$472,8,FALSE)</f>
        <v>149038.46153846156</v>
      </c>
      <c r="V132" s="17">
        <f t="shared" si="0"/>
        <v>8471115.384615384</v>
      </c>
      <c r="W132" s="18">
        <f>VLOOKUP(B132,[1]RPT_BAO_HIEM!$B$5:$N$992,11,FALSE)</f>
        <v>310000</v>
      </c>
      <c r="X132" s="18">
        <f>VLOOKUP(B132,[1]RPT_BAO_HIEM!$B$5:$N$992,12,FALSE)</f>
        <v>58125</v>
      </c>
      <c r="Y132" s="18">
        <f>VLOOKUP(B132,[1]RPT_BAO_HIEM!$B$5:$N$992,13,FALSE)</f>
        <v>38750</v>
      </c>
      <c r="Z132" s="19">
        <f>MIN(VLOOKUP(B132,[1]RPT_DOAN_PHI!$B$5:$H$894,7,FALSE),115000)</f>
        <v>38750</v>
      </c>
      <c r="AA132" s="18">
        <f>VLOOKUP(B132,[1]RPT_THUE!$B$5:$H$850,7,FALSE)</f>
        <v>0</v>
      </c>
      <c r="AB132" s="18">
        <f t="shared" si="1"/>
        <v>445625</v>
      </c>
      <c r="AC132" s="20">
        <f t="shared" si="2"/>
        <v>8025490.384615384</v>
      </c>
      <c r="AD132" s="21"/>
      <c r="AE132" s="21"/>
      <c r="AF132" s="20">
        <f t="shared" si="3"/>
        <v>8025490.384615384</v>
      </c>
      <c r="AG132" s="82">
        <f t="shared" si="6"/>
        <v>406875</v>
      </c>
    </row>
    <row r="133" spans="1:43" ht="19.5" customHeight="1">
      <c r="A133" s="12">
        <f t="shared" si="7"/>
        <v>127</v>
      </c>
      <c r="B133" s="40">
        <f>[1]GD_CHUNG!B134</f>
        <v>11111</v>
      </c>
      <c r="C133" s="42" t="str">
        <f>[1]GD_CHUNG!C134</f>
        <v>Phạm Kim Hoàn</v>
      </c>
      <c r="D133" s="42" t="str">
        <f>[1]GD_CHUNG!D134</f>
        <v>NV PVHK</v>
      </c>
      <c r="E133" s="13" t="str">
        <f>[1]GD_CHUNG!G134</f>
        <v>HD3N</v>
      </c>
      <c r="F133" s="14">
        <f>VLOOKUP(B133,[1]GD_LCD_HS_LNS!$B$4:$E$993,4,FALSE)</f>
        <v>3875000</v>
      </c>
      <c r="G133" s="54">
        <f>VLOOKUP(B133,[1]GD_CHUNG!$B$5:$N$532,13,FALSE)</f>
        <v>19026970093011</v>
      </c>
      <c r="H133" s="15">
        <f>VLOOKUP(B133,[1]GD_CHAM_CONG!$C$6:$AN$934,38,FALSE)</f>
        <v>0</v>
      </c>
      <c r="I133" s="15">
        <f>VLOOKUP(B133,[1]GD_CHAM_CONG!$C$6:$AS$934,39,FALSE)+VLOOKUP(B133,[1]GD_CHAM_CONG!$C$6:$AS$934,40,FALSE)+VLOOKUP(B133,[1]GD_CHAM_CONG!$C$6:$AS$934,41,FALSE)+VLOOKUP(B133,[1]GD_CHAM_CONG!$C$6:$AS$934,42,FALSE)+VLOOKUP(B133,[1]GD_CHAM_CONG!$C$6:$AS$934,43,FALSE)</f>
        <v>0</v>
      </c>
      <c r="J133" s="15">
        <f>VLOOKUP(B133,[1]GD_CHAM_CONG!$C$6:$AV$934,44,FALSE)+VLOOKUP(B133,[1]GD_CHAM_CONG!$C$6:$AV$934,45,FALSE)+VLOOKUP(B133,[1]GD_CHAM_CONG!$C$6:$AV$934,46,FALSE)</f>
        <v>27</v>
      </c>
      <c r="K133" s="15">
        <f>VLOOKUP(B133,[1]GD_CHAM_CONG!$C$6:$AW$934,47,FALSE)</f>
        <v>0</v>
      </c>
      <c r="L133" s="15">
        <f>VLOOKUP(B133,[1]GD_CHAM_CONG!$C$6:$AZ$934,48,FALSE)</f>
        <v>0</v>
      </c>
      <c r="M133" s="15">
        <f>VLOOKUP(B133,[1]GD_CHAM_CONG!$C$6:$BF$934,50,FALSE)+VLOOKUP(B133,[1]GD_CHAM_CONG!$C$6:$BF$934,51,FALSE)+VLOOKUP(B133,[1]GD_CHAM_CONG!$C$6:$BF$934,52,FALSE)+VLOOKUP(B133,[1]GD_CHAM_CONG!$C$6:$BF$934,53,FALSE)+VLOOKUP(B133,[1]GD_CHAM_CONG!$C$6:$BF$934,54,FALSE)</f>
        <v>0</v>
      </c>
      <c r="N133" s="16">
        <f>VLOOKUP(B133,[1]GD_CHAM_CONG!$C$1:$BK$473,61,FALSE)</f>
        <v>1</v>
      </c>
      <c r="O133" s="16">
        <f>VLOOKUP(B133,[1]GD_LCD_HS_LNS!$B$4:$F$469,5,FALSE)</f>
        <v>1.6</v>
      </c>
      <c r="P133" s="17">
        <f>VLOOKUP(B133,[1]RPT_LNS_LUONG_CHE_DO!$B$5:$BC$548,54,FALSE)</f>
        <v>720000.00000000012</v>
      </c>
      <c r="Q133" s="17">
        <f>VLOOKUP(B133,[1]RPT_LNS_LUONG_CHE_DO!$B$5:$CD$916,81,FALSE)</f>
        <v>0</v>
      </c>
      <c r="R133" s="17">
        <f>VLOOKUP(B133,[1]RPT_PHU_CAP_TN!$B$5:$G$992,6,FALSE)</f>
        <v>0</v>
      </c>
      <c r="S133" s="17">
        <f>VLOOKUP(B133,[1]RPT_TIEN_AN_TRUA!$B$5:$I$993,8,FALSE)</f>
        <v>0</v>
      </c>
      <c r="T133" s="17">
        <f>VLOOKUP(B133,[1]RPT_LNS_LUONG_CHE_DO!$B$5:$BX$920,75,FALSE)+VLOOKUP(B133,[1]RPT_LNS_LUONG_CHE_DO!$B$5:$BY$920,76,FALSE)</f>
        <v>0</v>
      </c>
      <c r="U133" s="13">
        <f>VLOOKUP(B133,[1]RPT_CAC_KHOAN_GIAM_TRU!$B$4:$I$472,7,FALSE) + VLOOKUP(B133,[1]RPT_CAC_KHOAN_GIAM_TRU!$B$4:$I$472,8,FALSE)</f>
        <v>0</v>
      </c>
      <c r="V133" s="17">
        <f t="shared" si="0"/>
        <v>720000.00000000012</v>
      </c>
      <c r="W133" s="18">
        <f>VLOOKUP(B133,[1]RPT_BAO_HIEM!$B$5:$N$992,11,FALSE)</f>
        <v>0</v>
      </c>
      <c r="X133" s="18">
        <f>VLOOKUP(B133,[1]RPT_BAO_HIEM!$B$5:$N$992,12,FALSE)</f>
        <v>0</v>
      </c>
      <c r="Y133" s="18">
        <f>VLOOKUP(B133,[1]RPT_BAO_HIEM!$B$5:$N$992,13,FALSE)</f>
        <v>0</v>
      </c>
      <c r="Z133" s="19">
        <f>MIN(VLOOKUP(B133,[1]RPT_DOAN_PHI!$B$5:$H$894,7,FALSE),115000)</f>
        <v>0</v>
      </c>
      <c r="AA133" s="18">
        <f>VLOOKUP(B133,[1]RPT_THUE!$B$5:$H$850,7,FALSE)</f>
        <v>0</v>
      </c>
      <c r="AB133" s="18">
        <f t="shared" si="1"/>
        <v>0</v>
      </c>
      <c r="AC133" s="20">
        <f t="shared" si="2"/>
        <v>720000.00000000012</v>
      </c>
      <c r="AD133" s="21"/>
      <c r="AE133" s="21"/>
      <c r="AF133" s="20">
        <f t="shared" si="3"/>
        <v>720000.00000000012</v>
      </c>
      <c r="AG133" s="82">
        <f t="shared" si="6"/>
        <v>0</v>
      </c>
    </row>
    <row r="134" spans="1:43" ht="19.5" customHeight="1">
      <c r="A134" s="12">
        <f t="shared" si="7"/>
        <v>128</v>
      </c>
      <c r="B134" s="40">
        <f>[1]GD_CHUNG!B135</f>
        <v>11116</v>
      </c>
      <c r="C134" s="42" t="str">
        <f>[1]GD_CHUNG!C135</f>
        <v>Đỗ Thanh Bình</v>
      </c>
      <c r="D134" s="42" t="str">
        <f>[1]GD_CHUNG!D135</f>
        <v>NV PVHK</v>
      </c>
      <c r="E134" s="13" t="str">
        <f>[1]GD_CHUNG!G135</f>
        <v>HD3N</v>
      </c>
      <c r="F134" s="14">
        <f>VLOOKUP(B134,[1]GD_LCD_HS_LNS!$B$4:$E$993,4,FALSE)</f>
        <v>3875000</v>
      </c>
      <c r="G134" s="54">
        <f>VLOOKUP(B134,[1]GD_CHUNG!$B$5:$N$532,13,FALSE)</f>
        <v>19026970098011</v>
      </c>
      <c r="H134" s="15">
        <f>VLOOKUP(B134,[1]GD_CHAM_CONG!$C$6:$AN$934,38,FALSE)</f>
        <v>21</v>
      </c>
      <c r="I134" s="15">
        <f>VLOOKUP(B134,[1]GD_CHAM_CONG!$C$6:$AS$934,39,FALSE)+VLOOKUP(B134,[1]GD_CHAM_CONG!$C$6:$AS$934,40,FALSE)+VLOOKUP(B134,[1]GD_CHAM_CONG!$C$6:$AS$934,41,FALSE)+VLOOKUP(B134,[1]GD_CHAM_CONG!$C$6:$AS$934,42,FALSE)+VLOOKUP(B134,[1]GD_CHAM_CONG!$C$6:$AS$934,43,FALSE)</f>
        <v>6</v>
      </c>
      <c r="J134" s="15">
        <f>VLOOKUP(B134,[1]GD_CHAM_CONG!$C$6:$AV$934,44,FALSE)+VLOOKUP(B134,[1]GD_CHAM_CONG!$C$6:$AV$934,45,FALSE)+VLOOKUP(B134,[1]GD_CHAM_CONG!$C$6:$AV$934,46,FALSE)</f>
        <v>0</v>
      </c>
      <c r="K134" s="15">
        <f>VLOOKUP(B134,[1]GD_CHAM_CONG!$C$6:$AW$934,47,FALSE)</f>
        <v>0</v>
      </c>
      <c r="L134" s="15">
        <f>VLOOKUP(B134,[1]GD_CHAM_CONG!$C$6:$AZ$934,48,FALSE)</f>
        <v>0</v>
      </c>
      <c r="M134" s="15">
        <f>VLOOKUP(B134,[1]GD_CHAM_CONG!$C$6:$BF$934,50,FALSE)+VLOOKUP(B134,[1]GD_CHAM_CONG!$C$6:$BF$934,51,FALSE)+VLOOKUP(B134,[1]GD_CHAM_CONG!$C$6:$BF$934,52,FALSE)+VLOOKUP(B134,[1]GD_CHAM_CONG!$C$6:$BF$934,53,FALSE)+VLOOKUP(B134,[1]GD_CHAM_CONG!$C$6:$BF$934,54,FALSE)</f>
        <v>0</v>
      </c>
      <c r="N134" s="16">
        <f>VLOOKUP(B134,[1]GD_CHAM_CONG!$C$1:$BK$473,61,FALSE)</f>
        <v>1</v>
      </c>
      <c r="O134" s="16">
        <f>VLOOKUP(B134,[1]GD_LCD_HS_LNS!$B$4:$F$469,5,FALSE)</f>
        <v>1.8</v>
      </c>
      <c r="P134" s="17">
        <f>VLOOKUP(B134,[1]RPT_LNS_LUONG_CHE_DO!$B$5:$BC$548,54,FALSE)</f>
        <v>6300000.0000000009</v>
      </c>
      <c r="Q134" s="17">
        <f>VLOOKUP(B134,[1]RPT_LNS_LUONG_CHE_DO!$B$5:$CD$916,81,FALSE)</f>
        <v>0</v>
      </c>
      <c r="R134" s="17">
        <f>VLOOKUP(B134,[1]RPT_PHU_CAP_TN!$B$5:$G$992,6,FALSE)</f>
        <v>0</v>
      </c>
      <c r="S134" s="17">
        <f>VLOOKUP(B134,[1]RPT_TIEN_AN_TRUA!$B$5:$I$993,8,FALSE)</f>
        <v>528888.88888888888</v>
      </c>
      <c r="T134" s="17">
        <f>VLOOKUP(B134,[1]RPT_LNS_LUONG_CHE_DO!$B$5:$BX$920,75,FALSE)+VLOOKUP(B134,[1]RPT_LNS_LUONG_CHE_DO!$B$5:$BY$920,76,FALSE)</f>
        <v>0</v>
      </c>
      <c r="U134" s="13">
        <f>VLOOKUP(B134,[1]RPT_CAC_KHOAN_GIAM_TRU!$B$4:$I$472,7,FALSE) + VLOOKUP(B134,[1]RPT_CAC_KHOAN_GIAM_TRU!$B$4:$I$472,8,FALSE)</f>
        <v>0</v>
      </c>
      <c r="V134" s="17">
        <f t="shared" si="0"/>
        <v>6828888.8888888899</v>
      </c>
      <c r="W134" s="18">
        <f>VLOOKUP(B134,[1]RPT_BAO_HIEM!$B$5:$N$992,11,FALSE)</f>
        <v>310000</v>
      </c>
      <c r="X134" s="18">
        <f>VLOOKUP(B134,[1]RPT_BAO_HIEM!$B$5:$N$992,12,FALSE)</f>
        <v>58125</v>
      </c>
      <c r="Y134" s="18">
        <f>VLOOKUP(B134,[1]RPT_BAO_HIEM!$B$5:$N$992,13,FALSE)</f>
        <v>38750</v>
      </c>
      <c r="Z134" s="19">
        <f>MIN(VLOOKUP(B134,[1]RPT_DOAN_PHI!$B$5:$H$894,7,FALSE),115000)</f>
        <v>38750</v>
      </c>
      <c r="AA134" s="18">
        <f>VLOOKUP(B134,[1]RPT_THUE!$B$5:$H$850,7,FALSE)</f>
        <v>0</v>
      </c>
      <c r="AB134" s="18">
        <f t="shared" si="1"/>
        <v>445625</v>
      </c>
      <c r="AC134" s="20">
        <f t="shared" si="2"/>
        <v>6383263.8888888899</v>
      </c>
      <c r="AD134" s="21"/>
      <c r="AE134" s="21"/>
      <c r="AF134" s="20">
        <f t="shared" si="3"/>
        <v>6383263.8888888899</v>
      </c>
      <c r="AG134" s="82">
        <f t="shared" si="6"/>
        <v>406875</v>
      </c>
    </row>
    <row r="135" spans="1:43" ht="19.5" customHeight="1">
      <c r="A135" s="12">
        <f t="shared" si="7"/>
        <v>129</v>
      </c>
      <c r="B135" s="40">
        <f>[1]GD_CHUNG!B137</f>
        <v>11123</v>
      </c>
      <c r="C135" s="42" t="str">
        <f>[1]GD_CHUNG!C137</f>
        <v>Bùi Thị Bảo Ngọc</v>
      </c>
      <c r="D135" s="42" t="str">
        <f>[1]GD_CHUNG!D137</f>
        <v>NV PVHK</v>
      </c>
      <c r="E135" s="13" t="str">
        <f>[1]GD_CHUNG!G137</f>
        <v>HD3N</v>
      </c>
      <c r="F135" s="14">
        <f>VLOOKUP(B135,[1]GD_LCD_HS_LNS!$B$4:$E$993,4,FALSE)</f>
        <v>3875000</v>
      </c>
      <c r="G135" s="54">
        <f>VLOOKUP(B135,[1]GD_CHUNG!$B$5:$N$532,13,FALSE)</f>
        <v>19026970104011</v>
      </c>
      <c r="H135" s="15">
        <f>VLOOKUP(B135,[1]GD_CHAM_CONG!$C$6:$AN$934,38,FALSE)</f>
        <v>27</v>
      </c>
      <c r="I135" s="15">
        <f>VLOOKUP(B135,[1]GD_CHAM_CONG!$C$6:$AS$934,39,FALSE)+VLOOKUP(B135,[1]GD_CHAM_CONG!$C$6:$AS$934,40,FALSE)+VLOOKUP(B135,[1]GD_CHAM_CONG!$C$6:$AS$934,41,FALSE)+VLOOKUP(B135,[1]GD_CHAM_CONG!$C$6:$AS$934,42,FALSE)+VLOOKUP(B135,[1]GD_CHAM_CONG!$C$6:$AS$934,43,FALSE)</f>
        <v>0</v>
      </c>
      <c r="J135" s="15">
        <f>VLOOKUP(B135,[1]GD_CHAM_CONG!$C$6:$AV$934,44,FALSE)+VLOOKUP(B135,[1]GD_CHAM_CONG!$C$6:$AV$934,45,FALSE)+VLOOKUP(B135,[1]GD_CHAM_CONG!$C$6:$AV$934,46,FALSE)</f>
        <v>0</v>
      </c>
      <c r="K135" s="15">
        <f>VLOOKUP(B135,[1]GD_CHAM_CONG!$C$6:$AW$934,47,FALSE)</f>
        <v>0</v>
      </c>
      <c r="L135" s="15">
        <f>VLOOKUP(B135,[1]GD_CHAM_CONG!$C$6:$AZ$934,48,FALSE)</f>
        <v>0</v>
      </c>
      <c r="M135" s="15">
        <f>VLOOKUP(B135,[1]GD_CHAM_CONG!$C$6:$BF$934,50,FALSE)+VLOOKUP(B135,[1]GD_CHAM_CONG!$C$6:$BF$934,51,FALSE)+VLOOKUP(B135,[1]GD_CHAM_CONG!$C$6:$BF$934,52,FALSE)+VLOOKUP(B135,[1]GD_CHAM_CONG!$C$6:$BF$934,53,FALSE)+VLOOKUP(B135,[1]GD_CHAM_CONG!$C$6:$BF$934,54,FALSE)</f>
        <v>0</v>
      </c>
      <c r="N135" s="16">
        <f>VLOOKUP(B135,[1]GD_CHAM_CONG!$C$1:$BK$473,61,FALSE)</f>
        <v>0.85</v>
      </c>
      <c r="O135" s="16">
        <f>VLOOKUP(B135,[1]GD_LCD_HS_LNS!$B$4:$F$469,5,FALSE)</f>
        <v>1.8</v>
      </c>
      <c r="P135" s="17">
        <f>VLOOKUP(B135,[1]RPT_LNS_LUONG_CHE_DO!$B$5:$BC$548,54,FALSE)</f>
        <v>6885000</v>
      </c>
      <c r="Q135" s="17">
        <f>VLOOKUP(B135,[1]RPT_LNS_LUONG_CHE_DO!$B$5:$CD$916,81,FALSE)</f>
        <v>0</v>
      </c>
      <c r="R135" s="17">
        <f>VLOOKUP(B135,[1]RPT_PHU_CAP_TN!$B$5:$G$992,6,FALSE)</f>
        <v>0</v>
      </c>
      <c r="S135" s="17">
        <f>VLOOKUP(B135,[1]RPT_TIEN_AN_TRUA!$B$5:$I$993,8,FALSE)</f>
        <v>680000</v>
      </c>
      <c r="T135" s="17">
        <f>VLOOKUP(B135,[1]RPT_LNS_LUONG_CHE_DO!$B$5:$BX$920,75,FALSE)+VLOOKUP(B135,[1]RPT_LNS_LUONG_CHE_DO!$B$5:$BY$920,76,FALSE)</f>
        <v>447115.38461538468</v>
      </c>
      <c r="U135" s="13">
        <f>VLOOKUP(B135,[1]RPT_CAC_KHOAN_GIAM_TRU!$B$4:$I$472,7,FALSE) + VLOOKUP(B135,[1]RPT_CAC_KHOAN_GIAM_TRU!$B$4:$I$472,8,FALSE)</f>
        <v>149038.46153846156</v>
      </c>
      <c r="V135" s="17">
        <f t="shared" si="0"/>
        <v>8012115.384615385</v>
      </c>
      <c r="W135" s="18">
        <f>VLOOKUP(B135,[1]RPT_BAO_HIEM!$B$5:$N$992,11,FALSE)</f>
        <v>310000</v>
      </c>
      <c r="X135" s="18">
        <f>VLOOKUP(B135,[1]RPT_BAO_HIEM!$B$5:$N$992,12,FALSE)</f>
        <v>58125</v>
      </c>
      <c r="Y135" s="18">
        <f>VLOOKUP(B135,[1]RPT_BAO_HIEM!$B$5:$N$992,13,FALSE)</f>
        <v>38750</v>
      </c>
      <c r="Z135" s="19">
        <f>MIN(VLOOKUP(B135,[1]RPT_DOAN_PHI!$B$5:$H$894,7,FALSE),115000)</f>
        <v>38750</v>
      </c>
      <c r="AA135" s="18">
        <f>VLOOKUP(B135,[1]RPT_THUE!$B$5:$H$850,7,FALSE)</f>
        <v>0</v>
      </c>
      <c r="AB135" s="18">
        <f t="shared" si="1"/>
        <v>445625</v>
      </c>
      <c r="AC135" s="20">
        <f t="shared" si="2"/>
        <v>7566490.384615385</v>
      </c>
      <c r="AD135" s="21"/>
      <c r="AE135" s="21"/>
      <c r="AF135" s="20">
        <f t="shared" si="3"/>
        <v>7566490.384615385</v>
      </c>
      <c r="AG135" s="82">
        <f t="shared" si="6"/>
        <v>406875</v>
      </c>
    </row>
    <row r="136" spans="1:43" ht="19.5" customHeight="1">
      <c r="A136" s="12">
        <f t="shared" si="7"/>
        <v>130</v>
      </c>
      <c r="B136" s="40">
        <f>[1]GD_CHUNG!B138</f>
        <v>11764</v>
      </c>
      <c r="C136" s="42" t="str">
        <f>[1]GD_CHUNG!C138</f>
        <v>Nguyễn Thu Huyền</v>
      </c>
      <c r="D136" s="42" t="str">
        <f>[1]GD_CHUNG!D138</f>
        <v>NV PVHK</v>
      </c>
      <c r="E136" s="13" t="str">
        <f>[1]GD_CHUNG!G138</f>
        <v>HD3N</v>
      </c>
      <c r="F136" s="14">
        <f>VLOOKUP(B136,[1]GD_LCD_HS_LNS!$B$4:$E$993,4,FALSE)</f>
        <v>3875000</v>
      </c>
      <c r="G136" s="54">
        <f>VLOOKUP(B136,[1]GD_CHUNG!$B$5:$N$532,13,FALSE)</f>
        <v>19027522771011</v>
      </c>
      <c r="H136" s="15">
        <f>VLOOKUP(B136,[1]GD_CHAM_CONG!$C$6:$AN$934,38,FALSE)</f>
        <v>3</v>
      </c>
      <c r="I136" s="15">
        <f>VLOOKUP(B136,[1]GD_CHAM_CONG!$C$6:$AS$934,39,FALSE)+VLOOKUP(B136,[1]GD_CHAM_CONG!$C$6:$AS$934,40,FALSE)+VLOOKUP(B136,[1]GD_CHAM_CONG!$C$6:$AS$934,41,FALSE)+VLOOKUP(B136,[1]GD_CHAM_CONG!$C$6:$AS$934,42,FALSE)+VLOOKUP(B136,[1]GD_CHAM_CONG!$C$6:$AS$934,43,FALSE)</f>
        <v>0</v>
      </c>
      <c r="J136" s="15">
        <f>VLOOKUP(B136,[1]GD_CHAM_CONG!$C$6:$AV$934,44,FALSE)+VLOOKUP(B136,[1]GD_CHAM_CONG!$C$6:$AV$934,45,FALSE)+VLOOKUP(B136,[1]GD_CHAM_CONG!$C$6:$AV$934,46,FALSE)</f>
        <v>24</v>
      </c>
      <c r="K136" s="15">
        <f>VLOOKUP(B136,[1]GD_CHAM_CONG!$C$6:$AW$934,47,FALSE)</f>
        <v>0</v>
      </c>
      <c r="L136" s="15">
        <f>VLOOKUP(B136,[1]GD_CHAM_CONG!$C$6:$AZ$934,48,FALSE)</f>
        <v>0</v>
      </c>
      <c r="M136" s="15">
        <f>VLOOKUP(B136,[1]GD_CHAM_CONG!$C$6:$BF$934,50,FALSE)+VLOOKUP(B136,[1]GD_CHAM_CONG!$C$6:$BF$934,51,FALSE)+VLOOKUP(B136,[1]GD_CHAM_CONG!$C$6:$BF$934,52,FALSE)+VLOOKUP(B136,[1]GD_CHAM_CONG!$C$6:$BF$934,53,FALSE)+VLOOKUP(B136,[1]GD_CHAM_CONG!$C$6:$BF$934,54,FALSE)</f>
        <v>0</v>
      </c>
      <c r="N136" s="16">
        <f>VLOOKUP(B136,[1]GD_CHAM_CONG!$C$1:$BK$473,61,FALSE)</f>
        <v>1</v>
      </c>
      <c r="O136" s="16">
        <f>VLOOKUP(B136,[1]GD_LCD_HS_LNS!$B$4:$F$469,5,FALSE)</f>
        <v>1.6</v>
      </c>
      <c r="P136" s="17">
        <f>VLOOKUP(B136,[1]RPT_LNS_LUONG_CHE_DO!$B$5:$BC$548,54,FALSE)</f>
        <v>1440000.0000000002</v>
      </c>
      <c r="Q136" s="17">
        <f>VLOOKUP(B136,[1]RPT_LNS_LUONG_CHE_DO!$B$5:$CD$916,81,FALSE)</f>
        <v>0</v>
      </c>
      <c r="R136" s="17">
        <f>VLOOKUP(B136,[1]RPT_PHU_CAP_TN!$B$5:$G$992,6,FALSE)</f>
        <v>0</v>
      </c>
      <c r="S136" s="17">
        <f>VLOOKUP(B136,[1]RPT_TIEN_AN_TRUA!$B$5:$I$993,8,FALSE)</f>
        <v>75555.555555555547</v>
      </c>
      <c r="T136" s="17">
        <f>VLOOKUP(B136,[1]RPT_LNS_LUONG_CHE_DO!$B$5:$BX$920,75,FALSE)+VLOOKUP(B136,[1]RPT_LNS_LUONG_CHE_DO!$B$5:$BY$920,76,FALSE)</f>
        <v>0</v>
      </c>
      <c r="U136" s="13">
        <f>VLOOKUP(B136,[1]RPT_CAC_KHOAN_GIAM_TRU!$B$4:$I$472,7,FALSE) + VLOOKUP(B136,[1]RPT_CAC_KHOAN_GIAM_TRU!$B$4:$I$472,8,FALSE)</f>
        <v>0</v>
      </c>
      <c r="V136" s="17">
        <f t="shared" si="0"/>
        <v>1515555.5555555557</v>
      </c>
      <c r="W136" s="18">
        <f>VLOOKUP(B136,[1]RPT_BAO_HIEM!$B$5:$N$992,11,FALSE)</f>
        <v>0</v>
      </c>
      <c r="X136" s="18">
        <f>VLOOKUP(B136,[1]RPT_BAO_HIEM!$B$5:$N$992,12,FALSE)</f>
        <v>0</v>
      </c>
      <c r="Y136" s="18">
        <f>VLOOKUP(B136,[1]RPT_BAO_HIEM!$B$5:$N$992,13,FALSE)</f>
        <v>0</v>
      </c>
      <c r="Z136" s="19">
        <f>MIN(VLOOKUP(B136,[1]RPT_DOAN_PHI!$B$5:$H$894,7,FALSE),115000)</f>
        <v>0</v>
      </c>
      <c r="AA136" s="18">
        <f>VLOOKUP(B136,[1]RPT_THUE!$B$5:$H$850,7,FALSE)</f>
        <v>0</v>
      </c>
      <c r="AB136" s="18">
        <f t="shared" si="1"/>
        <v>0</v>
      </c>
      <c r="AC136" s="20">
        <f t="shared" si="2"/>
        <v>1515555.5555555557</v>
      </c>
      <c r="AD136" s="21"/>
      <c r="AE136" s="21"/>
      <c r="AF136" s="20">
        <f t="shared" si="3"/>
        <v>1515555.5555555557</v>
      </c>
      <c r="AG136" s="82">
        <f t="shared" ref="AG136:AG199" si="8">+Y136+X136+W136</f>
        <v>0</v>
      </c>
    </row>
    <row r="137" spans="1:43" ht="19.5" customHeight="1">
      <c r="A137" s="12">
        <f t="shared" ref="A137:A200" si="9">+A136+1</f>
        <v>131</v>
      </c>
      <c r="B137" s="40">
        <f>[1]GD_CHUNG!B139</f>
        <v>12281</v>
      </c>
      <c r="C137" s="42" t="str">
        <f>[1]GD_CHUNG!C139</f>
        <v>Nguyễn Minh Phương</v>
      </c>
      <c r="D137" s="42" t="str">
        <f>[1]GD_CHUNG!D139</f>
        <v>NV PVHK</v>
      </c>
      <c r="E137" s="13" t="str">
        <f>[1]GD_CHUNG!G139</f>
        <v>HD3N</v>
      </c>
      <c r="F137" s="14">
        <f>VLOOKUP(B137,[1]GD_LCD_HS_LNS!$B$4:$E$993,4,FALSE)</f>
        <v>3875000</v>
      </c>
      <c r="G137" s="54">
        <f>VLOOKUP(B137,[1]GD_CHUNG!$B$5:$N$532,13,FALSE)</f>
        <v>19021264267771</v>
      </c>
      <c r="H137" s="15">
        <f>VLOOKUP(B137,[1]GD_CHAM_CONG!$C$6:$AN$934,38,FALSE)</f>
        <v>27</v>
      </c>
      <c r="I137" s="15">
        <f>VLOOKUP(B137,[1]GD_CHAM_CONG!$C$6:$AS$934,39,FALSE)+VLOOKUP(B137,[1]GD_CHAM_CONG!$C$6:$AS$934,40,FALSE)+VLOOKUP(B137,[1]GD_CHAM_CONG!$C$6:$AS$934,41,FALSE)+VLOOKUP(B137,[1]GD_CHAM_CONG!$C$6:$AS$934,42,FALSE)+VLOOKUP(B137,[1]GD_CHAM_CONG!$C$6:$AS$934,43,FALSE)</f>
        <v>0</v>
      </c>
      <c r="J137" s="15">
        <f>VLOOKUP(B137,[1]GD_CHAM_CONG!$C$6:$AV$934,44,FALSE)+VLOOKUP(B137,[1]GD_CHAM_CONG!$C$6:$AV$934,45,FALSE)+VLOOKUP(B137,[1]GD_CHAM_CONG!$C$6:$AV$934,46,FALSE)</f>
        <v>0</v>
      </c>
      <c r="K137" s="15">
        <f>VLOOKUP(B137,[1]GD_CHAM_CONG!$C$6:$AW$934,47,FALSE)</f>
        <v>0</v>
      </c>
      <c r="L137" s="15">
        <f>VLOOKUP(B137,[1]GD_CHAM_CONG!$C$6:$AZ$934,48,FALSE)</f>
        <v>0</v>
      </c>
      <c r="M137" s="15">
        <f>VLOOKUP(B137,[1]GD_CHAM_CONG!$C$6:$BF$934,50,FALSE)+VLOOKUP(B137,[1]GD_CHAM_CONG!$C$6:$BF$934,51,FALSE)+VLOOKUP(B137,[1]GD_CHAM_CONG!$C$6:$BF$934,52,FALSE)+VLOOKUP(B137,[1]GD_CHAM_CONG!$C$6:$BF$934,53,FALSE)+VLOOKUP(B137,[1]GD_CHAM_CONG!$C$6:$BF$934,54,FALSE)</f>
        <v>0</v>
      </c>
      <c r="N137" s="16">
        <f>VLOOKUP(B137,[1]GD_CHAM_CONG!$C$1:$BK$473,61,FALSE)</f>
        <v>1</v>
      </c>
      <c r="O137" s="16">
        <f>VLOOKUP(B137,[1]GD_LCD_HS_LNS!$B$4:$F$469,5,FALSE)</f>
        <v>1.6</v>
      </c>
      <c r="P137" s="17">
        <f>VLOOKUP(B137,[1]RPT_LNS_LUONG_CHE_DO!$B$5:$BC$548,54,FALSE)</f>
        <v>7200000</v>
      </c>
      <c r="Q137" s="17">
        <f>VLOOKUP(B137,[1]RPT_LNS_LUONG_CHE_DO!$B$5:$CD$916,81,FALSE)</f>
        <v>0</v>
      </c>
      <c r="R137" s="17">
        <f>VLOOKUP(B137,[1]RPT_PHU_CAP_TN!$B$5:$G$992,6,FALSE)</f>
        <v>0</v>
      </c>
      <c r="S137" s="17">
        <f>VLOOKUP(B137,[1]RPT_TIEN_AN_TRUA!$B$5:$I$993,8,FALSE)</f>
        <v>680000</v>
      </c>
      <c r="T137" s="17">
        <f>VLOOKUP(B137,[1]RPT_LNS_LUONG_CHE_DO!$B$5:$BX$920,75,FALSE)+VLOOKUP(B137,[1]RPT_LNS_LUONG_CHE_DO!$B$5:$BY$920,76,FALSE)</f>
        <v>447115.38461538468</v>
      </c>
      <c r="U137" s="13">
        <f>VLOOKUP(B137,[1]RPT_CAC_KHOAN_GIAM_TRU!$B$4:$I$472,7,FALSE) + VLOOKUP(B137,[1]RPT_CAC_KHOAN_GIAM_TRU!$B$4:$I$472,8,FALSE)</f>
        <v>149038.46153846156</v>
      </c>
      <c r="V137" s="17">
        <f t="shared" si="0"/>
        <v>8327115.384615385</v>
      </c>
      <c r="W137" s="18">
        <f>VLOOKUP(B137,[1]RPT_BAO_HIEM!$B$5:$N$992,11,FALSE)</f>
        <v>310000</v>
      </c>
      <c r="X137" s="18">
        <f>VLOOKUP(B137,[1]RPT_BAO_HIEM!$B$5:$N$992,12,FALSE)</f>
        <v>58125</v>
      </c>
      <c r="Y137" s="18">
        <f>VLOOKUP(B137,[1]RPT_BAO_HIEM!$B$5:$N$992,13,FALSE)</f>
        <v>38750</v>
      </c>
      <c r="Z137" s="19">
        <f>MIN(VLOOKUP(B137,[1]RPT_DOAN_PHI!$B$5:$H$894,7,FALSE),115000)</f>
        <v>38750</v>
      </c>
      <c r="AA137" s="18">
        <f>VLOOKUP(B137,[1]RPT_THUE!$B$5:$H$850,7,FALSE)</f>
        <v>0</v>
      </c>
      <c r="AB137" s="18">
        <f t="shared" si="1"/>
        <v>445625</v>
      </c>
      <c r="AC137" s="20">
        <f t="shared" si="2"/>
        <v>7881490.384615385</v>
      </c>
      <c r="AD137" s="21"/>
      <c r="AE137" s="21"/>
      <c r="AF137" s="20">
        <f t="shared" si="3"/>
        <v>7881490.384615385</v>
      </c>
      <c r="AG137" s="82">
        <f t="shared" si="8"/>
        <v>406875</v>
      </c>
    </row>
    <row r="138" spans="1:43" ht="19.5" customHeight="1">
      <c r="A138" s="12">
        <f t="shared" si="9"/>
        <v>132</v>
      </c>
      <c r="B138" s="40">
        <f>[1]GD_CHUNG!B140</f>
        <v>13097</v>
      </c>
      <c r="C138" s="42" t="str">
        <f>[1]GD_CHUNG!C140</f>
        <v>Nguyễn Thu Quỳnh</v>
      </c>
      <c r="D138" s="42" t="str">
        <f>[1]GD_CHUNG!D140</f>
        <v>NV PVHK</v>
      </c>
      <c r="E138" s="13" t="str">
        <f>[1]GD_CHUNG!G140</f>
        <v>HD3N</v>
      </c>
      <c r="F138" s="14">
        <f>VLOOKUP(B138,[1]GD_LCD_HS_LNS!$B$4:$E$993,4,FALSE)</f>
        <v>3875000</v>
      </c>
      <c r="G138" s="54">
        <f>VLOOKUP(B138,[1]GD_CHUNG!$B$5:$N$532,13,FALSE)</f>
        <v>19028834686018</v>
      </c>
      <c r="H138" s="15">
        <f>VLOOKUP(B138,[1]GD_CHAM_CONG!$C$6:$AN$934,38,FALSE)</f>
        <v>27</v>
      </c>
      <c r="I138" s="15">
        <f>VLOOKUP(B138,[1]GD_CHAM_CONG!$C$6:$AS$934,39,FALSE)+VLOOKUP(B138,[1]GD_CHAM_CONG!$C$6:$AS$934,40,FALSE)+VLOOKUP(B138,[1]GD_CHAM_CONG!$C$6:$AS$934,41,FALSE)+VLOOKUP(B138,[1]GD_CHAM_CONG!$C$6:$AS$934,42,FALSE)+VLOOKUP(B138,[1]GD_CHAM_CONG!$C$6:$AS$934,43,FALSE)</f>
        <v>0</v>
      </c>
      <c r="J138" s="15">
        <f>VLOOKUP(B138,[1]GD_CHAM_CONG!$C$6:$AV$934,44,FALSE)+VLOOKUP(B138,[1]GD_CHAM_CONG!$C$6:$AV$934,45,FALSE)+VLOOKUP(B138,[1]GD_CHAM_CONG!$C$6:$AV$934,46,FALSE)</f>
        <v>0</v>
      </c>
      <c r="K138" s="15">
        <f>VLOOKUP(B138,[1]GD_CHAM_CONG!$C$6:$AW$934,47,FALSE)</f>
        <v>0</v>
      </c>
      <c r="L138" s="15">
        <f>VLOOKUP(B138,[1]GD_CHAM_CONG!$C$6:$AZ$934,48,FALSE)</f>
        <v>0</v>
      </c>
      <c r="M138" s="15">
        <f>VLOOKUP(B138,[1]GD_CHAM_CONG!$C$6:$BF$934,50,FALSE)+VLOOKUP(B138,[1]GD_CHAM_CONG!$C$6:$BF$934,51,FALSE)+VLOOKUP(B138,[1]GD_CHAM_CONG!$C$6:$BF$934,52,FALSE)+VLOOKUP(B138,[1]GD_CHAM_CONG!$C$6:$BF$934,53,FALSE)+VLOOKUP(B138,[1]GD_CHAM_CONG!$C$6:$BF$934,54,FALSE)</f>
        <v>0</v>
      </c>
      <c r="N138" s="16">
        <f>VLOOKUP(B138,[1]GD_CHAM_CONG!$C$1:$BK$473,61,FALSE)</f>
        <v>1</v>
      </c>
      <c r="O138" s="16">
        <f>VLOOKUP(B138,[1]GD_LCD_HS_LNS!$B$4:$F$469,5,FALSE)</f>
        <v>1.6</v>
      </c>
      <c r="P138" s="17">
        <f>VLOOKUP(B138,[1]RPT_LNS_LUONG_CHE_DO!$B$5:$BC$548,54,FALSE)</f>
        <v>7200000</v>
      </c>
      <c r="Q138" s="17">
        <f>VLOOKUP(B138,[1]RPT_LNS_LUONG_CHE_DO!$B$5:$CD$916,81,FALSE)</f>
        <v>0</v>
      </c>
      <c r="R138" s="17">
        <f>VLOOKUP(B138,[1]RPT_PHU_CAP_TN!$B$5:$G$992,6,FALSE)</f>
        <v>0</v>
      </c>
      <c r="S138" s="17">
        <f>VLOOKUP(B138,[1]RPT_TIEN_AN_TRUA!$B$5:$I$993,8,FALSE)</f>
        <v>680000</v>
      </c>
      <c r="T138" s="17">
        <f>VLOOKUP(B138,[1]RPT_LNS_LUONG_CHE_DO!$B$5:$BX$920,75,FALSE)+VLOOKUP(B138,[1]RPT_LNS_LUONG_CHE_DO!$B$5:$BY$920,76,FALSE)</f>
        <v>447115.38461538468</v>
      </c>
      <c r="U138" s="13">
        <f>VLOOKUP(B138,[1]RPT_CAC_KHOAN_GIAM_TRU!$B$4:$I$472,7,FALSE) + VLOOKUP(B138,[1]RPT_CAC_KHOAN_GIAM_TRU!$B$4:$I$472,8,FALSE)</f>
        <v>149038.46153846156</v>
      </c>
      <c r="V138" s="17">
        <f t="shared" si="0"/>
        <v>8327115.384615385</v>
      </c>
      <c r="W138" s="18">
        <f>VLOOKUP(B138,[1]RPT_BAO_HIEM!$B$5:$N$992,11,FALSE)</f>
        <v>310000</v>
      </c>
      <c r="X138" s="18">
        <f>VLOOKUP(B138,[1]RPT_BAO_HIEM!$B$5:$N$992,12,FALSE)</f>
        <v>58125</v>
      </c>
      <c r="Y138" s="18">
        <f>VLOOKUP(B138,[1]RPT_BAO_HIEM!$B$5:$N$992,13,FALSE)</f>
        <v>38750</v>
      </c>
      <c r="Z138" s="19">
        <f>MIN(VLOOKUP(B138,[1]RPT_DOAN_PHI!$B$5:$H$894,7,FALSE),115000)</f>
        <v>38750</v>
      </c>
      <c r="AA138" s="18">
        <f>VLOOKUP(B138,[1]RPT_THUE!$B$5:$H$850,7,FALSE)</f>
        <v>0</v>
      </c>
      <c r="AB138" s="18">
        <f t="shared" si="1"/>
        <v>445625</v>
      </c>
      <c r="AC138" s="20">
        <f t="shared" si="2"/>
        <v>7881490.384615385</v>
      </c>
      <c r="AD138" s="21"/>
      <c r="AE138" s="21"/>
      <c r="AF138" s="20">
        <f t="shared" si="3"/>
        <v>7881490.384615385</v>
      </c>
      <c r="AG138" s="82">
        <f t="shared" si="8"/>
        <v>406875</v>
      </c>
    </row>
    <row r="139" spans="1:43" ht="19.5" customHeight="1">
      <c r="A139" s="12">
        <f t="shared" si="9"/>
        <v>133</v>
      </c>
      <c r="B139" s="40">
        <f>[1]GD_CHUNG!B141</f>
        <v>13101</v>
      </c>
      <c r="C139" s="42" t="str">
        <f>[1]GD_CHUNG!C141</f>
        <v>Trần Thị Huệ</v>
      </c>
      <c r="D139" s="42" t="str">
        <f>[1]GD_CHUNG!D141</f>
        <v>NV PVHK</v>
      </c>
      <c r="E139" s="13" t="str">
        <f>[1]GD_CHUNG!G141</f>
        <v>HD3N</v>
      </c>
      <c r="F139" s="14">
        <f>VLOOKUP(B139,[1]GD_LCD_HS_LNS!$B$4:$E$993,4,FALSE)</f>
        <v>3875000</v>
      </c>
      <c r="G139" s="54">
        <f>VLOOKUP(B139,[1]GD_CHUNG!$B$5:$N$532,13,FALSE)</f>
        <v>19028834680011</v>
      </c>
      <c r="H139" s="15">
        <f>VLOOKUP(B139,[1]GD_CHAM_CONG!$C$6:$AN$934,38,FALSE)</f>
        <v>27</v>
      </c>
      <c r="I139" s="15">
        <f>VLOOKUP(B139,[1]GD_CHAM_CONG!$C$6:$AS$934,39,FALSE)+VLOOKUP(B139,[1]GD_CHAM_CONG!$C$6:$AS$934,40,FALSE)+VLOOKUP(B139,[1]GD_CHAM_CONG!$C$6:$AS$934,41,FALSE)+VLOOKUP(B139,[1]GD_CHAM_CONG!$C$6:$AS$934,42,FALSE)+VLOOKUP(B139,[1]GD_CHAM_CONG!$C$6:$AS$934,43,FALSE)</f>
        <v>0</v>
      </c>
      <c r="J139" s="15">
        <f>VLOOKUP(B139,[1]GD_CHAM_CONG!$C$6:$AV$934,44,FALSE)+VLOOKUP(B139,[1]GD_CHAM_CONG!$C$6:$AV$934,45,FALSE)+VLOOKUP(B139,[1]GD_CHAM_CONG!$C$6:$AV$934,46,FALSE)</f>
        <v>0</v>
      </c>
      <c r="K139" s="15">
        <f>VLOOKUP(B139,[1]GD_CHAM_CONG!$C$6:$AW$934,47,FALSE)</f>
        <v>0</v>
      </c>
      <c r="L139" s="15">
        <f>VLOOKUP(B139,[1]GD_CHAM_CONG!$C$6:$AZ$934,48,FALSE)</f>
        <v>0</v>
      </c>
      <c r="M139" s="15">
        <f>VLOOKUP(B139,[1]GD_CHAM_CONG!$C$6:$BF$934,50,FALSE)+VLOOKUP(B139,[1]GD_CHAM_CONG!$C$6:$BF$934,51,FALSE)+VLOOKUP(B139,[1]GD_CHAM_CONG!$C$6:$BF$934,52,FALSE)+VLOOKUP(B139,[1]GD_CHAM_CONG!$C$6:$BF$934,53,FALSE)+VLOOKUP(B139,[1]GD_CHAM_CONG!$C$6:$BF$934,54,FALSE)</f>
        <v>0</v>
      </c>
      <c r="N139" s="16">
        <f>VLOOKUP(B139,[1]GD_CHAM_CONG!$C$1:$BK$473,61,FALSE)</f>
        <v>1</v>
      </c>
      <c r="O139" s="16">
        <f>VLOOKUP(B139,[1]GD_LCD_HS_LNS!$B$4:$F$469,5,FALSE)</f>
        <v>1.6</v>
      </c>
      <c r="P139" s="17">
        <f>VLOOKUP(B139,[1]RPT_LNS_LUONG_CHE_DO!$B$5:$BC$548,54,FALSE)</f>
        <v>7200000</v>
      </c>
      <c r="Q139" s="17">
        <f>VLOOKUP(B139,[1]RPT_LNS_LUONG_CHE_DO!$B$5:$CD$916,81,FALSE)</f>
        <v>0</v>
      </c>
      <c r="R139" s="17">
        <f>VLOOKUP(B139,[1]RPT_PHU_CAP_TN!$B$5:$G$992,6,FALSE)</f>
        <v>0</v>
      </c>
      <c r="S139" s="17">
        <f>VLOOKUP(B139,[1]RPT_TIEN_AN_TRUA!$B$5:$I$993,8,FALSE)</f>
        <v>680000</v>
      </c>
      <c r="T139" s="17">
        <f>VLOOKUP(B139,[1]RPT_LNS_LUONG_CHE_DO!$B$5:$BX$920,75,FALSE)+VLOOKUP(B139,[1]RPT_LNS_LUONG_CHE_DO!$B$5:$BY$920,76,FALSE)</f>
        <v>447115.38461538468</v>
      </c>
      <c r="U139" s="13">
        <f>VLOOKUP(B139,[1]RPT_CAC_KHOAN_GIAM_TRU!$B$4:$I$472,7,FALSE) + VLOOKUP(B139,[1]RPT_CAC_KHOAN_GIAM_TRU!$B$4:$I$472,8,FALSE)</f>
        <v>149038.46153846156</v>
      </c>
      <c r="V139" s="17">
        <f t="shared" si="0"/>
        <v>8327115.384615385</v>
      </c>
      <c r="W139" s="18">
        <f>VLOOKUP(B139,[1]RPT_BAO_HIEM!$B$5:$N$992,11,FALSE)</f>
        <v>310000</v>
      </c>
      <c r="X139" s="18">
        <f>VLOOKUP(B139,[1]RPT_BAO_HIEM!$B$5:$N$992,12,FALSE)</f>
        <v>58125</v>
      </c>
      <c r="Y139" s="18">
        <f>VLOOKUP(B139,[1]RPT_BAO_HIEM!$B$5:$N$992,13,FALSE)</f>
        <v>38750</v>
      </c>
      <c r="Z139" s="19">
        <f>MIN(VLOOKUP(B139,[1]RPT_DOAN_PHI!$B$5:$H$894,7,FALSE),115000)</f>
        <v>38750</v>
      </c>
      <c r="AA139" s="18">
        <f>VLOOKUP(B139,[1]RPT_THUE!$B$5:$H$850,7,FALSE)</f>
        <v>0</v>
      </c>
      <c r="AB139" s="18">
        <f t="shared" si="1"/>
        <v>445625</v>
      </c>
      <c r="AC139" s="20">
        <f t="shared" si="2"/>
        <v>7881490.384615385</v>
      </c>
      <c r="AD139" s="21"/>
      <c r="AE139" s="21"/>
      <c r="AF139" s="20">
        <f t="shared" si="3"/>
        <v>7881490.384615385</v>
      </c>
      <c r="AG139" s="82">
        <f t="shared" si="8"/>
        <v>406875</v>
      </c>
    </row>
    <row r="140" spans="1:43" ht="19.5" customHeight="1">
      <c r="A140" s="12">
        <f t="shared" si="9"/>
        <v>134</v>
      </c>
      <c r="B140" s="40">
        <f>[1]GD_CHUNG!B142</f>
        <v>13532</v>
      </c>
      <c r="C140" s="42" t="str">
        <f>[1]GD_CHUNG!C142</f>
        <v>Nguyễn Tuấn Cường</v>
      </c>
      <c r="D140" s="42" t="str">
        <f>[1]GD_CHUNG!D142</f>
        <v>Nhân viên bốc xếp</v>
      </c>
      <c r="E140" s="13" t="str">
        <f>[1]GD_CHUNG!G142</f>
        <v>HD3N</v>
      </c>
      <c r="F140" s="14">
        <f>VLOOKUP(B140,[1]GD_LCD_HS_LNS!$B$4:$E$993,4,FALSE)</f>
        <v>3778000</v>
      </c>
      <c r="G140" s="54">
        <f>VLOOKUP(B140,[1]GD_CHUNG!$B$5:$N$532,13,FALSE)</f>
        <v>19028960219018</v>
      </c>
      <c r="H140" s="15">
        <f>VLOOKUP(B140,[1]GD_CHAM_CONG!$C$6:$AN$934,38,FALSE)</f>
        <v>27</v>
      </c>
      <c r="I140" s="15">
        <f>VLOOKUP(B140,[1]GD_CHAM_CONG!$C$6:$AS$934,39,FALSE)+VLOOKUP(B140,[1]GD_CHAM_CONG!$C$6:$AS$934,40,FALSE)+VLOOKUP(B140,[1]GD_CHAM_CONG!$C$6:$AS$934,41,FALSE)+VLOOKUP(B140,[1]GD_CHAM_CONG!$C$6:$AS$934,42,FALSE)+VLOOKUP(B140,[1]GD_CHAM_CONG!$C$6:$AS$934,43,FALSE)</f>
        <v>0</v>
      </c>
      <c r="J140" s="15">
        <f>VLOOKUP(B140,[1]GD_CHAM_CONG!$C$6:$AV$934,44,FALSE)+VLOOKUP(B140,[1]GD_CHAM_CONG!$C$6:$AV$934,45,FALSE)+VLOOKUP(B140,[1]GD_CHAM_CONG!$C$6:$AV$934,46,FALSE)</f>
        <v>0</v>
      </c>
      <c r="K140" s="15">
        <f>VLOOKUP(B140,[1]GD_CHAM_CONG!$C$6:$AW$934,47,FALSE)</f>
        <v>0</v>
      </c>
      <c r="L140" s="15">
        <f>VLOOKUP(B140,[1]GD_CHAM_CONG!$C$6:$AZ$934,48,FALSE)</f>
        <v>0</v>
      </c>
      <c r="M140" s="15">
        <f>VLOOKUP(B140,[1]GD_CHAM_CONG!$C$6:$BF$934,50,FALSE)+VLOOKUP(B140,[1]GD_CHAM_CONG!$C$6:$BF$934,51,FALSE)+VLOOKUP(B140,[1]GD_CHAM_CONG!$C$6:$BF$934,52,FALSE)+VLOOKUP(B140,[1]GD_CHAM_CONG!$C$6:$BF$934,53,FALSE)+VLOOKUP(B140,[1]GD_CHAM_CONG!$C$6:$BF$934,54,FALSE)</f>
        <v>0</v>
      </c>
      <c r="N140" s="16">
        <f>VLOOKUP(B140,[1]GD_CHAM_CONG!$C$1:$BK$473,61,FALSE)</f>
        <v>1</v>
      </c>
      <c r="O140" s="16">
        <f>VLOOKUP(B140,[1]GD_LCD_HS_LNS!$B$4:$F$469,5,FALSE)</f>
        <v>1.5</v>
      </c>
      <c r="P140" s="17">
        <f>VLOOKUP(B140,[1]RPT_LNS_LUONG_CHE_DO!$B$5:$BC$548,54,FALSE)</f>
        <v>6750000</v>
      </c>
      <c r="Q140" s="17">
        <f>VLOOKUP(B140,[1]RPT_LNS_LUONG_CHE_DO!$B$5:$CD$916,81,FALSE)</f>
        <v>0</v>
      </c>
      <c r="R140" s="17">
        <f>VLOOKUP(B140,[1]RPT_PHU_CAP_TN!$B$5:$G$992,6,FALSE)</f>
        <v>0</v>
      </c>
      <c r="S140" s="17">
        <f>VLOOKUP(B140,[1]RPT_TIEN_AN_TRUA!$B$5:$I$993,8,FALSE)</f>
        <v>680000</v>
      </c>
      <c r="T140" s="17">
        <f>VLOOKUP(B140,[1]RPT_LNS_LUONG_CHE_DO!$B$5:$BX$920,75,FALSE)+VLOOKUP(B140,[1]RPT_LNS_LUONG_CHE_DO!$B$5:$BY$920,76,FALSE)</f>
        <v>0</v>
      </c>
      <c r="U140" s="13">
        <f>VLOOKUP(B140,[1]RPT_CAC_KHOAN_GIAM_TRU!$B$4:$I$472,7,FALSE) + VLOOKUP(B140,[1]RPT_CAC_KHOAN_GIAM_TRU!$B$4:$I$472,8,FALSE)</f>
        <v>0</v>
      </c>
      <c r="V140" s="17">
        <f t="shared" si="0"/>
        <v>7430000</v>
      </c>
      <c r="W140" s="18">
        <f>VLOOKUP(B140,[1]RPT_BAO_HIEM!$B$5:$N$992,11,FALSE)</f>
        <v>302240</v>
      </c>
      <c r="X140" s="18">
        <f>VLOOKUP(B140,[1]RPT_BAO_HIEM!$B$5:$N$992,12,FALSE)</f>
        <v>56670</v>
      </c>
      <c r="Y140" s="18">
        <f>VLOOKUP(B140,[1]RPT_BAO_HIEM!$B$5:$N$992,13,FALSE)</f>
        <v>37780</v>
      </c>
      <c r="Z140" s="19">
        <f>MIN(VLOOKUP(B140,[1]RPT_DOAN_PHI!$B$5:$H$894,7,FALSE),115000)</f>
        <v>37780</v>
      </c>
      <c r="AA140" s="18">
        <f>VLOOKUP(B140,[1]RPT_THUE!$B$5:$H$850,7,FALSE)</f>
        <v>0</v>
      </c>
      <c r="AB140" s="18">
        <f t="shared" si="1"/>
        <v>434470</v>
      </c>
      <c r="AC140" s="20">
        <f t="shared" si="2"/>
        <v>6995530</v>
      </c>
      <c r="AD140" s="21"/>
      <c r="AE140" s="21"/>
      <c r="AF140" s="20">
        <f t="shared" si="3"/>
        <v>6995530</v>
      </c>
      <c r="AG140" s="82">
        <f t="shared" si="8"/>
        <v>396690</v>
      </c>
    </row>
    <row r="141" spans="1:43" ht="19.5" customHeight="1">
      <c r="A141" s="12">
        <f t="shared" si="9"/>
        <v>135</v>
      </c>
      <c r="B141" s="40">
        <f>[1]GD_CHUNG!B143</f>
        <v>11357</v>
      </c>
      <c r="C141" s="42" t="str">
        <f>[1]GD_CHUNG!C143</f>
        <v>Nguyễn Việt Dũng</v>
      </c>
      <c r="D141" s="42" t="str">
        <f>[1]GD_CHUNG!D143</f>
        <v>NV PVHK</v>
      </c>
      <c r="E141" s="13" t="str">
        <f>[1]GD_CHUNG!G143</f>
        <v>HD3N</v>
      </c>
      <c r="F141" s="14">
        <f>VLOOKUP(B141,[1]GD_LCD_HS_LNS!$B$4:$E$993,4,FALSE)</f>
        <v>3875000</v>
      </c>
      <c r="G141" s="54">
        <f>VLOOKUP(B141,[1]GD_CHUNG!$B$5:$N$532,13,FALSE)</f>
        <v>19027089335015</v>
      </c>
      <c r="H141" s="15">
        <f>VLOOKUP(B141,[1]GD_CHAM_CONG!$C$6:$AN$934,38,FALSE)</f>
        <v>27</v>
      </c>
      <c r="I141" s="15">
        <f>VLOOKUP(B141,[1]GD_CHAM_CONG!$C$6:$AS$934,39,FALSE)+VLOOKUP(B141,[1]GD_CHAM_CONG!$C$6:$AS$934,40,FALSE)+VLOOKUP(B141,[1]GD_CHAM_CONG!$C$6:$AS$934,41,FALSE)+VLOOKUP(B141,[1]GD_CHAM_CONG!$C$6:$AS$934,42,FALSE)+VLOOKUP(B141,[1]GD_CHAM_CONG!$C$6:$AS$934,43,FALSE)</f>
        <v>0</v>
      </c>
      <c r="J141" s="15">
        <f>VLOOKUP(B141,[1]GD_CHAM_CONG!$C$6:$AV$934,44,FALSE)+VLOOKUP(B141,[1]GD_CHAM_CONG!$C$6:$AV$934,45,FALSE)+VLOOKUP(B141,[1]GD_CHAM_CONG!$C$6:$AV$934,46,FALSE)</f>
        <v>0</v>
      </c>
      <c r="K141" s="15">
        <f>VLOOKUP(B141,[1]GD_CHAM_CONG!$C$6:$AW$934,47,FALSE)</f>
        <v>0</v>
      </c>
      <c r="L141" s="15">
        <f>VLOOKUP(B141,[1]GD_CHAM_CONG!$C$6:$AZ$934,48,FALSE)</f>
        <v>0</v>
      </c>
      <c r="M141" s="15">
        <f>VLOOKUP(B141,[1]GD_CHAM_CONG!$C$6:$BF$934,50,FALSE)+VLOOKUP(B141,[1]GD_CHAM_CONG!$C$6:$BF$934,51,FALSE)+VLOOKUP(B141,[1]GD_CHAM_CONG!$C$6:$BF$934,52,FALSE)+VLOOKUP(B141,[1]GD_CHAM_CONG!$C$6:$BF$934,53,FALSE)+VLOOKUP(B141,[1]GD_CHAM_CONG!$C$6:$BF$934,54,FALSE)</f>
        <v>0</v>
      </c>
      <c r="N141" s="16">
        <f>VLOOKUP(B141,[1]GD_CHAM_CONG!$C$1:$BK$473,61,FALSE)</f>
        <v>0.97</v>
      </c>
      <c r="O141" s="16">
        <f>VLOOKUP(B141,[1]GD_LCD_HS_LNS!$B$4:$F$469,5,FALSE)</f>
        <v>1.8</v>
      </c>
      <c r="P141" s="17">
        <f>VLOOKUP(B141,[1]RPT_LNS_LUONG_CHE_DO!$B$5:$BC$548,54,FALSE)</f>
        <v>7857000</v>
      </c>
      <c r="Q141" s="17">
        <f>VLOOKUP(B141,[1]RPT_LNS_LUONG_CHE_DO!$B$5:$CD$916,81,FALSE)</f>
        <v>0</v>
      </c>
      <c r="R141" s="17">
        <f>VLOOKUP(B141,[1]RPT_PHU_CAP_TN!$B$5:$G$992,6,FALSE)</f>
        <v>0</v>
      </c>
      <c r="S141" s="17">
        <f>VLOOKUP(B141,[1]RPT_TIEN_AN_TRUA!$B$5:$I$993,8,FALSE)</f>
        <v>680000</v>
      </c>
      <c r="T141" s="17">
        <f>VLOOKUP(B141,[1]RPT_LNS_LUONG_CHE_DO!$B$5:$BX$920,75,FALSE)+VLOOKUP(B141,[1]RPT_LNS_LUONG_CHE_DO!$B$5:$BY$920,76,FALSE)</f>
        <v>447115.38461538468</v>
      </c>
      <c r="U141" s="13">
        <f>VLOOKUP(B141,[1]RPT_CAC_KHOAN_GIAM_TRU!$B$4:$I$472,7,FALSE) + VLOOKUP(B141,[1]RPT_CAC_KHOAN_GIAM_TRU!$B$4:$I$472,8,FALSE)</f>
        <v>149038.46153846156</v>
      </c>
      <c r="V141" s="17">
        <f t="shared" si="0"/>
        <v>8984115.384615384</v>
      </c>
      <c r="W141" s="18">
        <f>VLOOKUP(B141,[1]RPT_BAO_HIEM!$B$5:$N$992,11,FALSE)</f>
        <v>310000</v>
      </c>
      <c r="X141" s="18">
        <f>VLOOKUP(B141,[1]RPT_BAO_HIEM!$B$5:$N$992,12,FALSE)</f>
        <v>58125</v>
      </c>
      <c r="Y141" s="18">
        <f>VLOOKUP(B141,[1]RPT_BAO_HIEM!$B$5:$N$992,13,FALSE)</f>
        <v>38750</v>
      </c>
      <c r="Z141" s="19">
        <f>MIN(VLOOKUP(B141,[1]RPT_DOAN_PHI!$B$5:$H$894,7,FALSE),115000)</f>
        <v>38750</v>
      </c>
      <c r="AA141" s="18">
        <f>VLOOKUP(B141,[1]RPT_THUE!$B$5:$H$850,7,FALSE)</f>
        <v>0</v>
      </c>
      <c r="AB141" s="18">
        <f t="shared" si="1"/>
        <v>445625</v>
      </c>
      <c r="AC141" s="20">
        <f t="shared" si="2"/>
        <v>8538490.384615384</v>
      </c>
      <c r="AD141" s="21"/>
      <c r="AE141" s="21"/>
      <c r="AF141" s="20">
        <f t="shared" si="3"/>
        <v>8538490.384615384</v>
      </c>
      <c r="AG141" s="82">
        <f t="shared" si="8"/>
        <v>406875</v>
      </c>
    </row>
    <row r="142" spans="1:43" ht="19.5" customHeight="1">
      <c r="A142" s="12">
        <f t="shared" si="9"/>
        <v>136</v>
      </c>
      <c r="B142" s="40">
        <f>[1]GD_CHUNG!B144</f>
        <v>201501</v>
      </c>
      <c r="C142" s="42" t="str">
        <f>[1]GD_CHUNG!C144</f>
        <v>Nguyễn Mỹ Hạnh</v>
      </c>
      <c r="D142" s="42" t="str">
        <f>[1]GD_CHUNG!D144</f>
        <v>NV PVHK</v>
      </c>
      <c r="E142" s="13" t="str">
        <f>[1]GD_CHUNG!G144</f>
        <v>HD1N</v>
      </c>
      <c r="F142" s="14">
        <f>VLOOKUP(B142,[1]GD_LCD_HS_LNS!$B$4:$E$993,4,FALSE)</f>
        <v>3875000</v>
      </c>
      <c r="G142" s="55">
        <v>19029389605017</v>
      </c>
      <c r="H142" s="15">
        <f>VLOOKUP(B142,[1]GD_CHAM_CONG!$C$6:$AN$934,38,FALSE)</f>
        <v>27</v>
      </c>
      <c r="I142" s="15">
        <f>VLOOKUP(B142,[1]GD_CHAM_CONG!$C$6:$AS$934,39,FALSE)+VLOOKUP(B142,[1]GD_CHAM_CONG!$C$6:$AS$934,40,FALSE)+VLOOKUP(B142,[1]GD_CHAM_CONG!$C$6:$AS$934,41,FALSE)+VLOOKUP(B142,[1]GD_CHAM_CONG!$C$6:$AS$934,42,FALSE)+VLOOKUP(B142,[1]GD_CHAM_CONG!$C$6:$AS$934,43,FALSE)</f>
        <v>0</v>
      </c>
      <c r="J142" s="15">
        <f>VLOOKUP(B142,[1]GD_CHAM_CONG!$C$6:$AV$934,44,FALSE)+VLOOKUP(B142,[1]GD_CHAM_CONG!$C$6:$AV$934,45,FALSE)+VLOOKUP(B142,[1]GD_CHAM_CONG!$C$6:$AV$934,46,FALSE)</f>
        <v>0</v>
      </c>
      <c r="K142" s="15">
        <f>VLOOKUP(B142,[1]GD_CHAM_CONG!$C$6:$AW$934,47,FALSE)</f>
        <v>0</v>
      </c>
      <c r="L142" s="15">
        <f>VLOOKUP(B142,[1]GD_CHAM_CONG!$C$6:$AZ$934,48,FALSE)</f>
        <v>0</v>
      </c>
      <c r="M142" s="15">
        <f>VLOOKUP(B142,[1]GD_CHAM_CONG!$C$6:$BF$934,50,FALSE)+VLOOKUP(B142,[1]GD_CHAM_CONG!$C$6:$BF$934,51,FALSE)+VLOOKUP(B142,[1]GD_CHAM_CONG!$C$6:$BF$934,52,FALSE)+VLOOKUP(B142,[1]GD_CHAM_CONG!$C$6:$BF$934,53,FALSE)+VLOOKUP(B142,[1]GD_CHAM_CONG!$C$6:$BF$934,54,FALSE)</f>
        <v>0</v>
      </c>
      <c r="N142" s="16">
        <f>VLOOKUP(B142,[1]GD_CHAM_CONG!$C$1:$BK$473,61,FALSE)</f>
        <v>1</v>
      </c>
      <c r="O142" s="16">
        <f>VLOOKUP(B142,[1]GD_LCD_HS_LNS!$B$4:$F$469,5,FALSE)</f>
        <v>1.6</v>
      </c>
      <c r="P142" s="17">
        <f>VLOOKUP(B142,[1]RPT_LNS_LUONG_CHE_DO!$B$5:$BC$548,54,FALSE)</f>
        <v>6480000</v>
      </c>
      <c r="Q142" s="17">
        <f>VLOOKUP(B142,[1]RPT_LNS_LUONG_CHE_DO!$B$5:$CD$916,81,FALSE)</f>
        <v>0</v>
      </c>
      <c r="R142" s="17">
        <f>VLOOKUP(B142,[1]RPT_PHU_CAP_TN!$B$5:$G$992,6,FALSE)</f>
        <v>0</v>
      </c>
      <c r="S142" s="17">
        <f>VLOOKUP(B142,[1]RPT_TIEN_AN_TRUA!$B$5:$I$993,8,FALSE)</f>
        <v>680000</v>
      </c>
      <c r="T142" s="17">
        <f>VLOOKUP(B142,[1]RPT_LNS_LUONG_CHE_DO!$B$5:$BX$920,75,FALSE)+VLOOKUP(B142,[1]RPT_LNS_LUONG_CHE_DO!$B$5:$BY$920,76,FALSE)</f>
        <v>447115.38461538468</v>
      </c>
      <c r="U142" s="13">
        <f>VLOOKUP(B142,[1]RPT_CAC_KHOAN_GIAM_TRU!$B$4:$I$472,7,FALSE) + VLOOKUP(B142,[1]RPT_CAC_KHOAN_GIAM_TRU!$B$4:$I$472,8,FALSE)</f>
        <v>149038.46153846156</v>
      </c>
      <c r="V142" s="17">
        <f t="shared" si="0"/>
        <v>7607115.384615385</v>
      </c>
      <c r="W142" s="18">
        <f>VLOOKUP(B142,[1]RPT_BAO_HIEM!$B$5:$N$992,11,FALSE)</f>
        <v>310000</v>
      </c>
      <c r="X142" s="18">
        <f>VLOOKUP(B142,[1]RPT_BAO_HIEM!$B$5:$N$992,12,FALSE)</f>
        <v>58125</v>
      </c>
      <c r="Y142" s="18">
        <f>VLOOKUP(B142,[1]RPT_BAO_HIEM!$B$5:$N$992,13,FALSE)</f>
        <v>38750</v>
      </c>
      <c r="Z142" s="19">
        <f>MIN(VLOOKUP(B142,[1]RPT_DOAN_PHI!$B$5:$H$894,7,FALSE),115000)</f>
        <v>38750</v>
      </c>
      <c r="AA142" s="18">
        <f>VLOOKUP(B142,[1]RPT_THUE!$B$5:$H$850,7,FALSE)</f>
        <v>0</v>
      </c>
      <c r="AB142" s="18">
        <f t="shared" si="1"/>
        <v>445625</v>
      </c>
      <c r="AC142" s="20">
        <f t="shared" si="2"/>
        <v>7161490.384615385</v>
      </c>
      <c r="AD142" s="21"/>
      <c r="AE142" s="21"/>
      <c r="AF142" s="20">
        <f t="shared" si="3"/>
        <v>7161490.384615385</v>
      </c>
      <c r="AG142" s="82">
        <f t="shared" si="8"/>
        <v>406875</v>
      </c>
    </row>
    <row r="143" spans="1:43" ht="19.5" customHeight="1">
      <c r="A143" s="12">
        <f t="shared" si="9"/>
        <v>137</v>
      </c>
      <c r="B143" s="40">
        <f>[1]GD_CHUNG!B145</f>
        <v>10632</v>
      </c>
      <c r="C143" s="42" t="str">
        <f>[1]GD_CHUNG!C145</f>
        <v>Trần Thanh Hiếu</v>
      </c>
      <c r="D143" s="42" t="str">
        <f>[1]GD_CHUNG!D145</f>
        <v>Đội phó</v>
      </c>
      <c r="E143" s="13" t="str">
        <f>[1]GD_CHUNG!G145</f>
        <v>HDKX</v>
      </c>
      <c r="F143" s="28">
        <f>VLOOKUP(B143,[1]GD_LCD_HS_LNS!$B$4:$E$993,4,FALSE)</f>
        <v>5115000</v>
      </c>
      <c r="G143" s="54">
        <f>VLOOKUP(B143,[1]GD_CHUNG!$B$5:$N$532,13,FALSE)</f>
        <v>10520178055013</v>
      </c>
      <c r="H143" s="15">
        <f>VLOOKUP(B143,[1]GD_CHAM_CONG!$C$6:$AN$934,38,FALSE)</f>
        <v>27</v>
      </c>
      <c r="I143" s="15">
        <f>VLOOKUP(B143,[1]GD_CHAM_CONG!$C$6:$AS$934,39,FALSE)+VLOOKUP(B143,[1]GD_CHAM_CONG!$C$6:$AS$934,40,FALSE)+VLOOKUP(B143,[1]GD_CHAM_CONG!$C$6:$AS$934,41,FALSE)+VLOOKUP(B143,[1]GD_CHAM_CONG!$C$6:$AS$934,42,FALSE)+VLOOKUP(B143,[1]GD_CHAM_CONG!$C$6:$AS$934,43,FALSE)</f>
        <v>0</v>
      </c>
      <c r="J143" s="15">
        <f>VLOOKUP(B143,[1]GD_CHAM_CONG!$C$6:$AV$934,44,FALSE)+VLOOKUP(B143,[1]GD_CHAM_CONG!$C$6:$AV$934,45,FALSE)+VLOOKUP(B143,[1]GD_CHAM_CONG!$C$6:$AV$934,46,FALSE)</f>
        <v>0</v>
      </c>
      <c r="K143" s="29">
        <f>VLOOKUP(B143,[1]GD_CHAM_CONG!$C$6:$AW$934,47,FALSE)</f>
        <v>0</v>
      </c>
      <c r="L143" s="15">
        <f>VLOOKUP(B143,[1]GD_CHAM_CONG!$C$6:$AZ$934,48,FALSE)</f>
        <v>0</v>
      </c>
      <c r="M143" s="15">
        <f>VLOOKUP(B143,[1]GD_CHAM_CONG!$C$6:$BF$934,50,FALSE)+VLOOKUP(B143,[1]GD_CHAM_CONG!$C$6:$BF$934,51,FALSE)+VLOOKUP(B143,[1]GD_CHAM_CONG!$C$6:$BF$934,52,FALSE)+VLOOKUP(B143,[1]GD_CHAM_CONG!$C$6:$BF$934,53,FALSE)+VLOOKUP(B143,[1]GD_CHAM_CONG!$C$6:$BF$934,54,FALSE)</f>
        <v>0</v>
      </c>
      <c r="N143" s="16">
        <f>VLOOKUP(B143,[1]GD_CHAM_CONG!$C$1:$BK$473,61,FALSE)</f>
        <v>1</v>
      </c>
      <c r="O143" s="16">
        <f>VLOOKUP(B143,[1]GD_LCD_HS_LNS!$B$4:$F$469,5,FALSE)</f>
        <v>3.99</v>
      </c>
      <c r="P143" s="17">
        <f>VLOOKUP(B143,[1]RPT_LNS_LUONG_CHE_DO!$B$5:$BC$548,54,FALSE)</f>
        <v>17955000</v>
      </c>
      <c r="Q143" s="17">
        <f>VLOOKUP(B143,[1]RPT_LNS_LUONG_CHE_DO!$B$5:$CD$916,81,FALSE)</f>
        <v>0</v>
      </c>
      <c r="R143" s="30">
        <f>VLOOKUP(B143,[1]RPT_PHU_CAP_TN!$B$5:$G$992,6,FALSE)</f>
        <v>0</v>
      </c>
      <c r="S143" s="30">
        <f>VLOOKUP(B143,[1]RPT_TIEN_AN_TRUA!$B$5:$I$993,8,FALSE)</f>
        <v>680000</v>
      </c>
      <c r="T143" s="17">
        <f>VLOOKUP(B143,[1]RPT_LNS_LUONG_CHE_DO!$B$5:$BX$920,75,FALSE)+VLOOKUP(B143,[1]RPT_LNS_LUONG_CHE_DO!$B$5:$BY$920,76,FALSE)</f>
        <v>590192.30769230775</v>
      </c>
      <c r="U143" s="13">
        <f>VLOOKUP(B143,[1]RPT_CAC_KHOAN_GIAM_TRU!$B$4:$I$472,7,FALSE) + VLOOKUP(B143,[1]RPT_CAC_KHOAN_GIAM_TRU!$B$4:$I$472,8,FALSE)</f>
        <v>196730.76923076925</v>
      </c>
      <c r="V143" s="30">
        <f t="shared" si="0"/>
        <v>19225192.307692308</v>
      </c>
      <c r="W143" s="30">
        <f>VLOOKUP(B143,[1]RPT_BAO_HIEM!$B$5:$N$992,11,FALSE)</f>
        <v>409200</v>
      </c>
      <c r="X143" s="30">
        <f>VLOOKUP(B143,[1]RPT_BAO_HIEM!$B$5:$N$992,12,FALSE)</f>
        <v>76725</v>
      </c>
      <c r="Y143" s="30">
        <f>VLOOKUP(B143,[1]RPT_BAO_HIEM!$B$5:$N$992,13,FALSE)</f>
        <v>51150</v>
      </c>
      <c r="Z143" s="19">
        <f>MIN(VLOOKUP(B143,[1]RPT_DOAN_PHI!$B$5:$H$894,7,FALSE),115000)</f>
        <v>51150</v>
      </c>
      <c r="AA143" s="30">
        <f>VLOOKUP(B143,[1]RPT_THUE!$B$5:$H$850,7,FALSE)</f>
        <v>0</v>
      </c>
      <c r="AB143" s="30">
        <f t="shared" si="1"/>
        <v>588225</v>
      </c>
      <c r="AC143" s="30">
        <f t="shared" si="2"/>
        <v>18636967.307692308</v>
      </c>
      <c r="AD143" s="21"/>
      <c r="AE143" s="21"/>
      <c r="AF143" s="20">
        <f t="shared" si="3"/>
        <v>18636967.307692308</v>
      </c>
      <c r="AG143" s="82">
        <f t="shared" si="8"/>
        <v>537075</v>
      </c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spans="1:43" ht="19.5" customHeight="1">
      <c r="A144" s="12">
        <f t="shared" si="9"/>
        <v>138</v>
      </c>
      <c r="B144" s="40">
        <f>[1]GD_CHUNG!B146</f>
        <v>12557</v>
      </c>
      <c r="C144" s="42" t="str">
        <f>[1]GD_CHUNG!C146</f>
        <v>Nguyễn Thị Lan</v>
      </c>
      <c r="D144" s="42" t="str">
        <f>[1]GD_CHUNG!D146</f>
        <v>Nhân viên phục vụ hành khách hàng hóa</v>
      </c>
      <c r="E144" s="13" t="str">
        <f>[1]GD_CHUNG!G146</f>
        <v>HD3N</v>
      </c>
      <c r="F144" s="14">
        <f>VLOOKUP(B144,[1]GD_LCD_HS_LNS!$B$4:$E$993,4,FALSE)</f>
        <v>3875000</v>
      </c>
      <c r="G144" s="54">
        <f>VLOOKUP(B144,[1]GD_CHUNG!$B$5:$N$532,13,FALSE)</f>
        <v>19026463331014</v>
      </c>
      <c r="H144" s="15">
        <f>VLOOKUP(B144,[1]GD_CHAM_CONG!$C$6:$AN$934,38,FALSE)</f>
        <v>27</v>
      </c>
      <c r="I144" s="15">
        <f>VLOOKUP(B144,[1]GD_CHAM_CONG!$C$6:$AS$934,39,FALSE)+VLOOKUP(B144,[1]GD_CHAM_CONG!$C$6:$AS$934,40,FALSE)+VLOOKUP(B144,[1]GD_CHAM_CONG!$C$6:$AS$934,41,FALSE)+VLOOKUP(B144,[1]GD_CHAM_CONG!$C$6:$AS$934,42,FALSE)+VLOOKUP(B144,[1]GD_CHAM_CONG!$C$6:$AS$934,43,FALSE)</f>
        <v>0</v>
      </c>
      <c r="J144" s="15">
        <f>VLOOKUP(B144,[1]GD_CHAM_CONG!$C$6:$AV$934,44,FALSE)+VLOOKUP(B144,[1]GD_CHAM_CONG!$C$6:$AV$934,45,FALSE)+VLOOKUP(B144,[1]GD_CHAM_CONG!$C$6:$AV$934,46,FALSE)</f>
        <v>0</v>
      </c>
      <c r="K144" s="15">
        <f>VLOOKUP(B144,[1]GD_CHAM_CONG!$C$6:$AW$934,47,FALSE)</f>
        <v>0</v>
      </c>
      <c r="L144" s="15">
        <f>VLOOKUP(B144,[1]GD_CHAM_CONG!$C$6:$AZ$934,48,FALSE)</f>
        <v>0</v>
      </c>
      <c r="M144" s="15">
        <f>VLOOKUP(B144,[1]GD_CHAM_CONG!$C$6:$BF$934,50,FALSE)+VLOOKUP(B144,[1]GD_CHAM_CONG!$C$6:$BF$934,51,FALSE)+VLOOKUP(B144,[1]GD_CHAM_CONG!$C$6:$BF$934,52,FALSE)+VLOOKUP(B144,[1]GD_CHAM_CONG!$C$6:$BF$934,53,FALSE)+VLOOKUP(B144,[1]GD_CHAM_CONG!$C$6:$BF$934,54,FALSE)</f>
        <v>0</v>
      </c>
      <c r="N144" s="16">
        <f>VLOOKUP(B144,[1]GD_CHAM_CONG!$C$1:$BK$473,61,FALSE)</f>
        <v>1</v>
      </c>
      <c r="O144" s="16">
        <f>VLOOKUP(B144,[1]GD_LCD_HS_LNS!$B$4:$F$469,5,FALSE)</f>
        <v>1.9</v>
      </c>
      <c r="P144" s="17">
        <f>VLOOKUP(B144,[1]RPT_LNS_LUONG_CHE_DO!$B$5:$BC$548,54,FALSE)</f>
        <v>8550000</v>
      </c>
      <c r="Q144" s="17">
        <f>VLOOKUP(B144,[1]RPT_LNS_LUONG_CHE_DO!$B$5:$CD$916,81,FALSE)</f>
        <v>0</v>
      </c>
      <c r="R144" s="17">
        <f>VLOOKUP(B144,[1]RPT_PHU_CAP_TN!$B$5:$G$992,6,FALSE)</f>
        <v>0</v>
      </c>
      <c r="S144" s="17">
        <f>VLOOKUP(B144,[1]RPT_TIEN_AN_TRUA!$B$5:$I$993,8,FALSE)</f>
        <v>680000</v>
      </c>
      <c r="T144" s="17">
        <f>VLOOKUP(B144,[1]RPT_LNS_LUONG_CHE_DO!$B$5:$BX$920,75,FALSE)+VLOOKUP(B144,[1]RPT_LNS_LUONG_CHE_DO!$B$5:$BY$920,76,FALSE)</f>
        <v>447115.38461538468</v>
      </c>
      <c r="U144" s="13">
        <f>VLOOKUP(B144,[1]RPT_CAC_KHOAN_GIAM_TRU!$B$4:$I$472,7,FALSE) + VLOOKUP(B144,[1]RPT_CAC_KHOAN_GIAM_TRU!$B$4:$I$472,8,FALSE)</f>
        <v>149038.46153846156</v>
      </c>
      <c r="V144" s="17">
        <f t="shared" si="0"/>
        <v>9677115.384615384</v>
      </c>
      <c r="W144" s="18">
        <f>VLOOKUP(B144,[1]RPT_BAO_HIEM!$B$5:$N$992,11,FALSE)</f>
        <v>310000</v>
      </c>
      <c r="X144" s="18">
        <f>VLOOKUP(B144,[1]RPT_BAO_HIEM!$B$5:$N$992,12,FALSE)</f>
        <v>58125</v>
      </c>
      <c r="Y144" s="18">
        <f>VLOOKUP(B144,[1]RPT_BAO_HIEM!$B$5:$N$992,13,FALSE)</f>
        <v>38750</v>
      </c>
      <c r="Z144" s="19">
        <f>MIN(VLOOKUP(B144,[1]RPT_DOAN_PHI!$B$5:$H$894,7,FALSE),115000)</f>
        <v>38750</v>
      </c>
      <c r="AA144" s="18">
        <f>VLOOKUP(B144,[1]RPT_THUE!$B$5:$H$850,7,FALSE)</f>
        <v>0</v>
      </c>
      <c r="AB144" s="18">
        <f t="shared" si="1"/>
        <v>445625</v>
      </c>
      <c r="AC144" s="20">
        <f t="shared" si="2"/>
        <v>9231490.384615384</v>
      </c>
      <c r="AD144" s="21"/>
      <c r="AE144" s="21"/>
      <c r="AF144" s="20">
        <f t="shared" si="3"/>
        <v>9231490.384615384</v>
      </c>
      <c r="AG144" s="82">
        <f t="shared" si="8"/>
        <v>406875</v>
      </c>
    </row>
    <row r="145" spans="1:43" ht="19.5" customHeight="1">
      <c r="A145" s="12">
        <f t="shared" si="9"/>
        <v>139</v>
      </c>
      <c r="B145" s="40">
        <f>[1]GD_CHUNG!B147</f>
        <v>12559</v>
      </c>
      <c r="C145" s="42" t="str">
        <f>[1]GD_CHUNG!C147</f>
        <v>Phạm Thị Mai Giang</v>
      </c>
      <c r="D145" s="42" t="str">
        <f>[1]GD_CHUNG!D147</f>
        <v>Nhân viên phục vụ hành khách hàng hóa</v>
      </c>
      <c r="E145" s="13" t="str">
        <f>[1]GD_CHUNG!G147</f>
        <v>HD3N</v>
      </c>
      <c r="F145" s="14">
        <f>VLOOKUP(B145,[1]GD_LCD_HS_LNS!$B$4:$E$993,4,FALSE)</f>
        <v>3875000</v>
      </c>
      <c r="G145" s="54">
        <f>VLOOKUP(B145,[1]GD_CHUNG!$B$5:$N$532,13,FALSE)</f>
        <v>19028385476011</v>
      </c>
      <c r="H145" s="15">
        <f>VLOOKUP(B145,[1]GD_CHAM_CONG!$C$6:$AN$934,38,FALSE)</f>
        <v>0</v>
      </c>
      <c r="I145" s="15">
        <f>VLOOKUP(B145,[1]GD_CHAM_CONG!$C$6:$AS$934,39,FALSE)+VLOOKUP(B145,[1]GD_CHAM_CONG!$C$6:$AS$934,40,FALSE)+VLOOKUP(B145,[1]GD_CHAM_CONG!$C$6:$AS$934,41,FALSE)+VLOOKUP(B145,[1]GD_CHAM_CONG!$C$6:$AS$934,42,FALSE)+VLOOKUP(B145,[1]GD_CHAM_CONG!$C$6:$AS$934,43,FALSE)</f>
        <v>0</v>
      </c>
      <c r="J145" s="15">
        <f>VLOOKUP(B145,[1]GD_CHAM_CONG!$C$6:$AV$934,44,FALSE)+VLOOKUP(B145,[1]GD_CHAM_CONG!$C$6:$AV$934,45,FALSE)+VLOOKUP(B145,[1]GD_CHAM_CONG!$C$6:$AV$934,46,FALSE)</f>
        <v>27</v>
      </c>
      <c r="K145" s="15">
        <f>VLOOKUP(B145,[1]GD_CHAM_CONG!$C$6:$AW$934,47,FALSE)</f>
        <v>0</v>
      </c>
      <c r="L145" s="15">
        <f>VLOOKUP(B145,[1]GD_CHAM_CONG!$C$6:$AZ$934,48,FALSE)</f>
        <v>0</v>
      </c>
      <c r="M145" s="15">
        <f>VLOOKUP(B145,[1]GD_CHAM_CONG!$C$6:$BF$934,50,FALSE)+VLOOKUP(B145,[1]GD_CHAM_CONG!$C$6:$BF$934,51,FALSE)+VLOOKUP(B145,[1]GD_CHAM_CONG!$C$6:$BF$934,52,FALSE)+VLOOKUP(B145,[1]GD_CHAM_CONG!$C$6:$BF$934,53,FALSE)+VLOOKUP(B145,[1]GD_CHAM_CONG!$C$6:$BF$934,54,FALSE)</f>
        <v>0</v>
      </c>
      <c r="N145" s="16">
        <f>VLOOKUP(B145,[1]GD_CHAM_CONG!$C$1:$BK$473,61,FALSE)</f>
        <v>1</v>
      </c>
      <c r="O145" s="16">
        <f>VLOOKUP(B145,[1]GD_LCD_HS_LNS!$B$4:$F$469,5,FALSE)</f>
        <v>1.9</v>
      </c>
      <c r="P145" s="17">
        <f>VLOOKUP(B145,[1]RPT_LNS_LUONG_CHE_DO!$B$5:$BC$548,54,FALSE)</f>
        <v>855000</v>
      </c>
      <c r="Q145" s="17">
        <f>VLOOKUP(B145,[1]RPT_LNS_LUONG_CHE_DO!$B$5:$CD$916,81,FALSE)</f>
        <v>0</v>
      </c>
      <c r="R145" s="17">
        <f>VLOOKUP(B145,[1]RPT_PHU_CAP_TN!$B$5:$G$992,6,FALSE)</f>
        <v>0</v>
      </c>
      <c r="S145" s="17">
        <f>VLOOKUP(B145,[1]RPT_TIEN_AN_TRUA!$B$5:$I$993,8,FALSE)</f>
        <v>0</v>
      </c>
      <c r="T145" s="17">
        <f>VLOOKUP(B145,[1]RPT_LNS_LUONG_CHE_DO!$B$5:$BX$920,75,FALSE)+VLOOKUP(B145,[1]RPT_LNS_LUONG_CHE_DO!$B$5:$BY$920,76,FALSE)</f>
        <v>0</v>
      </c>
      <c r="U145" s="13">
        <f>VLOOKUP(B145,[1]RPT_CAC_KHOAN_GIAM_TRU!$B$4:$I$472,7,FALSE) + VLOOKUP(B145,[1]RPT_CAC_KHOAN_GIAM_TRU!$B$4:$I$472,8,FALSE)</f>
        <v>0</v>
      </c>
      <c r="V145" s="17">
        <f t="shared" si="0"/>
        <v>855000</v>
      </c>
      <c r="W145" s="18">
        <f>VLOOKUP(B145,[1]RPT_BAO_HIEM!$B$5:$N$992,11,FALSE)</f>
        <v>0</v>
      </c>
      <c r="X145" s="18">
        <f>VLOOKUP(B145,[1]RPT_BAO_HIEM!$B$5:$N$992,12,FALSE)</f>
        <v>0</v>
      </c>
      <c r="Y145" s="18">
        <f>VLOOKUP(B145,[1]RPT_BAO_HIEM!$B$5:$N$992,13,FALSE)</f>
        <v>0</v>
      </c>
      <c r="Z145" s="19">
        <f>MIN(VLOOKUP(B145,[1]RPT_DOAN_PHI!$B$5:$H$894,7,FALSE),115000)</f>
        <v>0</v>
      </c>
      <c r="AA145" s="18">
        <f>VLOOKUP(B145,[1]RPT_THUE!$B$5:$H$850,7,FALSE)</f>
        <v>0</v>
      </c>
      <c r="AB145" s="18">
        <f t="shared" si="1"/>
        <v>0</v>
      </c>
      <c r="AC145" s="20">
        <f t="shared" si="2"/>
        <v>855000</v>
      </c>
      <c r="AD145" s="21"/>
      <c r="AE145" s="21"/>
      <c r="AF145" s="20">
        <f t="shared" si="3"/>
        <v>855000</v>
      </c>
      <c r="AG145" s="82">
        <f t="shared" si="8"/>
        <v>0</v>
      </c>
    </row>
    <row r="146" spans="1:43" ht="19.5" customHeight="1">
      <c r="A146" s="12">
        <f t="shared" si="9"/>
        <v>140</v>
      </c>
      <c r="B146" s="52">
        <f>[1]GD_CHUNG!B148</f>
        <v>12562</v>
      </c>
      <c r="C146" s="44" t="str">
        <f>[1]GD_CHUNG!C148</f>
        <v>Đỗ Thị Thu Trang</v>
      </c>
      <c r="D146" s="44" t="str">
        <f>[1]GD_CHUNG!D148</f>
        <v>Nhân viên phục vụ hành khách hàng hóa</v>
      </c>
      <c r="E146" s="31" t="str">
        <f>[1]GD_CHUNG!G148</f>
        <v>HD3N</v>
      </c>
      <c r="F146" s="32">
        <f>VLOOKUP(B146,[1]GD_LCD_HS_LNS!$B$4:$E$993,4,FALSE)</f>
        <v>3875000</v>
      </c>
      <c r="G146" s="57">
        <f>VLOOKUP(B146,[1]GD_CHUNG!$B$5:$N$532,13,FALSE)</f>
        <v>19028385505011</v>
      </c>
      <c r="H146" s="33">
        <f>VLOOKUP(B146,[1]GD_CHAM_CONG!$C$6:$AN$934,38,FALSE)</f>
        <v>27</v>
      </c>
      <c r="I146" s="33">
        <f>VLOOKUP(B146,[1]GD_CHAM_CONG!$C$6:$AS$934,39,FALSE)+VLOOKUP(B146,[1]GD_CHAM_CONG!$C$6:$AS$934,40,FALSE)+VLOOKUP(B146,[1]GD_CHAM_CONG!$C$6:$AS$934,41,FALSE)+VLOOKUP(B146,[1]GD_CHAM_CONG!$C$6:$AS$934,42,FALSE)+VLOOKUP(B146,[1]GD_CHAM_CONG!$C$6:$AS$934,43,FALSE)</f>
        <v>0</v>
      </c>
      <c r="J146" s="33">
        <f>VLOOKUP(B146,[1]GD_CHAM_CONG!$C$6:$AV$934,44,FALSE)+VLOOKUP(B146,[1]GD_CHAM_CONG!$C$6:$AV$934,45,FALSE)+VLOOKUP(B146,[1]GD_CHAM_CONG!$C$6:$AV$934,46,FALSE)</f>
        <v>0</v>
      </c>
      <c r="K146" s="33">
        <f>VLOOKUP(B146,[1]GD_CHAM_CONG!$C$6:$AW$934,47,FALSE)</f>
        <v>0</v>
      </c>
      <c r="L146" s="15">
        <f>VLOOKUP(B146,[1]GD_CHAM_CONG!$C$6:$AZ$934,48,FALSE)</f>
        <v>0</v>
      </c>
      <c r="M146" s="33">
        <f>VLOOKUP(B146,[1]GD_CHAM_CONG!$C$6:$BF$934,50,FALSE)+VLOOKUP(B146,[1]GD_CHAM_CONG!$C$6:$BF$934,51,FALSE)+VLOOKUP(B146,[1]GD_CHAM_CONG!$C$6:$BF$934,52,FALSE)+VLOOKUP(B146,[1]GD_CHAM_CONG!$C$6:$BF$934,53,FALSE)+VLOOKUP(B146,[1]GD_CHAM_CONG!$C$6:$BF$934,54,FALSE)</f>
        <v>0</v>
      </c>
      <c r="N146" s="16">
        <f>VLOOKUP(B146,[1]GD_CHAM_CONG!$C$1:$BK$473,61,FALSE)</f>
        <v>0.98</v>
      </c>
      <c r="O146" s="16">
        <f>VLOOKUP(B146,[1]GD_LCD_HS_LNS!$B$4:$F$469,5,FALSE)</f>
        <v>1.6</v>
      </c>
      <c r="P146" s="17">
        <f>VLOOKUP(B146,[1]RPT_LNS_LUONG_CHE_DO!$B$5:$BC$548,54,FALSE)</f>
        <v>7056000</v>
      </c>
      <c r="Q146" s="17">
        <f>VLOOKUP(B146,[1]RPT_LNS_LUONG_CHE_DO!$B$5:$CD$916,81,FALSE)</f>
        <v>0</v>
      </c>
      <c r="R146" s="31">
        <f>VLOOKUP(B146,[1]RPT_PHU_CAP_TN!$B$5:$G$992,6,FALSE)</f>
        <v>0</v>
      </c>
      <c r="S146" s="31">
        <f>VLOOKUP(B146,[1]RPT_TIEN_AN_TRUA!$B$5:$I$993,8,FALSE)</f>
        <v>680000</v>
      </c>
      <c r="T146" s="17">
        <f>VLOOKUP(B146,[1]RPT_LNS_LUONG_CHE_DO!$B$5:$BX$920,75,FALSE)+VLOOKUP(B146,[1]RPT_LNS_LUONG_CHE_DO!$B$5:$BY$920,76,FALSE)</f>
        <v>447115.38461538468</v>
      </c>
      <c r="U146" s="13">
        <f>VLOOKUP(B146,[1]RPT_CAC_KHOAN_GIAM_TRU!$B$4:$I$472,7,FALSE) + VLOOKUP(B146,[1]RPT_CAC_KHOAN_GIAM_TRU!$B$4:$I$472,8,FALSE)</f>
        <v>149038.46153846156</v>
      </c>
      <c r="V146" s="31">
        <f t="shared" si="0"/>
        <v>8183115.384615385</v>
      </c>
      <c r="W146" s="31">
        <f>VLOOKUP(B146,[1]RPT_BAO_HIEM!$B$5:$N$992,11,FALSE)</f>
        <v>310000</v>
      </c>
      <c r="X146" s="31">
        <f>VLOOKUP(B146,[1]RPT_BAO_HIEM!$B$5:$N$992,12,FALSE)</f>
        <v>58125</v>
      </c>
      <c r="Y146" s="31">
        <f>VLOOKUP(B146,[1]RPT_BAO_HIEM!$B$5:$N$992,13,FALSE)</f>
        <v>38750</v>
      </c>
      <c r="Z146" s="19">
        <f>MIN(VLOOKUP(B146,[1]RPT_DOAN_PHI!$B$5:$H$894,7,FALSE),115000)</f>
        <v>38750</v>
      </c>
      <c r="AA146" s="31">
        <f>VLOOKUP(B146,[1]RPT_THUE!$B$5:$H$850,7,FALSE)</f>
        <v>0</v>
      </c>
      <c r="AB146" s="31">
        <f t="shared" si="1"/>
        <v>445625</v>
      </c>
      <c r="AC146" s="31">
        <f t="shared" si="2"/>
        <v>7737490.384615385</v>
      </c>
      <c r="AD146" s="34"/>
      <c r="AE146" s="33"/>
      <c r="AF146" s="20">
        <f t="shared" si="3"/>
        <v>7737490.384615385</v>
      </c>
      <c r="AG146" s="82">
        <f t="shared" si="8"/>
        <v>406875</v>
      </c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:43" ht="19.5" customHeight="1">
      <c r="A147" s="12">
        <f t="shared" si="9"/>
        <v>141</v>
      </c>
      <c r="B147" s="52">
        <f>[1]GD_CHUNG!B149</f>
        <v>12563</v>
      </c>
      <c r="C147" s="44" t="str">
        <f>[1]GD_CHUNG!C149</f>
        <v>Trịnh Khánh Linh</v>
      </c>
      <c r="D147" s="44" t="str">
        <f>[1]GD_CHUNG!D149</f>
        <v>Nhân viên phục vụ hành khách hàng hóa</v>
      </c>
      <c r="E147" s="31" t="str">
        <f>[1]GD_CHUNG!G149</f>
        <v>HD3N</v>
      </c>
      <c r="F147" s="32">
        <f>VLOOKUP(B147,[1]GD_LCD_HS_LNS!$B$4:$E$993,4,FALSE)</f>
        <v>3875000</v>
      </c>
      <c r="G147" s="57">
        <f>VLOOKUP(B147,[1]GD_CHUNG!$B$5:$N$532,13,FALSE)</f>
        <v>19028385508010</v>
      </c>
      <c r="H147" s="33">
        <f>VLOOKUP(B147,[1]GD_CHAM_CONG!$C$6:$AN$934,38,FALSE)</f>
        <v>27</v>
      </c>
      <c r="I147" s="33">
        <f>VLOOKUP(B147,[1]GD_CHAM_CONG!$C$6:$AS$934,39,FALSE)+VLOOKUP(B147,[1]GD_CHAM_CONG!$C$6:$AS$934,40,FALSE)+VLOOKUP(B147,[1]GD_CHAM_CONG!$C$6:$AS$934,41,FALSE)+VLOOKUP(B147,[1]GD_CHAM_CONG!$C$6:$AS$934,42,FALSE)+VLOOKUP(B147,[1]GD_CHAM_CONG!$C$6:$AS$934,43,FALSE)</f>
        <v>0</v>
      </c>
      <c r="J147" s="33">
        <f>VLOOKUP(B147,[1]GD_CHAM_CONG!$C$6:$AV$934,44,FALSE)+VLOOKUP(B147,[1]GD_CHAM_CONG!$C$6:$AV$934,45,FALSE)+VLOOKUP(B147,[1]GD_CHAM_CONG!$C$6:$AV$934,46,FALSE)</f>
        <v>0</v>
      </c>
      <c r="K147" s="33">
        <f>VLOOKUP(B147,[1]GD_CHAM_CONG!$C$6:$AW$934,47,FALSE)</f>
        <v>0</v>
      </c>
      <c r="L147" s="15">
        <f>VLOOKUP(B147,[1]GD_CHAM_CONG!$C$6:$AZ$934,48,FALSE)</f>
        <v>0</v>
      </c>
      <c r="M147" s="33">
        <f>VLOOKUP(B147,[1]GD_CHAM_CONG!$C$6:$BF$934,50,FALSE)+VLOOKUP(B147,[1]GD_CHAM_CONG!$C$6:$BF$934,51,FALSE)+VLOOKUP(B147,[1]GD_CHAM_CONG!$C$6:$BF$934,52,FALSE)+VLOOKUP(B147,[1]GD_CHAM_CONG!$C$6:$BF$934,53,FALSE)+VLOOKUP(B147,[1]GD_CHAM_CONG!$C$6:$BF$934,54,FALSE)</f>
        <v>0</v>
      </c>
      <c r="N147" s="16">
        <f>VLOOKUP(B147,[1]GD_CHAM_CONG!$C$1:$BK$473,61,FALSE)</f>
        <v>1</v>
      </c>
      <c r="O147" s="16">
        <f>VLOOKUP(B147,[1]GD_LCD_HS_LNS!$B$4:$F$469,5,FALSE)</f>
        <v>1.9</v>
      </c>
      <c r="P147" s="17">
        <f>VLOOKUP(B147,[1]RPT_LNS_LUONG_CHE_DO!$B$5:$BC$548,54,FALSE)</f>
        <v>8550000</v>
      </c>
      <c r="Q147" s="17">
        <f>VLOOKUP(B147,[1]RPT_LNS_LUONG_CHE_DO!$B$5:$CD$916,81,FALSE)</f>
        <v>0</v>
      </c>
      <c r="R147" s="31">
        <f>VLOOKUP(B147,[1]RPT_PHU_CAP_TN!$B$5:$G$992,6,FALSE)</f>
        <v>0</v>
      </c>
      <c r="S147" s="31">
        <f>VLOOKUP(B147,[1]RPT_TIEN_AN_TRUA!$B$5:$I$993,8,FALSE)</f>
        <v>680000</v>
      </c>
      <c r="T147" s="17">
        <f>VLOOKUP(B147,[1]RPT_LNS_LUONG_CHE_DO!$B$5:$BX$920,75,FALSE)+VLOOKUP(B147,[1]RPT_LNS_LUONG_CHE_DO!$B$5:$BY$920,76,FALSE)</f>
        <v>447115.38461538468</v>
      </c>
      <c r="U147" s="13">
        <f>VLOOKUP(B147,[1]RPT_CAC_KHOAN_GIAM_TRU!$B$4:$I$472,7,FALSE) + VLOOKUP(B147,[1]RPT_CAC_KHOAN_GIAM_TRU!$B$4:$I$472,8,FALSE)</f>
        <v>149038.46153846156</v>
      </c>
      <c r="V147" s="31">
        <f t="shared" si="0"/>
        <v>9677115.384615384</v>
      </c>
      <c r="W147" s="31">
        <f>VLOOKUP(B147,[1]RPT_BAO_HIEM!$B$5:$N$992,11,FALSE)</f>
        <v>310000</v>
      </c>
      <c r="X147" s="31">
        <f>VLOOKUP(B147,[1]RPT_BAO_HIEM!$B$5:$N$992,12,FALSE)</f>
        <v>58125</v>
      </c>
      <c r="Y147" s="31">
        <f>VLOOKUP(B147,[1]RPT_BAO_HIEM!$B$5:$N$992,13,FALSE)</f>
        <v>38750</v>
      </c>
      <c r="Z147" s="19">
        <f>MIN(VLOOKUP(B147,[1]RPT_DOAN_PHI!$B$5:$H$894,7,FALSE),115000)</f>
        <v>38750</v>
      </c>
      <c r="AA147" s="31">
        <f>VLOOKUP(B147,[1]RPT_THUE!$B$5:$H$850,7,FALSE)</f>
        <v>0</v>
      </c>
      <c r="AB147" s="31">
        <f t="shared" si="1"/>
        <v>445625</v>
      </c>
      <c r="AC147" s="31">
        <f t="shared" si="2"/>
        <v>9231490.384615384</v>
      </c>
      <c r="AD147" s="34"/>
      <c r="AE147" s="33"/>
      <c r="AF147" s="20">
        <f t="shared" si="3"/>
        <v>9231490.384615384</v>
      </c>
      <c r="AG147" s="82">
        <f t="shared" si="8"/>
        <v>406875</v>
      </c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:43" ht="19.5" customHeight="1">
      <c r="A148" s="12">
        <f t="shared" si="9"/>
        <v>142</v>
      </c>
      <c r="B148" s="52">
        <f>[1]GD_CHUNG!B150</f>
        <v>12567</v>
      </c>
      <c r="C148" s="44" t="str">
        <f>[1]GD_CHUNG!C150</f>
        <v>Nguyễn Thị Hải Yến</v>
      </c>
      <c r="D148" s="44" t="str">
        <f>[1]GD_CHUNG!D150</f>
        <v>Nhân viên phục vụ hành khách hàng hóa</v>
      </c>
      <c r="E148" s="31" t="str">
        <f>[1]GD_CHUNG!G150</f>
        <v>HD3N</v>
      </c>
      <c r="F148" s="32">
        <f>VLOOKUP(B148,[1]GD_LCD_HS_LNS!$B$4:$E$993,4,FALSE)</f>
        <v>3875000</v>
      </c>
      <c r="G148" s="57">
        <f>VLOOKUP(B148,[1]GD_CHUNG!$B$5:$N$532,13,FALSE)</f>
        <v>19028385520010</v>
      </c>
      <c r="H148" s="33">
        <f>VLOOKUP(B148,[1]GD_CHAM_CONG!$C$6:$AN$934,38,FALSE)</f>
        <v>27</v>
      </c>
      <c r="I148" s="33">
        <f>VLOOKUP(B148,[1]GD_CHAM_CONG!$C$6:$AS$934,39,FALSE)+VLOOKUP(B148,[1]GD_CHAM_CONG!$C$6:$AS$934,40,FALSE)+VLOOKUP(B148,[1]GD_CHAM_CONG!$C$6:$AS$934,41,FALSE)+VLOOKUP(B148,[1]GD_CHAM_CONG!$C$6:$AS$934,42,FALSE)+VLOOKUP(B148,[1]GD_CHAM_CONG!$C$6:$AS$934,43,FALSE)</f>
        <v>0</v>
      </c>
      <c r="J148" s="33">
        <f>VLOOKUP(B148,[1]GD_CHAM_CONG!$C$6:$AV$934,44,FALSE)+VLOOKUP(B148,[1]GD_CHAM_CONG!$C$6:$AV$934,45,FALSE)+VLOOKUP(B148,[1]GD_CHAM_CONG!$C$6:$AV$934,46,FALSE)</f>
        <v>0</v>
      </c>
      <c r="K148" s="33">
        <f>VLOOKUP(B148,[1]GD_CHAM_CONG!$C$6:$AW$934,47,FALSE)</f>
        <v>0</v>
      </c>
      <c r="L148" s="15">
        <f>VLOOKUP(B148,[1]GD_CHAM_CONG!$C$6:$AZ$934,48,FALSE)</f>
        <v>0</v>
      </c>
      <c r="M148" s="33">
        <f>VLOOKUP(B148,[1]GD_CHAM_CONG!$C$6:$BF$934,50,FALSE)+VLOOKUP(B148,[1]GD_CHAM_CONG!$C$6:$BF$934,51,FALSE)+VLOOKUP(B148,[1]GD_CHAM_CONG!$C$6:$BF$934,52,FALSE)+VLOOKUP(B148,[1]GD_CHAM_CONG!$C$6:$BF$934,53,FALSE)+VLOOKUP(B148,[1]GD_CHAM_CONG!$C$6:$BF$934,54,FALSE)</f>
        <v>0</v>
      </c>
      <c r="N148" s="16">
        <f>VLOOKUP(B148,[1]GD_CHAM_CONG!$C$1:$BK$473,61,FALSE)</f>
        <v>0.98</v>
      </c>
      <c r="O148" s="16">
        <f>VLOOKUP(B148,[1]GD_LCD_HS_LNS!$B$4:$F$469,5,FALSE)</f>
        <v>1.9</v>
      </c>
      <c r="P148" s="17">
        <f>VLOOKUP(B148,[1]RPT_LNS_LUONG_CHE_DO!$B$5:$BC$548,54,FALSE)</f>
        <v>8378999.9999999991</v>
      </c>
      <c r="Q148" s="17">
        <f>VLOOKUP(B148,[1]RPT_LNS_LUONG_CHE_DO!$B$5:$CD$916,81,FALSE)</f>
        <v>0</v>
      </c>
      <c r="R148" s="31">
        <f>VLOOKUP(B148,[1]RPT_PHU_CAP_TN!$B$5:$G$992,6,FALSE)</f>
        <v>0</v>
      </c>
      <c r="S148" s="31">
        <f>VLOOKUP(B148,[1]RPT_TIEN_AN_TRUA!$B$5:$I$993,8,FALSE)</f>
        <v>680000</v>
      </c>
      <c r="T148" s="17">
        <f>VLOOKUP(B148,[1]RPT_LNS_LUONG_CHE_DO!$B$5:$BX$920,75,FALSE)+VLOOKUP(B148,[1]RPT_LNS_LUONG_CHE_DO!$B$5:$BY$920,76,FALSE)</f>
        <v>447115.38461538468</v>
      </c>
      <c r="U148" s="13">
        <f>VLOOKUP(B148,[1]RPT_CAC_KHOAN_GIAM_TRU!$B$4:$I$472,7,FALSE) + VLOOKUP(B148,[1]RPT_CAC_KHOAN_GIAM_TRU!$B$4:$I$472,8,FALSE)</f>
        <v>149038.46153846156</v>
      </c>
      <c r="V148" s="31">
        <f t="shared" si="0"/>
        <v>9506115.384615384</v>
      </c>
      <c r="W148" s="31">
        <f>VLOOKUP(B148,[1]RPT_BAO_HIEM!$B$5:$N$992,11,FALSE)</f>
        <v>310000</v>
      </c>
      <c r="X148" s="31">
        <f>VLOOKUP(B148,[1]RPT_BAO_HIEM!$B$5:$N$992,12,FALSE)</f>
        <v>58125</v>
      </c>
      <c r="Y148" s="31">
        <f>VLOOKUP(B148,[1]RPT_BAO_HIEM!$B$5:$N$992,13,FALSE)</f>
        <v>38750</v>
      </c>
      <c r="Z148" s="19">
        <f>MIN(VLOOKUP(B148,[1]RPT_DOAN_PHI!$B$5:$H$894,7,FALSE),115000)</f>
        <v>38750</v>
      </c>
      <c r="AA148" s="31">
        <f>VLOOKUP(B148,[1]RPT_THUE!$B$5:$H$850,7,FALSE)</f>
        <v>0</v>
      </c>
      <c r="AB148" s="31">
        <f t="shared" si="1"/>
        <v>445625</v>
      </c>
      <c r="AC148" s="31">
        <f t="shared" si="2"/>
        <v>9060490.384615384</v>
      </c>
      <c r="AD148" s="34"/>
      <c r="AE148" s="33"/>
      <c r="AF148" s="20">
        <f t="shared" si="3"/>
        <v>9060490.384615384</v>
      </c>
      <c r="AG148" s="82">
        <f t="shared" si="8"/>
        <v>406875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:43" ht="19.5" customHeight="1">
      <c r="A149" s="12">
        <f t="shared" si="9"/>
        <v>143</v>
      </c>
      <c r="B149" s="52">
        <f>[1]GD_CHUNG!B151</f>
        <v>13361</v>
      </c>
      <c r="C149" s="45" t="str">
        <f>[1]GD_CHUNG!C151</f>
        <v>Mai Thế Anh</v>
      </c>
      <c r="D149" s="44" t="str">
        <f>[1]GD_CHUNG!D151</f>
        <v>Nhân viên phục vụ hành khách hàng hóa</v>
      </c>
      <c r="E149" s="31" t="str">
        <f>[1]GD_CHUNG!G151</f>
        <v>HD3N</v>
      </c>
      <c r="F149" s="32">
        <f>VLOOKUP(B149,[1]GD_LCD_HS_LNS!$B$4:$E$993,4,FALSE)</f>
        <v>3875000</v>
      </c>
      <c r="G149" s="57">
        <f>VLOOKUP(B149,[1]GD_CHUNG!$B$5:$N$532,13,FALSE)</f>
        <v>19028779459015</v>
      </c>
      <c r="H149" s="33">
        <f>VLOOKUP(B149,[1]GD_CHAM_CONG!$C$6:$AN$934,38,FALSE)</f>
        <v>27</v>
      </c>
      <c r="I149" s="33">
        <f>VLOOKUP(B149,[1]GD_CHAM_CONG!$C$6:$AS$934,39,FALSE)+VLOOKUP(B149,[1]GD_CHAM_CONG!$C$6:$AS$934,40,FALSE)+VLOOKUP(B149,[1]GD_CHAM_CONG!$C$6:$AS$934,41,FALSE)+VLOOKUP(B149,[1]GD_CHAM_CONG!$C$6:$AS$934,42,FALSE)+VLOOKUP(B149,[1]GD_CHAM_CONG!$C$6:$AS$934,43,FALSE)</f>
        <v>0</v>
      </c>
      <c r="J149" s="33">
        <f>VLOOKUP(B149,[1]GD_CHAM_CONG!$C$6:$AV$934,44,FALSE)+VLOOKUP(B149,[1]GD_CHAM_CONG!$C$6:$AV$934,45,FALSE)+VLOOKUP(B149,[1]GD_CHAM_CONG!$C$6:$AV$934,46,FALSE)</f>
        <v>0</v>
      </c>
      <c r="K149" s="33">
        <f>VLOOKUP(B149,[1]GD_CHAM_CONG!$C$6:$AW$934,47,FALSE)</f>
        <v>0</v>
      </c>
      <c r="L149" s="15">
        <f>VLOOKUP(B149,[1]GD_CHAM_CONG!$C$6:$AZ$934,48,FALSE)</f>
        <v>0</v>
      </c>
      <c r="M149" s="33">
        <f>VLOOKUP(B149,[1]GD_CHAM_CONG!$C$6:$BF$934,50,FALSE)+VLOOKUP(B149,[1]GD_CHAM_CONG!$C$6:$BF$934,51,FALSE)+VLOOKUP(B149,[1]GD_CHAM_CONG!$C$6:$BF$934,52,FALSE)+VLOOKUP(B149,[1]GD_CHAM_CONG!$C$6:$BF$934,53,FALSE)+VLOOKUP(B149,[1]GD_CHAM_CONG!$C$6:$BF$934,54,FALSE)</f>
        <v>0</v>
      </c>
      <c r="N149" s="16">
        <f>VLOOKUP(B149,[1]GD_CHAM_CONG!$C$1:$BK$473,61,FALSE)</f>
        <v>1</v>
      </c>
      <c r="O149" s="16">
        <f>VLOOKUP(B149,[1]GD_LCD_HS_LNS!$B$4:$F$469,5,FALSE)</f>
        <v>1.6</v>
      </c>
      <c r="P149" s="17">
        <f>VLOOKUP(B149,[1]RPT_LNS_LUONG_CHE_DO!$B$5:$BC$548,54,FALSE)</f>
        <v>7200000</v>
      </c>
      <c r="Q149" s="17">
        <f>VLOOKUP(B149,[1]RPT_LNS_LUONG_CHE_DO!$B$5:$CD$916,81,FALSE)</f>
        <v>0</v>
      </c>
      <c r="R149" s="31">
        <f>VLOOKUP(B149,[1]RPT_PHU_CAP_TN!$B$5:$G$992,6,FALSE)</f>
        <v>0</v>
      </c>
      <c r="S149" s="31">
        <f>VLOOKUP(B149,[1]RPT_TIEN_AN_TRUA!$B$5:$I$993,8,FALSE)</f>
        <v>680000</v>
      </c>
      <c r="T149" s="17">
        <f>VLOOKUP(B149,[1]RPT_LNS_LUONG_CHE_DO!$B$5:$BX$920,75,FALSE)+VLOOKUP(B149,[1]RPT_LNS_LUONG_CHE_DO!$B$5:$BY$920,76,FALSE)</f>
        <v>447115.38461538468</v>
      </c>
      <c r="U149" s="13">
        <f>VLOOKUP(B149,[1]RPT_CAC_KHOAN_GIAM_TRU!$B$4:$I$472,7,FALSE) + VLOOKUP(B149,[1]RPT_CAC_KHOAN_GIAM_TRU!$B$4:$I$472,8,FALSE)</f>
        <v>149038.46153846156</v>
      </c>
      <c r="V149" s="31">
        <f t="shared" si="0"/>
        <v>8327115.384615385</v>
      </c>
      <c r="W149" s="31">
        <f>VLOOKUP(B149,[1]RPT_BAO_HIEM!$B$5:$N$992,11,FALSE)</f>
        <v>310000</v>
      </c>
      <c r="X149" s="31">
        <f>VLOOKUP(B149,[1]RPT_BAO_HIEM!$B$5:$N$992,12,FALSE)</f>
        <v>58125</v>
      </c>
      <c r="Y149" s="31">
        <f>VLOOKUP(B149,[1]RPT_BAO_HIEM!$B$5:$N$992,13,FALSE)</f>
        <v>38750</v>
      </c>
      <c r="Z149" s="19">
        <f>MIN(VLOOKUP(B149,[1]RPT_DOAN_PHI!$B$5:$H$894,7,FALSE),115000)</f>
        <v>38750</v>
      </c>
      <c r="AA149" s="31">
        <f>VLOOKUP(B149,[1]RPT_THUE!$B$5:$H$850,7,FALSE)</f>
        <v>0</v>
      </c>
      <c r="AB149" s="31">
        <f t="shared" si="1"/>
        <v>445625</v>
      </c>
      <c r="AC149" s="31">
        <f t="shared" si="2"/>
        <v>7881490.384615385</v>
      </c>
      <c r="AD149" s="34"/>
      <c r="AE149" s="33"/>
      <c r="AF149" s="20">
        <f t="shared" si="3"/>
        <v>7881490.384615385</v>
      </c>
      <c r="AG149" s="82">
        <f t="shared" si="8"/>
        <v>406875</v>
      </c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:43" ht="19.5" customHeight="1">
      <c r="A150" s="12">
        <f t="shared" si="9"/>
        <v>144</v>
      </c>
      <c r="B150" s="52">
        <f>[1]GD_CHUNG!B152</f>
        <v>13373</v>
      </c>
      <c r="C150" s="44" t="str">
        <f>[1]GD_CHUNG!C152</f>
        <v>Trần Thị Sơn</v>
      </c>
      <c r="D150" s="44" t="str">
        <f>[1]GD_CHUNG!D152</f>
        <v>Nhân viên phục vụ hành khách hàng hóa</v>
      </c>
      <c r="E150" s="31" t="str">
        <f>[1]GD_CHUNG!G152</f>
        <v>HD3N</v>
      </c>
      <c r="F150" s="32">
        <f>VLOOKUP(B150,[1]GD_LCD_HS_LNS!$B$4:$E$993,4,FALSE)</f>
        <v>3875000</v>
      </c>
      <c r="G150" s="57">
        <f>VLOOKUP(B150,[1]GD_CHUNG!$B$5:$N$532,13,FALSE)</f>
        <v>19028960201011</v>
      </c>
      <c r="H150" s="33">
        <f>VLOOKUP(B150,[1]GD_CHAM_CONG!$C$6:$AN$934,38,FALSE)</f>
        <v>27</v>
      </c>
      <c r="I150" s="33">
        <f>VLOOKUP(B150,[1]GD_CHAM_CONG!$C$6:$AS$934,39,FALSE)+VLOOKUP(B150,[1]GD_CHAM_CONG!$C$6:$AS$934,40,FALSE)+VLOOKUP(B150,[1]GD_CHAM_CONG!$C$6:$AS$934,41,FALSE)+VLOOKUP(B150,[1]GD_CHAM_CONG!$C$6:$AS$934,42,FALSE)+VLOOKUP(B150,[1]GD_CHAM_CONG!$C$6:$AS$934,43,FALSE)</f>
        <v>0</v>
      </c>
      <c r="J150" s="33">
        <f>VLOOKUP(B150,[1]GD_CHAM_CONG!$C$6:$AV$934,44,FALSE)+VLOOKUP(B150,[1]GD_CHAM_CONG!$C$6:$AV$934,45,FALSE)+VLOOKUP(B150,[1]GD_CHAM_CONG!$C$6:$AV$934,46,FALSE)</f>
        <v>0</v>
      </c>
      <c r="K150" s="33">
        <f>VLOOKUP(B150,[1]GD_CHAM_CONG!$C$6:$AW$934,47,FALSE)</f>
        <v>0</v>
      </c>
      <c r="L150" s="15">
        <f>VLOOKUP(B150,[1]GD_CHAM_CONG!$C$6:$AZ$934,48,FALSE)</f>
        <v>0</v>
      </c>
      <c r="M150" s="33">
        <f>VLOOKUP(B150,[1]GD_CHAM_CONG!$C$6:$BF$934,50,FALSE)+VLOOKUP(B150,[1]GD_CHAM_CONG!$C$6:$BF$934,51,FALSE)+VLOOKUP(B150,[1]GD_CHAM_CONG!$C$6:$BF$934,52,FALSE)+VLOOKUP(B150,[1]GD_CHAM_CONG!$C$6:$BF$934,53,FALSE)+VLOOKUP(B150,[1]GD_CHAM_CONG!$C$6:$BF$934,54,FALSE)</f>
        <v>0</v>
      </c>
      <c r="N150" s="16">
        <f>VLOOKUP(B150,[1]GD_CHAM_CONG!$C$1:$BK$473,61,FALSE)</f>
        <v>0.95</v>
      </c>
      <c r="O150" s="16">
        <f>VLOOKUP(B150,[1]GD_LCD_HS_LNS!$B$4:$F$469,5,FALSE)</f>
        <v>1.6</v>
      </c>
      <c r="P150" s="17">
        <f>VLOOKUP(B150,[1]RPT_LNS_LUONG_CHE_DO!$B$5:$BC$548,54,FALSE)</f>
        <v>6840000</v>
      </c>
      <c r="Q150" s="17">
        <f>VLOOKUP(B150,[1]RPT_LNS_LUONG_CHE_DO!$B$5:$CD$916,81,FALSE)</f>
        <v>0</v>
      </c>
      <c r="R150" s="31">
        <f>VLOOKUP(B150,[1]RPT_PHU_CAP_TN!$B$5:$G$992,6,FALSE)</f>
        <v>0</v>
      </c>
      <c r="S150" s="31">
        <f>VLOOKUP(B150,[1]RPT_TIEN_AN_TRUA!$B$5:$I$993,8,FALSE)</f>
        <v>680000</v>
      </c>
      <c r="T150" s="17">
        <f>VLOOKUP(B150,[1]RPT_LNS_LUONG_CHE_DO!$B$5:$BX$920,75,FALSE)+VLOOKUP(B150,[1]RPT_LNS_LUONG_CHE_DO!$B$5:$BY$920,76,FALSE)</f>
        <v>447115.38461538468</v>
      </c>
      <c r="U150" s="13">
        <f>VLOOKUP(B150,[1]RPT_CAC_KHOAN_GIAM_TRU!$B$4:$I$472,7,FALSE) + VLOOKUP(B150,[1]RPT_CAC_KHOAN_GIAM_TRU!$B$4:$I$472,8,FALSE)</f>
        <v>149038.46153846156</v>
      </c>
      <c r="V150" s="31">
        <f t="shared" si="0"/>
        <v>7967115.384615385</v>
      </c>
      <c r="W150" s="31">
        <f>VLOOKUP(B150,[1]RPT_BAO_HIEM!$B$5:$N$992,11,FALSE)</f>
        <v>310000</v>
      </c>
      <c r="X150" s="31">
        <f>VLOOKUP(B150,[1]RPT_BAO_HIEM!$B$5:$N$992,12,FALSE)</f>
        <v>58125</v>
      </c>
      <c r="Y150" s="31">
        <f>VLOOKUP(B150,[1]RPT_BAO_HIEM!$B$5:$N$992,13,FALSE)</f>
        <v>38750</v>
      </c>
      <c r="Z150" s="19">
        <f>MIN(VLOOKUP(B150,[1]RPT_DOAN_PHI!$B$5:$H$894,7,FALSE),115000)</f>
        <v>38750</v>
      </c>
      <c r="AA150" s="31">
        <f>VLOOKUP(B150,[1]RPT_THUE!$B$5:$H$850,7,FALSE)</f>
        <v>0</v>
      </c>
      <c r="AB150" s="31">
        <f t="shared" si="1"/>
        <v>445625</v>
      </c>
      <c r="AC150" s="31">
        <f t="shared" si="2"/>
        <v>7521490.384615385</v>
      </c>
      <c r="AD150" s="34"/>
      <c r="AE150" s="33"/>
      <c r="AF150" s="20">
        <f t="shared" si="3"/>
        <v>7521490.384615385</v>
      </c>
      <c r="AG150" s="82">
        <f t="shared" si="8"/>
        <v>406875</v>
      </c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:43" ht="19.5" customHeight="1">
      <c r="A151" s="12">
        <f t="shared" si="9"/>
        <v>145</v>
      </c>
      <c r="B151" s="52">
        <f>[1]GD_CHUNG!B153</f>
        <v>13380</v>
      </c>
      <c r="C151" s="44" t="str">
        <f>[1]GD_CHUNG!C153</f>
        <v>Nguyễn Thị Yến Hương</v>
      </c>
      <c r="D151" s="44" t="str">
        <f>[1]GD_CHUNG!D153</f>
        <v>Nhân viên phục vụ hành khách hàng hóa</v>
      </c>
      <c r="E151" s="31" t="str">
        <f>[1]GD_CHUNG!G153</f>
        <v>HD3N</v>
      </c>
      <c r="F151" s="32">
        <f>VLOOKUP(B151,[1]GD_LCD_HS_LNS!$B$4:$E$993,4,FALSE)</f>
        <v>3875000</v>
      </c>
      <c r="G151" s="57">
        <f>VLOOKUP(B151,[1]GD_CHUNG!$B$5:$N$532,13,FALSE)</f>
        <v>19028960284014</v>
      </c>
      <c r="H151" s="33">
        <f>VLOOKUP(B151,[1]GD_CHAM_CONG!$C$6:$AN$934,38,FALSE)</f>
        <v>27</v>
      </c>
      <c r="I151" s="33">
        <f>VLOOKUP(B151,[1]GD_CHAM_CONG!$C$6:$AS$934,39,FALSE)+VLOOKUP(B151,[1]GD_CHAM_CONG!$C$6:$AS$934,40,FALSE)+VLOOKUP(B151,[1]GD_CHAM_CONG!$C$6:$AS$934,41,FALSE)+VLOOKUP(B151,[1]GD_CHAM_CONG!$C$6:$AS$934,42,FALSE)+VLOOKUP(B151,[1]GD_CHAM_CONG!$C$6:$AS$934,43,FALSE)</f>
        <v>0</v>
      </c>
      <c r="J151" s="33">
        <f>VLOOKUP(B151,[1]GD_CHAM_CONG!$C$6:$AV$934,44,FALSE)+VLOOKUP(B151,[1]GD_CHAM_CONG!$C$6:$AV$934,45,FALSE)+VLOOKUP(B151,[1]GD_CHAM_CONG!$C$6:$AV$934,46,FALSE)</f>
        <v>0</v>
      </c>
      <c r="K151" s="33">
        <f>VLOOKUP(B151,[1]GD_CHAM_CONG!$C$6:$AW$934,47,FALSE)</f>
        <v>0</v>
      </c>
      <c r="L151" s="15">
        <f>VLOOKUP(B151,[1]GD_CHAM_CONG!$C$6:$AZ$934,48,FALSE)</f>
        <v>0</v>
      </c>
      <c r="M151" s="33">
        <f>VLOOKUP(B151,[1]GD_CHAM_CONG!$C$6:$BF$934,50,FALSE)+VLOOKUP(B151,[1]GD_CHAM_CONG!$C$6:$BF$934,51,FALSE)+VLOOKUP(B151,[1]GD_CHAM_CONG!$C$6:$BF$934,52,FALSE)+VLOOKUP(B151,[1]GD_CHAM_CONG!$C$6:$BF$934,53,FALSE)+VLOOKUP(B151,[1]GD_CHAM_CONG!$C$6:$BF$934,54,FALSE)</f>
        <v>0</v>
      </c>
      <c r="N151" s="16">
        <f>VLOOKUP(B151,[1]GD_CHAM_CONG!$C$1:$BK$473,61,FALSE)</f>
        <v>1</v>
      </c>
      <c r="O151" s="16">
        <f>VLOOKUP(B151,[1]GD_LCD_HS_LNS!$B$4:$F$469,5,FALSE)</f>
        <v>1.6</v>
      </c>
      <c r="P151" s="17">
        <f>VLOOKUP(B151,[1]RPT_LNS_LUONG_CHE_DO!$B$5:$BC$548,54,FALSE)</f>
        <v>7200000</v>
      </c>
      <c r="Q151" s="17">
        <f>VLOOKUP(B151,[1]RPT_LNS_LUONG_CHE_DO!$B$5:$CD$916,81,FALSE)</f>
        <v>0</v>
      </c>
      <c r="R151" s="31">
        <f>VLOOKUP(B151,[1]RPT_PHU_CAP_TN!$B$5:$G$992,6,FALSE)</f>
        <v>0</v>
      </c>
      <c r="S151" s="31">
        <f>VLOOKUP(B151,[1]RPT_TIEN_AN_TRUA!$B$5:$I$993,8,FALSE)</f>
        <v>680000</v>
      </c>
      <c r="T151" s="17">
        <f>VLOOKUP(B151,[1]RPT_LNS_LUONG_CHE_DO!$B$5:$BX$920,75,FALSE)+VLOOKUP(B151,[1]RPT_LNS_LUONG_CHE_DO!$B$5:$BY$920,76,FALSE)</f>
        <v>447115.38461538468</v>
      </c>
      <c r="U151" s="13">
        <f>VLOOKUP(B151,[1]RPT_CAC_KHOAN_GIAM_TRU!$B$4:$I$472,7,FALSE) + VLOOKUP(B151,[1]RPT_CAC_KHOAN_GIAM_TRU!$B$4:$I$472,8,FALSE)</f>
        <v>149038.46153846156</v>
      </c>
      <c r="V151" s="31">
        <f t="shared" si="0"/>
        <v>8327115.384615385</v>
      </c>
      <c r="W151" s="31">
        <f>VLOOKUP(B151,[1]RPT_BAO_HIEM!$B$5:$N$992,11,FALSE)</f>
        <v>310000</v>
      </c>
      <c r="X151" s="31">
        <f>VLOOKUP(B151,[1]RPT_BAO_HIEM!$B$5:$N$992,12,FALSE)</f>
        <v>58125</v>
      </c>
      <c r="Y151" s="31">
        <f>VLOOKUP(B151,[1]RPT_BAO_HIEM!$B$5:$N$992,13,FALSE)</f>
        <v>38750</v>
      </c>
      <c r="Z151" s="19">
        <f>MIN(VLOOKUP(B151,[1]RPT_DOAN_PHI!$B$5:$H$894,7,FALSE),115000)</f>
        <v>38750</v>
      </c>
      <c r="AA151" s="31">
        <f>VLOOKUP(B151,[1]RPT_THUE!$B$5:$H$850,7,FALSE)</f>
        <v>0</v>
      </c>
      <c r="AB151" s="31">
        <f t="shared" si="1"/>
        <v>445625</v>
      </c>
      <c r="AC151" s="31">
        <f t="shared" si="2"/>
        <v>7881490.384615385</v>
      </c>
      <c r="AD151" s="34"/>
      <c r="AE151" s="33"/>
      <c r="AF151" s="20">
        <f t="shared" si="3"/>
        <v>7881490.384615385</v>
      </c>
      <c r="AG151" s="82">
        <f t="shared" si="8"/>
        <v>406875</v>
      </c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:43" ht="19.5" customHeight="1">
      <c r="A152" s="12">
        <f t="shared" si="9"/>
        <v>146</v>
      </c>
      <c r="B152" s="52">
        <f>[1]GD_CHUNG!B154</f>
        <v>13405</v>
      </c>
      <c r="C152" s="44" t="str">
        <f>[1]GD_CHUNG!C154</f>
        <v>Nguyễn Thị Thúy Hằng</v>
      </c>
      <c r="D152" s="44" t="str">
        <f>[1]GD_CHUNG!D154</f>
        <v>Nhân viên phục vụ hành khách hàng hóa</v>
      </c>
      <c r="E152" s="31" t="str">
        <f>[1]GD_CHUNG!G154</f>
        <v>HD3N</v>
      </c>
      <c r="F152" s="32">
        <f>VLOOKUP(B152,[1]GD_LCD_HS_LNS!$B$4:$E$993,4,FALSE)</f>
        <v>3875000</v>
      </c>
      <c r="G152" s="57">
        <f>VLOOKUP(B152,[1]GD_CHUNG!$B$5:$N$532,13,FALSE)</f>
        <v>19028178495022</v>
      </c>
      <c r="H152" s="33">
        <f>VLOOKUP(B152,[1]GD_CHAM_CONG!$C$6:$AN$934,38,FALSE)</f>
        <v>27</v>
      </c>
      <c r="I152" s="33">
        <f>VLOOKUP(B152,[1]GD_CHAM_CONG!$C$6:$AS$934,39,FALSE)+VLOOKUP(B152,[1]GD_CHAM_CONG!$C$6:$AS$934,40,FALSE)+VLOOKUP(B152,[1]GD_CHAM_CONG!$C$6:$AS$934,41,FALSE)+VLOOKUP(B152,[1]GD_CHAM_CONG!$C$6:$AS$934,42,FALSE)+VLOOKUP(B152,[1]GD_CHAM_CONG!$C$6:$AS$934,43,FALSE)</f>
        <v>0</v>
      </c>
      <c r="J152" s="33">
        <f>VLOOKUP(B152,[1]GD_CHAM_CONG!$C$6:$AV$934,44,FALSE)+VLOOKUP(B152,[1]GD_CHAM_CONG!$C$6:$AV$934,45,FALSE)+VLOOKUP(B152,[1]GD_CHAM_CONG!$C$6:$AV$934,46,FALSE)</f>
        <v>0</v>
      </c>
      <c r="K152" s="33">
        <f>VLOOKUP(B152,[1]GD_CHAM_CONG!$C$6:$AW$934,47,FALSE)</f>
        <v>0</v>
      </c>
      <c r="L152" s="15">
        <f>VLOOKUP(B152,[1]GD_CHAM_CONG!$C$6:$AZ$934,48,FALSE)</f>
        <v>0</v>
      </c>
      <c r="M152" s="33">
        <f>VLOOKUP(B152,[1]GD_CHAM_CONG!$C$6:$BF$934,50,FALSE)+VLOOKUP(B152,[1]GD_CHAM_CONG!$C$6:$BF$934,51,FALSE)+VLOOKUP(B152,[1]GD_CHAM_CONG!$C$6:$BF$934,52,FALSE)+VLOOKUP(B152,[1]GD_CHAM_CONG!$C$6:$BF$934,53,FALSE)+VLOOKUP(B152,[1]GD_CHAM_CONG!$C$6:$BF$934,54,FALSE)</f>
        <v>0</v>
      </c>
      <c r="N152" s="15">
        <f>VLOOKUP(B152,[1]GD_CHAM_CONG!$C$1:$BK$473,61,FALSE)</f>
        <v>1</v>
      </c>
      <c r="O152" s="16">
        <f>VLOOKUP(B152,[1]GD_LCD_HS_LNS!$B$4:$F$469,5,FALSE)</f>
        <v>1.6</v>
      </c>
      <c r="P152" s="17">
        <f>VLOOKUP(B152,[1]RPT_LNS_LUONG_CHE_DO!$B$5:$BC$548,54,FALSE)</f>
        <v>7200000</v>
      </c>
      <c r="Q152" s="17">
        <f>VLOOKUP(B152,[1]RPT_LNS_LUONG_CHE_DO!$B$5:$CD$916,81,FALSE)</f>
        <v>0</v>
      </c>
      <c r="R152" s="31">
        <f>VLOOKUP(B152,[1]RPT_PHU_CAP_TN!$B$5:$G$992,6,FALSE)</f>
        <v>0</v>
      </c>
      <c r="S152" s="31">
        <f>VLOOKUP(B152,[1]RPT_TIEN_AN_TRUA!$B$5:$I$993,8,FALSE)</f>
        <v>680000</v>
      </c>
      <c r="T152" s="17">
        <f>VLOOKUP(B152,[1]RPT_LNS_LUONG_CHE_DO!$B$5:$BX$920,75,FALSE)+VLOOKUP(B152,[1]RPT_LNS_LUONG_CHE_DO!$B$5:$BY$920,76,FALSE)</f>
        <v>447115.38461538468</v>
      </c>
      <c r="U152" s="13">
        <f>VLOOKUP(B152,[1]RPT_CAC_KHOAN_GIAM_TRU!$B$4:$I$472,7,FALSE) + VLOOKUP(B152,[1]RPT_CAC_KHOAN_GIAM_TRU!$B$4:$I$472,8,FALSE)</f>
        <v>149038.46153846156</v>
      </c>
      <c r="V152" s="31">
        <f t="shared" si="0"/>
        <v>8327115.384615385</v>
      </c>
      <c r="W152" s="31">
        <f>VLOOKUP(B152,[1]RPT_BAO_HIEM!$B$5:$N$992,11,FALSE)</f>
        <v>310000</v>
      </c>
      <c r="X152" s="31">
        <f>VLOOKUP(B152,[1]RPT_BAO_HIEM!$B$5:$N$992,12,FALSE)</f>
        <v>58125</v>
      </c>
      <c r="Y152" s="31">
        <f>VLOOKUP(B152,[1]RPT_BAO_HIEM!$B$5:$N$992,13,FALSE)</f>
        <v>38750</v>
      </c>
      <c r="Z152" s="19">
        <f>MIN(VLOOKUP(B152,[1]RPT_DOAN_PHI!$B$5:$H$894,7,FALSE),115000)</f>
        <v>38750</v>
      </c>
      <c r="AA152" s="31">
        <f>VLOOKUP(B152,[1]RPT_THUE!$B$5:$H$850,7,FALSE)</f>
        <v>0</v>
      </c>
      <c r="AB152" s="31">
        <f t="shared" si="1"/>
        <v>445625</v>
      </c>
      <c r="AC152" s="31">
        <f t="shared" si="2"/>
        <v>7881490.384615385</v>
      </c>
      <c r="AD152" s="34"/>
      <c r="AE152" s="33"/>
      <c r="AF152" s="20">
        <f t="shared" si="3"/>
        <v>7881490.384615385</v>
      </c>
      <c r="AG152" s="82">
        <f t="shared" si="8"/>
        <v>406875</v>
      </c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:43" ht="19.5" customHeight="1">
      <c r="A153" s="12">
        <f t="shared" si="9"/>
        <v>147</v>
      </c>
      <c r="B153" s="40">
        <f>[1]GD_CHUNG!B155</f>
        <v>13670</v>
      </c>
      <c r="C153" s="42" t="str">
        <f>[1]GD_CHUNG!C155</f>
        <v>Nguyễn Thảo Ly</v>
      </c>
      <c r="D153" s="42" t="str">
        <f>[1]GD_CHUNG!D155</f>
        <v>Nhân viên phục vụ hành khách hàng hóa</v>
      </c>
      <c r="E153" s="13" t="str">
        <f>[1]GD_CHUNG!G155</f>
        <v>HD3N</v>
      </c>
      <c r="F153" s="14">
        <f>VLOOKUP(B153,[1]GD_LCD_HS_LNS!$B$4:$E$993,4,FALSE)</f>
        <v>3875000</v>
      </c>
      <c r="G153" s="54">
        <f>VLOOKUP(B153,[1]GD_CHUNG!$B$5:$N$532,13,FALSE)</f>
        <v>19028960156016</v>
      </c>
      <c r="H153" s="15">
        <f>VLOOKUP(B153,[1]GD_CHAM_CONG!$C$6:$AN$934,38,FALSE)</f>
        <v>27</v>
      </c>
      <c r="I153" s="15">
        <f>VLOOKUP(B153,[1]GD_CHAM_CONG!$C$6:$AS$934,39,FALSE)+VLOOKUP(B153,[1]GD_CHAM_CONG!$C$6:$AS$934,40,FALSE)+VLOOKUP(B153,[1]GD_CHAM_CONG!$C$6:$AS$934,41,FALSE)+VLOOKUP(B153,[1]GD_CHAM_CONG!$C$6:$AS$934,42,FALSE)+VLOOKUP(B153,[1]GD_CHAM_CONG!$C$6:$AS$934,43,FALSE)</f>
        <v>0</v>
      </c>
      <c r="J153" s="15">
        <f>VLOOKUP(B153,[1]GD_CHAM_CONG!$C$6:$AV$934,44,FALSE)+VLOOKUP(B153,[1]GD_CHAM_CONG!$C$6:$AV$934,45,FALSE)+VLOOKUP(B153,[1]GD_CHAM_CONG!$C$6:$AV$934,46,FALSE)</f>
        <v>0</v>
      </c>
      <c r="K153" s="15">
        <f>VLOOKUP(B153,[1]GD_CHAM_CONG!$C$6:$AW$934,47,FALSE)</f>
        <v>0</v>
      </c>
      <c r="L153" s="15">
        <f>VLOOKUP(B153,[1]GD_CHAM_CONG!$C$6:$AZ$934,48,FALSE)</f>
        <v>0</v>
      </c>
      <c r="M153" s="15">
        <f>VLOOKUP(B153,[1]GD_CHAM_CONG!$C$6:$BF$934,50,FALSE)+VLOOKUP(B153,[1]GD_CHAM_CONG!$C$6:$BF$934,51,FALSE)+VLOOKUP(B153,[1]GD_CHAM_CONG!$C$6:$BF$934,52,FALSE)+VLOOKUP(B153,[1]GD_CHAM_CONG!$C$6:$BF$934,53,FALSE)+VLOOKUP(B153,[1]GD_CHAM_CONG!$C$6:$BF$934,54,FALSE)</f>
        <v>0</v>
      </c>
      <c r="N153" s="16">
        <f>VLOOKUP(B153,[1]GD_CHAM_CONG!$C$1:$BK$473,61,FALSE)</f>
        <v>0.89</v>
      </c>
      <c r="O153" s="16">
        <f>VLOOKUP(B153,[1]GD_LCD_HS_LNS!$B$4:$F$469,5,FALSE)</f>
        <v>1.6</v>
      </c>
      <c r="P153" s="17">
        <f>VLOOKUP(B153,[1]RPT_LNS_LUONG_CHE_DO!$B$5:$BC$548,54,FALSE)</f>
        <v>6408000.0000000009</v>
      </c>
      <c r="Q153" s="17">
        <f>VLOOKUP(B153,[1]RPT_LNS_LUONG_CHE_DO!$B$5:$CD$916,81,FALSE)</f>
        <v>0</v>
      </c>
      <c r="R153" s="17">
        <f>VLOOKUP(B153,[1]RPT_PHU_CAP_TN!$B$5:$G$992,6,FALSE)</f>
        <v>0</v>
      </c>
      <c r="S153" s="17">
        <f>VLOOKUP(B153,[1]RPT_TIEN_AN_TRUA!$B$5:$I$993,8,FALSE)</f>
        <v>680000</v>
      </c>
      <c r="T153" s="17">
        <f>VLOOKUP(B153,[1]RPT_LNS_LUONG_CHE_DO!$B$5:$BX$920,75,FALSE)+VLOOKUP(B153,[1]RPT_LNS_LUONG_CHE_DO!$B$5:$BY$920,76,FALSE)</f>
        <v>447115.38461538468</v>
      </c>
      <c r="U153" s="13">
        <f>VLOOKUP(B153,[1]RPT_CAC_KHOAN_GIAM_TRU!$B$4:$I$472,7,FALSE) + VLOOKUP(B153,[1]RPT_CAC_KHOAN_GIAM_TRU!$B$4:$I$472,8,FALSE)</f>
        <v>149038.46153846156</v>
      </c>
      <c r="V153" s="17">
        <f t="shared" si="0"/>
        <v>7535115.3846153859</v>
      </c>
      <c r="W153" s="18">
        <f>VLOOKUP(B153,[1]RPT_BAO_HIEM!$B$5:$N$992,11,FALSE)</f>
        <v>310000</v>
      </c>
      <c r="X153" s="18">
        <f>VLOOKUP(B153,[1]RPT_BAO_HIEM!$B$5:$N$992,12,FALSE)</f>
        <v>58125</v>
      </c>
      <c r="Y153" s="18">
        <f>VLOOKUP(B153,[1]RPT_BAO_HIEM!$B$5:$N$992,13,FALSE)</f>
        <v>38750</v>
      </c>
      <c r="Z153" s="19">
        <f>MIN(VLOOKUP(B153,[1]RPT_DOAN_PHI!$B$5:$H$894,7,FALSE),115000)</f>
        <v>38750</v>
      </c>
      <c r="AA153" s="18">
        <f>VLOOKUP(B153,[1]RPT_THUE!$B$5:$H$850,7,FALSE)</f>
        <v>0</v>
      </c>
      <c r="AB153" s="18">
        <f t="shared" si="1"/>
        <v>445625</v>
      </c>
      <c r="AC153" s="20">
        <f t="shared" si="2"/>
        <v>7089490.3846153859</v>
      </c>
      <c r="AD153" s="21"/>
      <c r="AE153" s="21"/>
      <c r="AF153" s="20">
        <f t="shared" si="3"/>
        <v>7089490.3846153859</v>
      </c>
      <c r="AG153" s="82">
        <f t="shared" si="8"/>
        <v>406875</v>
      </c>
    </row>
    <row r="154" spans="1:43" ht="19.5" customHeight="1">
      <c r="A154" s="12">
        <f t="shared" si="9"/>
        <v>148</v>
      </c>
      <c r="B154" s="40">
        <f>[1]GD_CHUNG!B156</f>
        <v>13671</v>
      </c>
      <c r="C154" s="42" t="str">
        <f>[1]GD_CHUNG!C156</f>
        <v>Nguyễn Thị Phương Thảo</v>
      </c>
      <c r="D154" s="42" t="str">
        <f>[1]GD_CHUNG!D156</f>
        <v>Nhân viên phục vụ hành khách hàng hóa</v>
      </c>
      <c r="E154" s="13" t="str">
        <f>[1]GD_CHUNG!G156</f>
        <v>HD3N</v>
      </c>
      <c r="F154" s="14">
        <f>VLOOKUP(B154,[1]GD_LCD_HS_LNS!$B$4:$E$993,4,FALSE)</f>
        <v>3875000</v>
      </c>
      <c r="G154" s="54">
        <f>VLOOKUP(B154,[1]GD_CHUNG!$B$5:$N$532,13,FALSE)</f>
        <v>19028960187019</v>
      </c>
      <c r="H154" s="15">
        <f>VLOOKUP(B154,[1]GD_CHAM_CONG!$C$6:$AN$934,38,FALSE)</f>
        <v>27</v>
      </c>
      <c r="I154" s="15">
        <f>VLOOKUP(B154,[1]GD_CHAM_CONG!$C$6:$AS$934,39,FALSE)+VLOOKUP(B154,[1]GD_CHAM_CONG!$C$6:$AS$934,40,FALSE)+VLOOKUP(B154,[1]GD_CHAM_CONG!$C$6:$AS$934,41,FALSE)+VLOOKUP(B154,[1]GD_CHAM_CONG!$C$6:$AS$934,42,FALSE)+VLOOKUP(B154,[1]GD_CHAM_CONG!$C$6:$AS$934,43,FALSE)</f>
        <v>0</v>
      </c>
      <c r="J154" s="15">
        <f>VLOOKUP(B154,[1]GD_CHAM_CONG!$C$6:$AV$934,44,FALSE)+VLOOKUP(B154,[1]GD_CHAM_CONG!$C$6:$AV$934,45,FALSE)+VLOOKUP(B154,[1]GD_CHAM_CONG!$C$6:$AV$934,46,FALSE)</f>
        <v>0</v>
      </c>
      <c r="K154" s="15">
        <f>VLOOKUP(B154,[1]GD_CHAM_CONG!$C$6:$AW$934,47,FALSE)</f>
        <v>0</v>
      </c>
      <c r="L154" s="15">
        <f>VLOOKUP(B154,[1]GD_CHAM_CONG!$C$6:$AZ$934,48,FALSE)</f>
        <v>0</v>
      </c>
      <c r="M154" s="15">
        <f>VLOOKUP(B154,[1]GD_CHAM_CONG!$C$6:$BF$934,50,FALSE)+VLOOKUP(B154,[1]GD_CHAM_CONG!$C$6:$BF$934,51,FALSE)+VLOOKUP(B154,[1]GD_CHAM_CONG!$C$6:$BF$934,52,FALSE)+VLOOKUP(B154,[1]GD_CHAM_CONG!$C$6:$BF$934,53,FALSE)+VLOOKUP(B154,[1]GD_CHAM_CONG!$C$6:$BF$934,54,FALSE)</f>
        <v>0</v>
      </c>
      <c r="N154" s="16">
        <f>VLOOKUP(B154,[1]GD_CHAM_CONG!$C$1:$BK$473,61,FALSE)</f>
        <v>1</v>
      </c>
      <c r="O154" s="16">
        <f>VLOOKUP(B154,[1]GD_LCD_HS_LNS!$B$4:$F$469,5,FALSE)</f>
        <v>1.6</v>
      </c>
      <c r="P154" s="17">
        <f>VLOOKUP(B154,[1]RPT_LNS_LUONG_CHE_DO!$B$5:$BC$548,54,FALSE)</f>
        <v>7200000</v>
      </c>
      <c r="Q154" s="17">
        <f>VLOOKUP(B154,[1]RPT_LNS_LUONG_CHE_DO!$B$5:$CD$916,81,FALSE)</f>
        <v>0</v>
      </c>
      <c r="R154" s="17">
        <f>VLOOKUP(B154,[1]RPT_PHU_CAP_TN!$B$5:$G$992,6,FALSE)</f>
        <v>0</v>
      </c>
      <c r="S154" s="17">
        <f>VLOOKUP(B154,[1]RPT_TIEN_AN_TRUA!$B$5:$I$993,8,FALSE)</f>
        <v>680000</v>
      </c>
      <c r="T154" s="17">
        <f>VLOOKUP(B154,[1]RPT_LNS_LUONG_CHE_DO!$B$5:$BX$920,75,FALSE)+VLOOKUP(B154,[1]RPT_LNS_LUONG_CHE_DO!$B$5:$BY$920,76,FALSE)</f>
        <v>447115.38461538468</v>
      </c>
      <c r="U154" s="13">
        <f>VLOOKUP(B154,[1]RPT_CAC_KHOAN_GIAM_TRU!$B$4:$I$472,7,FALSE) + VLOOKUP(B154,[1]RPT_CAC_KHOAN_GIAM_TRU!$B$4:$I$472,8,FALSE)</f>
        <v>149038.46153846156</v>
      </c>
      <c r="V154" s="17">
        <f t="shared" si="0"/>
        <v>8327115.384615385</v>
      </c>
      <c r="W154" s="18">
        <f>VLOOKUP(B154,[1]RPT_BAO_HIEM!$B$5:$N$992,11,FALSE)</f>
        <v>310000</v>
      </c>
      <c r="X154" s="18">
        <f>VLOOKUP(B154,[1]RPT_BAO_HIEM!$B$5:$N$992,12,FALSE)</f>
        <v>58125</v>
      </c>
      <c r="Y154" s="18">
        <f>VLOOKUP(B154,[1]RPT_BAO_HIEM!$B$5:$N$992,13,FALSE)</f>
        <v>38750</v>
      </c>
      <c r="Z154" s="19">
        <f>MIN(VLOOKUP(B154,[1]RPT_DOAN_PHI!$B$5:$H$894,7,FALSE),115000)</f>
        <v>38750</v>
      </c>
      <c r="AA154" s="18">
        <f>VLOOKUP(B154,[1]RPT_THUE!$B$5:$H$850,7,FALSE)</f>
        <v>0</v>
      </c>
      <c r="AB154" s="18">
        <f t="shared" si="1"/>
        <v>445625</v>
      </c>
      <c r="AC154" s="20">
        <f t="shared" si="2"/>
        <v>7881490.384615385</v>
      </c>
      <c r="AD154" s="21"/>
      <c r="AE154" s="21"/>
      <c r="AF154" s="20">
        <f t="shared" si="3"/>
        <v>7881490.384615385</v>
      </c>
      <c r="AG154" s="82">
        <f t="shared" si="8"/>
        <v>406875</v>
      </c>
    </row>
    <row r="155" spans="1:43" ht="19.5" customHeight="1">
      <c r="A155" s="12">
        <f t="shared" si="9"/>
        <v>149</v>
      </c>
      <c r="B155" s="40">
        <f>[1]GD_CHUNG!B157</f>
        <v>13672</v>
      </c>
      <c r="C155" s="42" t="str">
        <f>[1]GD_CHUNG!C157</f>
        <v>Mai Thị Huyền Trang</v>
      </c>
      <c r="D155" s="42" t="str">
        <f>[1]GD_CHUNG!D157</f>
        <v>Nhân viên phục vụ hành khách hàng hóa</v>
      </c>
      <c r="E155" s="13" t="str">
        <f>[1]GD_CHUNG!G157</f>
        <v>HD3N</v>
      </c>
      <c r="F155" s="14">
        <f>VLOOKUP(B155,[1]GD_LCD_HS_LNS!$B$4:$E$993,4,FALSE)</f>
        <v>3875000</v>
      </c>
      <c r="G155" s="54">
        <f>VLOOKUP(B155,[1]GD_CHUNG!$B$5:$N$532,13,FALSE)</f>
        <v>19028960199017</v>
      </c>
      <c r="H155" s="15">
        <f>VLOOKUP(B155,[1]GD_CHAM_CONG!$C$6:$AN$934,38,FALSE)</f>
        <v>27</v>
      </c>
      <c r="I155" s="15">
        <f>VLOOKUP(B155,[1]GD_CHAM_CONG!$C$6:$AS$934,39,FALSE)+VLOOKUP(B155,[1]GD_CHAM_CONG!$C$6:$AS$934,40,FALSE)+VLOOKUP(B155,[1]GD_CHAM_CONG!$C$6:$AS$934,41,FALSE)+VLOOKUP(B155,[1]GD_CHAM_CONG!$C$6:$AS$934,42,FALSE)+VLOOKUP(B155,[1]GD_CHAM_CONG!$C$6:$AS$934,43,FALSE)</f>
        <v>0</v>
      </c>
      <c r="J155" s="15">
        <f>VLOOKUP(B155,[1]GD_CHAM_CONG!$C$6:$AV$934,44,FALSE)+VLOOKUP(B155,[1]GD_CHAM_CONG!$C$6:$AV$934,45,FALSE)+VLOOKUP(B155,[1]GD_CHAM_CONG!$C$6:$AV$934,46,FALSE)</f>
        <v>0</v>
      </c>
      <c r="K155" s="15">
        <f>VLOOKUP(B155,[1]GD_CHAM_CONG!$C$6:$AW$934,47,FALSE)</f>
        <v>0</v>
      </c>
      <c r="L155" s="15">
        <f>VLOOKUP(B155,[1]GD_CHAM_CONG!$C$6:$AZ$934,48,FALSE)</f>
        <v>0</v>
      </c>
      <c r="M155" s="15">
        <f>VLOOKUP(B155,[1]GD_CHAM_CONG!$C$6:$BF$934,50,FALSE)+VLOOKUP(B155,[1]GD_CHAM_CONG!$C$6:$BF$934,51,FALSE)+VLOOKUP(B155,[1]GD_CHAM_CONG!$C$6:$BF$934,52,FALSE)+VLOOKUP(B155,[1]GD_CHAM_CONG!$C$6:$BF$934,53,FALSE)+VLOOKUP(B155,[1]GD_CHAM_CONG!$C$6:$BF$934,54,FALSE)</f>
        <v>0</v>
      </c>
      <c r="N155" s="16">
        <f>VLOOKUP(B155,[1]GD_CHAM_CONG!$C$1:$BK$473,61,FALSE)</f>
        <v>1</v>
      </c>
      <c r="O155" s="16">
        <f>VLOOKUP(B155,[1]GD_LCD_HS_LNS!$B$4:$F$469,5,FALSE)</f>
        <v>1.6</v>
      </c>
      <c r="P155" s="17">
        <f>VLOOKUP(B155,[1]RPT_LNS_LUONG_CHE_DO!$B$5:$BC$548,54,FALSE)</f>
        <v>7200000</v>
      </c>
      <c r="Q155" s="17">
        <f>VLOOKUP(B155,[1]RPT_LNS_LUONG_CHE_DO!$B$5:$CD$916,81,FALSE)</f>
        <v>0</v>
      </c>
      <c r="R155" s="17">
        <f>VLOOKUP(B155,[1]RPT_PHU_CAP_TN!$B$5:$G$992,6,FALSE)</f>
        <v>0</v>
      </c>
      <c r="S155" s="17">
        <f>VLOOKUP(B155,[1]RPT_TIEN_AN_TRUA!$B$5:$I$993,8,FALSE)</f>
        <v>680000</v>
      </c>
      <c r="T155" s="17">
        <f>VLOOKUP(B155,[1]RPT_LNS_LUONG_CHE_DO!$B$5:$BX$920,75,FALSE)+VLOOKUP(B155,[1]RPT_LNS_LUONG_CHE_DO!$B$5:$BY$920,76,FALSE)</f>
        <v>447115.38461538468</v>
      </c>
      <c r="U155" s="13">
        <f>VLOOKUP(B155,[1]RPT_CAC_KHOAN_GIAM_TRU!$B$4:$I$472,7,FALSE) + VLOOKUP(B155,[1]RPT_CAC_KHOAN_GIAM_TRU!$B$4:$I$472,8,FALSE)</f>
        <v>149038.46153846156</v>
      </c>
      <c r="V155" s="17">
        <f t="shared" si="0"/>
        <v>8327115.384615385</v>
      </c>
      <c r="W155" s="18">
        <f>VLOOKUP(B155,[1]RPT_BAO_HIEM!$B$5:$N$992,11,FALSE)</f>
        <v>310000</v>
      </c>
      <c r="X155" s="18">
        <f>VLOOKUP(B155,[1]RPT_BAO_HIEM!$B$5:$N$992,12,FALSE)</f>
        <v>58125</v>
      </c>
      <c r="Y155" s="18">
        <f>VLOOKUP(B155,[1]RPT_BAO_HIEM!$B$5:$N$992,13,FALSE)</f>
        <v>38750</v>
      </c>
      <c r="Z155" s="19">
        <f>MIN(VLOOKUP(B155,[1]RPT_DOAN_PHI!$B$5:$H$894,7,FALSE),115000)</f>
        <v>38750</v>
      </c>
      <c r="AA155" s="18">
        <f>VLOOKUP(B155,[1]RPT_THUE!$B$5:$H$850,7,FALSE)</f>
        <v>0</v>
      </c>
      <c r="AB155" s="18">
        <f t="shared" si="1"/>
        <v>445625</v>
      </c>
      <c r="AC155" s="20">
        <f t="shared" si="2"/>
        <v>7881490.384615385</v>
      </c>
      <c r="AD155" s="21"/>
      <c r="AE155" s="21"/>
      <c r="AF155" s="20">
        <f t="shared" si="3"/>
        <v>7881490.384615385</v>
      </c>
      <c r="AG155" s="82">
        <f t="shared" si="8"/>
        <v>406875</v>
      </c>
    </row>
    <row r="156" spans="1:43" ht="19.5" customHeight="1">
      <c r="A156" s="12">
        <f t="shared" si="9"/>
        <v>150</v>
      </c>
      <c r="B156" s="40">
        <f>[1]GD_CHUNG!B158</f>
        <v>13673</v>
      </c>
      <c r="C156" s="42" t="str">
        <f>[1]GD_CHUNG!C158</f>
        <v>Đỗ Văn Thắng</v>
      </c>
      <c r="D156" s="42" t="str">
        <f>[1]GD_CHUNG!D158</f>
        <v>Nhân viên phục vụ hành khách hàng hóa</v>
      </c>
      <c r="E156" s="13" t="str">
        <f>[1]GD_CHUNG!G158</f>
        <v>HD3N</v>
      </c>
      <c r="F156" s="14">
        <f>VLOOKUP(B156,[1]GD_LCD_HS_LNS!$B$4:$E$993,4,FALSE)</f>
        <v>3875000</v>
      </c>
      <c r="G156" s="54">
        <f>VLOOKUP(B156,[1]GD_CHUNG!$B$5:$N$532,13,FALSE)</f>
        <v>19028632709016</v>
      </c>
      <c r="H156" s="15">
        <f>VLOOKUP(B156,[1]GD_CHAM_CONG!$C$6:$AN$934,38,FALSE)</f>
        <v>27</v>
      </c>
      <c r="I156" s="15">
        <f>VLOOKUP(B156,[1]GD_CHAM_CONG!$C$6:$AS$934,39,FALSE)+VLOOKUP(B156,[1]GD_CHAM_CONG!$C$6:$AS$934,40,FALSE)+VLOOKUP(B156,[1]GD_CHAM_CONG!$C$6:$AS$934,41,FALSE)+VLOOKUP(B156,[1]GD_CHAM_CONG!$C$6:$AS$934,42,FALSE)+VLOOKUP(B156,[1]GD_CHAM_CONG!$C$6:$AS$934,43,FALSE)</f>
        <v>0</v>
      </c>
      <c r="J156" s="15">
        <f>VLOOKUP(B156,[1]GD_CHAM_CONG!$C$6:$AV$934,44,FALSE)+VLOOKUP(B156,[1]GD_CHAM_CONG!$C$6:$AV$934,45,FALSE)+VLOOKUP(B156,[1]GD_CHAM_CONG!$C$6:$AV$934,46,FALSE)</f>
        <v>0</v>
      </c>
      <c r="K156" s="15">
        <f>VLOOKUP(B156,[1]GD_CHAM_CONG!$C$6:$AW$934,47,FALSE)</f>
        <v>0</v>
      </c>
      <c r="L156" s="15">
        <f>VLOOKUP(B156,[1]GD_CHAM_CONG!$C$6:$AZ$934,48,FALSE)</f>
        <v>0</v>
      </c>
      <c r="M156" s="15">
        <f>VLOOKUP(B156,[1]GD_CHAM_CONG!$C$6:$BF$934,50,FALSE)+VLOOKUP(B156,[1]GD_CHAM_CONG!$C$6:$BF$934,51,FALSE)+VLOOKUP(B156,[1]GD_CHAM_CONG!$C$6:$BF$934,52,FALSE)+VLOOKUP(B156,[1]GD_CHAM_CONG!$C$6:$BF$934,53,FALSE)+VLOOKUP(B156,[1]GD_CHAM_CONG!$C$6:$BF$934,54,FALSE)</f>
        <v>0</v>
      </c>
      <c r="N156" s="16">
        <f>VLOOKUP(B156,[1]GD_CHAM_CONG!$C$1:$BK$473,61,FALSE)</f>
        <v>0.87</v>
      </c>
      <c r="O156" s="16">
        <f>VLOOKUP(B156,[1]GD_LCD_HS_LNS!$B$4:$F$469,5,FALSE)</f>
        <v>1.6</v>
      </c>
      <c r="P156" s="17">
        <f>VLOOKUP(B156,[1]RPT_LNS_LUONG_CHE_DO!$B$5:$BC$548,54,FALSE)</f>
        <v>6264000.0000000009</v>
      </c>
      <c r="Q156" s="17">
        <f>VLOOKUP(B156,[1]RPT_LNS_LUONG_CHE_DO!$B$5:$CD$916,81,FALSE)</f>
        <v>0</v>
      </c>
      <c r="R156" s="17">
        <f>VLOOKUP(B156,[1]RPT_PHU_CAP_TN!$B$5:$G$992,6,FALSE)</f>
        <v>0</v>
      </c>
      <c r="S156" s="17">
        <f>VLOOKUP(B156,[1]RPT_TIEN_AN_TRUA!$B$5:$I$993,8,FALSE)</f>
        <v>680000</v>
      </c>
      <c r="T156" s="17">
        <f>VLOOKUP(B156,[1]RPT_LNS_LUONG_CHE_DO!$B$5:$BX$920,75,FALSE)+VLOOKUP(B156,[1]RPT_LNS_LUONG_CHE_DO!$B$5:$BY$920,76,FALSE)</f>
        <v>447115.38461538468</v>
      </c>
      <c r="U156" s="13">
        <f>VLOOKUP(B156,[1]RPT_CAC_KHOAN_GIAM_TRU!$B$4:$I$472,7,FALSE) + VLOOKUP(B156,[1]RPT_CAC_KHOAN_GIAM_TRU!$B$4:$I$472,8,FALSE)</f>
        <v>149038.46153846156</v>
      </c>
      <c r="V156" s="17">
        <f t="shared" si="0"/>
        <v>7391115.3846153859</v>
      </c>
      <c r="W156" s="18">
        <f>VLOOKUP(B156,[1]RPT_BAO_HIEM!$B$5:$N$992,11,FALSE)</f>
        <v>310000</v>
      </c>
      <c r="X156" s="18">
        <f>VLOOKUP(B156,[1]RPT_BAO_HIEM!$B$5:$N$992,12,FALSE)</f>
        <v>58125</v>
      </c>
      <c r="Y156" s="18">
        <f>VLOOKUP(B156,[1]RPT_BAO_HIEM!$B$5:$N$992,13,FALSE)</f>
        <v>38750</v>
      </c>
      <c r="Z156" s="19">
        <f>MIN(VLOOKUP(B156,[1]RPT_DOAN_PHI!$B$5:$H$894,7,FALSE),115000)</f>
        <v>38750</v>
      </c>
      <c r="AA156" s="18">
        <f>VLOOKUP(B156,[1]RPT_THUE!$B$5:$H$850,7,FALSE)</f>
        <v>0</v>
      </c>
      <c r="AB156" s="18">
        <f t="shared" si="1"/>
        <v>445625</v>
      </c>
      <c r="AC156" s="20">
        <f t="shared" si="2"/>
        <v>6945490.3846153859</v>
      </c>
      <c r="AD156" s="21"/>
      <c r="AE156" s="21"/>
      <c r="AF156" s="20">
        <f t="shared" si="3"/>
        <v>6945490.3846153859</v>
      </c>
      <c r="AG156" s="82">
        <f t="shared" si="8"/>
        <v>406875</v>
      </c>
    </row>
    <row r="157" spans="1:43" ht="19.5" customHeight="1">
      <c r="A157" s="12">
        <f t="shared" si="9"/>
        <v>151</v>
      </c>
      <c r="B157" s="40">
        <f>[1]GD_CHUNG!B159</f>
        <v>10572</v>
      </c>
      <c r="C157" s="42" t="str">
        <f>[1]GD_CHUNG!C159</f>
        <v>Võ Thị Hồng Minh</v>
      </c>
      <c r="D157" s="42" t="str">
        <f>[1]GD_CHUNG!D159</f>
        <v>NV PVHK</v>
      </c>
      <c r="E157" s="13" t="str">
        <f>[1]GD_CHUNG!G159</f>
        <v>HDKX</v>
      </c>
      <c r="F157" s="14">
        <f>VLOOKUP(B157,[1]GD_LCD_HS_LNS!$B$4:$E$993,4,FALSE)</f>
        <v>3875000</v>
      </c>
      <c r="G157" s="54">
        <f>VLOOKUP(B157,[1]GD_CHUNG!$B$5:$N$532,13,FALSE)</f>
        <v>10522162218012</v>
      </c>
      <c r="H157" s="15">
        <f>VLOOKUP(B157,[1]GD_CHAM_CONG!$C$6:$AN$934,38,FALSE)</f>
        <v>27</v>
      </c>
      <c r="I157" s="15">
        <f>VLOOKUP(B157,[1]GD_CHAM_CONG!$C$6:$AS$934,39,FALSE)+VLOOKUP(B157,[1]GD_CHAM_CONG!$C$6:$AS$934,40,FALSE)+VLOOKUP(B157,[1]GD_CHAM_CONG!$C$6:$AS$934,41,FALSE)+VLOOKUP(B157,[1]GD_CHAM_CONG!$C$6:$AS$934,42,FALSE)+VLOOKUP(B157,[1]GD_CHAM_CONG!$C$6:$AS$934,43,FALSE)</f>
        <v>0</v>
      </c>
      <c r="J157" s="15">
        <f>VLOOKUP(B157,[1]GD_CHAM_CONG!$C$6:$AV$934,44,FALSE)+VLOOKUP(B157,[1]GD_CHAM_CONG!$C$6:$AV$934,45,FALSE)+VLOOKUP(B157,[1]GD_CHAM_CONG!$C$6:$AV$934,46,FALSE)</f>
        <v>0</v>
      </c>
      <c r="K157" s="15">
        <f>VLOOKUP(B157,[1]GD_CHAM_CONG!$C$6:$AW$934,47,FALSE)</f>
        <v>0</v>
      </c>
      <c r="L157" s="15">
        <f>VLOOKUP(B157,[1]GD_CHAM_CONG!$C$6:$AZ$934,48,FALSE)</f>
        <v>0</v>
      </c>
      <c r="M157" s="15">
        <f>VLOOKUP(B157,[1]GD_CHAM_CONG!$C$6:$BF$934,50,FALSE)+VLOOKUP(B157,[1]GD_CHAM_CONG!$C$6:$BF$934,51,FALSE)+VLOOKUP(B157,[1]GD_CHAM_CONG!$C$6:$BF$934,52,FALSE)+VLOOKUP(B157,[1]GD_CHAM_CONG!$C$6:$BF$934,53,FALSE)+VLOOKUP(B157,[1]GD_CHAM_CONG!$C$6:$BF$934,54,FALSE)</f>
        <v>0</v>
      </c>
      <c r="N157" s="16">
        <f>VLOOKUP(B157,[1]GD_CHAM_CONG!$C$1:$BK$473,61,FALSE)</f>
        <v>1.05</v>
      </c>
      <c r="O157" s="16">
        <f>VLOOKUP(B157,[1]GD_LCD_HS_LNS!$B$4:$F$469,5,FALSE)</f>
        <v>2.13</v>
      </c>
      <c r="P157" s="17">
        <f>VLOOKUP(B157,[1]RPT_LNS_LUONG_CHE_DO!$B$5:$BC$548,54,FALSE)</f>
        <v>10064250</v>
      </c>
      <c r="Q157" s="17">
        <f>VLOOKUP(B157,[1]RPT_LNS_LUONG_CHE_DO!$B$5:$CD$916,81,FALSE)</f>
        <v>0</v>
      </c>
      <c r="R157" s="17">
        <f>VLOOKUP(B157,[1]RPT_PHU_CAP_TN!$B$5:$G$992,6,FALSE)</f>
        <v>155000</v>
      </c>
      <c r="S157" s="17">
        <f>VLOOKUP(B157,[1]RPT_TIEN_AN_TRUA!$B$5:$I$993,8,FALSE)</f>
        <v>680000</v>
      </c>
      <c r="T157" s="17">
        <f>VLOOKUP(B157,[1]RPT_LNS_LUONG_CHE_DO!$B$5:$BX$920,75,FALSE)+VLOOKUP(B157,[1]RPT_LNS_LUONG_CHE_DO!$B$5:$BY$920,76,FALSE)</f>
        <v>447115.38461538468</v>
      </c>
      <c r="U157" s="13">
        <f>VLOOKUP(B157,[1]RPT_CAC_KHOAN_GIAM_TRU!$B$4:$I$472,7,FALSE) + VLOOKUP(B157,[1]RPT_CAC_KHOAN_GIAM_TRU!$B$4:$I$472,8,FALSE)</f>
        <v>149038.46153846156</v>
      </c>
      <c r="V157" s="17">
        <f t="shared" si="0"/>
        <v>11346365.384615384</v>
      </c>
      <c r="W157" s="18">
        <f>VLOOKUP(B157,[1]RPT_BAO_HIEM!$B$5:$N$992,11,FALSE)</f>
        <v>310000</v>
      </c>
      <c r="X157" s="18">
        <f>VLOOKUP(B157,[1]RPT_BAO_HIEM!$B$5:$N$992,12,FALSE)</f>
        <v>58125</v>
      </c>
      <c r="Y157" s="18">
        <f>VLOOKUP(B157,[1]RPT_BAO_HIEM!$B$5:$N$992,13,FALSE)</f>
        <v>38750</v>
      </c>
      <c r="Z157" s="19">
        <f>MIN(VLOOKUP(B157,[1]RPT_DOAN_PHI!$B$5:$H$894,7,FALSE),115000)</f>
        <v>38750</v>
      </c>
      <c r="AA157" s="18">
        <f>VLOOKUP(B157,[1]RPT_THUE!$B$5:$H$850,7,FALSE)</f>
        <v>0</v>
      </c>
      <c r="AB157" s="18">
        <f t="shared" si="1"/>
        <v>445625</v>
      </c>
      <c r="AC157" s="20">
        <f t="shared" si="2"/>
        <v>10900740.384615384</v>
      </c>
      <c r="AD157" s="21"/>
      <c r="AE157" s="21"/>
      <c r="AF157" s="20">
        <f t="shared" si="3"/>
        <v>10900740.384615384</v>
      </c>
      <c r="AG157" s="82">
        <f t="shared" si="8"/>
        <v>406875</v>
      </c>
    </row>
    <row r="158" spans="1:43" ht="19.5" customHeight="1">
      <c r="A158" s="12">
        <f t="shared" si="9"/>
        <v>152</v>
      </c>
      <c r="B158" s="40">
        <f>[1]GD_CHUNG!B160</f>
        <v>10574</v>
      </c>
      <c r="C158" s="42" t="str">
        <f>[1]GD_CHUNG!C160</f>
        <v>Nguyễn Thị Hồng Duyên</v>
      </c>
      <c r="D158" s="42" t="str">
        <f>[1]GD_CHUNG!D160</f>
        <v>NV PVHK</v>
      </c>
      <c r="E158" s="13" t="str">
        <f>[1]GD_CHUNG!G160</f>
        <v>HDKX</v>
      </c>
      <c r="F158" s="14">
        <f>VLOOKUP(B158,[1]GD_LCD_HS_LNS!$B$4:$E$993,4,FALSE)</f>
        <v>3875000</v>
      </c>
      <c r="G158" s="54">
        <f>VLOOKUP(B158,[1]GD_CHUNG!$B$5:$N$532,13,FALSE)</f>
        <v>10520235203016</v>
      </c>
      <c r="H158" s="15">
        <f>VLOOKUP(B158,[1]GD_CHAM_CONG!$C$6:$AN$934,38,FALSE)</f>
        <v>27</v>
      </c>
      <c r="I158" s="15">
        <f>VLOOKUP(B158,[1]GD_CHAM_CONG!$C$6:$AS$934,39,FALSE)+VLOOKUP(B158,[1]GD_CHAM_CONG!$C$6:$AS$934,40,FALSE)+VLOOKUP(B158,[1]GD_CHAM_CONG!$C$6:$AS$934,41,FALSE)+VLOOKUP(B158,[1]GD_CHAM_CONG!$C$6:$AS$934,42,FALSE)+VLOOKUP(B158,[1]GD_CHAM_CONG!$C$6:$AS$934,43,FALSE)</f>
        <v>0</v>
      </c>
      <c r="J158" s="15">
        <f>VLOOKUP(B158,[1]GD_CHAM_CONG!$C$6:$AV$934,44,FALSE)+VLOOKUP(B158,[1]GD_CHAM_CONG!$C$6:$AV$934,45,FALSE)+VLOOKUP(B158,[1]GD_CHAM_CONG!$C$6:$AV$934,46,FALSE)</f>
        <v>0</v>
      </c>
      <c r="K158" s="15">
        <f>VLOOKUP(B158,[1]GD_CHAM_CONG!$C$6:$AW$934,47,FALSE)</f>
        <v>0</v>
      </c>
      <c r="L158" s="15">
        <f>VLOOKUP(B158,[1]GD_CHAM_CONG!$C$6:$AZ$934,48,FALSE)</f>
        <v>0</v>
      </c>
      <c r="M158" s="15">
        <f>VLOOKUP(B158,[1]GD_CHAM_CONG!$C$6:$BF$934,50,FALSE)+VLOOKUP(B158,[1]GD_CHAM_CONG!$C$6:$BF$934,51,FALSE)+VLOOKUP(B158,[1]GD_CHAM_CONG!$C$6:$BF$934,52,FALSE)+VLOOKUP(B158,[1]GD_CHAM_CONG!$C$6:$BF$934,53,FALSE)+VLOOKUP(B158,[1]GD_CHAM_CONG!$C$6:$BF$934,54,FALSE)</f>
        <v>0</v>
      </c>
      <c r="N158" s="16">
        <f>VLOOKUP(B158,[1]GD_CHAM_CONG!$C$1:$BK$473,61,FALSE)</f>
        <v>1</v>
      </c>
      <c r="O158" s="16">
        <f>VLOOKUP(B158,[1]GD_LCD_HS_LNS!$B$4:$F$469,5,FALSE)</f>
        <v>2.13</v>
      </c>
      <c r="P158" s="17">
        <f>VLOOKUP(B158,[1]RPT_LNS_LUONG_CHE_DO!$B$5:$BC$548,54,FALSE)</f>
        <v>9585000</v>
      </c>
      <c r="Q158" s="17">
        <f>VLOOKUP(B158,[1]RPT_LNS_LUONG_CHE_DO!$B$5:$CD$916,81,FALSE)</f>
        <v>0</v>
      </c>
      <c r="R158" s="17">
        <f>VLOOKUP(B158,[1]RPT_PHU_CAP_TN!$B$5:$G$992,6,FALSE)</f>
        <v>0</v>
      </c>
      <c r="S158" s="17">
        <f>VLOOKUP(B158,[1]RPT_TIEN_AN_TRUA!$B$5:$I$993,8,FALSE)</f>
        <v>680000</v>
      </c>
      <c r="T158" s="17">
        <f>VLOOKUP(B158,[1]RPT_LNS_LUONG_CHE_DO!$B$5:$BX$920,75,FALSE)+VLOOKUP(B158,[1]RPT_LNS_LUONG_CHE_DO!$B$5:$BY$920,76,FALSE)</f>
        <v>447115.38461538468</v>
      </c>
      <c r="U158" s="13">
        <f>VLOOKUP(B158,[1]RPT_CAC_KHOAN_GIAM_TRU!$B$4:$I$472,7,FALSE) + VLOOKUP(B158,[1]RPT_CAC_KHOAN_GIAM_TRU!$B$4:$I$472,8,FALSE)</f>
        <v>149038.46153846156</v>
      </c>
      <c r="V158" s="17">
        <f t="shared" si="0"/>
        <v>10712115.384615384</v>
      </c>
      <c r="W158" s="18">
        <f>VLOOKUP(B158,[1]RPT_BAO_HIEM!$B$5:$N$992,11,FALSE)</f>
        <v>310000</v>
      </c>
      <c r="X158" s="18">
        <f>VLOOKUP(B158,[1]RPT_BAO_HIEM!$B$5:$N$992,12,FALSE)</f>
        <v>58125</v>
      </c>
      <c r="Y158" s="18">
        <f>VLOOKUP(B158,[1]RPT_BAO_HIEM!$B$5:$N$992,13,FALSE)</f>
        <v>38750</v>
      </c>
      <c r="Z158" s="19">
        <f>MIN(VLOOKUP(B158,[1]RPT_DOAN_PHI!$B$5:$H$894,7,FALSE),115000)</f>
        <v>38750</v>
      </c>
      <c r="AA158" s="18">
        <f>VLOOKUP(B158,[1]RPT_THUE!$B$5:$H$850,7,FALSE)</f>
        <v>0</v>
      </c>
      <c r="AB158" s="18">
        <f t="shared" si="1"/>
        <v>445625</v>
      </c>
      <c r="AC158" s="20">
        <f t="shared" si="2"/>
        <v>10266490.384615384</v>
      </c>
      <c r="AD158" s="21"/>
      <c r="AE158" s="21"/>
      <c r="AF158" s="20">
        <f t="shared" si="3"/>
        <v>10266490.384615384</v>
      </c>
      <c r="AG158" s="82">
        <f t="shared" si="8"/>
        <v>406875</v>
      </c>
    </row>
    <row r="159" spans="1:43" ht="19.5" customHeight="1">
      <c r="A159" s="12">
        <f t="shared" si="9"/>
        <v>153</v>
      </c>
      <c r="B159" s="40">
        <f>[1]GD_CHUNG!B161</f>
        <v>10575</v>
      </c>
      <c r="C159" s="42" t="str">
        <f>[1]GD_CHUNG!C161</f>
        <v>Phan Thị Thu Hường</v>
      </c>
      <c r="D159" s="42" t="str">
        <f>[1]GD_CHUNG!D161</f>
        <v>Phó đội trường</v>
      </c>
      <c r="E159" s="13" t="str">
        <f>[1]GD_CHUNG!G161</f>
        <v>HDKX</v>
      </c>
      <c r="F159" s="14">
        <f>VLOOKUP(B159,[1]GD_LCD_HS_LNS!$B$4:$E$993,4,FALSE)</f>
        <v>4921000</v>
      </c>
      <c r="G159" s="54">
        <f>VLOOKUP(B159,[1]GD_CHUNG!$B$5:$N$532,13,FALSE)</f>
        <v>10520104989014</v>
      </c>
      <c r="H159" s="15">
        <f>VLOOKUP(B159,[1]GD_CHAM_CONG!$C$6:$AN$934,38,FALSE)</f>
        <v>0</v>
      </c>
      <c r="I159" s="15">
        <f>VLOOKUP(B159,[1]GD_CHAM_CONG!$C$6:$AS$934,39,FALSE)+VLOOKUP(B159,[1]GD_CHAM_CONG!$C$6:$AS$934,40,FALSE)+VLOOKUP(B159,[1]GD_CHAM_CONG!$C$6:$AS$934,41,FALSE)+VLOOKUP(B159,[1]GD_CHAM_CONG!$C$6:$AS$934,42,FALSE)+VLOOKUP(B159,[1]GD_CHAM_CONG!$C$6:$AS$934,43,FALSE)</f>
        <v>0</v>
      </c>
      <c r="J159" s="15">
        <f>VLOOKUP(B159,[1]GD_CHAM_CONG!$C$6:$AV$934,44,FALSE)+VLOOKUP(B159,[1]GD_CHAM_CONG!$C$6:$AV$934,45,FALSE)+VLOOKUP(B159,[1]GD_CHAM_CONG!$C$6:$AV$934,46,FALSE)</f>
        <v>27</v>
      </c>
      <c r="K159" s="15">
        <f>VLOOKUP(B159,[1]GD_CHAM_CONG!$C$6:$AW$934,47,FALSE)</f>
        <v>0</v>
      </c>
      <c r="L159" s="15">
        <f>VLOOKUP(B159,[1]GD_CHAM_CONG!$C$6:$AZ$934,48,FALSE)</f>
        <v>0</v>
      </c>
      <c r="M159" s="15">
        <f>VLOOKUP(B159,[1]GD_CHAM_CONG!$C$6:$BF$934,50,FALSE)+VLOOKUP(B159,[1]GD_CHAM_CONG!$C$6:$BF$934,51,FALSE)+VLOOKUP(B159,[1]GD_CHAM_CONG!$C$6:$BF$934,52,FALSE)+VLOOKUP(B159,[1]GD_CHAM_CONG!$C$6:$BF$934,53,FALSE)+VLOOKUP(B159,[1]GD_CHAM_CONG!$C$6:$BF$934,54,FALSE)</f>
        <v>0</v>
      </c>
      <c r="N159" s="16">
        <f>VLOOKUP(B159,[1]GD_CHAM_CONG!$C$1:$BK$473,61,FALSE)</f>
        <v>1</v>
      </c>
      <c r="O159" s="16">
        <f>VLOOKUP(B159,[1]GD_LCD_HS_LNS!$B$4:$F$469,5,FALSE)</f>
        <v>3.27</v>
      </c>
      <c r="P159" s="17">
        <f>VLOOKUP(B159,[1]RPT_LNS_LUONG_CHE_DO!$B$5:$BC$548,54,FALSE)</f>
        <v>1471500</v>
      </c>
      <c r="Q159" s="17">
        <f>VLOOKUP(B159,[1]RPT_LNS_LUONG_CHE_DO!$B$5:$CD$916,81,FALSE)</f>
        <v>0</v>
      </c>
      <c r="R159" s="17">
        <f>VLOOKUP(B159,[1]RPT_PHU_CAP_TN!$B$5:$G$992,6,FALSE)</f>
        <v>0</v>
      </c>
      <c r="S159" s="17">
        <f>VLOOKUP(B159,[1]RPT_TIEN_AN_TRUA!$B$5:$I$993,8,FALSE)</f>
        <v>0</v>
      </c>
      <c r="T159" s="17">
        <f>VLOOKUP(B159,[1]RPT_LNS_LUONG_CHE_DO!$B$5:$BX$920,75,FALSE)+VLOOKUP(B159,[1]RPT_LNS_LUONG_CHE_DO!$B$5:$BY$920,76,FALSE)</f>
        <v>0</v>
      </c>
      <c r="U159" s="13">
        <f>VLOOKUP(B159,[1]RPT_CAC_KHOAN_GIAM_TRU!$B$4:$I$472,7,FALSE) + VLOOKUP(B159,[1]RPT_CAC_KHOAN_GIAM_TRU!$B$4:$I$472,8,FALSE)</f>
        <v>0</v>
      </c>
      <c r="V159" s="17">
        <f t="shared" si="0"/>
        <v>1471500</v>
      </c>
      <c r="W159" s="18">
        <f>VLOOKUP(B159,[1]RPT_BAO_HIEM!$B$5:$N$992,11,FALSE)</f>
        <v>0</v>
      </c>
      <c r="X159" s="18">
        <f>VLOOKUP(B159,[1]RPT_BAO_HIEM!$B$5:$N$992,12,FALSE)</f>
        <v>0</v>
      </c>
      <c r="Y159" s="18">
        <f>VLOOKUP(B159,[1]RPT_BAO_HIEM!$B$5:$N$992,13,FALSE)</f>
        <v>0</v>
      </c>
      <c r="Z159" s="19">
        <f>MIN(VLOOKUP(B159,[1]RPT_DOAN_PHI!$B$5:$H$894,7,FALSE),115000)</f>
        <v>0</v>
      </c>
      <c r="AA159" s="18">
        <f>VLOOKUP(B159,[1]RPT_THUE!$B$5:$H$850,7,FALSE)</f>
        <v>0</v>
      </c>
      <c r="AB159" s="18">
        <f t="shared" si="1"/>
        <v>0</v>
      </c>
      <c r="AC159" s="20">
        <f t="shared" si="2"/>
        <v>1471500</v>
      </c>
      <c r="AD159" s="21"/>
      <c r="AE159" s="21"/>
      <c r="AF159" s="20">
        <f t="shared" si="3"/>
        <v>1471500</v>
      </c>
      <c r="AG159" s="82">
        <f t="shared" si="8"/>
        <v>0</v>
      </c>
    </row>
    <row r="160" spans="1:43" ht="19.5" customHeight="1">
      <c r="A160" s="12">
        <f t="shared" si="9"/>
        <v>154</v>
      </c>
      <c r="B160" s="40">
        <f>[1]GD_CHUNG!B162</f>
        <v>10579</v>
      </c>
      <c r="C160" s="42" t="str">
        <f>[1]GD_CHUNG!C162</f>
        <v>Tạ Thị Cẩm Vân</v>
      </c>
      <c r="D160" s="42" t="str">
        <f>[1]GD_CHUNG!D162</f>
        <v>NV PVHK</v>
      </c>
      <c r="E160" s="13" t="str">
        <f>[1]GD_CHUNG!G162</f>
        <v>HD3N</v>
      </c>
      <c r="F160" s="14">
        <f>VLOOKUP(B160,[1]GD_LCD_HS_LNS!$B$4:$E$993,4,FALSE)</f>
        <v>3875000</v>
      </c>
      <c r="G160" s="54">
        <f>VLOOKUP(B160,[1]GD_CHUNG!$B$5:$N$532,13,FALSE)</f>
        <v>10525139513014</v>
      </c>
      <c r="H160" s="15">
        <f>VLOOKUP(B160,[1]GD_CHAM_CONG!$C$6:$AN$934,38,FALSE)</f>
        <v>0</v>
      </c>
      <c r="I160" s="15">
        <f>VLOOKUP(B160,[1]GD_CHAM_CONG!$C$6:$AS$934,39,FALSE)+VLOOKUP(B160,[1]GD_CHAM_CONG!$C$6:$AS$934,40,FALSE)+VLOOKUP(B160,[1]GD_CHAM_CONG!$C$6:$AS$934,41,FALSE)+VLOOKUP(B160,[1]GD_CHAM_CONG!$C$6:$AS$934,42,FALSE)+VLOOKUP(B160,[1]GD_CHAM_CONG!$C$6:$AS$934,43,FALSE)</f>
        <v>0</v>
      </c>
      <c r="J160" s="15">
        <f>VLOOKUP(B160,[1]GD_CHAM_CONG!$C$6:$AV$934,44,FALSE)+VLOOKUP(B160,[1]GD_CHAM_CONG!$C$6:$AV$934,45,FALSE)+VLOOKUP(B160,[1]GD_CHAM_CONG!$C$6:$AV$934,46,FALSE)</f>
        <v>27</v>
      </c>
      <c r="K160" s="15">
        <f>VLOOKUP(B160,[1]GD_CHAM_CONG!$C$6:$AW$934,47,FALSE)</f>
        <v>0</v>
      </c>
      <c r="L160" s="15">
        <f>VLOOKUP(B160,[1]GD_CHAM_CONG!$C$6:$AZ$934,48,FALSE)</f>
        <v>0</v>
      </c>
      <c r="M160" s="15">
        <f>VLOOKUP(B160,[1]GD_CHAM_CONG!$C$6:$BF$934,50,FALSE)+VLOOKUP(B160,[1]GD_CHAM_CONG!$C$6:$BF$934,51,FALSE)+VLOOKUP(B160,[1]GD_CHAM_CONG!$C$6:$BF$934,52,FALSE)+VLOOKUP(B160,[1]GD_CHAM_CONG!$C$6:$BF$934,53,FALSE)+VLOOKUP(B160,[1]GD_CHAM_CONG!$C$6:$BF$934,54,FALSE)</f>
        <v>0</v>
      </c>
      <c r="N160" s="16">
        <f>VLOOKUP(B160,[1]GD_CHAM_CONG!$C$1:$BK$473,61,FALSE)</f>
        <v>1</v>
      </c>
      <c r="O160" s="16">
        <f>VLOOKUP(B160,[1]GD_LCD_HS_LNS!$B$4:$F$469,5,FALSE)</f>
        <v>2.0099999999999998</v>
      </c>
      <c r="P160" s="17">
        <f>VLOOKUP(B160,[1]RPT_LNS_LUONG_CHE_DO!$B$5:$BC$548,54,FALSE)</f>
        <v>904499.99999999988</v>
      </c>
      <c r="Q160" s="17">
        <f>VLOOKUP(B160,[1]RPT_LNS_LUONG_CHE_DO!$B$5:$CD$916,81,FALSE)</f>
        <v>0</v>
      </c>
      <c r="R160" s="17">
        <f>VLOOKUP(B160,[1]RPT_PHU_CAP_TN!$B$5:$G$992,6,FALSE)</f>
        <v>0</v>
      </c>
      <c r="S160" s="17">
        <f>VLOOKUP(B160,[1]RPT_TIEN_AN_TRUA!$B$5:$I$993,8,FALSE)</f>
        <v>0</v>
      </c>
      <c r="T160" s="17">
        <f>VLOOKUP(B160,[1]RPT_LNS_LUONG_CHE_DO!$B$5:$BX$920,75,FALSE)+VLOOKUP(B160,[1]RPT_LNS_LUONG_CHE_DO!$B$5:$BY$920,76,FALSE)</f>
        <v>0</v>
      </c>
      <c r="U160" s="13">
        <f>VLOOKUP(B160,[1]RPT_CAC_KHOAN_GIAM_TRU!$B$4:$I$472,7,FALSE) + VLOOKUP(B160,[1]RPT_CAC_KHOAN_GIAM_TRU!$B$4:$I$472,8,FALSE)</f>
        <v>0</v>
      </c>
      <c r="V160" s="17">
        <f t="shared" si="0"/>
        <v>904499.99999999988</v>
      </c>
      <c r="W160" s="18">
        <f>VLOOKUP(B160,[1]RPT_BAO_HIEM!$B$5:$N$992,11,FALSE)</f>
        <v>0</v>
      </c>
      <c r="X160" s="18">
        <f>VLOOKUP(B160,[1]RPT_BAO_HIEM!$B$5:$N$992,12,FALSE)</f>
        <v>0</v>
      </c>
      <c r="Y160" s="18">
        <f>VLOOKUP(B160,[1]RPT_BAO_HIEM!$B$5:$N$992,13,FALSE)</f>
        <v>0</v>
      </c>
      <c r="Z160" s="19">
        <f>MIN(VLOOKUP(B160,[1]RPT_DOAN_PHI!$B$5:$H$894,7,FALSE),115000)</f>
        <v>0</v>
      </c>
      <c r="AA160" s="18">
        <f>VLOOKUP(B160,[1]RPT_THUE!$B$5:$H$850,7,FALSE)</f>
        <v>0</v>
      </c>
      <c r="AB160" s="18">
        <f t="shared" si="1"/>
        <v>0</v>
      </c>
      <c r="AC160" s="20">
        <f t="shared" si="2"/>
        <v>904499.99999999988</v>
      </c>
      <c r="AD160" s="21"/>
      <c r="AE160" s="21"/>
      <c r="AF160" s="20">
        <f t="shared" si="3"/>
        <v>904499.99999999988</v>
      </c>
      <c r="AG160" s="82">
        <f t="shared" si="8"/>
        <v>0</v>
      </c>
    </row>
    <row r="161" spans="1:33" ht="19.5" customHeight="1">
      <c r="A161" s="12">
        <f t="shared" si="9"/>
        <v>155</v>
      </c>
      <c r="B161" s="40">
        <f>[1]GD_CHUNG!B163</f>
        <v>10581</v>
      </c>
      <c r="C161" s="42" t="str">
        <f>[1]GD_CHUNG!C163</f>
        <v>Nguyễn Thị Hoài</v>
      </c>
      <c r="D161" s="42" t="str">
        <f>[1]GD_CHUNG!D163</f>
        <v>NV PVHK</v>
      </c>
      <c r="E161" s="13" t="str">
        <f>[1]GD_CHUNG!G163</f>
        <v>HD3N</v>
      </c>
      <c r="F161" s="14">
        <f>VLOOKUP(B161,[1]GD_LCD_HS_LNS!$B$4:$E$993,4,FALSE)</f>
        <v>3875000</v>
      </c>
      <c r="G161" s="54">
        <f>VLOOKUP(B161,[1]GD_CHUNG!$B$5:$N$532,13,FALSE)</f>
        <v>10524103453019</v>
      </c>
      <c r="H161" s="15">
        <f>VLOOKUP(B161,[1]GD_CHAM_CONG!$C$6:$AN$934,38,FALSE)</f>
        <v>27</v>
      </c>
      <c r="I161" s="15">
        <f>VLOOKUP(B161,[1]GD_CHAM_CONG!$C$6:$AS$934,39,FALSE)+VLOOKUP(B161,[1]GD_CHAM_CONG!$C$6:$AS$934,40,FALSE)+VLOOKUP(B161,[1]GD_CHAM_CONG!$C$6:$AS$934,41,FALSE)+VLOOKUP(B161,[1]GD_CHAM_CONG!$C$6:$AS$934,42,FALSE)+VLOOKUP(B161,[1]GD_CHAM_CONG!$C$6:$AS$934,43,FALSE)</f>
        <v>0</v>
      </c>
      <c r="J161" s="15">
        <f>VLOOKUP(B161,[1]GD_CHAM_CONG!$C$6:$AV$934,44,FALSE)+VLOOKUP(B161,[1]GD_CHAM_CONG!$C$6:$AV$934,45,FALSE)+VLOOKUP(B161,[1]GD_CHAM_CONG!$C$6:$AV$934,46,FALSE)</f>
        <v>0</v>
      </c>
      <c r="K161" s="15">
        <f>VLOOKUP(B161,[1]GD_CHAM_CONG!$C$6:$AW$934,47,FALSE)</f>
        <v>0</v>
      </c>
      <c r="L161" s="15">
        <f>VLOOKUP(B161,[1]GD_CHAM_CONG!$C$6:$AZ$934,48,FALSE)</f>
        <v>0</v>
      </c>
      <c r="M161" s="15">
        <f>VLOOKUP(B161,[1]GD_CHAM_CONG!$C$6:$BF$934,50,FALSE)+VLOOKUP(B161,[1]GD_CHAM_CONG!$C$6:$BF$934,51,FALSE)+VLOOKUP(B161,[1]GD_CHAM_CONG!$C$6:$BF$934,52,FALSE)+VLOOKUP(B161,[1]GD_CHAM_CONG!$C$6:$BF$934,53,FALSE)+VLOOKUP(B161,[1]GD_CHAM_CONG!$C$6:$BF$934,54,FALSE)</f>
        <v>0</v>
      </c>
      <c r="N161" s="16">
        <f>VLOOKUP(B161,[1]GD_CHAM_CONG!$C$1:$BK$473,61,FALSE)</f>
        <v>1</v>
      </c>
      <c r="O161" s="16">
        <f>VLOOKUP(B161,[1]GD_LCD_HS_LNS!$B$4:$F$469,5,FALSE)</f>
        <v>1.9</v>
      </c>
      <c r="P161" s="17">
        <f>VLOOKUP(B161,[1]RPT_LNS_LUONG_CHE_DO!$B$5:$BC$548,54,FALSE)</f>
        <v>8550000</v>
      </c>
      <c r="Q161" s="17">
        <f>VLOOKUP(B161,[1]RPT_LNS_LUONG_CHE_DO!$B$5:$CD$916,81,FALSE)</f>
        <v>0</v>
      </c>
      <c r="R161" s="17">
        <f>VLOOKUP(B161,[1]RPT_PHU_CAP_TN!$B$5:$G$992,6,FALSE)</f>
        <v>155000</v>
      </c>
      <c r="S161" s="17">
        <f>VLOOKUP(B161,[1]RPT_TIEN_AN_TRUA!$B$5:$I$993,8,FALSE)</f>
        <v>680000</v>
      </c>
      <c r="T161" s="17">
        <f>VLOOKUP(B161,[1]RPT_LNS_LUONG_CHE_DO!$B$5:$BX$920,75,FALSE)+VLOOKUP(B161,[1]RPT_LNS_LUONG_CHE_DO!$B$5:$BY$920,76,FALSE)</f>
        <v>0</v>
      </c>
      <c r="U161" s="13">
        <f>VLOOKUP(B161,[1]RPT_CAC_KHOAN_GIAM_TRU!$B$4:$I$472,7,FALSE) + VLOOKUP(B161,[1]RPT_CAC_KHOAN_GIAM_TRU!$B$4:$I$472,8,FALSE)</f>
        <v>0</v>
      </c>
      <c r="V161" s="17">
        <f t="shared" si="0"/>
        <v>9385000</v>
      </c>
      <c r="W161" s="18">
        <f>VLOOKUP(B161,[1]RPT_BAO_HIEM!$B$5:$N$992,11,FALSE)</f>
        <v>310000</v>
      </c>
      <c r="X161" s="18">
        <f>VLOOKUP(B161,[1]RPT_BAO_HIEM!$B$5:$N$992,12,FALSE)</f>
        <v>58125</v>
      </c>
      <c r="Y161" s="18">
        <f>VLOOKUP(B161,[1]RPT_BAO_HIEM!$B$5:$N$992,13,FALSE)</f>
        <v>38750</v>
      </c>
      <c r="Z161" s="19">
        <f>MIN(VLOOKUP(B161,[1]RPT_DOAN_PHI!$B$5:$H$894,7,FALSE),115000)</f>
        <v>38750</v>
      </c>
      <c r="AA161" s="18">
        <f>VLOOKUP(B161,[1]RPT_THUE!$B$5:$H$850,7,FALSE)</f>
        <v>0</v>
      </c>
      <c r="AB161" s="18">
        <f t="shared" si="1"/>
        <v>445625</v>
      </c>
      <c r="AC161" s="20">
        <f t="shared" si="2"/>
        <v>8939375</v>
      </c>
      <c r="AD161" s="21"/>
      <c r="AE161" s="21"/>
      <c r="AF161" s="20">
        <f t="shared" si="3"/>
        <v>8939375</v>
      </c>
      <c r="AG161" s="82">
        <f t="shared" si="8"/>
        <v>406875</v>
      </c>
    </row>
    <row r="162" spans="1:33" ht="19.5" customHeight="1">
      <c r="A162" s="12">
        <f t="shared" si="9"/>
        <v>156</v>
      </c>
      <c r="B162" s="40">
        <f>[1]GD_CHUNG!B164</f>
        <v>10604</v>
      </c>
      <c r="C162" s="42" t="str">
        <f>[1]GD_CHUNG!C164</f>
        <v>Nguyễn Thị Hồng</v>
      </c>
      <c r="D162" s="42" t="str">
        <f>[1]GD_CHUNG!D164</f>
        <v>NV PVHK</v>
      </c>
      <c r="E162" s="13" t="str">
        <f>[1]GD_CHUNG!G164</f>
        <v>HD3N</v>
      </c>
      <c r="F162" s="14">
        <f>VLOOKUP(B162,[1]GD_LCD_HS_LNS!$B$4:$E$993,4,FALSE)</f>
        <v>3875000</v>
      </c>
      <c r="G162" s="54">
        <f>VLOOKUP(B162,[1]GD_CHUNG!$B$5:$N$532,13,FALSE)</f>
        <v>10525139496012</v>
      </c>
      <c r="H162" s="15">
        <f>VLOOKUP(B162,[1]GD_CHAM_CONG!$C$6:$AN$934,38,FALSE)</f>
        <v>27</v>
      </c>
      <c r="I162" s="15">
        <f>VLOOKUP(B162,[1]GD_CHAM_CONG!$C$6:$AS$934,39,FALSE)+VLOOKUP(B162,[1]GD_CHAM_CONG!$C$6:$AS$934,40,FALSE)+VLOOKUP(B162,[1]GD_CHAM_CONG!$C$6:$AS$934,41,FALSE)+VLOOKUP(B162,[1]GD_CHAM_CONG!$C$6:$AS$934,42,FALSE)+VLOOKUP(B162,[1]GD_CHAM_CONG!$C$6:$AS$934,43,FALSE)</f>
        <v>0</v>
      </c>
      <c r="J162" s="15">
        <f>VLOOKUP(B162,[1]GD_CHAM_CONG!$C$6:$AV$934,44,FALSE)+VLOOKUP(B162,[1]GD_CHAM_CONG!$C$6:$AV$934,45,FALSE)+VLOOKUP(B162,[1]GD_CHAM_CONG!$C$6:$AV$934,46,FALSE)</f>
        <v>0</v>
      </c>
      <c r="K162" s="15">
        <f>VLOOKUP(B162,[1]GD_CHAM_CONG!$C$6:$AW$934,47,FALSE)</f>
        <v>0</v>
      </c>
      <c r="L162" s="15">
        <f>VLOOKUP(B162,[1]GD_CHAM_CONG!$C$6:$AZ$934,48,FALSE)</f>
        <v>0</v>
      </c>
      <c r="M162" s="15">
        <f>VLOOKUP(B162,[1]GD_CHAM_CONG!$C$6:$BF$934,50,FALSE)+VLOOKUP(B162,[1]GD_CHAM_CONG!$C$6:$BF$934,51,FALSE)+VLOOKUP(B162,[1]GD_CHAM_CONG!$C$6:$BF$934,52,FALSE)+VLOOKUP(B162,[1]GD_CHAM_CONG!$C$6:$BF$934,53,FALSE)+VLOOKUP(B162,[1]GD_CHAM_CONG!$C$6:$BF$934,54,FALSE)</f>
        <v>0</v>
      </c>
      <c r="N162" s="16">
        <f>VLOOKUP(B162,[1]GD_CHAM_CONG!$C$1:$BK$473,61,FALSE)</f>
        <v>1</v>
      </c>
      <c r="O162" s="16">
        <f>VLOOKUP(B162,[1]GD_LCD_HS_LNS!$B$4:$F$469,5,FALSE)</f>
        <v>1.9</v>
      </c>
      <c r="P162" s="17">
        <f>VLOOKUP(B162,[1]RPT_LNS_LUONG_CHE_DO!$B$5:$BC$548,54,FALSE)</f>
        <v>8550000</v>
      </c>
      <c r="Q162" s="17">
        <f>VLOOKUP(B162,[1]RPT_LNS_LUONG_CHE_DO!$B$5:$CD$916,81,FALSE)</f>
        <v>0</v>
      </c>
      <c r="R162" s="17">
        <f>VLOOKUP(B162,[1]RPT_PHU_CAP_TN!$B$5:$G$992,6,FALSE)</f>
        <v>0</v>
      </c>
      <c r="S162" s="17">
        <f>VLOOKUP(B162,[1]RPT_TIEN_AN_TRUA!$B$5:$I$993,8,FALSE)</f>
        <v>680000</v>
      </c>
      <c r="T162" s="17">
        <f>VLOOKUP(B162,[1]RPT_LNS_LUONG_CHE_DO!$B$5:$BX$920,75,FALSE)+VLOOKUP(B162,[1]RPT_LNS_LUONG_CHE_DO!$B$5:$BY$920,76,FALSE)</f>
        <v>447115.38461538468</v>
      </c>
      <c r="U162" s="13">
        <f>VLOOKUP(B162,[1]RPT_CAC_KHOAN_GIAM_TRU!$B$4:$I$472,7,FALSE) + VLOOKUP(B162,[1]RPT_CAC_KHOAN_GIAM_TRU!$B$4:$I$472,8,FALSE)</f>
        <v>149038.46153846156</v>
      </c>
      <c r="V162" s="17">
        <f t="shared" si="0"/>
        <v>9677115.384615384</v>
      </c>
      <c r="W162" s="18">
        <f>VLOOKUP(B162,[1]RPT_BAO_HIEM!$B$5:$N$992,11,FALSE)</f>
        <v>310000</v>
      </c>
      <c r="X162" s="18">
        <f>VLOOKUP(B162,[1]RPT_BAO_HIEM!$B$5:$N$992,12,FALSE)</f>
        <v>58125</v>
      </c>
      <c r="Y162" s="18">
        <f>VLOOKUP(B162,[1]RPT_BAO_HIEM!$B$5:$N$992,13,FALSE)</f>
        <v>38750</v>
      </c>
      <c r="Z162" s="19">
        <f>MIN(VLOOKUP(B162,[1]RPT_DOAN_PHI!$B$5:$H$894,7,FALSE),115000)</f>
        <v>38750</v>
      </c>
      <c r="AA162" s="18">
        <f>VLOOKUP(B162,[1]RPT_THUE!$B$5:$H$850,7,FALSE)</f>
        <v>0</v>
      </c>
      <c r="AB162" s="18">
        <f t="shared" si="1"/>
        <v>445625</v>
      </c>
      <c r="AC162" s="20">
        <f t="shared" si="2"/>
        <v>9231490.384615384</v>
      </c>
      <c r="AD162" s="21"/>
      <c r="AE162" s="20"/>
      <c r="AF162" s="20">
        <f t="shared" si="3"/>
        <v>9231490.384615384</v>
      </c>
      <c r="AG162" s="82">
        <f t="shared" si="8"/>
        <v>406875</v>
      </c>
    </row>
    <row r="163" spans="1:33" ht="19.5" customHeight="1">
      <c r="A163" s="12">
        <f t="shared" si="9"/>
        <v>157</v>
      </c>
      <c r="B163" s="40">
        <f>[1]GD_CHUNG!B165</f>
        <v>10605</v>
      </c>
      <c r="C163" s="42" t="str">
        <f>[1]GD_CHUNG!C165</f>
        <v>Nguyễn Thị Thùy Dương</v>
      </c>
      <c r="D163" s="42" t="str">
        <f>[1]GD_CHUNG!D165</f>
        <v>NV PVHK</v>
      </c>
      <c r="E163" s="13" t="str">
        <f>[1]GD_CHUNG!G165</f>
        <v>HDKX</v>
      </c>
      <c r="F163" s="14">
        <f>VLOOKUP(B163,[1]GD_LCD_HS_LNS!$B$4:$E$993,4,FALSE)</f>
        <v>3875000</v>
      </c>
      <c r="G163" s="54">
        <f>VLOOKUP(B163,[1]GD_CHUNG!$B$5:$N$532,13,FALSE)</f>
        <v>10520192647012</v>
      </c>
      <c r="H163" s="15">
        <f>VLOOKUP(B163,[1]GD_CHAM_CONG!$C$6:$AN$934,38,FALSE)</f>
        <v>24</v>
      </c>
      <c r="I163" s="15">
        <f>VLOOKUP(B163,[1]GD_CHAM_CONG!$C$6:$AS$934,39,FALSE)+VLOOKUP(B163,[1]GD_CHAM_CONG!$C$6:$AS$934,40,FALSE)+VLOOKUP(B163,[1]GD_CHAM_CONG!$C$6:$AS$934,41,FALSE)+VLOOKUP(B163,[1]GD_CHAM_CONG!$C$6:$AS$934,42,FALSE)+VLOOKUP(B163,[1]GD_CHAM_CONG!$C$6:$AS$934,43,FALSE)</f>
        <v>3</v>
      </c>
      <c r="J163" s="15">
        <f>VLOOKUP(B163,[1]GD_CHAM_CONG!$C$6:$AV$934,44,FALSE)+VLOOKUP(B163,[1]GD_CHAM_CONG!$C$6:$AV$934,45,FALSE)+VLOOKUP(B163,[1]GD_CHAM_CONG!$C$6:$AV$934,46,FALSE)</f>
        <v>0</v>
      </c>
      <c r="K163" s="15">
        <f>VLOOKUP(B163,[1]GD_CHAM_CONG!$C$6:$AW$934,47,FALSE)</f>
        <v>0</v>
      </c>
      <c r="L163" s="15">
        <f>VLOOKUP(B163,[1]GD_CHAM_CONG!$C$6:$AZ$934,48,FALSE)</f>
        <v>0</v>
      </c>
      <c r="M163" s="15">
        <f>VLOOKUP(B163,[1]GD_CHAM_CONG!$C$6:$BF$934,50,FALSE)+VLOOKUP(B163,[1]GD_CHAM_CONG!$C$6:$BF$934,51,FALSE)+VLOOKUP(B163,[1]GD_CHAM_CONG!$C$6:$BF$934,52,FALSE)+VLOOKUP(B163,[1]GD_CHAM_CONG!$C$6:$BF$934,53,FALSE)+VLOOKUP(B163,[1]GD_CHAM_CONG!$C$6:$BF$934,54,FALSE)</f>
        <v>0</v>
      </c>
      <c r="N163" s="16">
        <f>VLOOKUP(B163,[1]GD_CHAM_CONG!$C$1:$BK$473,61,FALSE)</f>
        <v>0.9</v>
      </c>
      <c r="O163" s="16">
        <f>VLOOKUP(B163,[1]GD_LCD_HS_LNS!$B$4:$F$469,5,FALSE)</f>
        <v>2.13</v>
      </c>
      <c r="P163" s="17">
        <f>VLOOKUP(B163,[1]RPT_LNS_LUONG_CHE_DO!$B$5:$BC$548,54,FALSE)</f>
        <v>7667999.9999999991</v>
      </c>
      <c r="Q163" s="17">
        <f>VLOOKUP(B163,[1]RPT_LNS_LUONG_CHE_DO!$B$5:$CD$916,81,FALSE)</f>
        <v>0</v>
      </c>
      <c r="R163" s="17">
        <f>VLOOKUP(B163,[1]RPT_PHU_CAP_TN!$B$5:$G$992,6,FALSE)</f>
        <v>0</v>
      </c>
      <c r="S163" s="17">
        <f>VLOOKUP(B163,[1]RPT_TIEN_AN_TRUA!$B$5:$I$993,8,FALSE)</f>
        <v>604444.44444444438</v>
      </c>
      <c r="T163" s="17">
        <f>VLOOKUP(B163,[1]RPT_LNS_LUONG_CHE_DO!$B$5:$BX$920,75,FALSE)+VLOOKUP(B163,[1]RPT_LNS_LUONG_CHE_DO!$B$5:$BY$920,76,FALSE)</f>
        <v>0</v>
      </c>
      <c r="U163" s="13">
        <f>VLOOKUP(B163,[1]RPT_CAC_KHOAN_GIAM_TRU!$B$4:$I$472,7,FALSE) + VLOOKUP(B163,[1]RPT_CAC_KHOAN_GIAM_TRU!$B$4:$I$472,8,FALSE)</f>
        <v>0</v>
      </c>
      <c r="V163" s="17">
        <f t="shared" si="0"/>
        <v>8272444.4444444431</v>
      </c>
      <c r="W163" s="18">
        <f>VLOOKUP(B163,[1]RPT_BAO_HIEM!$B$5:$N$992,11,FALSE)</f>
        <v>310000</v>
      </c>
      <c r="X163" s="18">
        <f>VLOOKUP(B163,[1]RPT_BAO_HIEM!$B$5:$N$992,12,FALSE)</f>
        <v>58125</v>
      </c>
      <c r="Y163" s="18">
        <f>VLOOKUP(B163,[1]RPT_BAO_HIEM!$B$5:$N$992,13,FALSE)</f>
        <v>38750</v>
      </c>
      <c r="Z163" s="19">
        <f>MIN(VLOOKUP(B163,[1]RPT_DOAN_PHI!$B$5:$H$894,7,FALSE),115000)</f>
        <v>38750</v>
      </c>
      <c r="AA163" s="18">
        <f>VLOOKUP(B163,[1]RPT_THUE!$B$5:$H$850,7,FALSE)</f>
        <v>0</v>
      </c>
      <c r="AB163" s="18">
        <f t="shared" si="1"/>
        <v>445625</v>
      </c>
      <c r="AC163" s="20">
        <f t="shared" si="2"/>
        <v>7826819.4444444431</v>
      </c>
      <c r="AD163" s="20"/>
      <c r="AE163" s="21"/>
      <c r="AF163" s="20">
        <f t="shared" si="3"/>
        <v>7826819.4444444431</v>
      </c>
      <c r="AG163" s="82">
        <f t="shared" si="8"/>
        <v>406875</v>
      </c>
    </row>
    <row r="164" spans="1:33" ht="19.5" customHeight="1">
      <c r="A164" s="12">
        <f t="shared" si="9"/>
        <v>158</v>
      </c>
      <c r="B164" s="40">
        <f>[1]GD_CHUNG!B166</f>
        <v>10611</v>
      </c>
      <c r="C164" s="42" t="str">
        <f>[1]GD_CHUNG!C166</f>
        <v>Hoàng Thị Huyền Diệu</v>
      </c>
      <c r="D164" s="42" t="str">
        <f>[1]GD_CHUNG!D166</f>
        <v>NV PVHK</v>
      </c>
      <c r="E164" s="13" t="str">
        <f>[1]GD_CHUNG!G166</f>
        <v>HDKX</v>
      </c>
      <c r="F164" s="14">
        <f>VLOOKUP(B164,[1]GD_LCD_HS_LNS!$B$4:$E$993,4,FALSE)</f>
        <v>3875000</v>
      </c>
      <c r="G164" s="54">
        <f>VLOOKUP(B164,[1]GD_CHUNG!$B$5:$N$532,13,FALSE)</f>
        <v>10522162383013</v>
      </c>
      <c r="H164" s="15">
        <f>VLOOKUP(B164,[1]GD_CHAM_CONG!$C$6:$AN$934,38,FALSE)</f>
        <v>27</v>
      </c>
      <c r="I164" s="15">
        <f>VLOOKUP(B164,[1]GD_CHAM_CONG!$C$6:$AS$934,39,FALSE)+VLOOKUP(B164,[1]GD_CHAM_CONG!$C$6:$AS$934,40,FALSE)+VLOOKUP(B164,[1]GD_CHAM_CONG!$C$6:$AS$934,41,FALSE)+VLOOKUP(B164,[1]GD_CHAM_CONG!$C$6:$AS$934,42,FALSE)+VLOOKUP(B164,[1]GD_CHAM_CONG!$C$6:$AS$934,43,FALSE)</f>
        <v>0</v>
      </c>
      <c r="J164" s="15">
        <f>VLOOKUP(B164,[1]GD_CHAM_CONG!$C$6:$AV$934,44,FALSE)+VLOOKUP(B164,[1]GD_CHAM_CONG!$C$6:$AV$934,45,FALSE)+VLOOKUP(B164,[1]GD_CHAM_CONG!$C$6:$AV$934,46,FALSE)</f>
        <v>0</v>
      </c>
      <c r="K164" s="15">
        <f>VLOOKUP(B164,[1]GD_CHAM_CONG!$C$6:$AW$934,47,FALSE)</f>
        <v>0</v>
      </c>
      <c r="L164" s="15">
        <f>VLOOKUP(B164,[1]GD_CHAM_CONG!$C$6:$AZ$934,48,FALSE)</f>
        <v>0</v>
      </c>
      <c r="M164" s="15">
        <f>VLOOKUP(B164,[1]GD_CHAM_CONG!$C$6:$BF$934,50,FALSE)+VLOOKUP(B164,[1]GD_CHAM_CONG!$C$6:$BF$934,51,FALSE)+VLOOKUP(B164,[1]GD_CHAM_CONG!$C$6:$BF$934,52,FALSE)+VLOOKUP(B164,[1]GD_CHAM_CONG!$C$6:$BF$934,53,FALSE)+VLOOKUP(B164,[1]GD_CHAM_CONG!$C$6:$BF$934,54,FALSE)</f>
        <v>0</v>
      </c>
      <c r="N164" s="16">
        <f>VLOOKUP(B164,[1]GD_CHAM_CONG!$C$1:$BK$473,61,FALSE)</f>
        <v>1</v>
      </c>
      <c r="O164" s="16">
        <f>VLOOKUP(B164,[1]GD_LCD_HS_LNS!$B$4:$F$469,5,FALSE)</f>
        <v>2.13</v>
      </c>
      <c r="P164" s="17">
        <f>VLOOKUP(B164,[1]RPT_LNS_LUONG_CHE_DO!$B$5:$BC$548,54,FALSE)</f>
        <v>9585000</v>
      </c>
      <c r="Q164" s="17">
        <f>VLOOKUP(B164,[1]RPT_LNS_LUONG_CHE_DO!$B$5:$CD$916,81,FALSE)</f>
        <v>0</v>
      </c>
      <c r="R164" s="17">
        <f>VLOOKUP(B164,[1]RPT_PHU_CAP_TN!$B$5:$G$992,6,FALSE)</f>
        <v>0</v>
      </c>
      <c r="S164" s="17">
        <f>VLOOKUP(B164,[1]RPT_TIEN_AN_TRUA!$B$5:$I$993,8,FALSE)</f>
        <v>680000</v>
      </c>
      <c r="T164" s="17">
        <f>VLOOKUP(B164,[1]RPT_LNS_LUONG_CHE_DO!$B$5:$BX$920,75,FALSE)+VLOOKUP(B164,[1]RPT_LNS_LUONG_CHE_DO!$B$5:$BY$920,76,FALSE)</f>
        <v>447115.38461538468</v>
      </c>
      <c r="U164" s="13">
        <f>VLOOKUP(B164,[1]RPT_CAC_KHOAN_GIAM_TRU!$B$4:$I$472,7,FALSE) + VLOOKUP(B164,[1]RPT_CAC_KHOAN_GIAM_TRU!$B$4:$I$472,8,FALSE)</f>
        <v>149038.46153846156</v>
      </c>
      <c r="V164" s="17">
        <f t="shared" si="0"/>
        <v>10712115.384615384</v>
      </c>
      <c r="W164" s="18">
        <f>VLOOKUP(B164,[1]RPT_BAO_HIEM!$B$5:$N$992,11,FALSE)</f>
        <v>310000</v>
      </c>
      <c r="X164" s="18">
        <f>VLOOKUP(B164,[1]RPT_BAO_HIEM!$B$5:$N$992,12,FALSE)</f>
        <v>58125</v>
      </c>
      <c r="Y164" s="18">
        <f>VLOOKUP(B164,[1]RPT_BAO_HIEM!$B$5:$N$992,13,FALSE)</f>
        <v>38750</v>
      </c>
      <c r="Z164" s="19">
        <f>MIN(VLOOKUP(B164,[1]RPT_DOAN_PHI!$B$5:$H$894,7,FALSE),115000)</f>
        <v>38750</v>
      </c>
      <c r="AA164" s="18">
        <f>VLOOKUP(B164,[1]RPT_THUE!$B$5:$H$850,7,FALSE)</f>
        <v>31262.019230769205</v>
      </c>
      <c r="AB164" s="18">
        <f t="shared" si="1"/>
        <v>476887.01923076919</v>
      </c>
      <c r="AC164" s="20">
        <f t="shared" si="2"/>
        <v>10235228.365384614</v>
      </c>
      <c r="AD164" s="20"/>
      <c r="AE164" s="21"/>
      <c r="AF164" s="20">
        <f t="shared" si="3"/>
        <v>10235228.365384614</v>
      </c>
      <c r="AG164" s="82">
        <f t="shared" si="8"/>
        <v>406875</v>
      </c>
    </row>
    <row r="165" spans="1:33" ht="19.5" customHeight="1">
      <c r="A165" s="12">
        <f t="shared" si="9"/>
        <v>159</v>
      </c>
      <c r="B165" s="40">
        <f>[1]GD_CHUNG!B167</f>
        <v>10612</v>
      </c>
      <c r="C165" s="42" t="str">
        <f>[1]GD_CHUNG!C167</f>
        <v>Tạ Thị Phượng</v>
      </c>
      <c r="D165" s="42" t="str">
        <f>[1]GD_CHUNG!D167</f>
        <v>NV PVHK</v>
      </c>
      <c r="E165" s="13" t="str">
        <f>[1]GD_CHUNG!G167</f>
        <v>HDKX</v>
      </c>
      <c r="F165" s="14">
        <f>VLOOKUP(B165,[1]GD_LCD_HS_LNS!$B$4:$E$993,4,FALSE)</f>
        <v>3875000</v>
      </c>
      <c r="G165" s="54">
        <f>VLOOKUP(B165,[1]GD_CHUNG!$B$5:$N$532,13,FALSE)</f>
        <v>10523498955011</v>
      </c>
      <c r="H165" s="15">
        <f>VLOOKUP(B165,[1]GD_CHAM_CONG!$C$6:$AN$934,38,FALSE)</f>
        <v>27</v>
      </c>
      <c r="I165" s="15">
        <f>VLOOKUP(B165,[1]GD_CHAM_CONG!$C$6:$AS$934,39,FALSE)+VLOOKUP(B165,[1]GD_CHAM_CONG!$C$6:$AS$934,40,FALSE)+VLOOKUP(B165,[1]GD_CHAM_CONG!$C$6:$AS$934,41,FALSE)+VLOOKUP(B165,[1]GD_CHAM_CONG!$C$6:$AS$934,42,FALSE)+VLOOKUP(B165,[1]GD_CHAM_CONG!$C$6:$AS$934,43,FALSE)</f>
        <v>0</v>
      </c>
      <c r="J165" s="15">
        <f>VLOOKUP(B165,[1]GD_CHAM_CONG!$C$6:$AV$934,44,FALSE)+VLOOKUP(B165,[1]GD_CHAM_CONG!$C$6:$AV$934,45,FALSE)+VLOOKUP(B165,[1]GD_CHAM_CONG!$C$6:$AV$934,46,FALSE)</f>
        <v>0</v>
      </c>
      <c r="K165" s="15">
        <f>VLOOKUP(B165,[1]GD_CHAM_CONG!$C$6:$AW$934,47,FALSE)</f>
        <v>0</v>
      </c>
      <c r="L165" s="15">
        <f>VLOOKUP(B165,[1]GD_CHAM_CONG!$C$6:$AZ$934,48,FALSE)</f>
        <v>0</v>
      </c>
      <c r="M165" s="15">
        <f>VLOOKUP(B165,[1]GD_CHAM_CONG!$C$6:$BF$934,50,FALSE)+VLOOKUP(B165,[1]GD_CHAM_CONG!$C$6:$BF$934,51,FALSE)+VLOOKUP(B165,[1]GD_CHAM_CONG!$C$6:$BF$934,52,FALSE)+VLOOKUP(B165,[1]GD_CHAM_CONG!$C$6:$BF$934,53,FALSE)+VLOOKUP(B165,[1]GD_CHAM_CONG!$C$6:$BF$934,54,FALSE)</f>
        <v>0</v>
      </c>
      <c r="N165" s="16">
        <f>VLOOKUP(B165,[1]GD_CHAM_CONG!$C$1:$BK$473,61,FALSE)</f>
        <v>1</v>
      </c>
      <c r="O165" s="16">
        <f>VLOOKUP(B165,[1]GD_LCD_HS_LNS!$B$4:$F$469,5,FALSE)</f>
        <v>2.0099999999999998</v>
      </c>
      <c r="P165" s="17">
        <f>VLOOKUP(B165,[1]RPT_LNS_LUONG_CHE_DO!$B$5:$BC$548,54,FALSE)</f>
        <v>9044999.9999999981</v>
      </c>
      <c r="Q165" s="17">
        <f>VLOOKUP(B165,[1]RPT_LNS_LUONG_CHE_DO!$B$5:$CD$916,81,FALSE)</f>
        <v>0</v>
      </c>
      <c r="R165" s="17">
        <f>VLOOKUP(B165,[1]RPT_PHU_CAP_TN!$B$5:$G$992,6,FALSE)</f>
        <v>155000</v>
      </c>
      <c r="S165" s="17">
        <f>VLOOKUP(B165,[1]RPT_TIEN_AN_TRUA!$B$5:$I$993,8,FALSE)</f>
        <v>680000</v>
      </c>
      <c r="T165" s="17">
        <f>VLOOKUP(B165,[1]RPT_LNS_LUONG_CHE_DO!$B$5:$BX$920,75,FALSE)+VLOOKUP(B165,[1]RPT_LNS_LUONG_CHE_DO!$B$5:$BY$920,76,FALSE)</f>
        <v>0</v>
      </c>
      <c r="U165" s="13">
        <f>VLOOKUP(B165,[1]RPT_CAC_KHOAN_GIAM_TRU!$B$4:$I$472,7,FALSE) + VLOOKUP(B165,[1]RPT_CAC_KHOAN_GIAM_TRU!$B$4:$I$472,8,FALSE)</f>
        <v>0</v>
      </c>
      <c r="V165" s="17">
        <f t="shared" si="0"/>
        <v>9879999.9999999981</v>
      </c>
      <c r="W165" s="18">
        <f>VLOOKUP(B165,[1]RPT_BAO_HIEM!$B$5:$N$992,11,FALSE)</f>
        <v>310000</v>
      </c>
      <c r="X165" s="18">
        <f>VLOOKUP(B165,[1]RPT_BAO_HIEM!$B$5:$N$992,12,FALSE)</f>
        <v>58125</v>
      </c>
      <c r="Y165" s="18">
        <f>VLOOKUP(B165,[1]RPT_BAO_HIEM!$B$5:$N$992,13,FALSE)</f>
        <v>38750</v>
      </c>
      <c r="Z165" s="19">
        <f>MIN(VLOOKUP(B165,[1]RPT_DOAN_PHI!$B$5:$H$894,7,FALSE),115000)</f>
        <v>38750</v>
      </c>
      <c r="AA165" s="18">
        <f>VLOOKUP(B165,[1]RPT_THUE!$B$5:$H$850,7,FALSE)</f>
        <v>0</v>
      </c>
      <c r="AB165" s="18">
        <f t="shared" si="1"/>
        <v>445625</v>
      </c>
      <c r="AC165" s="20">
        <f t="shared" si="2"/>
        <v>9434374.9999999981</v>
      </c>
      <c r="AD165" s="21"/>
      <c r="AE165" s="20"/>
      <c r="AF165" s="20">
        <f t="shared" si="3"/>
        <v>9434374.9999999981</v>
      </c>
      <c r="AG165" s="82">
        <f t="shared" si="8"/>
        <v>406875</v>
      </c>
    </row>
    <row r="166" spans="1:33" ht="19.5" customHeight="1">
      <c r="A166" s="12">
        <f t="shared" si="9"/>
        <v>160</v>
      </c>
      <c r="B166" s="40">
        <f>[1]GD_CHUNG!B168</f>
        <v>10613</v>
      </c>
      <c r="C166" s="42" t="str">
        <f>[1]GD_CHUNG!C168</f>
        <v>Nguyễn Thị Hường</v>
      </c>
      <c r="D166" s="42" t="str">
        <f>[1]GD_CHUNG!D168</f>
        <v>NV PVHK</v>
      </c>
      <c r="E166" s="13" t="str">
        <f>[1]GD_CHUNG!G168</f>
        <v>HDKX</v>
      </c>
      <c r="F166" s="14">
        <f>VLOOKUP(B166,[1]GD_LCD_HS_LNS!$B$4:$E$993,4,FALSE)</f>
        <v>3875000</v>
      </c>
      <c r="G166" s="54">
        <f>VLOOKUP(B166,[1]GD_CHUNG!$B$5:$N$532,13,FALSE)</f>
        <v>10522162447011</v>
      </c>
      <c r="H166" s="15">
        <f>VLOOKUP(B166,[1]GD_CHAM_CONG!$C$6:$AN$934,38,FALSE)</f>
        <v>27</v>
      </c>
      <c r="I166" s="15">
        <f>VLOOKUP(B166,[1]GD_CHAM_CONG!$C$6:$AS$934,39,FALSE)+VLOOKUP(B166,[1]GD_CHAM_CONG!$C$6:$AS$934,40,FALSE)+VLOOKUP(B166,[1]GD_CHAM_CONG!$C$6:$AS$934,41,FALSE)+VLOOKUP(B166,[1]GD_CHAM_CONG!$C$6:$AS$934,42,FALSE)+VLOOKUP(B166,[1]GD_CHAM_CONG!$C$6:$AS$934,43,FALSE)</f>
        <v>0</v>
      </c>
      <c r="J166" s="15">
        <f>VLOOKUP(B166,[1]GD_CHAM_CONG!$C$6:$AV$934,44,FALSE)+VLOOKUP(B166,[1]GD_CHAM_CONG!$C$6:$AV$934,45,FALSE)+VLOOKUP(B166,[1]GD_CHAM_CONG!$C$6:$AV$934,46,FALSE)</f>
        <v>0</v>
      </c>
      <c r="K166" s="15">
        <f>VLOOKUP(B166,[1]GD_CHAM_CONG!$C$6:$AW$934,47,FALSE)</f>
        <v>0</v>
      </c>
      <c r="L166" s="15">
        <f>VLOOKUP(B166,[1]GD_CHAM_CONG!$C$6:$AZ$934,48,FALSE)</f>
        <v>0</v>
      </c>
      <c r="M166" s="15">
        <f>VLOOKUP(B166,[1]GD_CHAM_CONG!$C$6:$BF$934,50,FALSE)+VLOOKUP(B166,[1]GD_CHAM_CONG!$C$6:$BF$934,51,FALSE)+VLOOKUP(B166,[1]GD_CHAM_CONG!$C$6:$BF$934,52,FALSE)+VLOOKUP(B166,[1]GD_CHAM_CONG!$C$6:$BF$934,53,FALSE)+VLOOKUP(B166,[1]GD_CHAM_CONG!$C$6:$BF$934,54,FALSE)</f>
        <v>0</v>
      </c>
      <c r="N166" s="15">
        <f>VLOOKUP(B166,[1]GD_CHAM_CONG!$C$1:$BK$473,61,FALSE)</f>
        <v>1</v>
      </c>
      <c r="O166" s="16">
        <f>VLOOKUP(B166,[1]GD_LCD_HS_LNS!$B$4:$F$469,5,FALSE)</f>
        <v>2.13</v>
      </c>
      <c r="P166" s="17">
        <f>VLOOKUP(B166,[1]RPT_LNS_LUONG_CHE_DO!$B$5:$BC$548,54,FALSE)</f>
        <v>9585000</v>
      </c>
      <c r="Q166" s="17">
        <f>VLOOKUP(B166,[1]RPT_LNS_LUONG_CHE_DO!$B$5:$CD$916,81,FALSE)</f>
        <v>0</v>
      </c>
      <c r="R166" s="17">
        <f>VLOOKUP(B166,[1]RPT_PHU_CAP_TN!$B$5:$G$992,6,FALSE)</f>
        <v>0</v>
      </c>
      <c r="S166" s="17">
        <f>VLOOKUP(B166,[1]RPT_TIEN_AN_TRUA!$B$5:$I$993,8,FALSE)</f>
        <v>680000</v>
      </c>
      <c r="T166" s="17">
        <f>VLOOKUP(B166,[1]RPT_LNS_LUONG_CHE_DO!$B$5:$BX$920,75,FALSE)+VLOOKUP(B166,[1]RPT_LNS_LUONG_CHE_DO!$B$5:$BY$920,76,FALSE)</f>
        <v>0</v>
      </c>
      <c r="U166" s="13">
        <f>VLOOKUP(B166,[1]RPT_CAC_KHOAN_GIAM_TRU!$B$4:$I$472,7,FALSE) + VLOOKUP(B166,[1]RPT_CAC_KHOAN_GIAM_TRU!$B$4:$I$472,8,FALSE)</f>
        <v>0</v>
      </c>
      <c r="V166" s="17">
        <f t="shared" si="0"/>
        <v>10265000</v>
      </c>
      <c r="W166" s="18">
        <f>VLOOKUP(B166,[1]RPT_BAO_HIEM!$B$5:$N$992,11,FALSE)</f>
        <v>310000</v>
      </c>
      <c r="X166" s="18">
        <f>VLOOKUP(B166,[1]RPT_BAO_HIEM!$B$5:$N$992,12,FALSE)</f>
        <v>58125</v>
      </c>
      <c r="Y166" s="18">
        <f>VLOOKUP(B166,[1]RPT_BAO_HIEM!$B$5:$N$992,13,FALSE)</f>
        <v>38750</v>
      </c>
      <c r="Z166" s="19">
        <f>MIN(VLOOKUP(B166,[1]RPT_DOAN_PHI!$B$5:$H$894,7,FALSE),115000)</f>
        <v>38750</v>
      </c>
      <c r="AA166" s="18">
        <f>VLOOKUP(B166,[1]RPT_THUE!$B$5:$H$850,7,FALSE)</f>
        <v>0</v>
      </c>
      <c r="AB166" s="18">
        <f t="shared" si="1"/>
        <v>445625</v>
      </c>
      <c r="AC166" s="20">
        <f t="shared" si="2"/>
        <v>9819375</v>
      </c>
      <c r="AD166" s="21"/>
      <c r="AE166" s="20"/>
      <c r="AF166" s="20">
        <f t="shared" si="3"/>
        <v>9819375</v>
      </c>
      <c r="AG166" s="82">
        <f t="shared" si="8"/>
        <v>406875</v>
      </c>
    </row>
    <row r="167" spans="1:33" ht="19.5" customHeight="1">
      <c r="A167" s="12">
        <f t="shared" si="9"/>
        <v>161</v>
      </c>
      <c r="B167" s="40">
        <f>[1]GD_CHUNG!B169</f>
        <v>10616</v>
      </c>
      <c r="C167" s="42" t="str">
        <f>[1]GD_CHUNG!C169</f>
        <v>Đỗ Thanh Thủy</v>
      </c>
      <c r="D167" s="42" t="str">
        <f>[1]GD_CHUNG!D169</f>
        <v>NV PVHK</v>
      </c>
      <c r="E167" s="13" t="str">
        <f>[1]GD_CHUNG!G169</f>
        <v>HDKX</v>
      </c>
      <c r="F167" s="14">
        <f>VLOOKUP(B167,[1]GD_LCD_HS_LNS!$B$4:$E$993,4,FALSE)</f>
        <v>4921000</v>
      </c>
      <c r="G167" s="54">
        <f>VLOOKUP(B167,[1]GD_CHUNG!$B$5:$N$532,13,FALSE)</f>
        <v>10522162026016</v>
      </c>
      <c r="H167" s="15">
        <f>VLOOKUP(B167,[1]GD_CHAM_CONG!$C$6:$AN$934,38,FALSE)</f>
        <v>27</v>
      </c>
      <c r="I167" s="15">
        <f>VLOOKUP(B167,[1]GD_CHAM_CONG!$C$6:$AS$934,39,FALSE)+VLOOKUP(B167,[1]GD_CHAM_CONG!$C$6:$AS$934,40,FALSE)+VLOOKUP(B167,[1]GD_CHAM_CONG!$C$6:$AS$934,41,FALSE)+VLOOKUP(B167,[1]GD_CHAM_CONG!$C$6:$AS$934,42,FALSE)+VLOOKUP(B167,[1]GD_CHAM_CONG!$C$6:$AS$934,43,FALSE)</f>
        <v>0</v>
      </c>
      <c r="J167" s="15">
        <f>VLOOKUP(B167,[1]GD_CHAM_CONG!$C$6:$AV$934,44,FALSE)+VLOOKUP(B167,[1]GD_CHAM_CONG!$C$6:$AV$934,45,FALSE)+VLOOKUP(B167,[1]GD_CHAM_CONG!$C$6:$AV$934,46,FALSE)</f>
        <v>0</v>
      </c>
      <c r="K167" s="15">
        <f>VLOOKUP(B167,[1]GD_CHAM_CONG!$C$6:$AW$934,47,FALSE)</f>
        <v>0</v>
      </c>
      <c r="L167" s="15">
        <f>VLOOKUP(B167,[1]GD_CHAM_CONG!$C$6:$AZ$934,48,FALSE)</f>
        <v>0</v>
      </c>
      <c r="M167" s="15">
        <f>VLOOKUP(B167,[1]GD_CHAM_CONG!$C$6:$BF$934,50,FALSE)+VLOOKUP(B167,[1]GD_CHAM_CONG!$C$6:$BF$934,51,FALSE)+VLOOKUP(B167,[1]GD_CHAM_CONG!$C$6:$BF$934,52,FALSE)+VLOOKUP(B167,[1]GD_CHAM_CONG!$C$6:$BF$934,53,FALSE)+VLOOKUP(B167,[1]GD_CHAM_CONG!$C$6:$BF$934,54,FALSE)</f>
        <v>0</v>
      </c>
      <c r="N167" s="16">
        <f>VLOOKUP(B167,[1]GD_CHAM_CONG!$C$1:$BK$473,61,FALSE)</f>
        <v>1</v>
      </c>
      <c r="O167" s="16">
        <f>VLOOKUP(B167,[1]GD_LCD_HS_LNS!$B$4:$F$469,5,FALSE)</f>
        <v>3.27</v>
      </c>
      <c r="P167" s="17">
        <f>VLOOKUP(B167,[1]RPT_LNS_LUONG_CHE_DO!$B$5:$BC$548,54,FALSE)</f>
        <v>14715000</v>
      </c>
      <c r="Q167" s="17">
        <f>VLOOKUP(B167,[1]RPT_LNS_LUONG_CHE_DO!$B$5:$CD$916,81,FALSE)</f>
        <v>0</v>
      </c>
      <c r="R167" s="17">
        <f>VLOOKUP(B167,[1]RPT_PHU_CAP_TN!$B$5:$G$992,6,FALSE)</f>
        <v>0</v>
      </c>
      <c r="S167" s="17">
        <f>VLOOKUP(B167,[1]RPT_TIEN_AN_TRUA!$B$5:$I$993,8,FALSE)</f>
        <v>680000</v>
      </c>
      <c r="T167" s="17">
        <f>VLOOKUP(B167,[1]RPT_LNS_LUONG_CHE_DO!$B$5:$BX$920,75,FALSE)+VLOOKUP(B167,[1]RPT_LNS_LUONG_CHE_DO!$B$5:$BY$920,76,FALSE)</f>
        <v>0</v>
      </c>
      <c r="U167" s="13">
        <f>VLOOKUP(B167,[1]RPT_CAC_KHOAN_GIAM_TRU!$B$4:$I$472,7,FALSE) + VLOOKUP(B167,[1]RPT_CAC_KHOAN_GIAM_TRU!$B$4:$I$472,8,FALSE)</f>
        <v>0</v>
      </c>
      <c r="V167" s="17">
        <f t="shared" si="0"/>
        <v>15395000</v>
      </c>
      <c r="W167" s="18">
        <f>VLOOKUP(B167,[1]RPT_BAO_HIEM!$B$5:$N$992,11,FALSE)</f>
        <v>393680</v>
      </c>
      <c r="X167" s="18">
        <f>VLOOKUP(B167,[1]RPT_BAO_HIEM!$B$5:$N$992,12,FALSE)</f>
        <v>73815</v>
      </c>
      <c r="Y167" s="18">
        <f>VLOOKUP(B167,[1]RPT_BAO_HIEM!$B$5:$N$992,13,FALSE)</f>
        <v>49210</v>
      </c>
      <c r="Z167" s="19">
        <f>MIN(VLOOKUP(B167,[1]RPT_DOAN_PHI!$B$5:$H$894,7,FALSE),115000)</f>
        <v>49210</v>
      </c>
      <c r="AA167" s="18">
        <f>VLOOKUP(B167,[1]RPT_THUE!$B$5:$H$850,7,FALSE)</f>
        <v>79914.75</v>
      </c>
      <c r="AB167" s="18">
        <f t="shared" si="1"/>
        <v>645829.75</v>
      </c>
      <c r="AC167" s="20">
        <f t="shared" si="2"/>
        <v>14749170.25</v>
      </c>
      <c r="AD167" s="20"/>
      <c r="AE167" s="20"/>
      <c r="AF167" s="20">
        <f t="shared" si="3"/>
        <v>14749170.25</v>
      </c>
      <c r="AG167" s="82">
        <f t="shared" si="8"/>
        <v>516705</v>
      </c>
    </row>
    <row r="168" spans="1:33" ht="19.5" customHeight="1">
      <c r="A168" s="12">
        <f t="shared" si="9"/>
        <v>162</v>
      </c>
      <c r="B168" s="40">
        <f>[1]GD_CHUNG!B170</f>
        <v>10617</v>
      </c>
      <c r="C168" s="42" t="str">
        <f>[1]GD_CHUNG!C170</f>
        <v>Ngô Thị Hường</v>
      </c>
      <c r="D168" s="42" t="str">
        <f>[1]GD_CHUNG!D170</f>
        <v>NV PVHK</v>
      </c>
      <c r="E168" s="13" t="str">
        <f>[1]GD_CHUNG!G170</f>
        <v>HDKX</v>
      </c>
      <c r="F168" s="14">
        <f>VLOOKUP(B168,[1]GD_LCD_HS_LNS!$B$4:$E$993,4,FALSE)</f>
        <v>3875000</v>
      </c>
      <c r="G168" s="54">
        <f>VLOOKUP(B168,[1]GD_CHUNG!$B$5:$N$532,13,FALSE)</f>
        <v>10522162211018</v>
      </c>
      <c r="H168" s="15">
        <f>VLOOKUP(B168,[1]GD_CHAM_CONG!$C$6:$AN$934,38,FALSE)</f>
        <v>27</v>
      </c>
      <c r="I168" s="15">
        <f>VLOOKUP(B168,[1]GD_CHAM_CONG!$C$6:$AS$934,39,FALSE)+VLOOKUP(B168,[1]GD_CHAM_CONG!$C$6:$AS$934,40,FALSE)+VLOOKUP(B168,[1]GD_CHAM_CONG!$C$6:$AS$934,41,FALSE)+VLOOKUP(B168,[1]GD_CHAM_CONG!$C$6:$AS$934,42,FALSE)+VLOOKUP(B168,[1]GD_CHAM_CONG!$C$6:$AS$934,43,FALSE)</f>
        <v>0</v>
      </c>
      <c r="J168" s="15">
        <f>VLOOKUP(B168,[1]GD_CHAM_CONG!$C$6:$AV$934,44,FALSE)+VLOOKUP(B168,[1]GD_CHAM_CONG!$C$6:$AV$934,45,FALSE)+VLOOKUP(B168,[1]GD_CHAM_CONG!$C$6:$AV$934,46,FALSE)</f>
        <v>0</v>
      </c>
      <c r="K168" s="15">
        <f>VLOOKUP(B168,[1]GD_CHAM_CONG!$C$6:$AW$934,47,FALSE)</f>
        <v>0</v>
      </c>
      <c r="L168" s="15">
        <f>VLOOKUP(B168,[1]GD_CHAM_CONG!$C$6:$AZ$934,48,FALSE)</f>
        <v>0</v>
      </c>
      <c r="M168" s="15">
        <f>VLOOKUP(B168,[1]GD_CHAM_CONG!$C$6:$BF$934,50,FALSE)+VLOOKUP(B168,[1]GD_CHAM_CONG!$C$6:$BF$934,51,FALSE)+VLOOKUP(B168,[1]GD_CHAM_CONG!$C$6:$BF$934,52,FALSE)+VLOOKUP(B168,[1]GD_CHAM_CONG!$C$6:$BF$934,53,FALSE)+VLOOKUP(B168,[1]GD_CHAM_CONG!$C$6:$BF$934,54,FALSE)</f>
        <v>0</v>
      </c>
      <c r="N168" s="16">
        <f>VLOOKUP(B168,[1]GD_CHAM_CONG!$C$1:$BK$473,61,FALSE)</f>
        <v>1</v>
      </c>
      <c r="O168" s="16">
        <f>VLOOKUP(B168,[1]GD_LCD_HS_LNS!$B$4:$F$469,5,FALSE)</f>
        <v>2.13</v>
      </c>
      <c r="P168" s="17">
        <f>VLOOKUP(B168,[1]RPT_LNS_LUONG_CHE_DO!$B$5:$BC$548,54,FALSE)</f>
        <v>9585000</v>
      </c>
      <c r="Q168" s="17">
        <f>VLOOKUP(B168,[1]RPT_LNS_LUONG_CHE_DO!$B$5:$CD$916,81,FALSE)</f>
        <v>0</v>
      </c>
      <c r="R168" s="17">
        <f>VLOOKUP(B168,[1]RPT_PHU_CAP_TN!$B$5:$G$992,6,FALSE)</f>
        <v>155000</v>
      </c>
      <c r="S168" s="17">
        <f>VLOOKUP(B168,[1]RPT_TIEN_AN_TRUA!$B$5:$I$993,8,FALSE)</f>
        <v>680000</v>
      </c>
      <c r="T168" s="17">
        <f>VLOOKUP(B168,[1]RPT_LNS_LUONG_CHE_DO!$B$5:$BX$920,75,FALSE)+VLOOKUP(B168,[1]RPT_LNS_LUONG_CHE_DO!$B$5:$BY$920,76,FALSE)</f>
        <v>447115.38461538468</v>
      </c>
      <c r="U168" s="13">
        <f>VLOOKUP(B168,[1]RPT_CAC_KHOAN_GIAM_TRU!$B$4:$I$472,7,FALSE) + VLOOKUP(B168,[1]RPT_CAC_KHOAN_GIAM_TRU!$B$4:$I$472,8,FALSE)</f>
        <v>149038.46153846156</v>
      </c>
      <c r="V168" s="17">
        <f t="shared" si="0"/>
        <v>10867115.384615384</v>
      </c>
      <c r="W168" s="18">
        <f>VLOOKUP(B168,[1]RPT_BAO_HIEM!$B$5:$N$992,11,FALSE)</f>
        <v>310000</v>
      </c>
      <c r="X168" s="18">
        <f>VLOOKUP(B168,[1]RPT_BAO_HIEM!$B$5:$N$992,12,FALSE)</f>
        <v>58125</v>
      </c>
      <c r="Y168" s="18">
        <f>VLOOKUP(B168,[1]RPT_BAO_HIEM!$B$5:$N$992,13,FALSE)</f>
        <v>38750</v>
      </c>
      <c r="Z168" s="19">
        <f>MIN(VLOOKUP(B168,[1]RPT_DOAN_PHI!$B$5:$H$894,7,FALSE),115000)</f>
        <v>38750</v>
      </c>
      <c r="AA168" s="18">
        <f>VLOOKUP(B168,[1]RPT_THUE!$B$5:$H$850,7,FALSE)</f>
        <v>0</v>
      </c>
      <c r="AB168" s="18">
        <f t="shared" si="1"/>
        <v>445625</v>
      </c>
      <c r="AC168" s="20">
        <f t="shared" si="2"/>
        <v>10421490.384615384</v>
      </c>
      <c r="AD168" s="20"/>
      <c r="AE168" s="20"/>
      <c r="AF168" s="20">
        <f t="shared" si="3"/>
        <v>10421490.384615384</v>
      </c>
      <c r="AG168" s="82">
        <f t="shared" si="8"/>
        <v>406875</v>
      </c>
    </row>
    <row r="169" spans="1:33" ht="19.5" customHeight="1">
      <c r="A169" s="12">
        <f t="shared" si="9"/>
        <v>163</v>
      </c>
      <c r="B169" s="40">
        <f>[1]GD_CHUNG!B171</f>
        <v>10627</v>
      </c>
      <c r="C169" s="42" t="str">
        <f>[1]GD_CHUNG!C171</f>
        <v>Trần Thị Thu</v>
      </c>
      <c r="D169" s="42" t="str">
        <f>[1]GD_CHUNG!D171</f>
        <v>NV PVHK</v>
      </c>
      <c r="E169" s="13" t="str">
        <f>[1]GD_CHUNG!G171</f>
        <v>HDKX</v>
      </c>
      <c r="F169" s="14">
        <f>VLOOKUP(B169,[1]GD_LCD_HS_LNS!$B$4:$E$993,4,FALSE)</f>
        <v>3875000</v>
      </c>
      <c r="G169" s="54">
        <f>VLOOKUP(B169,[1]GD_CHUNG!$B$5:$N$532,13,FALSE)</f>
        <v>10523498954015</v>
      </c>
      <c r="H169" s="15">
        <f>VLOOKUP(B169,[1]GD_CHAM_CONG!$C$6:$AN$934,38,FALSE)</f>
        <v>27</v>
      </c>
      <c r="I169" s="15">
        <f>VLOOKUP(B169,[1]GD_CHAM_CONG!$C$6:$AS$934,39,FALSE)+VLOOKUP(B169,[1]GD_CHAM_CONG!$C$6:$AS$934,40,FALSE)+VLOOKUP(B169,[1]GD_CHAM_CONG!$C$6:$AS$934,41,FALSE)+VLOOKUP(B169,[1]GD_CHAM_CONG!$C$6:$AS$934,42,FALSE)+VLOOKUP(B169,[1]GD_CHAM_CONG!$C$6:$AS$934,43,FALSE)</f>
        <v>0</v>
      </c>
      <c r="J169" s="15">
        <f>VLOOKUP(B169,[1]GD_CHAM_CONG!$C$6:$AV$934,44,FALSE)+VLOOKUP(B169,[1]GD_CHAM_CONG!$C$6:$AV$934,45,FALSE)+VLOOKUP(B169,[1]GD_CHAM_CONG!$C$6:$AV$934,46,FALSE)</f>
        <v>0</v>
      </c>
      <c r="K169" s="15">
        <f>VLOOKUP(B169,[1]GD_CHAM_CONG!$C$6:$AW$934,47,FALSE)</f>
        <v>0</v>
      </c>
      <c r="L169" s="15">
        <f>VLOOKUP(B169,[1]GD_CHAM_CONG!$C$6:$AZ$934,48,FALSE)</f>
        <v>0</v>
      </c>
      <c r="M169" s="15">
        <f>VLOOKUP(B169,[1]GD_CHAM_CONG!$C$6:$BF$934,50,FALSE)+VLOOKUP(B169,[1]GD_CHAM_CONG!$C$6:$BF$934,51,FALSE)+VLOOKUP(B169,[1]GD_CHAM_CONG!$C$6:$BF$934,52,FALSE)+VLOOKUP(B169,[1]GD_CHAM_CONG!$C$6:$BF$934,53,FALSE)+VLOOKUP(B169,[1]GD_CHAM_CONG!$C$6:$BF$934,54,FALSE)</f>
        <v>0</v>
      </c>
      <c r="N169" s="16">
        <f>VLOOKUP(B169,[1]GD_CHAM_CONG!$C$1:$BK$473,61,FALSE)</f>
        <v>1</v>
      </c>
      <c r="O169" s="16">
        <f>VLOOKUP(B169,[1]GD_LCD_HS_LNS!$B$4:$F$469,5,FALSE)</f>
        <v>2.0099999999999998</v>
      </c>
      <c r="P169" s="17">
        <f>VLOOKUP(B169,[1]RPT_LNS_LUONG_CHE_DO!$B$5:$BC$548,54,FALSE)</f>
        <v>9044999.9999999981</v>
      </c>
      <c r="Q169" s="17">
        <f>VLOOKUP(B169,[1]RPT_LNS_LUONG_CHE_DO!$B$5:$CD$916,81,FALSE)</f>
        <v>0</v>
      </c>
      <c r="R169" s="17">
        <f>VLOOKUP(B169,[1]RPT_PHU_CAP_TN!$B$5:$G$992,6,FALSE)</f>
        <v>155000</v>
      </c>
      <c r="S169" s="17">
        <f>VLOOKUP(B169,[1]RPT_TIEN_AN_TRUA!$B$5:$I$993,8,FALSE)</f>
        <v>680000</v>
      </c>
      <c r="T169" s="17">
        <f>VLOOKUP(B169,[1]RPT_LNS_LUONG_CHE_DO!$B$5:$BX$920,75,FALSE)+VLOOKUP(B169,[1]RPT_LNS_LUONG_CHE_DO!$B$5:$BY$920,76,FALSE)</f>
        <v>447115.38461538468</v>
      </c>
      <c r="U169" s="13">
        <f>VLOOKUP(B169,[1]RPT_CAC_KHOAN_GIAM_TRU!$B$4:$I$472,7,FALSE) + VLOOKUP(B169,[1]RPT_CAC_KHOAN_GIAM_TRU!$B$4:$I$472,8,FALSE)</f>
        <v>149038.46153846156</v>
      </c>
      <c r="V169" s="17">
        <f t="shared" si="0"/>
        <v>10327115.384615382</v>
      </c>
      <c r="W169" s="18">
        <f>VLOOKUP(B169,[1]RPT_BAO_HIEM!$B$5:$N$992,11,FALSE)</f>
        <v>310000</v>
      </c>
      <c r="X169" s="18">
        <f>VLOOKUP(B169,[1]RPT_BAO_HIEM!$B$5:$N$992,12,FALSE)</f>
        <v>58125</v>
      </c>
      <c r="Y169" s="18">
        <f>VLOOKUP(B169,[1]RPT_BAO_HIEM!$B$5:$N$992,13,FALSE)</f>
        <v>38750</v>
      </c>
      <c r="Z169" s="19">
        <f>MIN(VLOOKUP(B169,[1]RPT_DOAN_PHI!$B$5:$H$894,7,FALSE),115000)</f>
        <v>38750</v>
      </c>
      <c r="AA169" s="18">
        <f>VLOOKUP(B169,[1]RPT_THUE!$B$5:$H$850,7,FALSE)</f>
        <v>12012.01923076911</v>
      </c>
      <c r="AB169" s="18">
        <f t="shared" si="1"/>
        <v>457637.01923076913</v>
      </c>
      <c r="AC169" s="20">
        <f t="shared" si="2"/>
        <v>9869478.3653846122</v>
      </c>
      <c r="AD169" s="21"/>
      <c r="AE169" s="20"/>
      <c r="AF169" s="20">
        <f t="shared" si="3"/>
        <v>9869478.3653846122</v>
      </c>
      <c r="AG169" s="82">
        <f t="shared" si="8"/>
        <v>406875</v>
      </c>
    </row>
    <row r="170" spans="1:33" ht="19.5" customHeight="1">
      <c r="A170" s="12">
        <f t="shared" si="9"/>
        <v>164</v>
      </c>
      <c r="B170" s="40">
        <f>[1]GD_CHUNG!B172</f>
        <v>11110</v>
      </c>
      <c r="C170" s="42" t="str">
        <f>[1]GD_CHUNG!C172</f>
        <v>Đinh Thị Vân Anh</v>
      </c>
      <c r="D170" s="42" t="str">
        <f>[1]GD_CHUNG!D172</f>
        <v>NV PVHK</v>
      </c>
      <c r="E170" s="13" t="str">
        <f>[1]GD_CHUNG!G172</f>
        <v>HD3N</v>
      </c>
      <c r="F170" s="14">
        <f>VLOOKUP(B170,[1]GD_LCD_HS_LNS!$B$4:$E$993,4,FALSE)</f>
        <v>3875000</v>
      </c>
      <c r="G170" s="54">
        <f>VLOOKUP(B170,[1]GD_CHUNG!$B$5:$N$532,13,FALSE)</f>
        <v>19026970092013</v>
      </c>
      <c r="H170" s="15">
        <f>VLOOKUP(B170,[1]GD_CHAM_CONG!$C$6:$AN$934,38,FALSE)</f>
        <v>27</v>
      </c>
      <c r="I170" s="15">
        <f>VLOOKUP(B170,[1]GD_CHAM_CONG!$C$6:$AS$934,39,FALSE)+VLOOKUP(B170,[1]GD_CHAM_CONG!$C$6:$AS$934,40,FALSE)+VLOOKUP(B170,[1]GD_CHAM_CONG!$C$6:$AS$934,41,FALSE)+VLOOKUP(B170,[1]GD_CHAM_CONG!$C$6:$AS$934,42,FALSE)+VLOOKUP(B170,[1]GD_CHAM_CONG!$C$6:$AS$934,43,FALSE)</f>
        <v>0</v>
      </c>
      <c r="J170" s="15">
        <f>VLOOKUP(B170,[1]GD_CHAM_CONG!$C$6:$AV$934,44,FALSE)+VLOOKUP(B170,[1]GD_CHAM_CONG!$C$6:$AV$934,45,FALSE)+VLOOKUP(B170,[1]GD_CHAM_CONG!$C$6:$AV$934,46,FALSE)</f>
        <v>0</v>
      </c>
      <c r="K170" s="15">
        <f>VLOOKUP(B170,[1]GD_CHAM_CONG!$C$6:$AW$934,47,FALSE)</f>
        <v>0</v>
      </c>
      <c r="L170" s="15">
        <f>VLOOKUP(B170,[1]GD_CHAM_CONG!$C$6:$AZ$934,48,FALSE)</f>
        <v>0</v>
      </c>
      <c r="M170" s="15">
        <f>VLOOKUP(B170,[1]GD_CHAM_CONG!$C$6:$BF$934,50,FALSE)+VLOOKUP(B170,[1]GD_CHAM_CONG!$C$6:$BF$934,51,FALSE)+VLOOKUP(B170,[1]GD_CHAM_CONG!$C$6:$BF$934,52,FALSE)+VLOOKUP(B170,[1]GD_CHAM_CONG!$C$6:$BF$934,53,FALSE)+VLOOKUP(B170,[1]GD_CHAM_CONG!$C$6:$BF$934,54,FALSE)</f>
        <v>0</v>
      </c>
      <c r="N170" s="15">
        <f>VLOOKUP(B170,[1]GD_CHAM_CONG!$C$1:$BK$473,61,FALSE)</f>
        <v>1.05</v>
      </c>
      <c r="O170" s="16">
        <f>VLOOKUP(B170,[1]GD_LCD_HS_LNS!$B$4:$F$469,5,FALSE)</f>
        <v>1.9</v>
      </c>
      <c r="P170" s="17">
        <f>VLOOKUP(B170,[1]RPT_LNS_LUONG_CHE_DO!$B$5:$BC$548,54,FALSE)</f>
        <v>8977500</v>
      </c>
      <c r="Q170" s="17">
        <f>VLOOKUP(B170,[1]RPT_LNS_LUONG_CHE_DO!$B$5:$CD$916,81,FALSE)</f>
        <v>0</v>
      </c>
      <c r="R170" s="17">
        <f>VLOOKUP(B170,[1]RPT_PHU_CAP_TN!$B$5:$G$992,6,FALSE)</f>
        <v>0</v>
      </c>
      <c r="S170" s="17">
        <f>VLOOKUP(B170,[1]RPT_TIEN_AN_TRUA!$B$5:$I$993,8,FALSE)</f>
        <v>680000</v>
      </c>
      <c r="T170" s="17">
        <f>VLOOKUP(B170,[1]RPT_LNS_LUONG_CHE_DO!$B$5:$BX$920,75,FALSE)+VLOOKUP(B170,[1]RPT_LNS_LUONG_CHE_DO!$B$5:$BY$920,76,FALSE)</f>
        <v>223557.69230769234</v>
      </c>
      <c r="U170" s="13">
        <f>VLOOKUP(B170,[1]RPT_CAC_KHOAN_GIAM_TRU!$B$4:$I$472,7,FALSE) + VLOOKUP(B170,[1]RPT_CAC_KHOAN_GIAM_TRU!$B$4:$I$472,8,FALSE)</f>
        <v>74519.23076923078</v>
      </c>
      <c r="V170" s="17">
        <f t="shared" si="0"/>
        <v>9881057.692307692</v>
      </c>
      <c r="W170" s="18">
        <f>VLOOKUP(B170,[1]RPT_BAO_HIEM!$B$5:$N$992,11,FALSE)</f>
        <v>310000</v>
      </c>
      <c r="X170" s="18">
        <f>VLOOKUP(B170,[1]RPT_BAO_HIEM!$B$5:$N$992,12,FALSE)</f>
        <v>58125</v>
      </c>
      <c r="Y170" s="18">
        <f>VLOOKUP(B170,[1]RPT_BAO_HIEM!$B$5:$N$992,13,FALSE)</f>
        <v>38750</v>
      </c>
      <c r="Z170" s="19">
        <f>MIN(VLOOKUP(B170,[1]RPT_DOAN_PHI!$B$5:$H$894,7,FALSE),115000)</f>
        <v>38750</v>
      </c>
      <c r="AA170" s="18">
        <f>VLOOKUP(B170,[1]RPT_THUE!$B$5:$H$850,7,FALSE)</f>
        <v>0</v>
      </c>
      <c r="AB170" s="18">
        <f t="shared" si="1"/>
        <v>445625</v>
      </c>
      <c r="AC170" s="20">
        <f t="shared" si="2"/>
        <v>9435432.692307692</v>
      </c>
      <c r="AD170" s="20"/>
      <c r="AE170" s="20"/>
      <c r="AF170" s="20">
        <f t="shared" si="3"/>
        <v>9435432.692307692</v>
      </c>
      <c r="AG170" s="82">
        <f t="shared" si="8"/>
        <v>406875</v>
      </c>
    </row>
    <row r="171" spans="1:33" ht="19.5" customHeight="1">
      <c r="A171" s="12">
        <f t="shared" si="9"/>
        <v>165</v>
      </c>
      <c r="B171" s="40">
        <f>[1]GD_CHUNG!B173</f>
        <v>11113</v>
      </c>
      <c r="C171" s="42" t="str">
        <f>[1]GD_CHUNG!C173</f>
        <v>Trịnh Thị Hạnh</v>
      </c>
      <c r="D171" s="42" t="str">
        <f>[1]GD_CHUNG!D173</f>
        <v>NV PVHK</v>
      </c>
      <c r="E171" s="13" t="str">
        <f>[1]GD_CHUNG!G173</f>
        <v>HD3N</v>
      </c>
      <c r="F171" s="14">
        <f>VLOOKUP(B171,[1]GD_LCD_HS_LNS!$B$4:$E$993,4,FALSE)</f>
        <v>3875000</v>
      </c>
      <c r="G171" s="54">
        <f>VLOOKUP(B171,[1]GD_CHUNG!$B$5:$N$532,13,FALSE)</f>
        <v>19026970097015</v>
      </c>
      <c r="H171" s="15">
        <f>VLOOKUP(B171,[1]GD_CHAM_CONG!$C$6:$AN$934,38,FALSE)</f>
        <v>27</v>
      </c>
      <c r="I171" s="15">
        <f>VLOOKUP(B171,[1]GD_CHAM_CONG!$C$6:$AS$934,39,FALSE)+VLOOKUP(B171,[1]GD_CHAM_CONG!$C$6:$AS$934,40,FALSE)+VLOOKUP(B171,[1]GD_CHAM_CONG!$C$6:$AS$934,41,FALSE)+VLOOKUP(B171,[1]GD_CHAM_CONG!$C$6:$AS$934,42,FALSE)+VLOOKUP(B171,[1]GD_CHAM_CONG!$C$6:$AS$934,43,FALSE)</f>
        <v>0</v>
      </c>
      <c r="J171" s="15">
        <f>VLOOKUP(B171,[1]GD_CHAM_CONG!$C$6:$AV$934,44,FALSE)+VLOOKUP(B171,[1]GD_CHAM_CONG!$C$6:$AV$934,45,FALSE)+VLOOKUP(B171,[1]GD_CHAM_CONG!$C$6:$AV$934,46,FALSE)</f>
        <v>0</v>
      </c>
      <c r="K171" s="15">
        <f>VLOOKUP(B171,[1]GD_CHAM_CONG!$C$6:$AW$934,47,FALSE)</f>
        <v>0</v>
      </c>
      <c r="L171" s="15">
        <f>VLOOKUP(B171,[1]GD_CHAM_CONG!$C$6:$AZ$934,48,FALSE)</f>
        <v>0</v>
      </c>
      <c r="M171" s="15">
        <f>VLOOKUP(B171,[1]GD_CHAM_CONG!$C$6:$BF$934,50,FALSE)+VLOOKUP(B171,[1]GD_CHAM_CONG!$C$6:$BF$934,51,FALSE)+VLOOKUP(B171,[1]GD_CHAM_CONG!$C$6:$BF$934,52,FALSE)+VLOOKUP(B171,[1]GD_CHAM_CONG!$C$6:$BF$934,53,FALSE)+VLOOKUP(B171,[1]GD_CHAM_CONG!$C$6:$BF$934,54,FALSE)</f>
        <v>0</v>
      </c>
      <c r="N171" s="15">
        <f>VLOOKUP(B171,[1]GD_CHAM_CONG!$C$1:$BK$473,61,FALSE)</f>
        <v>1</v>
      </c>
      <c r="O171" s="16">
        <f>VLOOKUP(B171,[1]GD_LCD_HS_LNS!$B$4:$F$469,5,FALSE)</f>
        <v>1.9</v>
      </c>
      <c r="P171" s="17">
        <f>VLOOKUP(B171,[1]RPT_LNS_LUONG_CHE_DO!$B$5:$BC$548,54,FALSE)</f>
        <v>8550000</v>
      </c>
      <c r="Q171" s="17">
        <f>VLOOKUP(B171,[1]RPT_LNS_LUONG_CHE_DO!$B$5:$CD$916,81,FALSE)</f>
        <v>0</v>
      </c>
      <c r="R171" s="17">
        <f>VLOOKUP(B171,[1]RPT_PHU_CAP_TN!$B$5:$G$992,6,FALSE)</f>
        <v>0</v>
      </c>
      <c r="S171" s="17">
        <f>VLOOKUP(B171,[1]RPT_TIEN_AN_TRUA!$B$5:$I$993,8,FALSE)</f>
        <v>680000</v>
      </c>
      <c r="T171" s="17">
        <f>VLOOKUP(B171,[1]RPT_LNS_LUONG_CHE_DO!$B$5:$BX$920,75,FALSE)+VLOOKUP(B171,[1]RPT_LNS_LUONG_CHE_DO!$B$5:$BY$920,76,FALSE)</f>
        <v>447115.38461538468</v>
      </c>
      <c r="U171" s="13">
        <f>VLOOKUP(B171,[1]RPT_CAC_KHOAN_GIAM_TRU!$B$4:$I$472,7,FALSE) + VLOOKUP(B171,[1]RPT_CAC_KHOAN_GIAM_TRU!$B$4:$I$472,8,FALSE)</f>
        <v>149038.46153846156</v>
      </c>
      <c r="V171" s="17">
        <f t="shared" si="0"/>
        <v>9677115.384615384</v>
      </c>
      <c r="W171" s="18">
        <f>VLOOKUP(B171,[1]RPT_BAO_HIEM!$B$5:$N$992,11,FALSE)</f>
        <v>310000</v>
      </c>
      <c r="X171" s="18">
        <f>VLOOKUP(B171,[1]RPT_BAO_HIEM!$B$5:$N$992,12,FALSE)</f>
        <v>58125</v>
      </c>
      <c r="Y171" s="18">
        <f>VLOOKUP(B171,[1]RPT_BAO_HIEM!$B$5:$N$992,13,FALSE)</f>
        <v>38750</v>
      </c>
      <c r="Z171" s="19">
        <f>MIN(VLOOKUP(B171,[1]RPT_DOAN_PHI!$B$5:$H$894,7,FALSE),115000)</f>
        <v>38750</v>
      </c>
      <c r="AA171" s="18">
        <f>VLOOKUP(B171,[1]RPT_THUE!$B$5:$H$850,7,FALSE)</f>
        <v>0</v>
      </c>
      <c r="AB171" s="18">
        <f t="shared" si="1"/>
        <v>445625</v>
      </c>
      <c r="AC171" s="20">
        <f t="shared" si="2"/>
        <v>9231490.384615384</v>
      </c>
      <c r="AD171" s="20"/>
      <c r="AE171" s="20"/>
      <c r="AF171" s="20">
        <f t="shared" si="3"/>
        <v>9231490.384615384</v>
      </c>
      <c r="AG171" s="82">
        <f t="shared" si="8"/>
        <v>406875</v>
      </c>
    </row>
    <row r="172" spans="1:33" ht="19.5" customHeight="1">
      <c r="A172" s="12">
        <f t="shared" si="9"/>
        <v>166</v>
      </c>
      <c r="B172" s="40">
        <f>[1]GD_CHUNG!B174</f>
        <v>11114</v>
      </c>
      <c r="C172" s="42" t="str">
        <f>[1]GD_CHUNG!C174</f>
        <v>Đoàn Thu Hoa</v>
      </c>
      <c r="D172" s="42" t="str">
        <f>[1]GD_CHUNG!D174</f>
        <v>NV PVHK</v>
      </c>
      <c r="E172" s="13" t="str">
        <f>[1]GD_CHUNG!G174</f>
        <v>HD3N</v>
      </c>
      <c r="F172" s="14">
        <f>VLOOKUP(B172,[1]GD_LCD_HS_LNS!$B$4:$E$993,4,FALSE)</f>
        <v>3875000</v>
      </c>
      <c r="G172" s="54">
        <f>VLOOKUP(B172,[1]GD_CHUNG!$B$5:$N$532,13,FALSE)</f>
        <v>19020458929019</v>
      </c>
      <c r="H172" s="15">
        <f>VLOOKUP(B172,[1]GD_CHAM_CONG!$C$6:$AN$934,38,FALSE)</f>
        <v>27</v>
      </c>
      <c r="I172" s="15">
        <f>VLOOKUP(B172,[1]GD_CHAM_CONG!$C$6:$AS$934,39,FALSE)+VLOOKUP(B172,[1]GD_CHAM_CONG!$C$6:$AS$934,40,FALSE)+VLOOKUP(B172,[1]GD_CHAM_CONG!$C$6:$AS$934,41,FALSE)+VLOOKUP(B172,[1]GD_CHAM_CONG!$C$6:$AS$934,42,FALSE)+VLOOKUP(B172,[1]GD_CHAM_CONG!$C$6:$AS$934,43,FALSE)</f>
        <v>0</v>
      </c>
      <c r="J172" s="15">
        <f>VLOOKUP(B172,[1]GD_CHAM_CONG!$C$6:$AV$934,44,FALSE)+VLOOKUP(B172,[1]GD_CHAM_CONG!$C$6:$AV$934,45,FALSE)+VLOOKUP(B172,[1]GD_CHAM_CONG!$C$6:$AV$934,46,FALSE)</f>
        <v>0</v>
      </c>
      <c r="K172" s="15">
        <f>VLOOKUP(B172,[1]GD_CHAM_CONG!$C$6:$AW$934,47,FALSE)</f>
        <v>0</v>
      </c>
      <c r="L172" s="15">
        <f>VLOOKUP(B172,[1]GD_CHAM_CONG!$C$6:$AZ$934,48,FALSE)</f>
        <v>0</v>
      </c>
      <c r="M172" s="15">
        <f>VLOOKUP(B172,[1]GD_CHAM_CONG!$C$6:$BF$934,50,FALSE)+VLOOKUP(B172,[1]GD_CHAM_CONG!$C$6:$BF$934,51,FALSE)+VLOOKUP(B172,[1]GD_CHAM_CONG!$C$6:$BF$934,52,FALSE)+VLOOKUP(B172,[1]GD_CHAM_CONG!$C$6:$BF$934,53,FALSE)+VLOOKUP(B172,[1]GD_CHAM_CONG!$C$6:$BF$934,54,FALSE)</f>
        <v>0</v>
      </c>
      <c r="N172" s="16">
        <f>VLOOKUP(B172,[1]GD_CHAM_CONG!$C$1:$BK$473,61,FALSE)</f>
        <v>1</v>
      </c>
      <c r="O172" s="16">
        <f>VLOOKUP(B172,[1]GD_LCD_HS_LNS!$B$4:$F$469,5,FALSE)</f>
        <v>1.9</v>
      </c>
      <c r="P172" s="17">
        <f>VLOOKUP(B172,[1]RPT_LNS_LUONG_CHE_DO!$B$5:$BC$548,54,FALSE)</f>
        <v>8550000</v>
      </c>
      <c r="Q172" s="17">
        <f>VLOOKUP(B172,[1]RPT_LNS_LUONG_CHE_DO!$B$5:$CD$916,81,FALSE)</f>
        <v>0</v>
      </c>
      <c r="R172" s="17">
        <f>VLOOKUP(B172,[1]RPT_PHU_CAP_TN!$B$5:$G$992,6,FALSE)</f>
        <v>155000</v>
      </c>
      <c r="S172" s="17">
        <f>VLOOKUP(B172,[1]RPT_TIEN_AN_TRUA!$B$5:$I$993,8,FALSE)</f>
        <v>680000</v>
      </c>
      <c r="T172" s="17">
        <f>VLOOKUP(B172,[1]RPT_LNS_LUONG_CHE_DO!$B$5:$BX$920,75,FALSE)+VLOOKUP(B172,[1]RPT_LNS_LUONG_CHE_DO!$B$5:$BY$920,76,FALSE)</f>
        <v>447115.38461538468</v>
      </c>
      <c r="U172" s="13">
        <f>VLOOKUP(B172,[1]RPT_CAC_KHOAN_GIAM_TRU!$B$4:$I$472,7,FALSE) + VLOOKUP(B172,[1]RPT_CAC_KHOAN_GIAM_TRU!$B$4:$I$472,8,FALSE)</f>
        <v>149038.46153846156</v>
      </c>
      <c r="V172" s="17">
        <f t="shared" si="0"/>
        <v>9832115.384615384</v>
      </c>
      <c r="W172" s="18">
        <f>VLOOKUP(B172,[1]RPT_BAO_HIEM!$B$5:$N$992,11,FALSE)</f>
        <v>310000</v>
      </c>
      <c r="X172" s="18">
        <f>VLOOKUP(B172,[1]RPT_BAO_HIEM!$B$5:$N$992,12,FALSE)</f>
        <v>58125</v>
      </c>
      <c r="Y172" s="18">
        <f>VLOOKUP(B172,[1]RPT_BAO_HIEM!$B$5:$N$992,13,FALSE)</f>
        <v>38750</v>
      </c>
      <c r="Z172" s="19">
        <f>MIN(VLOOKUP(B172,[1]RPT_DOAN_PHI!$B$5:$H$894,7,FALSE),115000)</f>
        <v>38750</v>
      </c>
      <c r="AA172" s="18">
        <f>VLOOKUP(B172,[1]RPT_THUE!$B$5:$H$850,7,FALSE)</f>
        <v>0</v>
      </c>
      <c r="AB172" s="18">
        <f t="shared" si="1"/>
        <v>445625</v>
      </c>
      <c r="AC172" s="20">
        <f t="shared" si="2"/>
        <v>9386490.384615384</v>
      </c>
      <c r="AD172" s="21"/>
      <c r="AE172" s="20"/>
      <c r="AF172" s="20">
        <f t="shared" si="3"/>
        <v>9386490.384615384</v>
      </c>
      <c r="AG172" s="82">
        <f t="shared" si="8"/>
        <v>406875</v>
      </c>
    </row>
    <row r="173" spans="1:33" ht="19.5" customHeight="1">
      <c r="A173" s="12">
        <f t="shared" si="9"/>
        <v>167</v>
      </c>
      <c r="B173" s="40">
        <f>[1]GD_CHUNG!B175</f>
        <v>11115</v>
      </c>
      <c r="C173" s="42" t="str">
        <f>[1]GD_CHUNG!C175</f>
        <v>Mai Thị Ngọc</v>
      </c>
      <c r="D173" s="42" t="str">
        <f>[1]GD_CHUNG!D175</f>
        <v>NV PVHK</v>
      </c>
      <c r="E173" s="13" t="str">
        <f>[1]GD_CHUNG!G175</f>
        <v>HD3N</v>
      </c>
      <c r="F173" s="14">
        <f>VLOOKUP(B173,[1]GD_LCD_HS_LNS!$B$4:$E$993,4,FALSE)</f>
        <v>3875000</v>
      </c>
      <c r="G173" s="54">
        <f>VLOOKUP(B173,[1]GD_CHUNG!$B$5:$N$532,13,FALSE)</f>
        <v>19026970096019</v>
      </c>
      <c r="H173" s="15">
        <f>VLOOKUP(B173,[1]GD_CHAM_CONG!$C$6:$AN$934,38,FALSE)</f>
        <v>27</v>
      </c>
      <c r="I173" s="15">
        <f>VLOOKUP(B173,[1]GD_CHAM_CONG!$C$6:$AS$934,39,FALSE)+VLOOKUP(B173,[1]GD_CHAM_CONG!$C$6:$AS$934,40,FALSE)+VLOOKUP(B173,[1]GD_CHAM_CONG!$C$6:$AS$934,41,FALSE)+VLOOKUP(B173,[1]GD_CHAM_CONG!$C$6:$AS$934,42,FALSE)+VLOOKUP(B173,[1]GD_CHAM_CONG!$C$6:$AS$934,43,FALSE)</f>
        <v>0</v>
      </c>
      <c r="J173" s="15">
        <f>VLOOKUP(B173,[1]GD_CHAM_CONG!$C$6:$AV$934,44,FALSE)+VLOOKUP(B173,[1]GD_CHAM_CONG!$C$6:$AV$934,45,FALSE)+VLOOKUP(B173,[1]GD_CHAM_CONG!$C$6:$AV$934,46,FALSE)</f>
        <v>0</v>
      </c>
      <c r="K173" s="15">
        <f>VLOOKUP(B173,[1]GD_CHAM_CONG!$C$6:$AW$934,47,FALSE)</f>
        <v>0</v>
      </c>
      <c r="L173" s="15">
        <f>VLOOKUP(B173,[1]GD_CHAM_CONG!$C$6:$AZ$934,48,FALSE)</f>
        <v>0</v>
      </c>
      <c r="M173" s="15">
        <f>VLOOKUP(B173,[1]GD_CHAM_CONG!$C$6:$BF$934,50,FALSE)+VLOOKUP(B173,[1]GD_CHAM_CONG!$C$6:$BF$934,51,FALSE)+VLOOKUP(B173,[1]GD_CHAM_CONG!$C$6:$BF$934,52,FALSE)+VLOOKUP(B173,[1]GD_CHAM_CONG!$C$6:$BF$934,53,FALSE)+VLOOKUP(B173,[1]GD_CHAM_CONG!$C$6:$BF$934,54,FALSE)</f>
        <v>0</v>
      </c>
      <c r="N173" s="16">
        <f>VLOOKUP(B173,[1]GD_CHAM_CONG!$C$1:$BK$473,61,FALSE)</f>
        <v>1</v>
      </c>
      <c r="O173" s="16">
        <f>VLOOKUP(B173,[1]GD_LCD_HS_LNS!$B$4:$F$469,5,FALSE)</f>
        <v>1.9</v>
      </c>
      <c r="P173" s="17">
        <f>VLOOKUP(B173,[1]RPT_LNS_LUONG_CHE_DO!$B$5:$BC$548,54,FALSE)</f>
        <v>8550000</v>
      </c>
      <c r="Q173" s="17">
        <f>VLOOKUP(B173,[1]RPT_LNS_LUONG_CHE_DO!$B$5:$CD$916,81,FALSE)</f>
        <v>0</v>
      </c>
      <c r="R173" s="17">
        <f>VLOOKUP(B173,[1]RPT_PHU_CAP_TN!$B$5:$G$992,6,FALSE)</f>
        <v>0</v>
      </c>
      <c r="S173" s="17">
        <f>VLOOKUP(B173,[1]RPT_TIEN_AN_TRUA!$B$5:$I$993,8,FALSE)</f>
        <v>680000</v>
      </c>
      <c r="T173" s="17">
        <f>VLOOKUP(B173,[1]RPT_LNS_LUONG_CHE_DO!$B$5:$BX$920,75,FALSE)+VLOOKUP(B173,[1]RPT_LNS_LUONG_CHE_DO!$B$5:$BY$920,76,FALSE)</f>
        <v>0</v>
      </c>
      <c r="U173" s="13">
        <f>VLOOKUP(B173,[1]RPT_CAC_KHOAN_GIAM_TRU!$B$4:$I$472,7,FALSE) + VLOOKUP(B173,[1]RPT_CAC_KHOAN_GIAM_TRU!$B$4:$I$472,8,FALSE)</f>
        <v>0</v>
      </c>
      <c r="V173" s="17">
        <f t="shared" si="0"/>
        <v>9230000</v>
      </c>
      <c r="W173" s="18">
        <f>VLOOKUP(B173,[1]RPT_BAO_HIEM!$B$5:$N$992,11,FALSE)</f>
        <v>310000</v>
      </c>
      <c r="X173" s="18">
        <f>VLOOKUP(B173,[1]RPT_BAO_HIEM!$B$5:$N$992,12,FALSE)</f>
        <v>58125</v>
      </c>
      <c r="Y173" s="18">
        <f>VLOOKUP(B173,[1]RPT_BAO_HIEM!$B$5:$N$992,13,FALSE)</f>
        <v>38750</v>
      </c>
      <c r="Z173" s="19">
        <f>MIN(VLOOKUP(B173,[1]RPT_DOAN_PHI!$B$5:$H$894,7,FALSE),115000)</f>
        <v>38750</v>
      </c>
      <c r="AA173" s="18">
        <f>VLOOKUP(B173,[1]RPT_THUE!$B$5:$H$850,7,FALSE)</f>
        <v>0</v>
      </c>
      <c r="AB173" s="18">
        <f t="shared" si="1"/>
        <v>445625</v>
      </c>
      <c r="AC173" s="20">
        <f t="shared" si="2"/>
        <v>8784375</v>
      </c>
      <c r="AD173" s="21"/>
      <c r="AE173" s="20"/>
      <c r="AF173" s="20">
        <f t="shared" si="3"/>
        <v>8784375</v>
      </c>
      <c r="AG173" s="82">
        <f t="shared" si="8"/>
        <v>406875</v>
      </c>
    </row>
    <row r="174" spans="1:33" ht="19.5" customHeight="1">
      <c r="A174" s="12">
        <f t="shared" si="9"/>
        <v>168</v>
      </c>
      <c r="B174" s="40">
        <f>[1]GD_CHUNG!B176</f>
        <v>11118</v>
      </c>
      <c r="C174" s="42" t="str">
        <f>[1]GD_CHUNG!C176</f>
        <v>Lã Thị Thu Hương</v>
      </c>
      <c r="D174" s="42" t="str">
        <f>[1]GD_CHUNG!D176</f>
        <v>NV PVHK</v>
      </c>
      <c r="E174" s="13" t="str">
        <f>[1]GD_CHUNG!G176</f>
        <v>HD3N</v>
      </c>
      <c r="F174" s="14">
        <f>VLOOKUP(B174,[1]GD_LCD_HS_LNS!$B$4:$E$993,4,FALSE)</f>
        <v>3875000</v>
      </c>
      <c r="G174" s="54">
        <f>VLOOKUP(B174,[1]GD_CHUNG!$B$5:$N$532,13,FALSE)</f>
        <v>19026970100016</v>
      </c>
      <c r="H174" s="15">
        <f>VLOOKUP(B174,[1]GD_CHAM_CONG!$C$6:$AN$934,38,FALSE)</f>
        <v>27</v>
      </c>
      <c r="I174" s="15">
        <f>VLOOKUP(B174,[1]GD_CHAM_CONG!$C$6:$AS$934,39,FALSE)+VLOOKUP(B174,[1]GD_CHAM_CONG!$C$6:$AS$934,40,FALSE)+VLOOKUP(B174,[1]GD_CHAM_CONG!$C$6:$AS$934,41,FALSE)+VLOOKUP(B174,[1]GD_CHAM_CONG!$C$6:$AS$934,42,FALSE)+VLOOKUP(B174,[1]GD_CHAM_CONG!$C$6:$AS$934,43,FALSE)</f>
        <v>0</v>
      </c>
      <c r="J174" s="15">
        <f>VLOOKUP(B174,[1]GD_CHAM_CONG!$C$6:$AV$934,44,FALSE)+VLOOKUP(B174,[1]GD_CHAM_CONG!$C$6:$AV$934,45,FALSE)+VLOOKUP(B174,[1]GD_CHAM_CONG!$C$6:$AV$934,46,FALSE)</f>
        <v>0</v>
      </c>
      <c r="K174" s="15">
        <f>VLOOKUP(B174,[1]GD_CHAM_CONG!$C$6:$AW$934,47,FALSE)</f>
        <v>0</v>
      </c>
      <c r="L174" s="15">
        <f>VLOOKUP(B174,[1]GD_CHAM_CONG!$C$6:$AZ$934,48,FALSE)</f>
        <v>0</v>
      </c>
      <c r="M174" s="15">
        <f>VLOOKUP(B174,[1]GD_CHAM_CONG!$C$6:$BF$934,50,FALSE)+VLOOKUP(B174,[1]GD_CHAM_CONG!$C$6:$BF$934,51,FALSE)+VLOOKUP(B174,[1]GD_CHAM_CONG!$C$6:$BF$934,52,FALSE)+VLOOKUP(B174,[1]GD_CHAM_CONG!$C$6:$BF$934,53,FALSE)+VLOOKUP(B174,[1]GD_CHAM_CONG!$C$6:$BF$934,54,FALSE)</f>
        <v>0</v>
      </c>
      <c r="N174" s="16">
        <f>VLOOKUP(B174,[1]GD_CHAM_CONG!$C$1:$BK$473,61,FALSE)</f>
        <v>0.99</v>
      </c>
      <c r="O174" s="16">
        <f>VLOOKUP(B174,[1]GD_LCD_HS_LNS!$B$4:$F$469,5,FALSE)</f>
        <v>1.9</v>
      </c>
      <c r="P174" s="17">
        <f>VLOOKUP(B174,[1]RPT_LNS_LUONG_CHE_DO!$B$5:$BC$548,54,FALSE)</f>
        <v>8464500</v>
      </c>
      <c r="Q174" s="17">
        <f>VLOOKUP(B174,[1]RPT_LNS_LUONG_CHE_DO!$B$5:$CD$916,81,FALSE)</f>
        <v>0</v>
      </c>
      <c r="R174" s="17">
        <f>VLOOKUP(B174,[1]RPT_PHU_CAP_TN!$B$5:$G$992,6,FALSE)</f>
        <v>0</v>
      </c>
      <c r="S174" s="17">
        <f>VLOOKUP(B174,[1]RPT_TIEN_AN_TRUA!$B$5:$I$993,8,FALSE)</f>
        <v>680000</v>
      </c>
      <c r="T174" s="17">
        <f>VLOOKUP(B174,[1]RPT_LNS_LUONG_CHE_DO!$B$5:$BX$920,75,FALSE)+VLOOKUP(B174,[1]RPT_LNS_LUONG_CHE_DO!$B$5:$BY$920,76,FALSE)</f>
        <v>447115.38461538468</v>
      </c>
      <c r="U174" s="13">
        <f>VLOOKUP(B174,[1]RPT_CAC_KHOAN_GIAM_TRU!$B$4:$I$472,7,FALSE) + VLOOKUP(B174,[1]RPT_CAC_KHOAN_GIAM_TRU!$B$4:$I$472,8,FALSE)</f>
        <v>149038.46153846156</v>
      </c>
      <c r="V174" s="17">
        <f t="shared" si="0"/>
        <v>9591615.384615384</v>
      </c>
      <c r="W174" s="18">
        <f>VLOOKUP(B174,[1]RPT_BAO_HIEM!$B$5:$N$992,11,FALSE)</f>
        <v>310000</v>
      </c>
      <c r="X174" s="18">
        <f>VLOOKUP(B174,[1]RPT_BAO_HIEM!$B$5:$N$992,12,FALSE)</f>
        <v>58125</v>
      </c>
      <c r="Y174" s="18">
        <f>VLOOKUP(B174,[1]RPT_BAO_HIEM!$B$5:$N$992,13,FALSE)</f>
        <v>38750</v>
      </c>
      <c r="Z174" s="19">
        <f>MIN(VLOOKUP(B174,[1]RPT_DOAN_PHI!$B$5:$H$894,7,FALSE),115000)</f>
        <v>38750</v>
      </c>
      <c r="AA174" s="18">
        <f>VLOOKUP(B174,[1]RPT_THUE!$B$5:$H$850,7,FALSE)</f>
        <v>0</v>
      </c>
      <c r="AB174" s="18">
        <f t="shared" si="1"/>
        <v>445625</v>
      </c>
      <c r="AC174" s="20">
        <f t="shared" si="2"/>
        <v>9145990.384615384</v>
      </c>
      <c r="AD174" s="20"/>
      <c r="AE174" s="20"/>
      <c r="AF174" s="20">
        <f t="shared" si="3"/>
        <v>9145990.384615384</v>
      </c>
      <c r="AG174" s="82">
        <f t="shared" si="8"/>
        <v>406875</v>
      </c>
    </row>
    <row r="175" spans="1:33" ht="19.5" customHeight="1">
      <c r="A175" s="12">
        <f t="shared" si="9"/>
        <v>169</v>
      </c>
      <c r="B175" s="40">
        <f>[1]GD_CHUNG!B177</f>
        <v>11120</v>
      </c>
      <c r="C175" s="42" t="str">
        <f>[1]GD_CHUNG!C177</f>
        <v>Đỗ Hương Trà</v>
      </c>
      <c r="D175" s="42" t="str">
        <f>[1]GD_CHUNG!D177</f>
        <v>NV PVHK</v>
      </c>
      <c r="E175" s="13" t="str">
        <f>[1]GD_CHUNG!G177</f>
        <v>HD3N</v>
      </c>
      <c r="F175" s="14">
        <f>VLOOKUP(B175,[1]GD_LCD_HS_LNS!$B$4:$E$993,4,FALSE)</f>
        <v>3875000</v>
      </c>
      <c r="G175" s="54">
        <f>VLOOKUP(B175,[1]GD_CHUNG!$B$5:$N$532,13,FALSE)</f>
        <v>19026970102019</v>
      </c>
      <c r="H175" s="15">
        <f>VLOOKUP(B175,[1]GD_CHAM_CONG!$C$6:$AN$934,38,FALSE)</f>
        <v>27</v>
      </c>
      <c r="I175" s="15">
        <f>VLOOKUP(B175,[1]GD_CHAM_CONG!$C$6:$AS$934,39,FALSE)+VLOOKUP(B175,[1]GD_CHAM_CONG!$C$6:$AS$934,40,FALSE)+VLOOKUP(B175,[1]GD_CHAM_CONG!$C$6:$AS$934,41,FALSE)+VLOOKUP(B175,[1]GD_CHAM_CONG!$C$6:$AS$934,42,FALSE)+VLOOKUP(B175,[1]GD_CHAM_CONG!$C$6:$AS$934,43,FALSE)</f>
        <v>0</v>
      </c>
      <c r="J175" s="15">
        <f>VLOOKUP(B175,[1]GD_CHAM_CONG!$C$6:$AV$934,44,FALSE)+VLOOKUP(B175,[1]GD_CHAM_CONG!$C$6:$AV$934,45,FALSE)+VLOOKUP(B175,[1]GD_CHAM_CONG!$C$6:$AV$934,46,FALSE)</f>
        <v>0</v>
      </c>
      <c r="K175" s="15">
        <f>VLOOKUP(B175,[1]GD_CHAM_CONG!$C$6:$AW$934,47,FALSE)</f>
        <v>0</v>
      </c>
      <c r="L175" s="15">
        <f>VLOOKUP(B175,[1]GD_CHAM_CONG!$C$6:$AZ$934,48,FALSE)</f>
        <v>0</v>
      </c>
      <c r="M175" s="15">
        <f>VLOOKUP(B175,[1]GD_CHAM_CONG!$C$6:$BF$934,50,FALSE)+VLOOKUP(B175,[1]GD_CHAM_CONG!$C$6:$BF$934,51,FALSE)+VLOOKUP(B175,[1]GD_CHAM_CONG!$C$6:$BF$934,52,FALSE)+VLOOKUP(B175,[1]GD_CHAM_CONG!$C$6:$BF$934,53,FALSE)+VLOOKUP(B175,[1]GD_CHAM_CONG!$C$6:$BF$934,54,FALSE)</f>
        <v>0</v>
      </c>
      <c r="N175" s="16">
        <f>VLOOKUP(B175,[1]GD_CHAM_CONG!$C$1:$BK$473,61,FALSE)</f>
        <v>0.96</v>
      </c>
      <c r="O175" s="16">
        <f>VLOOKUP(B175,[1]GD_LCD_HS_LNS!$B$4:$F$469,5,FALSE)</f>
        <v>1.9</v>
      </c>
      <c r="P175" s="17">
        <f>VLOOKUP(B175,[1]RPT_LNS_LUONG_CHE_DO!$B$5:$BC$548,54,FALSE)</f>
        <v>8207999.9999999991</v>
      </c>
      <c r="Q175" s="17">
        <f>VLOOKUP(B175,[1]RPT_LNS_LUONG_CHE_DO!$B$5:$CD$916,81,FALSE)</f>
        <v>0</v>
      </c>
      <c r="R175" s="17">
        <f>VLOOKUP(B175,[1]RPT_PHU_CAP_TN!$B$5:$G$992,6,FALSE)</f>
        <v>0</v>
      </c>
      <c r="S175" s="17">
        <f>VLOOKUP(B175,[1]RPT_TIEN_AN_TRUA!$B$5:$I$993,8,FALSE)</f>
        <v>680000</v>
      </c>
      <c r="T175" s="17">
        <f>VLOOKUP(B175,[1]RPT_LNS_LUONG_CHE_DO!$B$5:$BX$920,75,FALSE)+VLOOKUP(B175,[1]RPT_LNS_LUONG_CHE_DO!$B$5:$BY$920,76,FALSE)</f>
        <v>447115.38461538468</v>
      </c>
      <c r="U175" s="13">
        <f>VLOOKUP(B175,[1]RPT_CAC_KHOAN_GIAM_TRU!$B$4:$I$472,7,FALSE) + VLOOKUP(B175,[1]RPT_CAC_KHOAN_GIAM_TRU!$B$4:$I$472,8,FALSE)</f>
        <v>149038.46153846156</v>
      </c>
      <c r="V175" s="17">
        <f t="shared" si="0"/>
        <v>9335115.384615384</v>
      </c>
      <c r="W175" s="18">
        <f>VLOOKUP(B175,[1]RPT_BAO_HIEM!$B$5:$N$992,11,FALSE)</f>
        <v>310000</v>
      </c>
      <c r="X175" s="18">
        <f>VLOOKUP(B175,[1]RPT_BAO_HIEM!$B$5:$N$992,12,FALSE)</f>
        <v>58125</v>
      </c>
      <c r="Y175" s="18">
        <f>VLOOKUP(B175,[1]RPT_BAO_HIEM!$B$5:$N$992,13,FALSE)</f>
        <v>38750</v>
      </c>
      <c r="Z175" s="19">
        <f>MIN(VLOOKUP(B175,[1]RPT_DOAN_PHI!$B$5:$H$894,7,FALSE),115000)</f>
        <v>38750</v>
      </c>
      <c r="AA175" s="18">
        <f>VLOOKUP(B175,[1]RPT_THUE!$B$5:$H$850,7,FALSE)</f>
        <v>0</v>
      </c>
      <c r="AB175" s="18">
        <f t="shared" si="1"/>
        <v>445625</v>
      </c>
      <c r="AC175" s="20">
        <f t="shared" si="2"/>
        <v>8889490.384615384</v>
      </c>
      <c r="AD175" s="21"/>
      <c r="AE175" s="20"/>
      <c r="AF175" s="20">
        <f t="shared" si="3"/>
        <v>8889490.384615384</v>
      </c>
      <c r="AG175" s="82">
        <f t="shared" si="8"/>
        <v>406875</v>
      </c>
    </row>
    <row r="176" spans="1:33" ht="19.5" customHeight="1">
      <c r="A176" s="12">
        <f t="shared" si="9"/>
        <v>170</v>
      </c>
      <c r="B176" s="40">
        <f>[1]GD_CHUNG!B178</f>
        <v>11121</v>
      </c>
      <c r="C176" s="42" t="str">
        <f>[1]GD_CHUNG!C178</f>
        <v>Nguyễn Hiền Hạnh</v>
      </c>
      <c r="D176" s="42" t="str">
        <f>[1]GD_CHUNG!D178</f>
        <v>NV PVHK</v>
      </c>
      <c r="E176" s="13" t="str">
        <f>[1]GD_CHUNG!G178</f>
        <v>HD3N</v>
      </c>
      <c r="F176" s="14">
        <f>VLOOKUP(B176,[1]GD_LCD_HS_LNS!$B$4:$E$993,4,FALSE)</f>
        <v>3875000</v>
      </c>
      <c r="G176" s="54">
        <f>VLOOKUP(B176,[1]GD_CHUNG!$B$5:$N$532,13,FALSE)</f>
        <v>13324573209019</v>
      </c>
      <c r="H176" s="15">
        <f>VLOOKUP(B176,[1]GD_CHAM_CONG!$C$6:$AN$934,38,FALSE)</f>
        <v>27</v>
      </c>
      <c r="I176" s="15">
        <f>VLOOKUP(B176,[1]GD_CHAM_CONG!$C$6:$AS$934,39,FALSE)+VLOOKUP(B176,[1]GD_CHAM_CONG!$C$6:$AS$934,40,FALSE)+VLOOKUP(B176,[1]GD_CHAM_CONG!$C$6:$AS$934,41,FALSE)+VLOOKUP(B176,[1]GD_CHAM_CONG!$C$6:$AS$934,42,FALSE)+VLOOKUP(B176,[1]GD_CHAM_CONG!$C$6:$AS$934,43,FALSE)</f>
        <v>0</v>
      </c>
      <c r="J176" s="15">
        <f>VLOOKUP(B176,[1]GD_CHAM_CONG!$C$6:$AV$934,44,FALSE)+VLOOKUP(B176,[1]GD_CHAM_CONG!$C$6:$AV$934,45,FALSE)+VLOOKUP(B176,[1]GD_CHAM_CONG!$C$6:$AV$934,46,FALSE)</f>
        <v>0</v>
      </c>
      <c r="K176" s="15">
        <f>VLOOKUP(B176,[1]GD_CHAM_CONG!$C$6:$AW$934,47,FALSE)</f>
        <v>0</v>
      </c>
      <c r="L176" s="15">
        <f>VLOOKUP(B176,[1]GD_CHAM_CONG!$C$6:$AZ$934,48,FALSE)</f>
        <v>0</v>
      </c>
      <c r="M176" s="15">
        <f>VLOOKUP(B176,[1]GD_CHAM_CONG!$C$6:$BF$934,50,FALSE)+VLOOKUP(B176,[1]GD_CHAM_CONG!$C$6:$BF$934,51,FALSE)+VLOOKUP(B176,[1]GD_CHAM_CONG!$C$6:$BF$934,52,FALSE)+VLOOKUP(B176,[1]GD_CHAM_CONG!$C$6:$BF$934,53,FALSE)+VLOOKUP(B176,[1]GD_CHAM_CONG!$C$6:$BF$934,54,FALSE)</f>
        <v>0</v>
      </c>
      <c r="N176" s="16">
        <f>VLOOKUP(B176,[1]GD_CHAM_CONG!$C$1:$BK$473,61,FALSE)</f>
        <v>1.05</v>
      </c>
      <c r="O176" s="16">
        <f>VLOOKUP(B176,[1]GD_LCD_HS_LNS!$B$4:$F$469,5,FALSE)</f>
        <v>1.9</v>
      </c>
      <c r="P176" s="17">
        <f>VLOOKUP(B176,[1]RPT_LNS_LUONG_CHE_DO!$B$5:$BC$548,54,FALSE)</f>
        <v>8977500</v>
      </c>
      <c r="Q176" s="17">
        <f>VLOOKUP(B176,[1]RPT_LNS_LUONG_CHE_DO!$B$5:$CD$916,81,FALSE)</f>
        <v>0</v>
      </c>
      <c r="R176" s="17">
        <f>VLOOKUP(B176,[1]RPT_PHU_CAP_TN!$B$5:$G$992,6,FALSE)</f>
        <v>155000</v>
      </c>
      <c r="S176" s="17">
        <f>VLOOKUP(B176,[1]RPT_TIEN_AN_TRUA!$B$5:$I$993,8,FALSE)</f>
        <v>680000</v>
      </c>
      <c r="T176" s="17">
        <f>VLOOKUP(B176,[1]RPT_LNS_LUONG_CHE_DO!$B$5:$BX$920,75,FALSE)+VLOOKUP(B176,[1]RPT_LNS_LUONG_CHE_DO!$B$5:$BY$920,76,FALSE)</f>
        <v>447115.38461538468</v>
      </c>
      <c r="U176" s="13">
        <f>VLOOKUP(B176,[1]RPT_CAC_KHOAN_GIAM_TRU!$B$4:$I$472,7,FALSE) + VLOOKUP(B176,[1]RPT_CAC_KHOAN_GIAM_TRU!$B$4:$I$472,8,FALSE)</f>
        <v>149038.46153846156</v>
      </c>
      <c r="V176" s="17">
        <f t="shared" si="0"/>
        <v>10259615.384615384</v>
      </c>
      <c r="W176" s="18">
        <f>VLOOKUP(B176,[1]RPT_BAO_HIEM!$B$5:$N$992,11,FALSE)</f>
        <v>310000</v>
      </c>
      <c r="X176" s="18">
        <f>VLOOKUP(B176,[1]RPT_BAO_HIEM!$B$5:$N$992,12,FALSE)</f>
        <v>58125</v>
      </c>
      <c r="Y176" s="18">
        <f>VLOOKUP(B176,[1]RPT_BAO_HIEM!$B$5:$N$992,13,FALSE)</f>
        <v>38750</v>
      </c>
      <c r="Z176" s="19">
        <f>MIN(VLOOKUP(B176,[1]RPT_DOAN_PHI!$B$5:$H$894,7,FALSE),115000)</f>
        <v>38750</v>
      </c>
      <c r="AA176" s="18">
        <f>VLOOKUP(B176,[1]RPT_THUE!$B$5:$H$850,7,FALSE)</f>
        <v>8637.0192307692032</v>
      </c>
      <c r="AB176" s="18">
        <f t="shared" si="1"/>
        <v>454262.01923076919</v>
      </c>
      <c r="AC176" s="20">
        <f t="shared" si="2"/>
        <v>9805353.3653846141</v>
      </c>
      <c r="AD176" s="20"/>
      <c r="AE176" s="20"/>
      <c r="AF176" s="20">
        <f t="shared" si="3"/>
        <v>9805353.3653846141</v>
      </c>
      <c r="AG176" s="82">
        <f t="shared" si="8"/>
        <v>406875</v>
      </c>
    </row>
    <row r="177" spans="1:33" ht="19.5" customHeight="1">
      <c r="A177" s="12">
        <f t="shared" si="9"/>
        <v>171</v>
      </c>
      <c r="B177" s="40">
        <f>[1]GD_CHUNG!B179</f>
        <v>13753</v>
      </c>
      <c r="C177" s="42" t="str">
        <f>[1]GD_CHUNG!C179</f>
        <v>Phan Thanh Hà</v>
      </c>
      <c r="D177" s="42" t="str">
        <f>[1]GD_CHUNG!D179</f>
        <v>Nhân viên phục vụ hành khách</v>
      </c>
      <c r="E177" s="13" t="str">
        <f>[1]GD_CHUNG!G179</f>
        <v>HD1N</v>
      </c>
      <c r="F177" s="14">
        <f>VLOOKUP(B177,[1]GD_LCD_HS_LNS!$B$4:$E$993,4,FALSE)</f>
        <v>3875000</v>
      </c>
      <c r="G177" s="55">
        <v>19029388662017</v>
      </c>
      <c r="H177" s="15">
        <f>VLOOKUP(B177,[1]GD_CHAM_CONG!$C$6:$AN$934,38,FALSE)</f>
        <v>24</v>
      </c>
      <c r="I177" s="15">
        <f>VLOOKUP(B177,[1]GD_CHAM_CONG!$C$6:$AS$934,39,FALSE)+VLOOKUP(B177,[1]GD_CHAM_CONG!$C$6:$AS$934,40,FALSE)+VLOOKUP(B177,[1]GD_CHAM_CONG!$C$6:$AS$934,41,FALSE)+VLOOKUP(B177,[1]GD_CHAM_CONG!$C$6:$AS$934,42,FALSE)+VLOOKUP(B177,[1]GD_CHAM_CONG!$C$6:$AS$934,43,FALSE)</f>
        <v>3</v>
      </c>
      <c r="J177" s="15">
        <f>VLOOKUP(B177,[1]GD_CHAM_CONG!$C$6:$AV$934,44,FALSE)+VLOOKUP(B177,[1]GD_CHAM_CONG!$C$6:$AV$934,45,FALSE)+VLOOKUP(B177,[1]GD_CHAM_CONG!$C$6:$AV$934,46,FALSE)</f>
        <v>0</v>
      </c>
      <c r="K177" s="15">
        <f>VLOOKUP(B177,[1]GD_CHAM_CONG!$C$6:$AW$934,47,FALSE)</f>
        <v>0</v>
      </c>
      <c r="L177" s="15">
        <f>VLOOKUP(B177,[1]GD_CHAM_CONG!$C$6:$AZ$934,48,FALSE)</f>
        <v>0</v>
      </c>
      <c r="M177" s="15">
        <f>VLOOKUP(B177,[1]GD_CHAM_CONG!$C$6:$BF$934,50,FALSE)+VLOOKUP(B177,[1]GD_CHAM_CONG!$C$6:$BF$934,51,FALSE)+VLOOKUP(B177,[1]GD_CHAM_CONG!$C$6:$BF$934,52,FALSE)+VLOOKUP(B177,[1]GD_CHAM_CONG!$C$6:$BF$934,53,FALSE)+VLOOKUP(B177,[1]GD_CHAM_CONG!$C$6:$BF$934,54,FALSE)</f>
        <v>0</v>
      </c>
      <c r="N177" s="16">
        <f>VLOOKUP(B177,[1]GD_CHAM_CONG!$C$1:$BK$473,61,FALSE)</f>
        <v>0.96</v>
      </c>
      <c r="O177" s="16">
        <f>VLOOKUP(B177,[1]GD_LCD_HS_LNS!$B$4:$F$469,5,FALSE)</f>
        <v>1.6</v>
      </c>
      <c r="P177" s="17">
        <f>VLOOKUP(B177,[1]RPT_LNS_LUONG_CHE_DO!$B$5:$BC$548,54,FALSE)</f>
        <v>5529600</v>
      </c>
      <c r="Q177" s="17">
        <f>VLOOKUP(B177,[1]RPT_LNS_LUONG_CHE_DO!$B$5:$CD$916,81,FALSE)</f>
        <v>0</v>
      </c>
      <c r="R177" s="17">
        <f>VLOOKUP(B177,[1]RPT_PHU_CAP_TN!$B$5:$G$992,6,FALSE)</f>
        <v>0</v>
      </c>
      <c r="S177" s="17">
        <f>VLOOKUP(B177,[1]RPT_TIEN_AN_TRUA!$B$5:$I$993,8,FALSE)</f>
        <v>604444.44444444438</v>
      </c>
      <c r="T177" s="17">
        <f>VLOOKUP(B177,[1]RPT_LNS_LUONG_CHE_DO!$B$5:$BX$920,75,FALSE)+VLOOKUP(B177,[1]RPT_LNS_LUONG_CHE_DO!$B$5:$BY$920,76,FALSE)</f>
        <v>447115.38461538468</v>
      </c>
      <c r="U177" s="13">
        <f>VLOOKUP(B177,[1]RPT_CAC_KHOAN_GIAM_TRU!$B$4:$I$472,7,FALSE) + VLOOKUP(B177,[1]RPT_CAC_KHOAN_GIAM_TRU!$B$4:$I$472,8,FALSE)</f>
        <v>149038.46153846156</v>
      </c>
      <c r="V177" s="17">
        <f t="shared" si="0"/>
        <v>6581159.829059829</v>
      </c>
      <c r="W177" s="18">
        <f>VLOOKUP(B177,[1]RPT_BAO_HIEM!$B$5:$N$992,11,FALSE)</f>
        <v>310000</v>
      </c>
      <c r="X177" s="18">
        <f>VLOOKUP(B177,[1]RPT_BAO_HIEM!$B$5:$N$992,12,FALSE)</f>
        <v>58125</v>
      </c>
      <c r="Y177" s="18">
        <f>VLOOKUP(B177,[1]RPT_BAO_HIEM!$B$5:$N$992,13,FALSE)</f>
        <v>38750</v>
      </c>
      <c r="Z177" s="19">
        <f>MIN(VLOOKUP(B177,[1]RPT_DOAN_PHI!$B$5:$H$894,7,FALSE),115000)</f>
        <v>38750</v>
      </c>
      <c r="AA177" s="18">
        <f>VLOOKUP(B177,[1]RPT_THUE!$B$5:$H$850,7,FALSE)</f>
        <v>0</v>
      </c>
      <c r="AB177" s="18">
        <f t="shared" si="1"/>
        <v>445625</v>
      </c>
      <c r="AC177" s="20">
        <f t="shared" si="2"/>
        <v>6135534.829059829</v>
      </c>
      <c r="AD177" s="20"/>
      <c r="AE177" s="20"/>
      <c r="AF177" s="20">
        <f t="shared" si="3"/>
        <v>6135534.829059829</v>
      </c>
      <c r="AG177" s="82">
        <f t="shared" si="8"/>
        <v>406875</v>
      </c>
    </row>
    <row r="178" spans="1:33" ht="19.5" customHeight="1">
      <c r="A178" s="12">
        <f t="shared" si="9"/>
        <v>172</v>
      </c>
      <c r="B178" s="40">
        <f>[1]GD_CHUNG!B180</f>
        <v>13758</v>
      </c>
      <c r="C178" s="42" t="str">
        <f>[1]GD_CHUNG!C180</f>
        <v>Trần Vân Anh</v>
      </c>
      <c r="D178" s="42" t="str">
        <f>[1]GD_CHUNG!D180</f>
        <v>Nhân viên phục vụ hành khách</v>
      </c>
      <c r="E178" s="13" t="str">
        <f>[1]GD_CHUNG!G180</f>
        <v>HD1N</v>
      </c>
      <c r="F178" s="14">
        <f>VLOOKUP(B178,[1]GD_LCD_HS_LNS!$B$4:$E$993,4,FALSE)</f>
        <v>3875000</v>
      </c>
      <c r="G178" s="55">
        <v>19029388849011</v>
      </c>
      <c r="H178" s="15">
        <f>VLOOKUP(B178,[1]GD_CHAM_CONG!$C$6:$AN$934,38,FALSE)</f>
        <v>27</v>
      </c>
      <c r="I178" s="15">
        <f>VLOOKUP(B178,[1]GD_CHAM_CONG!$C$6:$AS$934,39,FALSE)+VLOOKUP(B178,[1]GD_CHAM_CONG!$C$6:$AS$934,40,FALSE)+VLOOKUP(B178,[1]GD_CHAM_CONG!$C$6:$AS$934,41,FALSE)+VLOOKUP(B178,[1]GD_CHAM_CONG!$C$6:$AS$934,42,FALSE)+VLOOKUP(B178,[1]GD_CHAM_CONG!$C$6:$AS$934,43,FALSE)</f>
        <v>0</v>
      </c>
      <c r="J178" s="15">
        <f>VLOOKUP(B178,[1]GD_CHAM_CONG!$C$6:$AV$934,44,FALSE)+VLOOKUP(B178,[1]GD_CHAM_CONG!$C$6:$AV$934,45,FALSE)+VLOOKUP(B178,[1]GD_CHAM_CONG!$C$6:$AV$934,46,FALSE)</f>
        <v>0</v>
      </c>
      <c r="K178" s="15">
        <f>VLOOKUP(B178,[1]GD_CHAM_CONG!$C$6:$AW$934,47,FALSE)</f>
        <v>0</v>
      </c>
      <c r="L178" s="15">
        <f>VLOOKUP(B178,[1]GD_CHAM_CONG!$C$6:$AZ$934,48,FALSE)</f>
        <v>0</v>
      </c>
      <c r="M178" s="15">
        <f>VLOOKUP(B178,[1]GD_CHAM_CONG!$C$6:$BF$934,50,FALSE)+VLOOKUP(B178,[1]GD_CHAM_CONG!$C$6:$BF$934,51,FALSE)+VLOOKUP(B178,[1]GD_CHAM_CONG!$C$6:$BF$934,52,FALSE)+VLOOKUP(B178,[1]GD_CHAM_CONG!$C$6:$BF$934,53,FALSE)+VLOOKUP(B178,[1]GD_CHAM_CONG!$C$6:$BF$934,54,FALSE)</f>
        <v>0</v>
      </c>
      <c r="N178" s="16">
        <f>VLOOKUP(B178,[1]GD_CHAM_CONG!$C$1:$BK$473,61,FALSE)</f>
        <v>1</v>
      </c>
      <c r="O178" s="16">
        <f>VLOOKUP(B178,[1]GD_LCD_HS_LNS!$B$4:$F$469,5,FALSE)</f>
        <v>1.6</v>
      </c>
      <c r="P178" s="17">
        <f>VLOOKUP(B178,[1]RPT_LNS_LUONG_CHE_DO!$B$5:$BC$548,54,FALSE)</f>
        <v>6480000</v>
      </c>
      <c r="Q178" s="17">
        <f>VLOOKUP(B178,[1]RPT_LNS_LUONG_CHE_DO!$B$5:$CD$916,81,FALSE)</f>
        <v>0</v>
      </c>
      <c r="R178" s="17">
        <f>VLOOKUP(B178,[1]RPT_PHU_CAP_TN!$B$5:$G$992,6,FALSE)</f>
        <v>0</v>
      </c>
      <c r="S178" s="17">
        <f>VLOOKUP(B178,[1]RPT_TIEN_AN_TRUA!$B$5:$I$993,8,FALSE)</f>
        <v>680000</v>
      </c>
      <c r="T178" s="17">
        <f>VLOOKUP(B178,[1]RPT_LNS_LUONG_CHE_DO!$B$5:$BX$920,75,FALSE)+VLOOKUP(B178,[1]RPT_LNS_LUONG_CHE_DO!$B$5:$BY$920,76,FALSE)</f>
        <v>447115.38461538468</v>
      </c>
      <c r="U178" s="13">
        <f>VLOOKUP(B178,[1]RPT_CAC_KHOAN_GIAM_TRU!$B$4:$I$472,7,FALSE) + VLOOKUP(B178,[1]RPT_CAC_KHOAN_GIAM_TRU!$B$4:$I$472,8,FALSE)</f>
        <v>149038.46153846156</v>
      </c>
      <c r="V178" s="17">
        <f t="shared" si="0"/>
        <v>7607115.384615385</v>
      </c>
      <c r="W178" s="18">
        <f>VLOOKUP(B178,[1]RPT_BAO_HIEM!$B$5:$N$992,11,FALSE)</f>
        <v>310000</v>
      </c>
      <c r="X178" s="18">
        <f>VLOOKUP(B178,[1]RPT_BAO_HIEM!$B$5:$N$992,12,FALSE)</f>
        <v>58125</v>
      </c>
      <c r="Y178" s="18">
        <f>VLOOKUP(B178,[1]RPT_BAO_HIEM!$B$5:$N$992,13,FALSE)</f>
        <v>38750</v>
      </c>
      <c r="Z178" s="19">
        <f>MIN(VLOOKUP(B178,[1]RPT_DOAN_PHI!$B$5:$H$894,7,FALSE),115000)</f>
        <v>38750</v>
      </c>
      <c r="AA178" s="18">
        <f>VLOOKUP(B178,[1]RPT_THUE!$B$5:$H$850,7,FALSE)</f>
        <v>0</v>
      </c>
      <c r="AB178" s="18">
        <f t="shared" si="1"/>
        <v>445625</v>
      </c>
      <c r="AC178" s="20">
        <f t="shared" si="2"/>
        <v>7161490.384615385</v>
      </c>
      <c r="AD178" s="20"/>
      <c r="AE178" s="20"/>
      <c r="AF178" s="20">
        <f t="shared" si="3"/>
        <v>7161490.384615385</v>
      </c>
      <c r="AG178" s="82">
        <f t="shared" si="8"/>
        <v>406875</v>
      </c>
    </row>
    <row r="179" spans="1:33" ht="19.5" customHeight="1">
      <c r="A179" s="12">
        <f t="shared" si="9"/>
        <v>173</v>
      </c>
      <c r="B179" s="40">
        <f>[1]GD_CHUNG!B181</f>
        <v>13759</v>
      </c>
      <c r="C179" s="42" t="str">
        <f>[1]GD_CHUNG!C181</f>
        <v>Nguyễn Thị Thanh Loan</v>
      </c>
      <c r="D179" s="42" t="str">
        <f>[1]GD_CHUNG!D181</f>
        <v>Nhân viên phục vụ hành khách</v>
      </c>
      <c r="E179" s="13" t="str">
        <f>[1]GD_CHUNG!G181</f>
        <v>HD1N</v>
      </c>
      <c r="F179" s="14">
        <f>VLOOKUP(B179,[1]GD_LCD_HS_LNS!$B$4:$E$993,4,FALSE)</f>
        <v>3875000</v>
      </c>
      <c r="G179" s="55">
        <v>19029390060016</v>
      </c>
      <c r="H179" s="15">
        <f>VLOOKUP(B179,[1]GD_CHAM_CONG!$C$6:$AN$934,38,FALSE)</f>
        <v>27</v>
      </c>
      <c r="I179" s="15">
        <f>VLOOKUP(B179,[1]GD_CHAM_CONG!$C$6:$AS$934,39,FALSE)+VLOOKUP(B179,[1]GD_CHAM_CONG!$C$6:$AS$934,40,FALSE)+VLOOKUP(B179,[1]GD_CHAM_CONG!$C$6:$AS$934,41,FALSE)+VLOOKUP(B179,[1]GD_CHAM_CONG!$C$6:$AS$934,42,FALSE)+VLOOKUP(B179,[1]GD_CHAM_CONG!$C$6:$AS$934,43,FALSE)</f>
        <v>0</v>
      </c>
      <c r="J179" s="15">
        <f>VLOOKUP(B179,[1]GD_CHAM_CONG!$C$6:$AV$934,44,FALSE)+VLOOKUP(B179,[1]GD_CHAM_CONG!$C$6:$AV$934,45,FALSE)+VLOOKUP(B179,[1]GD_CHAM_CONG!$C$6:$AV$934,46,FALSE)</f>
        <v>0</v>
      </c>
      <c r="K179" s="15">
        <f>VLOOKUP(B179,[1]GD_CHAM_CONG!$C$6:$AW$934,47,FALSE)</f>
        <v>0</v>
      </c>
      <c r="L179" s="15">
        <f>VLOOKUP(B179,[1]GD_CHAM_CONG!$C$6:$AZ$934,48,FALSE)</f>
        <v>0</v>
      </c>
      <c r="M179" s="15">
        <f>VLOOKUP(B179,[1]GD_CHAM_CONG!$C$6:$BF$934,50,FALSE)+VLOOKUP(B179,[1]GD_CHAM_CONG!$C$6:$BF$934,51,FALSE)+VLOOKUP(B179,[1]GD_CHAM_CONG!$C$6:$BF$934,52,FALSE)+VLOOKUP(B179,[1]GD_CHAM_CONG!$C$6:$BF$934,53,FALSE)+VLOOKUP(B179,[1]GD_CHAM_CONG!$C$6:$BF$934,54,FALSE)</f>
        <v>0</v>
      </c>
      <c r="N179" s="16">
        <f>VLOOKUP(B179,[1]GD_CHAM_CONG!$C$1:$BK$473,61,FALSE)</f>
        <v>0.97</v>
      </c>
      <c r="O179" s="16">
        <f>VLOOKUP(B179,[1]GD_LCD_HS_LNS!$B$4:$F$469,5,FALSE)</f>
        <v>1.6</v>
      </c>
      <c r="P179" s="17">
        <f>VLOOKUP(B179,[1]RPT_LNS_LUONG_CHE_DO!$B$5:$BC$548,54,FALSE)</f>
        <v>6285600</v>
      </c>
      <c r="Q179" s="17">
        <f>VLOOKUP(B179,[1]RPT_LNS_LUONG_CHE_DO!$B$5:$CD$916,81,FALSE)</f>
        <v>0</v>
      </c>
      <c r="R179" s="17">
        <f>VLOOKUP(B179,[1]RPT_PHU_CAP_TN!$B$5:$G$992,6,FALSE)</f>
        <v>0</v>
      </c>
      <c r="S179" s="17">
        <f>VLOOKUP(B179,[1]RPT_TIEN_AN_TRUA!$B$5:$I$993,8,FALSE)</f>
        <v>680000</v>
      </c>
      <c r="T179" s="17">
        <f>VLOOKUP(B179,[1]RPT_LNS_LUONG_CHE_DO!$B$5:$BX$920,75,FALSE)+VLOOKUP(B179,[1]RPT_LNS_LUONG_CHE_DO!$B$5:$BY$920,76,FALSE)</f>
        <v>447115.38461538468</v>
      </c>
      <c r="U179" s="13">
        <f>VLOOKUP(B179,[1]RPT_CAC_KHOAN_GIAM_TRU!$B$4:$I$472,7,FALSE) + VLOOKUP(B179,[1]RPT_CAC_KHOAN_GIAM_TRU!$B$4:$I$472,8,FALSE)</f>
        <v>149038.46153846156</v>
      </c>
      <c r="V179" s="17">
        <f t="shared" si="0"/>
        <v>7412715.384615385</v>
      </c>
      <c r="W179" s="18">
        <f>VLOOKUP(B179,[1]RPT_BAO_HIEM!$B$5:$N$992,11,FALSE)</f>
        <v>310000</v>
      </c>
      <c r="X179" s="18">
        <f>VLOOKUP(B179,[1]RPT_BAO_HIEM!$B$5:$N$992,12,FALSE)</f>
        <v>58125</v>
      </c>
      <c r="Y179" s="18">
        <f>VLOOKUP(B179,[1]RPT_BAO_HIEM!$B$5:$N$992,13,FALSE)</f>
        <v>38750</v>
      </c>
      <c r="Z179" s="19">
        <f>MIN(VLOOKUP(B179,[1]RPT_DOAN_PHI!$B$5:$H$894,7,FALSE),115000)</f>
        <v>38750</v>
      </c>
      <c r="AA179" s="18">
        <f>VLOOKUP(B179,[1]RPT_THUE!$B$5:$H$850,7,FALSE)</f>
        <v>0</v>
      </c>
      <c r="AB179" s="18">
        <f t="shared" si="1"/>
        <v>445625</v>
      </c>
      <c r="AC179" s="20">
        <f t="shared" si="2"/>
        <v>6967090.384615385</v>
      </c>
      <c r="AD179" s="20"/>
      <c r="AE179" s="20"/>
      <c r="AF179" s="20">
        <f t="shared" si="3"/>
        <v>6967090.384615385</v>
      </c>
      <c r="AG179" s="82">
        <f t="shared" si="8"/>
        <v>406875</v>
      </c>
    </row>
    <row r="180" spans="1:33" ht="19.5" customHeight="1">
      <c r="A180" s="12">
        <f t="shared" si="9"/>
        <v>174</v>
      </c>
      <c r="B180" s="40">
        <f>[1]GD_CHUNG!B182</f>
        <v>13760</v>
      </c>
      <c r="C180" s="42" t="str">
        <f>[1]GD_CHUNG!C182</f>
        <v>Trần Thùy Trang</v>
      </c>
      <c r="D180" s="42" t="str">
        <f>[1]GD_CHUNG!D182</f>
        <v>Nhân viên phục vụ hành khách</v>
      </c>
      <c r="E180" s="13" t="str">
        <f>[1]GD_CHUNG!G182</f>
        <v>HD1N</v>
      </c>
      <c r="F180" s="14">
        <f>VLOOKUP(B180,[1]GD_LCD_HS_LNS!$B$4:$E$993,4,FALSE)</f>
        <v>3875000</v>
      </c>
      <c r="G180" s="55">
        <v>19029388859015</v>
      </c>
      <c r="H180" s="15">
        <f>VLOOKUP(B180,[1]GD_CHAM_CONG!$C$6:$AN$934,38,FALSE)</f>
        <v>27</v>
      </c>
      <c r="I180" s="15">
        <f>VLOOKUP(B180,[1]GD_CHAM_CONG!$C$6:$AS$934,39,FALSE)+VLOOKUP(B180,[1]GD_CHAM_CONG!$C$6:$AS$934,40,FALSE)+VLOOKUP(B180,[1]GD_CHAM_CONG!$C$6:$AS$934,41,FALSE)+VLOOKUP(B180,[1]GD_CHAM_CONG!$C$6:$AS$934,42,FALSE)+VLOOKUP(B180,[1]GD_CHAM_CONG!$C$6:$AS$934,43,FALSE)</f>
        <v>0</v>
      </c>
      <c r="J180" s="15">
        <f>VLOOKUP(B180,[1]GD_CHAM_CONG!$C$6:$AV$934,44,FALSE)+VLOOKUP(B180,[1]GD_CHAM_CONG!$C$6:$AV$934,45,FALSE)+VLOOKUP(B180,[1]GD_CHAM_CONG!$C$6:$AV$934,46,FALSE)</f>
        <v>0</v>
      </c>
      <c r="K180" s="15">
        <f>VLOOKUP(B180,[1]GD_CHAM_CONG!$C$6:$AW$934,47,FALSE)</f>
        <v>0</v>
      </c>
      <c r="L180" s="15">
        <f>VLOOKUP(B180,[1]GD_CHAM_CONG!$C$6:$AZ$934,48,FALSE)</f>
        <v>0</v>
      </c>
      <c r="M180" s="15">
        <f>VLOOKUP(B180,[1]GD_CHAM_CONG!$C$6:$BF$934,50,FALSE)+VLOOKUP(B180,[1]GD_CHAM_CONG!$C$6:$BF$934,51,FALSE)+VLOOKUP(B180,[1]GD_CHAM_CONG!$C$6:$BF$934,52,FALSE)+VLOOKUP(B180,[1]GD_CHAM_CONG!$C$6:$BF$934,53,FALSE)+VLOOKUP(B180,[1]GD_CHAM_CONG!$C$6:$BF$934,54,FALSE)</f>
        <v>0</v>
      </c>
      <c r="N180" s="16">
        <f>VLOOKUP(B180,[1]GD_CHAM_CONG!$C$1:$BK$473,61,FALSE)</f>
        <v>0.96</v>
      </c>
      <c r="O180" s="16">
        <f>VLOOKUP(B180,[1]GD_LCD_HS_LNS!$B$4:$F$469,5,FALSE)</f>
        <v>1.6</v>
      </c>
      <c r="P180" s="17">
        <f>VLOOKUP(B180,[1]RPT_LNS_LUONG_CHE_DO!$B$5:$BC$548,54,FALSE)</f>
        <v>6220800</v>
      </c>
      <c r="Q180" s="17">
        <f>VLOOKUP(B180,[1]RPT_LNS_LUONG_CHE_DO!$B$5:$CD$916,81,FALSE)</f>
        <v>0</v>
      </c>
      <c r="R180" s="17">
        <f>VLOOKUP(B180,[1]RPT_PHU_CAP_TN!$B$5:$G$992,6,FALSE)</f>
        <v>0</v>
      </c>
      <c r="S180" s="17">
        <f>VLOOKUP(B180,[1]RPT_TIEN_AN_TRUA!$B$5:$I$993,8,FALSE)</f>
        <v>680000</v>
      </c>
      <c r="T180" s="17">
        <f>VLOOKUP(B180,[1]RPT_LNS_LUONG_CHE_DO!$B$5:$BX$920,75,FALSE)+VLOOKUP(B180,[1]RPT_LNS_LUONG_CHE_DO!$B$5:$BY$920,76,FALSE)</f>
        <v>447115.38461538468</v>
      </c>
      <c r="U180" s="13">
        <f>VLOOKUP(B180,[1]RPT_CAC_KHOAN_GIAM_TRU!$B$4:$I$472,7,FALSE) + VLOOKUP(B180,[1]RPT_CAC_KHOAN_GIAM_TRU!$B$4:$I$472,8,FALSE)</f>
        <v>149038.46153846156</v>
      </c>
      <c r="V180" s="17">
        <f t="shared" si="0"/>
        <v>7347915.384615385</v>
      </c>
      <c r="W180" s="18">
        <f>VLOOKUP(B180,[1]RPT_BAO_HIEM!$B$5:$N$992,11,FALSE)</f>
        <v>310000</v>
      </c>
      <c r="X180" s="18">
        <f>VLOOKUP(B180,[1]RPT_BAO_HIEM!$B$5:$N$992,12,FALSE)</f>
        <v>58125</v>
      </c>
      <c r="Y180" s="18">
        <f>VLOOKUP(B180,[1]RPT_BAO_HIEM!$B$5:$N$992,13,FALSE)</f>
        <v>38750</v>
      </c>
      <c r="Z180" s="19">
        <f>MIN(VLOOKUP(B180,[1]RPT_DOAN_PHI!$B$5:$H$894,7,FALSE),115000)</f>
        <v>38750</v>
      </c>
      <c r="AA180" s="18">
        <f>VLOOKUP(B180,[1]RPT_THUE!$B$5:$H$850,7,FALSE)</f>
        <v>0</v>
      </c>
      <c r="AB180" s="18">
        <f t="shared" si="1"/>
        <v>445625</v>
      </c>
      <c r="AC180" s="20">
        <f t="shared" si="2"/>
        <v>6902290.384615385</v>
      </c>
      <c r="AD180" s="20"/>
      <c r="AE180" s="20"/>
      <c r="AF180" s="20">
        <f t="shared" si="3"/>
        <v>6902290.384615385</v>
      </c>
      <c r="AG180" s="82">
        <f t="shared" si="8"/>
        <v>406875</v>
      </c>
    </row>
    <row r="181" spans="1:33" ht="19.5" customHeight="1">
      <c r="A181" s="12">
        <f t="shared" si="9"/>
        <v>175</v>
      </c>
      <c r="B181" s="40">
        <f>[1]GD_CHUNG!B183</f>
        <v>13762</v>
      </c>
      <c r="C181" s="42" t="str">
        <f>[1]GD_CHUNG!C183</f>
        <v>Bùi Thị Út</v>
      </c>
      <c r="D181" s="42" t="str">
        <f>[1]GD_CHUNG!D183</f>
        <v>Nhân viên phục vụ hành khách</v>
      </c>
      <c r="E181" s="13" t="str">
        <f>[1]GD_CHUNG!G183</f>
        <v>HD1N</v>
      </c>
      <c r="F181" s="14">
        <f>VLOOKUP(B181,[1]GD_LCD_HS_LNS!$B$4:$E$993,4,FALSE)</f>
        <v>3875000</v>
      </c>
      <c r="G181" s="55">
        <v>19029388865015</v>
      </c>
      <c r="H181" s="15">
        <f>VLOOKUP(B181,[1]GD_CHAM_CONG!$C$6:$AN$934,38,FALSE)</f>
        <v>27</v>
      </c>
      <c r="I181" s="15">
        <f>VLOOKUP(B181,[1]GD_CHAM_CONG!$C$6:$AS$934,39,FALSE)+VLOOKUP(B181,[1]GD_CHAM_CONG!$C$6:$AS$934,40,FALSE)+VLOOKUP(B181,[1]GD_CHAM_CONG!$C$6:$AS$934,41,FALSE)+VLOOKUP(B181,[1]GD_CHAM_CONG!$C$6:$AS$934,42,FALSE)+VLOOKUP(B181,[1]GD_CHAM_CONG!$C$6:$AS$934,43,FALSE)</f>
        <v>0</v>
      </c>
      <c r="J181" s="15">
        <f>VLOOKUP(B181,[1]GD_CHAM_CONG!$C$6:$AV$934,44,FALSE)+VLOOKUP(B181,[1]GD_CHAM_CONG!$C$6:$AV$934,45,FALSE)+VLOOKUP(B181,[1]GD_CHAM_CONG!$C$6:$AV$934,46,FALSE)</f>
        <v>0</v>
      </c>
      <c r="K181" s="15">
        <f>VLOOKUP(B181,[1]GD_CHAM_CONG!$C$6:$AW$934,47,FALSE)</f>
        <v>0</v>
      </c>
      <c r="L181" s="15">
        <f>VLOOKUP(B181,[1]GD_CHAM_CONG!$C$6:$AZ$934,48,FALSE)</f>
        <v>0</v>
      </c>
      <c r="M181" s="15">
        <f>VLOOKUP(B181,[1]GD_CHAM_CONG!$C$6:$BF$934,50,FALSE)+VLOOKUP(B181,[1]GD_CHAM_CONG!$C$6:$BF$934,51,FALSE)+VLOOKUP(B181,[1]GD_CHAM_CONG!$C$6:$BF$934,52,FALSE)+VLOOKUP(B181,[1]GD_CHAM_CONG!$C$6:$BF$934,53,FALSE)+VLOOKUP(B181,[1]GD_CHAM_CONG!$C$6:$BF$934,54,FALSE)</f>
        <v>0</v>
      </c>
      <c r="N181" s="16">
        <f>VLOOKUP(B181,[1]GD_CHAM_CONG!$C$1:$BK$473,61,FALSE)</f>
        <v>0.98</v>
      </c>
      <c r="O181" s="16">
        <f>VLOOKUP(B181,[1]GD_LCD_HS_LNS!$B$4:$F$469,5,FALSE)</f>
        <v>1.6</v>
      </c>
      <c r="P181" s="17">
        <f>VLOOKUP(B181,[1]RPT_LNS_LUONG_CHE_DO!$B$5:$BC$548,54,FALSE)</f>
        <v>6350400</v>
      </c>
      <c r="Q181" s="17">
        <f>VLOOKUP(B181,[1]RPT_LNS_LUONG_CHE_DO!$B$5:$CD$916,81,FALSE)</f>
        <v>0</v>
      </c>
      <c r="R181" s="17">
        <f>VLOOKUP(B181,[1]RPT_PHU_CAP_TN!$B$5:$G$992,6,FALSE)</f>
        <v>0</v>
      </c>
      <c r="S181" s="17">
        <f>VLOOKUP(B181,[1]RPT_TIEN_AN_TRUA!$B$5:$I$993,8,FALSE)</f>
        <v>680000</v>
      </c>
      <c r="T181" s="17">
        <f>VLOOKUP(B181,[1]RPT_LNS_LUONG_CHE_DO!$B$5:$BX$920,75,FALSE)+VLOOKUP(B181,[1]RPT_LNS_LUONG_CHE_DO!$B$5:$BY$920,76,FALSE)</f>
        <v>447115.38461538468</v>
      </c>
      <c r="U181" s="13">
        <f>VLOOKUP(B181,[1]RPT_CAC_KHOAN_GIAM_TRU!$B$4:$I$472,7,FALSE) + VLOOKUP(B181,[1]RPT_CAC_KHOAN_GIAM_TRU!$B$4:$I$472,8,FALSE)</f>
        <v>149038.46153846156</v>
      </c>
      <c r="V181" s="17">
        <f t="shared" si="0"/>
        <v>7477515.384615385</v>
      </c>
      <c r="W181" s="18">
        <f>VLOOKUP(B181,[1]RPT_BAO_HIEM!$B$5:$N$992,11,FALSE)</f>
        <v>310000</v>
      </c>
      <c r="X181" s="18">
        <f>VLOOKUP(B181,[1]RPT_BAO_HIEM!$B$5:$N$992,12,FALSE)</f>
        <v>58125</v>
      </c>
      <c r="Y181" s="18">
        <f>VLOOKUP(B181,[1]RPT_BAO_HIEM!$B$5:$N$992,13,FALSE)</f>
        <v>38750</v>
      </c>
      <c r="Z181" s="19">
        <f>MIN(VLOOKUP(B181,[1]RPT_DOAN_PHI!$B$5:$H$894,7,FALSE),115000)</f>
        <v>38750</v>
      </c>
      <c r="AA181" s="18">
        <f>VLOOKUP(B181,[1]RPT_THUE!$B$5:$H$850,7,FALSE)</f>
        <v>0</v>
      </c>
      <c r="AB181" s="18">
        <f t="shared" si="1"/>
        <v>445625</v>
      </c>
      <c r="AC181" s="20">
        <f t="shared" si="2"/>
        <v>7031890.384615385</v>
      </c>
      <c r="AD181" s="20"/>
      <c r="AE181" s="20"/>
      <c r="AF181" s="20">
        <f t="shared" si="3"/>
        <v>7031890.384615385</v>
      </c>
      <c r="AG181" s="82">
        <f t="shared" si="8"/>
        <v>406875</v>
      </c>
    </row>
    <row r="182" spans="1:33" ht="19.5" customHeight="1">
      <c r="A182" s="12">
        <f t="shared" si="9"/>
        <v>176</v>
      </c>
      <c r="B182" s="40">
        <f>[1]GD_CHUNG!B184</f>
        <v>13763</v>
      </c>
      <c r="C182" s="42" t="str">
        <f>[1]GD_CHUNG!C184</f>
        <v>Lê Mai Anh</v>
      </c>
      <c r="D182" s="42" t="str">
        <f>[1]GD_CHUNG!D184</f>
        <v>Nhân viên phục vụ hành khách</v>
      </c>
      <c r="E182" s="13" t="str">
        <f>[1]GD_CHUNG!G184</f>
        <v>HD1N</v>
      </c>
      <c r="F182" s="14">
        <f>VLOOKUP(B182,[1]GD_LCD_HS_LNS!$B$4:$E$993,4,FALSE)</f>
        <v>3875000</v>
      </c>
      <c r="G182" s="55">
        <v>19025546884035</v>
      </c>
      <c r="H182" s="15">
        <f>VLOOKUP(B182,[1]GD_CHAM_CONG!$C$6:$AN$934,38,FALSE)</f>
        <v>27</v>
      </c>
      <c r="I182" s="15">
        <f>VLOOKUP(B182,[1]GD_CHAM_CONG!$C$6:$AS$934,39,FALSE)+VLOOKUP(B182,[1]GD_CHAM_CONG!$C$6:$AS$934,40,FALSE)+VLOOKUP(B182,[1]GD_CHAM_CONG!$C$6:$AS$934,41,FALSE)+VLOOKUP(B182,[1]GD_CHAM_CONG!$C$6:$AS$934,42,FALSE)+VLOOKUP(B182,[1]GD_CHAM_CONG!$C$6:$AS$934,43,FALSE)</f>
        <v>0</v>
      </c>
      <c r="J182" s="15">
        <f>VLOOKUP(B182,[1]GD_CHAM_CONG!$C$6:$AV$934,44,FALSE)+VLOOKUP(B182,[1]GD_CHAM_CONG!$C$6:$AV$934,45,FALSE)+VLOOKUP(B182,[1]GD_CHAM_CONG!$C$6:$AV$934,46,FALSE)</f>
        <v>0</v>
      </c>
      <c r="K182" s="15">
        <f>VLOOKUP(B182,[1]GD_CHAM_CONG!$C$6:$AW$934,47,FALSE)</f>
        <v>0</v>
      </c>
      <c r="L182" s="15">
        <f>VLOOKUP(B182,[1]GD_CHAM_CONG!$C$6:$AZ$934,48,FALSE)</f>
        <v>0</v>
      </c>
      <c r="M182" s="15">
        <f>VLOOKUP(B182,[1]GD_CHAM_CONG!$C$6:$BF$934,50,FALSE)+VLOOKUP(B182,[1]GD_CHAM_CONG!$C$6:$BF$934,51,FALSE)+VLOOKUP(B182,[1]GD_CHAM_CONG!$C$6:$BF$934,52,FALSE)+VLOOKUP(B182,[1]GD_CHAM_CONG!$C$6:$BF$934,53,FALSE)+VLOOKUP(B182,[1]GD_CHAM_CONG!$C$6:$BF$934,54,FALSE)</f>
        <v>0</v>
      </c>
      <c r="N182" s="16">
        <f>VLOOKUP(B182,[1]GD_CHAM_CONG!$C$1:$BK$473,61,FALSE)</f>
        <v>1</v>
      </c>
      <c r="O182" s="16">
        <f>VLOOKUP(B182,[1]GD_LCD_HS_LNS!$B$4:$F$469,5,FALSE)</f>
        <v>1.6</v>
      </c>
      <c r="P182" s="17">
        <f>VLOOKUP(B182,[1]RPT_LNS_LUONG_CHE_DO!$B$5:$BC$548,54,FALSE)</f>
        <v>6480000</v>
      </c>
      <c r="Q182" s="17">
        <f>VLOOKUP(B182,[1]RPT_LNS_LUONG_CHE_DO!$B$5:$CD$916,81,FALSE)</f>
        <v>0</v>
      </c>
      <c r="R182" s="17">
        <f>VLOOKUP(B182,[1]RPT_PHU_CAP_TN!$B$5:$G$992,6,FALSE)</f>
        <v>0</v>
      </c>
      <c r="S182" s="17">
        <f>VLOOKUP(B182,[1]RPT_TIEN_AN_TRUA!$B$5:$I$993,8,FALSE)</f>
        <v>680000</v>
      </c>
      <c r="T182" s="17">
        <f>VLOOKUP(B182,[1]RPT_LNS_LUONG_CHE_DO!$B$5:$BX$920,75,FALSE)+VLOOKUP(B182,[1]RPT_LNS_LUONG_CHE_DO!$B$5:$BY$920,76,FALSE)</f>
        <v>447115.38461538468</v>
      </c>
      <c r="U182" s="13">
        <f>VLOOKUP(B182,[1]RPT_CAC_KHOAN_GIAM_TRU!$B$4:$I$472,7,FALSE) + VLOOKUP(B182,[1]RPT_CAC_KHOAN_GIAM_TRU!$B$4:$I$472,8,FALSE)</f>
        <v>149038.46153846156</v>
      </c>
      <c r="V182" s="17">
        <f t="shared" si="0"/>
        <v>7607115.384615385</v>
      </c>
      <c r="W182" s="18">
        <f>VLOOKUP(B182,[1]RPT_BAO_HIEM!$B$5:$N$992,11,FALSE)</f>
        <v>310000</v>
      </c>
      <c r="X182" s="18">
        <f>VLOOKUP(B182,[1]RPT_BAO_HIEM!$B$5:$N$992,12,FALSE)</f>
        <v>58125</v>
      </c>
      <c r="Y182" s="18">
        <f>VLOOKUP(B182,[1]RPT_BAO_HIEM!$B$5:$N$992,13,FALSE)</f>
        <v>38750</v>
      </c>
      <c r="Z182" s="19">
        <f>MIN(VLOOKUP(B182,[1]RPT_DOAN_PHI!$B$5:$H$894,7,FALSE),115000)</f>
        <v>38750</v>
      </c>
      <c r="AA182" s="18">
        <f>VLOOKUP(B182,[1]RPT_THUE!$B$5:$H$850,7,FALSE)</f>
        <v>0</v>
      </c>
      <c r="AB182" s="18">
        <f t="shared" si="1"/>
        <v>445625</v>
      </c>
      <c r="AC182" s="20">
        <f t="shared" si="2"/>
        <v>7161490.384615385</v>
      </c>
      <c r="AD182" s="20"/>
      <c r="AE182" s="20"/>
      <c r="AF182" s="20">
        <f t="shared" si="3"/>
        <v>7161490.384615385</v>
      </c>
      <c r="AG182" s="82">
        <f t="shared" si="8"/>
        <v>406875</v>
      </c>
    </row>
    <row r="183" spans="1:33" ht="19.5" customHeight="1">
      <c r="A183" s="12">
        <f t="shared" si="9"/>
        <v>177</v>
      </c>
      <c r="B183" s="40">
        <f>[1]GD_CHUNG!B185</f>
        <v>13764</v>
      </c>
      <c r="C183" s="42" t="str">
        <f>[1]GD_CHUNG!C185</f>
        <v>Đỗ Thị Ngọc Hà</v>
      </c>
      <c r="D183" s="42" t="str">
        <f>[1]GD_CHUNG!D185</f>
        <v>Nhân viên phục vụ hành khách</v>
      </c>
      <c r="E183" s="13" t="str">
        <f>[1]GD_CHUNG!G185</f>
        <v>HD1N</v>
      </c>
      <c r="F183" s="14">
        <f>VLOOKUP(B183,[1]GD_LCD_HS_LNS!$B$4:$E$993,4,FALSE)</f>
        <v>3875000</v>
      </c>
      <c r="G183" s="55">
        <v>19029388871015</v>
      </c>
      <c r="H183" s="15">
        <f>VLOOKUP(B183,[1]GD_CHAM_CONG!$C$6:$AN$934,38,FALSE)</f>
        <v>25</v>
      </c>
      <c r="I183" s="15">
        <f>VLOOKUP(B183,[1]GD_CHAM_CONG!$C$6:$AS$934,39,FALSE)+VLOOKUP(B183,[1]GD_CHAM_CONG!$C$6:$AS$934,40,FALSE)+VLOOKUP(B183,[1]GD_CHAM_CONG!$C$6:$AS$934,41,FALSE)+VLOOKUP(B183,[1]GD_CHAM_CONG!$C$6:$AS$934,42,FALSE)+VLOOKUP(B183,[1]GD_CHAM_CONG!$C$6:$AS$934,43,FALSE)</f>
        <v>2</v>
      </c>
      <c r="J183" s="15">
        <f>VLOOKUP(B183,[1]GD_CHAM_CONG!$C$6:$AV$934,44,FALSE)+VLOOKUP(B183,[1]GD_CHAM_CONG!$C$6:$AV$934,45,FALSE)+VLOOKUP(B183,[1]GD_CHAM_CONG!$C$6:$AV$934,46,FALSE)</f>
        <v>0</v>
      </c>
      <c r="K183" s="15">
        <f>VLOOKUP(B183,[1]GD_CHAM_CONG!$C$6:$AW$934,47,FALSE)</f>
        <v>0</v>
      </c>
      <c r="L183" s="15">
        <f>VLOOKUP(B183,[1]GD_CHAM_CONG!$C$6:$AZ$934,48,FALSE)</f>
        <v>0</v>
      </c>
      <c r="M183" s="15">
        <f>VLOOKUP(B183,[1]GD_CHAM_CONG!$C$6:$BF$934,50,FALSE)+VLOOKUP(B183,[1]GD_CHAM_CONG!$C$6:$BF$934,51,FALSE)+VLOOKUP(B183,[1]GD_CHAM_CONG!$C$6:$BF$934,52,FALSE)+VLOOKUP(B183,[1]GD_CHAM_CONG!$C$6:$BF$934,53,FALSE)+VLOOKUP(B183,[1]GD_CHAM_CONG!$C$6:$BF$934,54,FALSE)</f>
        <v>0</v>
      </c>
      <c r="N183" s="16">
        <f>VLOOKUP(B183,[1]GD_CHAM_CONG!$C$1:$BK$473,61,FALSE)</f>
        <v>0.9</v>
      </c>
      <c r="O183" s="16">
        <f>VLOOKUP(B183,[1]GD_LCD_HS_LNS!$B$4:$F$469,5,FALSE)</f>
        <v>1.6</v>
      </c>
      <c r="P183" s="17">
        <f>VLOOKUP(B183,[1]RPT_LNS_LUONG_CHE_DO!$B$5:$BC$548,54,FALSE)</f>
        <v>5400000.0000000009</v>
      </c>
      <c r="Q183" s="17">
        <f>VLOOKUP(B183,[1]RPT_LNS_LUONG_CHE_DO!$B$5:$CD$916,81,FALSE)</f>
        <v>0</v>
      </c>
      <c r="R183" s="17">
        <f>VLOOKUP(B183,[1]RPT_PHU_CAP_TN!$B$5:$G$992,6,FALSE)</f>
        <v>0</v>
      </c>
      <c r="S183" s="17">
        <f>VLOOKUP(B183,[1]RPT_TIEN_AN_TRUA!$B$5:$I$993,8,FALSE)</f>
        <v>629629.62962962966</v>
      </c>
      <c r="T183" s="17">
        <f>VLOOKUP(B183,[1]RPT_LNS_LUONG_CHE_DO!$B$5:$BX$920,75,FALSE)+VLOOKUP(B183,[1]RPT_LNS_LUONG_CHE_DO!$B$5:$BY$920,76,FALSE)</f>
        <v>447115.38461538468</v>
      </c>
      <c r="U183" s="13">
        <f>VLOOKUP(B183,[1]RPT_CAC_KHOAN_GIAM_TRU!$B$4:$I$472,7,FALSE) + VLOOKUP(B183,[1]RPT_CAC_KHOAN_GIAM_TRU!$B$4:$I$472,8,FALSE)</f>
        <v>149038.46153846156</v>
      </c>
      <c r="V183" s="17">
        <f t="shared" si="0"/>
        <v>6476745.0142450156</v>
      </c>
      <c r="W183" s="18">
        <f>VLOOKUP(B183,[1]RPT_BAO_HIEM!$B$5:$N$992,11,FALSE)</f>
        <v>310000</v>
      </c>
      <c r="X183" s="18">
        <f>VLOOKUP(B183,[1]RPT_BAO_HIEM!$B$5:$N$992,12,FALSE)</f>
        <v>58125</v>
      </c>
      <c r="Y183" s="18">
        <f>VLOOKUP(B183,[1]RPT_BAO_HIEM!$B$5:$N$992,13,FALSE)</f>
        <v>38750</v>
      </c>
      <c r="Z183" s="19">
        <f>MIN(VLOOKUP(B183,[1]RPT_DOAN_PHI!$B$5:$H$894,7,FALSE),115000)</f>
        <v>38750</v>
      </c>
      <c r="AA183" s="18">
        <f>VLOOKUP(B183,[1]RPT_THUE!$B$5:$H$850,7,FALSE)</f>
        <v>0</v>
      </c>
      <c r="AB183" s="18">
        <f t="shared" si="1"/>
        <v>445625</v>
      </c>
      <c r="AC183" s="20">
        <f t="shared" si="2"/>
        <v>6031120.0142450156</v>
      </c>
      <c r="AD183" s="20"/>
      <c r="AE183" s="20"/>
      <c r="AF183" s="20">
        <f t="shared" si="3"/>
        <v>6031120.0142450156</v>
      </c>
      <c r="AG183" s="82">
        <f t="shared" si="8"/>
        <v>406875</v>
      </c>
    </row>
    <row r="184" spans="1:33" ht="19.5" customHeight="1">
      <c r="A184" s="12">
        <f t="shared" si="9"/>
        <v>178</v>
      </c>
      <c r="B184" s="40">
        <f>[1]GD_CHUNG!B186</f>
        <v>13765</v>
      </c>
      <c r="C184" s="42" t="str">
        <f>[1]GD_CHUNG!C186</f>
        <v>Phạm Tú Châu</v>
      </c>
      <c r="D184" s="42" t="str">
        <f>[1]GD_CHUNG!D186</f>
        <v>Nhân viên phục vụ hành khách</v>
      </c>
      <c r="E184" s="13" t="str">
        <f>[1]GD_CHUNG!G186</f>
        <v>HD1N</v>
      </c>
      <c r="F184" s="14">
        <f>VLOOKUP(B184,[1]GD_LCD_HS_LNS!$B$4:$E$993,4,FALSE)</f>
        <v>3875000</v>
      </c>
      <c r="G184" s="55">
        <v>19029389430012</v>
      </c>
      <c r="H184" s="15">
        <f>VLOOKUP(B184,[1]GD_CHAM_CONG!$C$6:$AN$934,38,FALSE)</f>
        <v>27</v>
      </c>
      <c r="I184" s="15">
        <f>VLOOKUP(B184,[1]GD_CHAM_CONG!$C$6:$AS$934,39,FALSE)+VLOOKUP(B184,[1]GD_CHAM_CONG!$C$6:$AS$934,40,FALSE)+VLOOKUP(B184,[1]GD_CHAM_CONG!$C$6:$AS$934,41,FALSE)+VLOOKUP(B184,[1]GD_CHAM_CONG!$C$6:$AS$934,42,FALSE)+VLOOKUP(B184,[1]GD_CHAM_CONG!$C$6:$AS$934,43,FALSE)</f>
        <v>0</v>
      </c>
      <c r="J184" s="15">
        <f>VLOOKUP(B184,[1]GD_CHAM_CONG!$C$6:$AV$934,44,FALSE)+VLOOKUP(B184,[1]GD_CHAM_CONG!$C$6:$AV$934,45,FALSE)+VLOOKUP(B184,[1]GD_CHAM_CONG!$C$6:$AV$934,46,FALSE)</f>
        <v>0</v>
      </c>
      <c r="K184" s="15">
        <f>VLOOKUP(B184,[1]GD_CHAM_CONG!$C$6:$AW$934,47,FALSE)</f>
        <v>0</v>
      </c>
      <c r="L184" s="15">
        <f>VLOOKUP(B184,[1]GD_CHAM_CONG!$C$6:$AZ$934,48,FALSE)</f>
        <v>0</v>
      </c>
      <c r="M184" s="15">
        <f>VLOOKUP(B184,[1]GD_CHAM_CONG!$C$6:$BF$934,50,FALSE)+VLOOKUP(B184,[1]GD_CHAM_CONG!$C$6:$BF$934,51,FALSE)+VLOOKUP(B184,[1]GD_CHAM_CONG!$C$6:$BF$934,52,FALSE)+VLOOKUP(B184,[1]GD_CHAM_CONG!$C$6:$BF$934,53,FALSE)+VLOOKUP(B184,[1]GD_CHAM_CONG!$C$6:$BF$934,54,FALSE)</f>
        <v>0</v>
      </c>
      <c r="N184" s="16">
        <f>VLOOKUP(B184,[1]GD_CHAM_CONG!$C$1:$BK$473,61,FALSE)</f>
        <v>1</v>
      </c>
      <c r="O184" s="16">
        <f>VLOOKUP(B184,[1]GD_LCD_HS_LNS!$B$4:$F$469,5,FALSE)</f>
        <v>1.6</v>
      </c>
      <c r="P184" s="17">
        <f>VLOOKUP(B184,[1]RPT_LNS_LUONG_CHE_DO!$B$5:$BC$548,54,FALSE)</f>
        <v>6480000</v>
      </c>
      <c r="Q184" s="17">
        <f>VLOOKUP(B184,[1]RPT_LNS_LUONG_CHE_DO!$B$5:$CD$916,81,FALSE)</f>
        <v>0</v>
      </c>
      <c r="R184" s="17">
        <f>VLOOKUP(B184,[1]RPT_PHU_CAP_TN!$B$5:$G$992,6,FALSE)</f>
        <v>0</v>
      </c>
      <c r="S184" s="17">
        <f>VLOOKUP(B184,[1]RPT_TIEN_AN_TRUA!$B$5:$I$993,8,FALSE)</f>
        <v>680000</v>
      </c>
      <c r="T184" s="17">
        <f>VLOOKUP(B184,[1]RPT_LNS_LUONG_CHE_DO!$B$5:$BX$920,75,FALSE)+VLOOKUP(B184,[1]RPT_LNS_LUONG_CHE_DO!$B$5:$BY$920,76,FALSE)</f>
        <v>447115.38461538468</v>
      </c>
      <c r="U184" s="13">
        <f>VLOOKUP(B184,[1]RPT_CAC_KHOAN_GIAM_TRU!$B$4:$I$472,7,FALSE) + VLOOKUP(B184,[1]RPT_CAC_KHOAN_GIAM_TRU!$B$4:$I$472,8,FALSE)</f>
        <v>149038.46153846156</v>
      </c>
      <c r="V184" s="17">
        <f t="shared" si="0"/>
        <v>7607115.384615385</v>
      </c>
      <c r="W184" s="18">
        <f>VLOOKUP(B184,[1]RPT_BAO_HIEM!$B$5:$N$992,11,FALSE)</f>
        <v>310000</v>
      </c>
      <c r="X184" s="18">
        <f>VLOOKUP(B184,[1]RPT_BAO_HIEM!$B$5:$N$992,12,FALSE)</f>
        <v>58125</v>
      </c>
      <c r="Y184" s="18">
        <f>VLOOKUP(B184,[1]RPT_BAO_HIEM!$B$5:$N$992,13,FALSE)</f>
        <v>38750</v>
      </c>
      <c r="Z184" s="19">
        <f>MIN(VLOOKUP(B184,[1]RPT_DOAN_PHI!$B$5:$H$894,7,FALSE),115000)</f>
        <v>38750</v>
      </c>
      <c r="AA184" s="18">
        <f>VLOOKUP(B184,[1]RPT_THUE!$B$5:$H$850,7,FALSE)</f>
        <v>0</v>
      </c>
      <c r="AB184" s="18">
        <f t="shared" si="1"/>
        <v>445625</v>
      </c>
      <c r="AC184" s="20">
        <f t="shared" si="2"/>
        <v>7161490.384615385</v>
      </c>
      <c r="AD184" s="20"/>
      <c r="AE184" s="20"/>
      <c r="AF184" s="20">
        <f t="shared" si="3"/>
        <v>7161490.384615385</v>
      </c>
      <c r="AG184" s="82">
        <f t="shared" si="8"/>
        <v>406875</v>
      </c>
    </row>
    <row r="185" spans="1:33" ht="19.5" customHeight="1">
      <c r="A185" s="12">
        <f t="shared" si="9"/>
        <v>179</v>
      </c>
      <c r="B185" s="40">
        <f>[1]GD_CHUNG!B187</f>
        <v>13766</v>
      </c>
      <c r="C185" s="42" t="str">
        <f>[1]GD_CHUNG!C187</f>
        <v>Nguyễn Thị Phương Dung</v>
      </c>
      <c r="D185" s="42" t="str">
        <f>[1]GD_CHUNG!D187</f>
        <v>Nhân viên phục vụ hành khách</v>
      </c>
      <c r="E185" s="13" t="str">
        <f>[1]GD_CHUNG!G187</f>
        <v>HD1N</v>
      </c>
      <c r="F185" s="14">
        <f>VLOOKUP(B185,[1]GD_LCD_HS_LNS!$B$4:$E$993,4,FALSE)</f>
        <v>3875000</v>
      </c>
      <c r="G185" s="55">
        <v>19029389431019</v>
      </c>
      <c r="H185" s="15">
        <f>VLOOKUP(B185,[1]GD_CHAM_CONG!$C$6:$AN$934,38,FALSE)</f>
        <v>27</v>
      </c>
      <c r="I185" s="15">
        <f>VLOOKUP(B185,[1]GD_CHAM_CONG!$C$6:$AS$934,39,FALSE)+VLOOKUP(B185,[1]GD_CHAM_CONG!$C$6:$AS$934,40,FALSE)+VLOOKUP(B185,[1]GD_CHAM_CONG!$C$6:$AS$934,41,FALSE)+VLOOKUP(B185,[1]GD_CHAM_CONG!$C$6:$AS$934,42,FALSE)+VLOOKUP(B185,[1]GD_CHAM_CONG!$C$6:$AS$934,43,FALSE)</f>
        <v>0</v>
      </c>
      <c r="J185" s="15">
        <f>VLOOKUP(B185,[1]GD_CHAM_CONG!$C$6:$AV$934,44,FALSE)+VLOOKUP(B185,[1]GD_CHAM_CONG!$C$6:$AV$934,45,FALSE)+VLOOKUP(B185,[1]GD_CHAM_CONG!$C$6:$AV$934,46,FALSE)</f>
        <v>0</v>
      </c>
      <c r="K185" s="15">
        <f>VLOOKUP(B185,[1]GD_CHAM_CONG!$C$6:$AW$934,47,FALSE)</f>
        <v>0</v>
      </c>
      <c r="L185" s="15">
        <f>VLOOKUP(B185,[1]GD_CHAM_CONG!$C$6:$AZ$934,48,FALSE)</f>
        <v>0</v>
      </c>
      <c r="M185" s="15">
        <f>VLOOKUP(B185,[1]GD_CHAM_CONG!$C$6:$BF$934,50,FALSE)+VLOOKUP(B185,[1]GD_CHAM_CONG!$C$6:$BF$934,51,FALSE)+VLOOKUP(B185,[1]GD_CHAM_CONG!$C$6:$BF$934,52,FALSE)+VLOOKUP(B185,[1]GD_CHAM_CONG!$C$6:$BF$934,53,FALSE)+VLOOKUP(B185,[1]GD_CHAM_CONG!$C$6:$BF$934,54,FALSE)</f>
        <v>0</v>
      </c>
      <c r="N185" s="16">
        <f>VLOOKUP(B185,[1]GD_CHAM_CONG!$C$1:$BK$473,61,FALSE)</f>
        <v>0.96</v>
      </c>
      <c r="O185" s="16">
        <f>VLOOKUP(B185,[1]GD_LCD_HS_LNS!$B$4:$F$469,5,FALSE)</f>
        <v>1.6</v>
      </c>
      <c r="P185" s="17">
        <f>VLOOKUP(B185,[1]RPT_LNS_LUONG_CHE_DO!$B$5:$BC$548,54,FALSE)</f>
        <v>6220800</v>
      </c>
      <c r="Q185" s="17">
        <f>VLOOKUP(B185,[1]RPT_LNS_LUONG_CHE_DO!$B$5:$CD$916,81,FALSE)</f>
        <v>0</v>
      </c>
      <c r="R185" s="17">
        <f>VLOOKUP(B185,[1]RPT_PHU_CAP_TN!$B$5:$G$992,6,FALSE)</f>
        <v>0</v>
      </c>
      <c r="S185" s="17">
        <f>VLOOKUP(B185,[1]RPT_TIEN_AN_TRUA!$B$5:$I$993,8,FALSE)</f>
        <v>680000</v>
      </c>
      <c r="T185" s="17">
        <f>VLOOKUP(B185,[1]RPT_LNS_LUONG_CHE_DO!$B$5:$BX$920,75,FALSE)+VLOOKUP(B185,[1]RPT_LNS_LUONG_CHE_DO!$B$5:$BY$920,76,FALSE)</f>
        <v>447115.38461538468</v>
      </c>
      <c r="U185" s="13">
        <f>VLOOKUP(B185,[1]RPT_CAC_KHOAN_GIAM_TRU!$B$4:$I$472,7,FALSE) + VLOOKUP(B185,[1]RPT_CAC_KHOAN_GIAM_TRU!$B$4:$I$472,8,FALSE)</f>
        <v>149038.46153846156</v>
      </c>
      <c r="V185" s="17">
        <f t="shared" si="0"/>
        <v>7347915.384615385</v>
      </c>
      <c r="W185" s="18">
        <f>VLOOKUP(B185,[1]RPT_BAO_HIEM!$B$5:$N$992,11,FALSE)</f>
        <v>310000</v>
      </c>
      <c r="X185" s="18">
        <f>VLOOKUP(B185,[1]RPT_BAO_HIEM!$B$5:$N$992,12,FALSE)</f>
        <v>58125</v>
      </c>
      <c r="Y185" s="18">
        <f>VLOOKUP(B185,[1]RPT_BAO_HIEM!$B$5:$N$992,13,FALSE)</f>
        <v>38750</v>
      </c>
      <c r="Z185" s="19">
        <f>MIN(VLOOKUP(B185,[1]RPT_DOAN_PHI!$B$5:$H$894,7,FALSE),115000)</f>
        <v>38750</v>
      </c>
      <c r="AA185" s="18">
        <f>VLOOKUP(B185,[1]RPT_THUE!$B$5:$H$850,7,FALSE)</f>
        <v>0</v>
      </c>
      <c r="AB185" s="18">
        <f t="shared" si="1"/>
        <v>445625</v>
      </c>
      <c r="AC185" s="20">
        <f t="shared" si="2"/>
        <v>6902290.384615385</v>
      </c>
      <c r="AD185" s="20"/>
      <c r="AE185" s="20"/>
      <c r="AF185" s="20">
        <f t="shared" si="3"/>
        <v>6902290.384615385</v>
      </c>
      <c r="AG185" s="82">
        <f t="shared" si="8"/>
        <v>406875</v>
      </c>
    </row>
    <row r="186" spans="1:33" ht="19.5" customHeight="1">
      <c r="A186" s="12">
        <f t="shared" si="9"/>
        <v>180</v>
      </c>
      <c r="B186" s="40">
        <f>[1]GD_CHUNG!B188</f>
        <v>13767</v>
      </c>
      <c r="C186" s="42" t="str">
        <f>[1]GD_CHUNG!C188</f>
        <v>Trần Thị Phương Anh</v>
      </c>
      <c r="D186" s="42" t="str">
        <f>[1]GD_CHUNG!D188</f>
        <v>Nhân viên phục vụ hành khách</v>
      </c>
      <c r="E186" s="13" t="str">
        <f>[1]GD_CHUNG!G188</f>
        <v>HD1N</v>
      </c>
      <c r="F186" s="14">
        <f>VLOOKUP(B186,[1]GD_LCD_HS_LNS!$B$4:$E$993,4,FALSE)</f>
        <v>3875000</v>
      </c>
      <c r="G186" s="55">
        <v>19029389433011</v>
      </c>
      <c r="H186" s="15">
        <f>VLOOKUP(B186,[1]GD_CHAM_CONG!$C$6:$AN$934,38,FALSE)</f>
        <v>27</v>
      </c>
      <c r="I186" s="15">
        <f>VLOOKUP(B186,[1]GD_CHAM_CONG!$C$6:$AS$934,39,FALSE)+VLOOKUP(B186,[1]GD_CHAM_CONG!$C$6:$AS$934,40,FALSE)+VLOOKUP(B186,[1]GD_CHAM_CONG!$C$6:$AS$934,41,FALSE)+VLOOKUP(B186,[1]GD_CHAM_CONG!$C$6:$AS$934,42,FALSE)+VLOOKUP(B186,[1]GD_CHAM_CONG!$C$6:$AS$934,43,FALSE)</f>
        <v>0</v>
      </c>
      <c r="J186" s="15">
        <f>VLOOKUP(B186,[1]GD_CHAM_CONG!$C$6:$AV$934,44,FALSE)+VLOOKUP(B186,[1]GD_CHAM_CONG!$C$6:$AV$934,45,FALSE)+VLOOKUP(B186,[1]GD_CHAM_CONG!$C$6:$AV$934,46,FALSE)</f>
        <v>0</v>
      </c>
      <c r="K186" s="15">
        <f>VLOOKUP(B186,[1]GD_CHAM_CONG!$C$6:$AW$934,47,FALSE)</f>
        <v>0</v>
      </c>
      <c r="L186" s="15">
        <f>VLOOKUP(B186,[1]GD_CHAM_CONG!$C$6:$AZ$934,48,FALSE)</f>
        <v>0</v>
      </c>
      <c r="M186" s="15">
        <f>VLOOKUP(B186,[1]GD_CHAM_CONG!$C$6:$BF$934,50,FALSE)+VLOOKUP(B186,[1]GD_CHAM_CONG!$C$6:$BF$934,51,FALSE)+VLOOKUP(B186,[1]GD_CHAM_CONG!$C$6:$BF$934,52,FALSE)+VLOOKUP(B186,[1]GD_CHAM_CONG!$C$6:$BF$934,53,FALSE)+VLOOKUP(B186,[1]GD_CHAM_CONG!$C$6:$BF$934,54,FALSE)</f>
        <v>0</v>
      </c>
      <c r="N186" s="16">
        <f>VLOOKUP(B186,[1]GD_CHAM_CONG!$C$1:$BK$473,61,FALSE)</f>
        <v>0.97</v>
      </c>
      <c r="O186" s="16">
        <f>VLOOKUP(B186,[1]GD_LCD_HS_LNS!$B$4:$F$469,5,FALSE)</f>
        <v>1.6</v>
      </c>
      <c r="P186" s="17">
        <f>VLOOKUP(B186,[1]RPT_LNS_LUONG_CHE_DO!$B$5:$BC$548,54,FALSE)</f>
        <v>6285600</v>
      </c>
      <c r="Q186" s="17">
        <f>VLOOKUP(B186,[1]RPT_LNS_LUONG_CHE_DO!$B$5:$CD$916,81,FALSE)</f>
        <v>0</v>
      </c>
      <c r="R186" s="17">
        <f>VLOOKUP(B186,[1]RPT_PHU_CAP_TN!$B$5:$G$992,6,FALSE)</f>
        <v>0</v>
      </c>
      <c r="S186" s="17">
        <f>VLOOKUP(B186,[1]RPT_TIEN_AN_TRUA!$B$5:$I$993,8,FALSE)</f>
        <v>680000</v>
      </c>
      <c r="T186" s="17">
        <f>VLOOKUP(B186,[1]RPT_LNS_LUONG_CHE_DO!$B$5:$BX$920,75,FALSE)+VLOOKUP(B186,[1]RPT_LNS_LUONG_CHE_DO!$B$5:$BY$920,76,FALSE)</f>
        <v>447115.38461538468</v>
      </c>
      <c r="U186" s="13">
        <f>VLOOKUP(B186,[1]RPT_CAC_KHOAN_GIAM_TRU!$B$4:$I$472,7,FALSE) + VLOOKUP(B186,[1]RPT_CAC_KHOAN_GIAM_TRU!$B$4:$I$472,8,FALSE)</f>
        <v>149038.46153846156</v>
      </c>
      <c r="V186" s="17">
        <f t="shared" si="0"/>
        <v>7412715.384615385</v>
      </c>
      <c r="W186" s="18">
        <f>VLOOKUP(B186,[1]RPT_BAO_HIEM!$B$5:$N$992,11,FALSE)</f>
        <v>310000</v>
      </c>
      <c r="X186" s="18">
        <f>VLOOKUP(B186,[1]RPT_BAO_HIEM!$B$5:$N$992,12,FALSE)</f>
        <v>58125</v>
      </c>
      <c r="Y186" s="18">
        <f>VLOOKUP(B186,[1]RPT_BAO_HIEM!$B$5:$N$992,13,FALSE)</f>
        <v>38750</v>
      </c>
      <c r="Z186" s="19">
        <f>MIN(VLOOKUP(B186,[1]RPT_DOAN_PHI!$B$5:$H$894,7,FALSE),115000)</f>
        <v>38750</v>
      </c>
      <c r="AA186" s="18">
        <f>VLOOKUP(B186,[1]RPT_THUE!$B$5:$H$850,7,FALSE)</f>
        <v>0</v>
      </c>
      <c r="AB186" s="18">
        <f t="shared" si="1"/>
        <v>445625</v>
      </c>
      <c r="AC186" s="20">
        <f t="shared" si="2"/>
        <v>6967090.384615385</v>
      </c>
      <c r="AD186" s="20"/>
      <c r="AE186" s="20"/>
      <c r="AF186" s="20">
        <f t="shared" si="3"/>
        <v>6967090.384615385</v>
      </c>
      <c r="AG186" s="82">
        <f t="shared" si="8"/>
        <v>406875</v>
      </c>
    </row>
    <row r="187" spans="1:33" ht="19.5" customHeight="1">
      <c r="A187" s="12">
        <f t="shared" si="9"/>
        <v>181</v>
      </c>
      <c r="B187" s="40">
        <f>[1]GD_CHUNG!B189</f>
        <v>13769</v>
      </c>
      <c r="C187" s="42" t="str">
        <f>[1]GD_CHUNG!C189</f>
        <v>Nguyễn Thị Hồng Thu</v>
      </c>
      <c r="D187" s="42" t="str">
        <f>[1]GD_CHUNG!D189</f>
        <v>Nhân viên phục vụ hành khách</v>
      </c>
      <c r="E187" s="13" t="str">
        <f>[1]GD_CHUNG!G189</f>
        <v>HD1N</v>
      </c>
      <c r="F187" s="14">
        <f>VLOOKUP(B187,[1]GD_LCD_HS_LNS!$B$4:$E$993,4,FALSE)</f>
        <v>3875000</v>
      </c>
      <c r="G187" s="55">
        <v>19029389437017</v>
      </c>
      <c r="H187" s="15">
        <f>VLOOKUP(B187,[1]GD_CHAM_CONG!$C$6:$AN$934,38,FALSE)</f>
        <v>27</v>
      </c>
      <c r="I187" s="15">
        <f>VLOOKUP(B187,[1]GD_CHAM_CONG!$C$6:$AS$934,39,FALSE)+VLOOKUP(B187,[1]GD_CHAM_CONG!$C$6:$AS$934,40,FALSE)+VLOOKUP(B187,[1]GD_CHAM_CONG!$C$6:$AS$934,41,FALSE)+VLOOKUP(B187,[1]GD_CHAM_CONG!$C$6:$AS$934,42,FALSE)+VLOOKUP(B187,[1]GD_CHAM_CONG!$C$6:$AS$934,43,FALSE)</f>
        <v>0</v>
      </c>
      <c r="J187" s="15">
        <f>VLOOKUP(B187,[1]GD_CHAM_CONG!$C$6:$AV$934,44,FALSE)+VLOOKUP(B187,[1]GD_CHAM_CONG!$C$6:$AV$934,45,FALSE)+VLOOKUP(B187,[1]GD_CHAM_CONG!$C$6:$AV$934,46,FALSE)</f>
        <v>0</v>
      </c>
      <c r="K187" s="15">
        <f>VLOOKUP(B187,[1]GD_CHAM_CONG!$C$6:$AW$934,47,FALSE)</f>
        <v>0</v>
      </c>
      <c r="L187" s="15">
        <f>VLOOKUP(B187,[1]GD_CHAM_CONG!$C$6:$AZ$934,48,FALSE)</f>
        <v>0</v>
      </c>
      <c r="M187" s="15">
        <f>VLOOKUP(B187,[1]GD_CHAM_CONG!$C$6:$BF$934,50,FALSE)+VLOOKUP(B187,[1]GD_CHAM_CONG!$C$6:$BF$934,51,FALSE)+VLOOKUP(B187,[1]GD_CHAM_CONG!$C$6:$BF$934,52,FALSE)+VLOOKUP(B187,[1]GD_CHAM_CONG!$C$6:$BF$934,53,FALSE)+VLOOKUP(B187,[1]GD_CHAM_CONG!$C$6:$BF$934,54,FALSE)</f>
        <v>0</v>
      </c>
      <c r="N187" s="16">
        <f>VLOOKUP(B187,[1]GD_CHAM_CONG!$C$1:$BK$473,61,FALSE)</f>
        <v>0.94</v>
      </c>
      <c r="O187" s="16">
        <f>VLOOKUP(B187,[1]GD_LCD_HS_LNS!$B$4:$F$469,5,FALSE)</f>
        <v>1.6</v>
      </c>
      <c r="P187" s="17">
        <f>VLOOKUP(B187,[1]RPT_LNS_LUONG_CHE_DO!$B$5:$BC$548,54,FALSE)</f>
        <v>6091200</v>
      </c>
      <c r="Q187" s="17">
        <f>VLOOKUP(B187,[1]RPT_LNS_LUONG_CHE_DO!$B$5:$CD$916,81,FALSE)</f>
        <v>0</v>
      </c>
      <c r="R187" s="17">
        <f>VLOOKUP(B187,[1]RPT_PHU_CAP_TN!$B$5:$G$992,6,FALSE)</f>
        <v>0</v>
      </c>
      <c r="S187" s="17">
        <f>VLOOKUP(B187,[1]RPT_TIEN_AN_TRUA!$B$5:$I$993,8,FALSE)</f>
        <v>680000</v>
      </c>
      <c r="T187" s="17">
        <f>VLOOKUP(B187,[1]RPT_LNS_LUONG_CHE_DO!$B$5:$BX$920,75,FALSE)+VLOOKUP(B187,[1]RPT_LNS_LUONG_CHE_DO!$B$5:$BY$920,76,FALSE)</f>
        <v>447115.38461538468</v>
      </c>
      <c r="U187" s="13">
        <f>VLOOKUP(B187,[1]RPT_CAC_KHOAN_GIAM_TRU!$B$4:$I$472,7,FALSE) + VLOOKUP(B187,[1]RPT_CAC_KHOAN_GIAM_TRU!$B$4:$I$472,8,FALSE)</f>
        <v>149038.46153846156</v>
      </c>
      <c r="V187" s="17">
        <f t="shared" si="0"/>
        <v>7218315.384615385</v>
      </c>
      <c r="W187" s="18">
        <f>VLOOKUP(B187,[1]RPT_BAO_HIEM!$B$5:$N$992,11,FALSE)</f>
        <v>310000</v>
      </c>
      <c r="X187" s="18">
        <f>VLOOKUP(B187,[1]RPT_BAO_HIEM!$B$5:$N$992,12,FALSE)</f>
        <v>58125</v>
      </c>
      <c r="Y187" s="18">
        <f>VLOOKUP(B187,[1]RPT_BAO_HIEM!$B$5:$N$992,13,FALSE)</f>
        <v>38750</v>
      </c>
      <c r="Z187" s="19">
        <f>MIN(VLOOKUP(B187,[1]RPT_DOAN_PHI!$B$5:$H$894,7,FALSE),115000)</f>
        <v>38750</v>
      </c>
      <c r="AA187" s="18">
        <f>VLOOKUP(B187,[1]RPT_THUE!$B$5:$H$850,7,FALSE)</f>
        <v>0</v>
      </c>
      <c r="AB187" s="18">
        <f t="shared" si="1"/>
        <v>445625</v>
      </c>
      <c r="AC187" s="20">
        <f t="shared" si="2"/>
        <v>6772690.384615385</v>
      </c>
      <c r="AD187" s="20"/>
      <c r="AE187" s="20"/>
      <c r="AF187" s="20">
        <f t="shared" si="3"/>
        <v>6772690.384615385</v>
      </c>
      <c r="AG187" s="82">
        <f t="shared" si="8"/>
        <v>406875</v>
      </c>
    </row>
    <row r="188" spans="1:33" ht="19.5" customHeight="1">
      <c r="A188" s="12">
        <f t="shared" si="9"/>
        <v>182</v>
      </c>
      <c r="B188" s="40">
        <f>[1]GD_CHUNG!B190</f>
        <v>13771</v>
      </c>
      <c r="C188" s="42" t="str">
        <f>[1]GD_CHUNG!C190</f>
        <v>Nguyễn Thị Thoa</v>
      </c>
      <c r="D188" s="42" t="str">
        <f>[1]GD_CHUNG!D190</f>
        <v>Nhân viên phục vụ hành khách</v>
      </c>
      <c r="E188" s="13" t="str">
        <f>[1]GD_CHUNG!G190</f>
        <v>HD1N</v>
      </c>
      <c r="F188" s="14">
        <f>VLOOKUP(B188,[1]GD_LCD_HS_LNS!$B$4:$E$993,4,FALSE)</f>
        <v>3875000</v>
      </c>
      <c r="G188" s="55">
        <v>19029389444013</v>
      </c>
      <c r="H188" s="15">
        <f>VLOOKUP(B188,[1]GD_CHAM_CONG!$C$6:$AN$934,38,FALSE)</f>
        <v>27</v>
      </c>
      <c r="I188" s="15">
        <f>VLOOKUP(B188,[1]GD_CHAM_CONG!$C$6:$AS$934,39,FALSE)+VLOOKUP(B188,[1]GD_CHAM_CONG!$C$6:$AS$934,40,FALSE)+VLOOKUP(B188,[1]GD_CHAM_CONG!$C$6:$AS$934,41,FALSE)+VLOOKUP(B188,[1]GD_CHAM_CONG!$C$6:$AS$934,42,FALSE)+VLOOKUP(B188,[1]GD_CHAM_CONG!$C$6:$AS$934,43,FALSE)</f>
        <v>0</v>
      </c>
      <c r="J188" s="15">
        <f>VLOOKUP(B188,[1]GD_CHAM_CONG!$C$6:$AV$934,44,FALSE)+VLOOKUP(B188,[1]GD_CHAM_CONG!$C$6:$AV$934,45,FALSE)+VLOOKUP(B188,[1]GD_CHAM_CONG!$C$6:$AV$934,46,FALSE)</f>
        <v>0</v>
      </c>
      <c r="K188" s="15">
        <f>VLOOKUP(B188,[1]GD_CHAM_CONG!$C$6:$AW$934,47,FALSE)</f>
        <v>0</v>
      </c>
      <c r="L188" s="15">
        <f>VLOOKUP(B188,[1]GD_CHAM_CONG!$C$6:$AZ$934,48,FALSE)</f>
        <v>0</v>
      </c>
      <c r="M188" s="15">
        <f>VLOOKUP(B188,[1]GD_CHAM_CONG!$C$6:$BF$934,50,FALSE)+VLOOKUP(B188,[1]GD_CHAM_CONG!$C$6:$BF$934,51,FALSE)+VLOOKUP(B188,[1]GD_CHAM_CONG!$C$6:$BF$934,52,FALSE)+VLOOKUP(B188,[1]GD_CHAM_CONG!$C$6:$BF$934,53,FALSE)+VLOOKUP(B188,[1]GD_CHAM_CONG!$C$6:$BF$934,54,FALSE)</f>
        <v>0</v>
      </c>
      <c r="N188" s="16">
        <f>VLOOKUP(B188,[1]GD_CHAM_CONG!$C$1:$BK$473,61,FALSE)</f>
        <v>0.96</v>
      </c>
      <c r="O188" s="16">
        <f>VLOOKUP(B188,[1]GD_LCD_HS_LNS!$B$4:$F$469,5,FALSE)</f>
        <v>1.6</v>
      </c>
      <c r="P188" s="17">
        <f>VLOOKUP(B188,[1]RPT_LNS_LUONG_CHE_DO!$B$5:$BC$548,54,FALSE)</f>
        <v>6220800</v>
      </c>
      <c r="Q188" s="17">
        <f>VLOOKUP(B188,[1]RPT_LNS_LUONG_CHE_DO!$B$5:$CD$916,81,FALSE)</f>
        <v>0</v>
      </c>
      <c r="R188" s="17">
        <f>VLOOKUP(B188,[1]RPT_PHU_CAP_TN!$B$5:$G$992,6,FALSE)</f>
        <v>0</v>
      </c>
      <c r="S188" s="17">
        <f>VLOOKUP(B188,[1]RPT_TIEN_AN_TRUA!$B$5:$I$993,8,FALSE)</f>
        <v>680000</v>
      </c>
      <c r="T188" s="17">
        <f>VLOOKUP(B188,[1]RPT_LNS_LUONG_CHE_DO!$B$5:$BX$920,75,FALSE)+VLOOKUP(B188,[1]RPT_LNS_LUONG_CHE_DO!$B$5:$BY$920,76,FALSE)</f>
        <v>447115.38461538468</v>
      </c>
      <c r="U188" s="13">
        <f>VLOOKUP(B188,[1]RPT_CAC_KHOAN_GIAM_TRU!$B$4:$I$472,7,FALSE) + VLOOKUP(B188,[1]RPT_CAC_KHOAN_GIAM_TRU!$B$4:$I$472,8,FALSE)</f>
        <v>149038.46153846156</v>
      </c>
      <c r="V188" s="17">
        <f t="shared" si="0"/>
        <v>7347915.384615385</v>
      </c>
      <c r="W188" s="18">
        <f>VLOOKUP(B188,[1]RPT_BAO_HIEM!$B$5:$N$992,11,FALSE)</f>
        <v>310000</v>
      </c>
      <c r="X188" s="18">
        <f>VLOOKUP(B188,[1]RPT_BAO_HIEM!$B$5:$N$992,12,FALSE)</f>
        <v>58125</v>
      </c>
      <c r="Y188" s="18">
        <f>VLOOKUP(B188,[1]RPT_BAO_HIEM!$B$5:$N$992,13,FALSE)</f>
        <v>38750</v>
      </c>
      <c r="Z188" s="19">
        <f>MIN(VLOOKUP(B188,[1]RPT_DOAN_PHI!$B$5:$H$894,7,FALSE),115000)</f>
        <v>38750</v>
      </c>
      <c r="AA188" s="18">
        <f>VLOOKUP(B188,[1]RPT_THUE!$B$5:$H$850,7,FALSE)</f>
        <v>0</v>
      </c>
      <c r="AB188" s="18">
        <f t="shared" si="1"/>
        <v>445625</v>
      </c>
      <c r="AC188" s="20">
        <f t="shared" si="2"/>
        <v>6902290.384615385</v>
      </c>
      <c r="AD188" s="20"/>
      <c r="AE188" s="20"/>
      <c r="AF188" s="20">
        <f t="shared" si="3"/>
        <v>6902290.384615385</v>
      </c>
      <c r="AG188" s="82">
        <f t="shared" si="8"/>
        <v>406875</v>
      </c>
    </row>
    <row r="189" spans="1:33" ht="19.5" customHeight="1">
      <c r="A189" s="12">
        <f t="shared" si="9"/>
        <v>183</v>
      </c>
      <c r="B189" s="40">
        <f>[1]GD_CHUNG!B191</f>
        <v>13772</v>
      </c>
      <c r="C189" s="42" t="str">
        <f>[1]GD_CHUNG!C191</f>
        <v>Nguyễn Thị Thu Thủy</v>
      </c>
      <c r="D189" s="42" t="str">
        <f>[1]GD_CHUNG!D191</f>
        <v>Nhân viên phục vụ hành khách</v>
      </c>
      <c r="E189" s="13" t="str">
        <f>[1]GD_CHUNG!G191</f>
        <v>HD1N</v>
      </c>
      <c r="F189" s="14">
        <f>VLOOKUP(B189,[1]GD_LCD_HS_LNS!$B$4:$E$993,4,FALSE)</f>
        <v>3875000</v>
      </c>
      <c r="G189" s="55">
        <v>19029389448019</v>
      </c>
      <c r="H189" s="15">
        <f>VLOOKUP(B189,[1]GD_CHAM_CONG!$C$6:$AN$934,38,FALSE)</f>
        <v>27</v>
      </c>
      <c r="I189" s="15">
        <f>VLOOKUP(B189,[1]GD_CHAM_CONG!$C$6:$AS$934,39,FALSE)+VLOOKUP(B189,[1]GD_CHAM_CONG!$C$6:$AS$934,40,FALSE)+VLOOKUP(B189,[1]GD_CHAM_CONG!$C$6:$AS$934,41,FALSE)+VLOOKUP(B189,[1]GD_CHAM_CONG!$C$6:$AS$934,42,FALSE)+VLOOKUP(B189,[1]GD_CHAM_CONG!$C$6:$AS$934,43,FALSE)</f>
        <v>0</v>
      </c>
      <c r="J189" s="15">
        <f>VLOOKUP(B189,[1]GD_CHAM_CONG!$C$6:$AV$934,44,FALSE)+VLOOKUP(B189,[1]GD_CHAM_CONG!$C$6:$AV$934,45,FALSE)+VLOOKUP(B189,[1]GD_CHAM_CONG!$C$6:$AV$934,46,FALSE)</f>
        <v>0</v>
      </c>
      <c r="K189" s="15">
        <f>VLOOKUP(B189,[1]GD_CHAM_CONG!$C$6:$AW$934,47,FALSE)</f>
        <v>0</v>
      </c>
      <c r="L189" s="15">
        <f>VLOOKUP(B189,[1]GD_CHAM_CONG!$C$6:$AZ$934,48,FALSE)</f>
        <v>0</v>
      </c>
      <c r="M189" s="15">
        <f>VLOOKUP(B189,[1]GD_CHAM_CONG!$C$6:$BF$934,50,FALSE)+VLOOKUP(B189,[1]GD_CHAM_CONG!$C$6:$BF$934,51,FALSE)+VLOOKUP(B189,[1]GD_CHAM_CONG!$C$6:$BF$934,52,FALSE)+VLOOKUP(B189,[1]GD_CHAM_CONG!$C$6:$BF$934,53,FALSE)+VLOOKUP(B189,[1]GD_CHAM_CONG!$C$6:$BF$934,54,FALSE)</f>
        <v>0</v>
      </c>
      <c r="N189" s="16">
        <f>VLOOKUP(B189,[1]GD_CHAM_CONG!$C$1:$BK$473,61,FALSE)</f>
        <v>1</v>
      </c>
      <c r="O189" s="16">
        <f>VLOOKUP(B189,[1]GD_LCD_HS_LNS!$B$4:$F$469,5,FALSE)</f>
        <v>1.6</v>
      </c>
      <c r="P189" s="17">
        <f>VLOOKUP(B189,[1]RPT_LNS_LUONG_CHE_DO!$B$5:$BC$548,54,FALSE)</f>
        <v>6480000</v>
      </c>
      <c r="Q189" s="17">
        <f>VLOOKUP(B189,[1]RPT_LNS_LUONG_CHE_DO!$B$5:$CD$916,81,FALSE)</f>
        <v>0</v>
      </c>
      <c r="R189" s="17">
        <f>VLOOKUP(B189,[1]RPT_PHU_CAP_TN!$B$5:$G$992,6,FALSE)</f>
        <v>0</v>
      </c>
      <c r="S189" s="17">
        <f>VLOOKUP(B189,[1]RPT_TIEN_AN_TRUA!$B$5:$I$993,8,FALSE)</f>
        <v>680000</v>
      </c>
      <c r="T189" s="17">
        <f>VLOOKUP(B189,[1]RPT_LNS_LUONG_CHE_DO!$B$5:$BX$920,75,FALSE)+VLOOKUP(B189,[1]RPT_LNS_LUONG_CHE_DO!$B$5:$BY$920,76,FALSE)</f>
        <v>447115.38461538468</v>
      </c>
      <c r="U189" s="13">
        <f>VLOOKUP(B189,[1]RPT_CAC_KHOAN_GIAM_TRU!$B$4:$I$472,7,FALSE) + VLOOKUP(B189,[1]RPT_CAC_KHOAN_GIAM_TRU!$B$4:$I$472,8,FALSE)</f>
        <v>149038.46153846156</v>
      </c>
      <c r="V189" s="17">
        <f t="shared" si="0"/>
        <v>7607115.384615385</v>
      </c>
      <c r="W189" s="18">
        <f>VLOOKUP(B189,[1]RPT_BAO_HIEM!$B$5:$N$992,11,FALSE)</f>
        <v>310000</v>
      </c>
      <c r="X189" s="18">
        <f>VLOOKUP(B189,[1]RPT_BAO_HIEM!$B$5:$N$992,12,FALSE)</f>
        <v>58125</v>
      </c>
      <c r="Y189" s="18">
        <f>VLOOKUP(B189,[1]RPT_BAO_HIEM!$B$5:$N$992,13,FALSE)</f>
        <v>38750</v>
      </c>
      <c r="Z189" s="19">
        <f>MIN(VLOOKUP(B189,[1]RPT_DOAN_PHI!$B$5:$H$894,7,FALSE),115000)</f>
        <v>38750</v>
      </c>
      <c r="AA189" s="18">
        <f>VLOOKUP(B189,[1]RPT_THUE!$B$5:$H$850,7,FALSE)</f>
        <v>0</v>
      </c>
      <c r="AB189" s="18">
        <f t="shared" si="1"/>
        <v>445625</v>
      </c>
      <c r="AC189" s="20">
        <f t="shared" si="2"/>
        <v>7161490.384615385</v>
      </c>
      <c r="AD189" s="20"/>
      <c r="AE189" s="20"/>
      <c r="AF189" s="20">
        <f t="shared" si="3"/>
        <v>7161490.384615385</v>
      </c>
      <c r="AG189" s="82">
        <f t="shared" si="8"/>
        <v>406875</v>
      </c>
    </row>
    <row r="190" spans="1:33" ht="19.5" customHeight="1">
      <c r="A190" s="12">
        <f t="shared" si="9"/>
        <v>184</v>
      </c>
      <c r="B190" s="40">
        <f>[1]GD_CHUNG!B192</f>
        <v>13773</v>
      </c>
      <c r="C190" s="42" t="str">
        <f>[1]GD_CHUNG!C192</f>
        <v>Nguyễn Thị Trang</v>
      </c>
      <c r="D190" s="42" t="str">
        <f>[1]GD_CHUNG!D192</f>
        <v>Nhân viên phục vụ hành khách</v>
      </c>
      <c r="E190" s="13" t="str">
        <f>[1]GD_CHUNG!G192</f>
        <v>HD1N</v>
      </c>
      <c r="F190" s="14">
        <f>VLOOKUP(B190,[1]GD_LCD_HS_LNS!$B$4:$E$993,4,FALSE)</f>
        <v>3875000</v>
      </c>
      <c r="G190" s="55">
        <v>19029389449015</v>
      </c>
      <c r="H190" s="15">
        <f>VLOOKUP(B190,[1]GD_CHAM_CONG!$C$6:$AN$934,38,FALSE)</f>
        <v>27</v>
      </c>
      <c r="I190" s="15">
        <f>VLOOKUP(B190,[1]GD_CHAM_CONG!$C$6:$AS$934,39,FALSE)+VLOOKUP(B190,[1]GD_CHAM_CONG!$C$6:$AS$934,40,FALSE)+VLOOKUP(B190,[1]GD_CHAM_CONG!$C$6:$AS$934,41,FALSE)+VLOOKUP(B190,[1]GD_CHAM_CONG!$C$6:$AS$934,42,FALSE)+VLOOKUP(B190,[1]GD_CHAM_CONG!$C$6:$AS$934,43,FALSE)</f>
        <v>0</v>
      </c>
      <c r="J190" s="15">
        <f>VLOOKUP(B190,[1]GD_CHAM_CONG!$C$6:$AV$934,44,FALSE)+VLOOKUP(B190,[1]GD_CHAM_CONG!$C$6:$AV$934,45,FALSE)+VLOOKUP(B190,[1]GD_CHAM_CONG!$C$6:$AV$934,46,FALSE)</f>
        <v>0</v>
      </c>
      <c r="K190" s="15">
        <f>VLOOKUP(B190,[1]GD_CHAM_CONG!$C$6:$AW$934,47,FALSE)</f>
        <v>0</v>
      </c>
      <c r="L190" s="15">
        <f>VLOOKUP(B190,[1]GD_CHAM_CONG!$C$6:$AZ$934,48,FALSE)</f>
        <v>0</v>
      </c>
      <c r="M190" s="15">
        <f>VLOOKUP(B190,[1]GD_CHAM_CONG!$C$6:$BF$934,50,FALSE)+VLOOKUP(B190,[1]GD_CHAM_CONG!$C$6:$BF$934,51,FALSE)+VLOOKUP(B190,[1]GD_CHAM_CONG!$C$6:$BF$934,52,FALSE)+VLOOKUP(B190,[1]GD_CHAM_CONG!$C$6:$BF$934,53,FALSE)+VLOOKUP(B190,[1]GD_CHAM_CONG!$C$6:$BF$934,54,FALSE)</f>
        <v>0</v>
      </c>
      <c r="N190" s="16">
        <f>VLOOKUP(B190,[1]GD_CHAM_CONG!$C$1:$BK$473,61,FALSE)</f>
        <v>0.99</v>
      </c>
      <c r="O190" s="16">
        <f>VLOOKUP(B190,[1]GD_LCD_HS_LNS!$B$4:$F$469,5,FALSE)</f>
        <v>1.6</v>
      </c>
      <c r="P190" s="17">
        <f>VLOOKUP(B190,[1]RPT_LNS_LUONG_CHE_DO!$B$5:$BC$548,54,FALSE)</f>
        <v>6415200</v>
      </c>
      <c r="Q190" s="17">
        <f>VLOOKUP(B190,[1]RPT_LNS_LUONG_CHE_DO!$B$5:$CD$916,81,FALSE)</f>
        <v>0</v>
      </c>
      <c r="R190" s="17">
        <f>VLOOKUP(B190,[1]RPT_PHU_CAP_TN!$B$5:$G$992,6,FALSE)</f>
        <v>0</v>
      </c>
      <c r="S190" s="17">
        <f>VLOOKUP(B190,[1]RPT_TIEN_AN_TRUA!$B$5:$I$993,8,FALSE)</f>
        <v>680000</v>
      </c>
      <c r="T190" s="17">
        <f>VLOOKUP(B190,[1]RPT_LNS_LUONG_CHE_DO!$B$5:$BX$920,75,FALSE)+VLOOKUP(B190,[1]RPT_LNS_LUONG_CHE_DO!$B$5:$BY$920,76,FALSE)</f>
        <v>447115.38461538468</v>
      </c>
      <c r="U190" s="13">
        <f>VLOOKUP(B190,[1]RPT_CAC_KHOAN_GIAM_TRU!$B$4:$I$472,7,FALSE) + VLOOKUP(B190,[1]RPT_CAC_KHOAN_GIAM_TRU!$B$4:$I$472,8,FALSE)</f>
        <v>149038.46153846156</v>
      </c>
      <c r="V190" s="17">
        <f t="shared" si="0"/>
        <v>7542315.384615385</v>
      </c>
      <c r="W190" s="18">
        <f>VLOOKUP(B190,[1]RPT_BAO_HIEM!$B$5:$N$992,11,FALSE)</f>
        <v>310000</v>
      </c>
      <c r="X190" s="18">
        <f>VLOOKUP(B190,[1]RPT_BAO_HIEM!$B$5:$N$992,12,FALSE)</f>
        <v>58125</v>
      </c>
      <c r="Y190" s="18">
        <f>VLOOKUP(B190,[1]RPT_BAO_HIEM!$B$5:$N$992,13,FALSE)</f>
        <v>38750</v>
      </c>
      <c r="Z190" s="19">
        <f>MIN(VLOOKUP(B190,[1]RPT_DOAN_PHI!$B$5:$H$894,7,FALSE),115000)</f>
        <v>38750</v>
      </c>
      <c r="AA190" s="18">
        <f>VLOOKUP(B190,[1]RPT_THUE!$B$5:$H$850,7,FALSE)</f>
        <v>0</v>
      </c>
      <c r="AB190" s="18">
        <f t="shared" si="1"/>
        <v>445625</v>
      </c>
      <c r="AC190" s="20">
        <f t="shared" si="2"/>
        <v>7096690.384615385</v>
      </c>
      <c r="AD190" s="20"/>
      <c r="AE190" s="20"/>
      <c r="AF190" s="20">
        <f t="shared" si="3"/>
        <v>7096690.384615385</v>
      </c>
      <c r="AG190" s="82">
        <f t="shared" si="8"/>
        <v>406875</v>
      </c>
    </row>
    <row r="191" spans="1:33" ht="19.5" customHeight="1">
      <c r="A191" s="12">
        <f t="shared" si="9"/>
        <v>185</v>
      </c>
      <c r="B191" s="40">
        <f>[1]GD_CHUNG!B193</f>
        <v>13774</v>
      </c>
      <c r="C191" s="42" t="str">
        <f>[1]GD_CHUNG!C193</f>
        <v>Hoàng Thị Kiều Trang</v>
      </c>
      <c r="D191" s="42" t="str">
        <f>[1]GD_CHUNG!D193</f>
        <v>Nhân viên phục vụ hành khách</v>
      </c>
      <c r="E191" s="13" t="str">
        <f>[1]GD_CHUNG!G193</f>
        <v>HD1N</v>
      </c>
      <c r="F191" s="14">
        <f>VLOOKUP(B191,[1]GD_LCD_HS_LNS!$B$4:$E$993,4,FALSE)</f>
        <v>3875000</v>
      </c>
      <c r="G191" s="55">
        <v>19029389451011</v>
      </c>
      <c r="H191" s="15">
        <f>VLOOKUP(B191,[1]GD_CHAM_CONG!$C$6:$AN$934,38,FALSE)</f>
        <v>27</v>
      </c>
      <c r="I191" s="15">
        <f>VLOOKUP(B191,[1]GD_CHAM_CONG!$C$6:$AS$934,39,FALSE)+VLOOKUP(B191,[1]GD_CHAM_CONG!$C$6:$AS$934,40,FALSE)+VLOOKUP(B191,[1]GD_CHAM_CONG!$C$6:$AS$934,41,FALSE)+VLOOKUP(B191,[1]GD_CHAM_CONG!$C$6:$AS$934,42,FALSE)+VLOOKUP(B191,[1]GD_CHAM_CONG!$C$6:$AS$934,43,FALSE)</f>
        <v>0</v>
      </c>
      <c r="J191" s="15">
        <f>VLOOKUP(B191,[1]GD_CHAM_CONG!$C$6:$AV$934,44,FALSE)+VLOOKUP(B191,[1]GD_CHAM_CONG!$C$6:$AV$934,45,FALSE)+VLOOKUP(B191,[1]GD_CHAM_CONG!$C$6:$AV$934,46,FALSE)</f>
        <v>0</v>
      </c>
      <c r="K191" s="15">
        <f>VLOOKUP(B191,[1]GD_CHAM_CONG!$C$6:$AW$934,47,FALSE)</f>
        <v>0</v>
      </c>
      <c r="L191" s="15">
        <f>VLOOKUP(B191,[1]GD_CHAM_CONG!$C$6:$AZ$934,48,FALSE)</f>
        <v>0</v>
      </c>
      <c r="M191" s="15">
        <f>VLOOKUP(B191,[1]GD_CHAM_CONG!$C$6:$BF$934,50,FALSE)+VLOOKUP(B191,[1]GD_CHAM_CONG!$C$6:$BF$934,51,FALSE)+VLOOKUP(B191,[1]GD_CHAM_CONG!$C$6:$BF$934,52,FALSE)+VLOOKUP(B191,[1]GD_CHAM_CONG!$C$6:$BF$934,53,FALSE)+VLOOKUP(B191,[1]GD_CHAM_CONG!$C$6:$BF$934,54,FALSE)</f>
        <v>0</v>
      </c>
      <c r="N191" s="16">
        <f>VLOOKUP(B191,[1]GD_CHAM_CONG!$C$1:$BK$473,61,FALSE)</f>
        <v>0.91</v>
      </c>
      <c r="O191" s="16">
        <f>VLOOKUP(B191,[1]GD_LCD_HS_LNS!$B$4:$F$469,5,FALSE)</f>
        <v>1.6</v>
      </c>
      <c r="P191" s="17">
        <f>VLOOKUP(B191,[1]RPT_LNS_LUONG_CHE_DO!$B$5:$BC$548,54,FALSE)</f>
        <v>5896800.0000000009</v>
      </c>
      <c r="Q191" s="17">
        <f>VLOOKUP(B191,[1]RPT_LNS_LUONG_CHE_DO!$B$5:$CD$916,81,FALSE)</f>
        <v>0</v>
      </c>
      <c r="R191" s="17">
        <f>VLOOKUP(B191,[1]RPT_PHU_CAP_TN!$B$5:$G$992,6,FALSE)</f>
        <v>0</v>
      </c>
      <c r="S191" s="17">
        <f>VLOOKUP(B191,[1]RPT_TIEN_AN_TRUA!$B$5:$I$993,8,FALSE)</f>
        <v>680000</v>
      </c>
      <c r="T191" s="17">
        <f>VLOOKUP(B191,[1]RPT_LNS_LUONG_CHE_DO!$B$5:$BX$920,75,FALSE)+VLOOKUP(B191,[1]RPT_LNS_LUONG_CHE_DO!$B$5:$BY$920,76,FALSE)</f>
        <v>447115.38461538468</v>
      </c>
      <c r="U191" s="13">
        <f>VLOOKUP(B191,[1]RPT_CAC_KHOAN_GIAM_TRU!$B$4:$I$472,7,FALSE) + VLOOKUP(B191,[1]RPT_CAC_KHOAN_GIAM_TRU!$B$4:$I$472,8,FALSE)</f>
        <v>149038.46153846156</v>
      </c>
      <c r="V191" s="17">
        <f t="shared" si="0"/>
        <v>7023915.3846153859</v>
      </c>
      <c r="W191" s="18">
        <f>VLOOKUP(B191,[1]RPT_BAO_HIEM!$B$5:$N$992,11,FALSE)</f>
        <v>310000</v>
      </c>
      <c r="X191" s="18">
        <f>VLOOKUP(B191,[1]RPT_BAO_HIEM!$B$5:$N$992,12,FALSE)</f>
        <v>58125</v>
      </c>
      <c r="Y191" s="18">
        <f>VLOOKUP(B191,[1]RPT_BAO_HIEM!$B$5:$N$992,13,FALSE)</f>
        <v>38750</v>
      </c>
      <c r="Z191" s="19">
        <f>MIN(VLOOKUP(B191,[1]RPT_DOAN_PHI!$B$5:$H$894,7,FALSE),115000)</f>
        <v>38750</v>
      </c>
      <c r="AA191" s="18">
        <f>VLOOKUP(B191,[1]RPT_THUE!$B$5:$H$850,7,FALSE)</f>
        <v>0</v>
      </c>
      <c r="AB191" s="18">
        <f t="shared" si="1"/>
        <v>445625</v>
      </c>
      <c r="AC191" s="20">
        <f t="shared" si="2"/>
        <v>6578290.3846153859</v>
      </c>
      <c r="AD191" s="20"/>
      <c r="AE191" s="20"/>
      <c r="AF191" s="20">
        <f t="shared" si="3"/>
        <v>6578290.3846153859</v>
      </c>
      <c r="AG191" s="82">
        <f t="shared" si="8"/>
        <v>406875</v>
      </c>
    </row>
    <row r="192" spans="1:33" ht="19.5" customHeight="1">
      <c r="A192" s="12">
        <f t="shared" si="9"/>
        <v>186</v>
      </c>
      <c r="B192" s="40">
        <f>[1]GD_CHUNG!B194</f>
        <v>13775</v>
      </c>
      <c r="C192" s="42" t="str">
        <f>[1]GD_CHUNG!C194</f>
        <v>Ngô Thị Thơm</v>
      </c>
      <c r="D192" s="42" t="str">
        <f>[1]GD_CHUNG!D194</f>
        <v>Nhân viên phục vụ hành khách</v>
      </c>
      <c r="E192" s="13" t="str">
        <f>[1]GD_CHUNG!G194</f>
        <v>HD1N</v>
      </c>
      <c r="F192" s="14">
        <f>VLOOKUP(B192,[1]GD_LCD_HS_LNS!$B$4:$E$993,4,FALSE)</f>
        <v>3875000</v>
      </c>
      <c r="G192" s="55">
        <v>19029389452016</v>
      </c>
      <c r="H192" s="15">
        <f>VLOOKUP(B192,[1]GD_CHAM_CONG!$C$6:$AN$934,38,FALSE)</f>
        <v>27</v>
      </c>
      <c r="I192" s="15">
        <f>VLOOKUP(B192,[1]GD_CHAM_CONG!$C$6:$AS$934,39,FALSE)+VLOOKUP(B192,[1]GD_CHAM_CONG!$C$6:$AS$934,40,FALSE)+VLOOKUP(B192,[1]GD_CHAM_CONG!$C$6:$AS$934,41,FALSE)+VLOOKUP(B192,[1]GD_CHAM_CONG!$C$6:$AS$934,42,FALSE)+VLOOKUP(B192,[1]GD_CHAM_CONG!$C$6:$AS$934,43,FALSE)</f>
        <v>0</v>
      </c>
      <c r="J192" s="15">
        <f>VLOOKUP(B192,[1]GD_CHAM_CONG!$C$6:$AV$934,44,FALSE)+VLOOKUP(B192,[1]GD_CHAM_CONG!$C$6:$AV$934,45,FALSE)+VLOOKUP(B192,[1]GD_CHAM_CONG!$C$6:$AV$934,46,FALSE)</f>
        <v>0</v>
      </c>
      <c r="K192" s="15">
        <f>VLOOKUP(B192,[1]GD_CHAM_CONG!$C$6:$AW$934,47,FALSE)</f>
        <v>0</v>
      </c>
      <c r="L192" s="15">
        <f>VLOOKUP(B192,[1]GD_CHAM_CONG!$C$6:$AZ$934,48,FALSE)</f>
        <v>0</v>
      </c>
      <c r="M192" s="15">
        <f>VLOOKUP(B192,[1]GD_CHAM_CONG!$C$6:$BF$934,50,FALSE)+VLOOKUP(B192,[1]GD_CHAM_CONG!$C$6:$BF$934,51,FALSE)+VLOOKUP(B192,[1]GD_CHAM_CONG!$C$6:$BF$934,52,FALSE)+VLOOKUP(B192,[1]GD_CHAM_CONG!$C$6:$BF$934,53,FALSE)+VLOOKUP(B192,[1]GD_CHAM_CONG!$C$6:$BF$934,54,FALSE)</f>
        <v>0</v>
      </c>
      <c r="N192" s="16">
        <f>VLOOKUP(B192,[1]GD_CHAM_CONG!$C$1:$BK$473,61,FALSE)</f>
        <v>1</v>
      </c>
      <c r="O192" s="16">
        <f>VLOOKUP(B192,[1]GD_LCD_HS_LNS!$B$4:$F$469,5,FALSE)</f>
        <v>1.6</v>
      </c>
      <c r="P192" s="17">
        <f>VLOOKUP(B192,[1]RPT_LNS_LUONG_CHE_DO!$B$5:$BC$548,54,FALSE)</f>
        <v>6480000</v>
      </c>
      <c r="Q192" s="17">
        <f>VLOOKUP(B192,[1]RPT_LNS_LUONG_CHE_DO!$B$5:$CD$916,81,FALSE)</f>
        <v>0</v>
      </c>
      <c r="R192" s="17">
        <f>VLOOKUP(B192,[1]RPT_PHU_CAP_TN!$B$5:$G$992,6,FALSE)</f>
        <v>0</v>
      </c>
      <c r="S192" s="17">
        <f>VLOOKUP(B192,[1]RPT_TIEN_AN_TRUA!$B$5:$I$993,8,FALSE)</f>
        <v>680000</v>
      </c>
      <c r="T192" s="17">
        <f>VLOOKUP(B192,[1]RPT_LNS_LUONG_CHE_DO!$B$5:$BX$920,75,FALSE)+VLOOKUP(B192,[1]RPT_LNS_LUONG_CHE_DO!$B$5:$BY$920,76,FALSE)</f>
        <v>447115.38461538468</v>
      </c>
      <c r="U192" s="13">
        <f>VLOOKUP(B192,[1]RPT_CAC_KHOAN_GIAM_TRU!$B$4:$I$472,7,FALSE) + VLOOKUP(B192,[1]RPT_CAC_KHOAN_GIAM_TRU!$B$4:$I$472,8,FALSE)</f>
        <v>149038.46153846156</v>
      </c>
      <c r="V192" s="17">
        <f t="shared" si="0"/>
        <v>7607115.384615385</v>
      </c>
      <c r="W192" s="18">
        <f>VLOOKUP(B192,[1]RPT_BAO_HIEM!$B$5:$N$992,11,FALSE)</f>
        <v>310000</v>
      </c>
      <c r="X192" s="18">
        <f>VLOOKUP(B192,[1]RPT_BAO_HIEM!$B$5:$N$992,12,FALSE)</f>
        <v>58125</v>
      </c>
      <c r="Y192" s="18">
        <f>VLOOKUP(B192,[1]RPT_BAO_HIEM!$B$5:$N$992,13,FALSE)</f>
        <v>38750</v>
      </c>
      <c r="Z192" s="19">
        <f>MIN(VLOOKUP(B192,[1]RPT_DOAN_PHI!$B$5:$H$894,7,FALSE),115000)</f>
        <v>38750</v>
      </c>
      <c r="AA192" s="18">
        <f>VLOOKUP(B192,[1]RPT_THUE!$B$5:$H$850,7,FALSE)</f>
        <v>0</v>
      </c>
      <c r="AB192" s="18">
        <f t="shared" si="1"/>
        <v>445625</v>
      </c>
      <c r="AC192" s="20">
        <f t="shared" si="2"/>
        <v>7161490.384615385</v>
      </c>
      <c r="AD192" s="20"/>
      <c r="AE192" s="20"/>
      <c r="AF192" s="20">
        <f t="shared" si="3"/>
        <v>7161490.384615385</v>
      </c>
      <c r="AG192" s="82">
        <f t="shared" si="8"/>
        <v>406875</v>
      </c>
    </row>
    <row r="193" spans="1:33" ht="19.5" customHeight="1">
      <c r="A193" s="12">
        <f t="shared" si="9"/>
        <v>187</v>
      </c>
      <c r="B193" s="40">
        <f>[1]GD_CHUNG!B195</f>
        <v>13776</v>
      </c>
      <c r="C193" s="42" t="str">
        <f>[1]GD_CHUNG!C195</f>
        <v>Đặng Thị Thùy Dương</v>
      </c>
      <c r="D193" s="42" t="str">
        <f>[1]GD_CHUNG!D195</f>
        <v>Nhân viên phục vụ hành khách</v>
      </c>
      <c r="E193" s="13" t="str">
        <f>[1]GD_CHUNG!G195</f>
        <v>HD1N</v>
      </c>
      <c r="F193" s="14">
        <f>VLOOKUP(B193,[1]GD_LCD_HS_LNS!$B$4:$E$993,4,FALSE)</f>
        <v>3875000</v>
      </c>
      <c r="G193" s="55">
        <v>19029389453012</v>
      </c>
      <c r="H193" s="15">
        <f>VLOOKUP(B193,[1]GD_CHAM_CONG!$C$6:$AN$934,38,FALSE)</f>
        <v>27</v>
      </c>
      <c r="I193" s="15">
        <f>VLOOKUP(B193,[1]GD_CHAM_CONG!$C$6:$AS$934,39,FALSE)+VLOOKUP(B193,[1]GD_CHAM_CONG!$C$6:$AS$934,40,FALSE)+VLOOKUP(B193,[1]GD_CHAM_CONG!$C$6:$AS$934,41,FALSE)+VLOOKUP(B193,[1]GD_CHAM_CONG!$C$6:$AS$934,42,FALSE)+VLOOKUP(B193,[1]GD_CHAM_CONG!$C$6:$AS$934,43,FALSE)</f>
        <v>0</v>
      </c>
      <c r="J193" s="15">
        <f>VLOOKUP(B193,[1]GD_CHAM_CONG!$C$6:$AV$934,44,FALSE)+VLOOKUP(B193,[1]GD_CHAM_CONG!$C$6:$AV$934,45,FALSE)+VLOOKUP(B193,[1]GD_CHAM_CONG!$C$6:$AV$934,46,FALSE)</f>
        <v>0</v>
      </c>
      <c r="K193" s="15">
        <f>VLOOKUP(B193,[1]GD_CHAM_CONG!$C$6:$AW$934,47,FALSE)</f>
        <v>0</v>
      </c>
      <c r="L193" s="15">
        <f>VLOOKUP(B193,[1]GD_CHAM_CONG!$C$6:$AZ$934,48,FALSE)</f>
        <v>0</v>
      </c>
      <c r="M193" s="15">
        <f>VLOOKUP(B193,[1]GD_CHAM_CONG!$C$6:$BF$934,50,FALSE)+VLOOKUP(B193,[1]GD_CHAM_CONG!$C$6:$BF$934,51,FALSE)+VLOOKUP(B193,[1]GD_CHAM_CONG!$C$6:$BF$934,52,FALSE)+VLOOKUP(B193,[1]GD_CHAM_CONG!$C$6:$BF$934,53,FALSE)+VLOOKUP(B193,[1]GD_CHAM_CONG!$C$6:$BF$934,54,FALSE)</f>
        <v>0</v>
      </c>
      <c r="N193" s="16">
        <f>VLOOKUP(B193,[1]GD_CHAM_CONG!$C$1:$BK$473,61,FALSE)</f>
        <v>0.88</v>
      </c>
      <c r="O193" s="16">
        <f>VLOOKUP(B193,[1]GD_LCD_HS_LNS!$B$4:$F$469,5,FALSE)</f>
        <v>1.6</v>
      </c>
      <c r="P193" s="17">
        <f>VLOOKUP(B193,[1]RPT_LNS_LUONG_CHE_DO!$B$5:$BC$548,54,FALSE)</f>
        <v>5702400.0000000009</v>
      </c>
      <c r="Q193" s="17">
        <f>VLOOKUP(B193,[1]RPT_LNS_LUONG_CHE_DO!$B$5:$CD$916,81,FALSE)</f>
        <v>0</v>
      </c>
      <c r="R193" s="17">
        <f>VLOOKUP(B193,[1]RPT_PHU_CAP_TN!$B$5:$G$992,6,FALSE)</f>
        <v>0</v>
      </c>
      <c r="S193" s="17">
        <f>VLOOKUP(B193,[1]RPT_TIEN_AN_TRUA!$B$5:$I$993,8,FALSE)</f>
        <v>680000</v>
      </c>
      <c r="T193" s="17">
        <f>VLOOKUP(B193,[1]RPT_LNS_LUONG_CHE_DO!$B$5:$BX$920,75,FALSE)+VLOOKUP(B193,[1]RPT_LNS_LUONG_CHE_DO!$B$5:$BY$920,76,FALSE)</f>
        <v>447115.38461538468</v>
      </c>
      <c r="U193" s="13">
        <f>VLOOKUP(B193,[1]RPT_CAC_KHOAN_GIAM_TRU!$B$4:$I$472,7,FALSE) + VLOOKUP(B193,[1]RPT_CAC_KHOAN_GIAM_TRU!$B$4:$I$472,8,FALSE)</f>
        <v>149038.46153846156</v>
      </c>
      <c r="V193" s="17">
        <f t="shared" si="0"/>
        <v>6829515.3846153859</v>
      </c>
      <c r="W193" s="18">
        <f>VLOOKUP(B193,[1]RPT_BAO_HIEM!$B$5:$N$992,11,FALSE)</f>
        <v>310000</v>
      </c>
      <c r="X193" s="18">
        <f>VLOOKUP(B193,[1]RPT_BAO_HIEM!$B$5:$N$992,12,FALSE)</f>
        <v>58125</v>
      </c>
      <c r="Y193" s="18">
        <f>VLOOKUP(B193,[1]RPT_BAO_HIEM!$B$5:$N$992,13,FALSE)</f>
        <v>38750</v>
      </c>
      <c r="Z193" s="19">
        <f>MIN(VLOOKUP(B193,[1]RPT_DOAN_PHI!$B$5:$H$894,7,FALSE),115000)</f>
        <v>38750</v>
      </c>
      <c r="AA193" s="18">
        <f>VLOOKUP(B193,[1]RPT_THUE!$B$5:$H$850,7,FALSE)</f>
        <v>0</v>
      </c>
      <c r="AB193" s="18">
        <f t="shared" si="1"/>
        <v>445625</v>
      </c>
      <c r="AC193" s="20">
        <f t="shared" si="2"/>
        <v>6383890.3846153859</v>
      </c>
      <c r="AD193" s="20"/>
      <c r="AE193" s="20"/>
      <c r="AF193" s="20">
        <f t="shared" si="3"/>
        <v>6383890.3846153859</v>
      </c>
      <c r="AG193" s="82">
        <f t="shared" si="8"/>
        <v>406875</v>
      </c>
    </row>
    <row r="194" spans="1:33" ht="19.5" customHeight="1">
      <c r="A194" s="12">
        <f t="shared" si="9"/>
        <v>188</v>
      </c>
      <c r="B194" s="40">
        <f>[1]GD_CHUNG!B196</f>
        <v>13778</v>
      </c>
      <c r="C194" s="42" t="str">
        <f>[1]GD_CHUNG!C196</f>
        <v>Nguyễn Phương Cương</v>
      </c>
      <c r="D194" s="42" t="str">
        <f>[1]GD_CHUNG!D196</f>
        <v>Nhân viên phục vụ hành khách</v>
      </c>
      <c r="E194" s="13" t="str">
        <f>[1]GD_CHUNG!G196</f>
        <v>HD1N</v>
      </c>
      <c r="F194" s="14">
        <f>VLOOKUP(B194,[1]GD_LCD_HS_LNS!$B$4:$E$993,4,FALSE)</f>
        <v>3875000</v>
      </c>
      <c r="G194" s="54">
        <v>19028629788010</v>
      </c>
      <c r="H194" s="15">
        <f>VLOOKUP(B194,[1]GD_CHAM_CONG!$C$6:$AN$934,38,FALSE)</f>
        <v>27</v>
      </c>
      <c r="I194" s="15">
        <f>VLOOKUP(B194,[1]GD_CHAM_CONG!$C$6:$AS$934,39,FALSE)+VLOOKUP(B194,[1]GD_CHAM_CONG!$C$6:$AS$934,40,FALSE)+VLOOKUP(B194,[1]GD_CHAM_CONG!$C$6:$AS$934,41,FALSE)+VLOOKUP(B194,[1]GD_CHAM_CONG!$C$6:$AS$934,42,FALSE)+VLOOKUP(B194,[1]GD_CHAM_CONG!$C$6:$AS$934,43,FALSE)</f>
        <v>0</v>
      </c>
      <c r="J194" s="15">
        <f>VLOOKUP(B194,[1]GD_CHAM_CONG!$C$6:$AV$934,44,FALSE)+VLOOKUP(B194,[1]GD_CHAM_CONG!$C$6:$AV$934,45,FALSE)+VLOOKUP(B194,[1]GD_CHAM_CONG!$C$6:$AV$934,46,FALSE)</f>
        <v>0</v>
      </c>
      <c r="K194" s="15">
        <f>VLOOKUP(B194,[1]GD_CHAM_CONG!$C$6:$AW$934,47,FALSE)</f>
        <v>0</v>
      </c>
      <c r="L194" s="15">
        <f>VLOOKUP(B194,[1]GD_CHAM_CONG!$C$6:$AZ$934,48,FALSE)</f>
        <v>0</v>
      </c>
      <c r="M194" s="15">
        <f>VLOOKUP(B194,[1]GD_CHAM_CONG!$C$6:$BF$934,50,FALSE)+VLOOKUP(B194,[1]GD_CHAM_CONG!$C$6:$BF$934,51,FALSE)+VLOOKUP(B194,[1]GD_CHAM_CONG!$C$6:$BF$934,52,FALSE)+VLOOKUP(B194,[1]GD_CHAM_CONG!$C$6:$BF$934,53,FALSE)+VLOOKUP(B194,[1]GD_CHAM_CONG!$C$6:$BF$934,54,FALSE)</f>
        <v>0</v>
      </c>
      <c r="N194" s="16">
        <f>VLOOKUP(B194,[1]GD_CHAM_CONG!$C$1:$BK$473,61,FALSE)</f>
        <v>0.87</v>
      </c>
      <c r="O194" s="16">
        <f>VLOOKUP(B194,[1]GD_LCD_HS_LNS!$B$4:$F$469,5,FALSE)</f>
        <v>1.6</v>
      </c>
      <c r="P194" s="17">
        <f>VLOOKUP(B194,[1]RPT_LNS_LUONG_CHE_DO!$B$5:$BC$548,54,FALSE)</f>
        <v>5637600.0000000009</v>
      </c>
      <c r="Q194" s="17">
        <f>VLOOKUP(B194,[1]RPT_LNS_LUONG_CHE_DO!$B$5:$CD$916,81,FALSE)</f>
        <v>0</v>
      </c>
      <c r="R194" s="17">
        <f>VLOOKUP(B194,[1]RPT_PHU_CAP_TN!$B$5:$G$992,6,FALSE)</f>
        <v>0</v>
      </c>
      <c r="S194" s="17">
        <f>VLOOKUP(B194,[1]RPT_TIEN_AN_TRUA!$B$5:$I$993,8,FALSE)</f>
        <v>680000</v>
      </c>
      <c r="T194" s="17">
        <f>VLOOKUP(B194,[1]RPT_LNS_LUONG_CHE_DO!$B$5:$BX$920,75,FALSE)+VLOOKUP(B194,[1]RPT_LNS_LUONG_CHE_DO!$B$5:$BY$920,76,FALSE)</f>
        <v>447115.38461538468</v>
      </c>
      <c r="U194" s="13">
        <f>VLOOKUP(B194,[1]RPT_CAC_KHOAN_GIAM_TRU!$B$4:$I$472,7,FALSE) + VLOOKUP(B194,[1]RPT_CAC_KHOAN_GIAM_TRU!$B$4:$I$472,8,FALSE)</f>
        <v>149038.46153846156</v>
      </c>
      <c r="V194" s="17">
        <f t="shared" si="0"/>
        <v>6764715.3846153859</v>
      </c>
      <c r="W194" s="18">
        <f>VLOOKUP(B194,[1]RPT_BAO_HIEM!$B$5:$N$992,11,FALSE)</f>
        <v>310000</v>
      </c>
      <c r="X194" s="18">
        <f>VLOOKUP(B194,[1]RPT_BAO_HIEM!$B$5:$N$992,12,FALSE)</f>
        <v>58125</v>
      </c>
      <c r="Y194" s="18">
        <f>VLOOKUP(B194,[1]RPT_BAO_HIEM!$B$5:$N$992,13,FALSE)</f>
        <v>38750</v>
      </c>
      <c r="Z194" s="19">
        <f>MIN(VLOOKUP(B194,[1]RPT_DOAN_PHI!$B$5:$H$894,7,FALSE),115000)</f>
        <v>38750</v>
      </c>
      <c r="AA194" s="18">
        <f>VLOOKUP(B194,[1]RPT_THUE!$B$5:$H$850,7,FALSE)</f>
        <v>0</v>
      </c>
      <c r="AB194" s="18">
        <f t="shared" si="1"/>
        <v>445625</v>
      </c>
      <c r="AC194" s="20">
        <f t="shared" si="2"/>
        <v>6319090.3846153859</v>
      </c>
      <c r="AD194" s="20"/>
      <c r="AE194" s="20"/>
      <c r="AF194" s="20">
        <f t="shared" si="3"/>
        <v>6319090.3846153859</v>
      </c>
      <c r="AG194" s="82">
        <f t="shared" si="8"/>
        <v>406875</v>
      </c>
    </row>
    <row r="195" spans="1:33" ht="19.5" customHeight="1">
      <c r="A195" s="12">
        <f t="shared" si="9"/>
        <v>189</v>
      </c>
      <c r="B195" s="40">
        <f>[1]GD_CHUNG!B197</f>
        <v>13779</v>
      </c>
      <c r="C195" s="42" t="str">
        <f>[1]GD_CHUNG!C197</f>
        <v>Lê Hoàng Gia</v>
      </c>
      <c r="D195" s="42" t="str">
        <f>[1]GD_CHUNG!D197</f>
        <v>Nhân viên phục vụ hành khách</v>
      </c>
      <c r="E195" s="13" t="str">
        <f>[1]GD_CHUNG!G197</f>
        <v>HD1N</v>
      </c>
      <c r="F195" s="14">
        <f>VLOOKUP(B195,[1]GD_LCD_HS_LNS!$B$4:$E$993,4,FALSE)</f>
        <v>3875000</v>
      </c>
      <c r="G195" s="55">
        <v>19029389454019</v>
      </c>
      <c r="H195" s="15">
        <f>VLOOKUP(B195,[1]GD_CHAM_CONG!$C$6:$AN$934,38,FALSE)</f>
        <v>27</v>
      </c>
      <c r="I195" s="15">
        <f>VLOOKUP(B195,[1]GD_CHAM_CONG!$C$6:$AS$934,39,FALSE)+VLOOKUP(B195,[1]GD_CHAM_CONG!$C$6:$AS$934,40,FALSE)+VLOOKUP(B195,[1]GD_CHAM_CONG!$C$6:$AS$934,41,FALSE)+VLOOKUP(B195,[1]GD_CHAM_CONG!$C$6:$AS$934,42,FALSE)+VLOOKUP(B195,[1]GD_CHAM_CONG!$C$6:$AS$934,43,FALSE)</f>
        <v>0</v>
      </c>
      <c r="J195" s="15">
        <f>VLOOKUP(B195,[1]GD_CHAM_CONG!$C$6:$AV$934,44,FALSE)+VLOOKUP(B195,[1]GD_CHAM_CONG!$C$6:$AV$934,45,FALSE)+VLOOKUP(B195,[1]GD_CHAM_CONG!$C$6:$AV$934,46,FALSE)</f>
        <v>0</v>
      </c>
      <c r="K195" s="15">
        <f>VLOOKUP(B195,[1]GD_CHAM_CONG!$C$6:$AW$934,47,FALSE)</f>
        <v>0</v>
      </c>
      <c r="L195" s="15">
        <f>VLOOKUP(B195,[1]GD_CHAM_CONG!$C$6:$AZ$934,48,FALSE)</f>
        <v>0</v>
      </c>
      <c r="M195" s="15">
        <f>VLOOKUP(B195,[1]GD_CHAM_CONG!$C$6:$BF$934,50,FALSE)+VLOOKUP(B195,[1]GD_CHAM_CONG!$C$6:$BF$934,51,FALSE)+VLOOKUP(B195,[1]GD_CHAM_CONG!$C$6:$BF$934,52,FALSE)+VLOOKUP(B195,[1]GD_CHAM_CONG!$C$6:$BF$934,53,FALSE)+VLOOKUP(B195,[1]GD_CHAM_CONG!$C$6:$BF$934,54,FALSE)</f>
        <v>0</v>
      </c>
      <c r="N195" s="16">
        <f>VLOOKUP(B195,[1]GD_CHAM_CONG!$C$1:$BK$473,61,FALSE)</f>
        <v>1</v>
      </c>
      <c r="O195" s="16">
        <f>VLOOKUP(B195,[1]GD_LCD_HS_LNS!$B$4:$F$469,5,FALSE)</f>
        <v>1.6</v>
      </c>
      <c r="P195" s="17">
        <f>VLOOKUP(B195,[1]RPT_LNS_LUONG_CHE_DO!$B$5:$BC$548,54,FALSE)</f>
        <v>6480000</v>
      </c>
      <c r="Q195" s="17">
        <f>VLOOKUP(B195,[1]RPT_LNS_LUONG_CHE_DO!$B$5:$CD$916,81,FALSE)</f>
        <v>0</v>
      </c>
      <c r="R195" s="17">
        <f>VLOOKUP(B195,[1]RPT_PHU_CAP_TN!$B$5:$G$992,6,FALSE)</f>
        <v>0</v>
      </c>
      <c r="S195" s="17">
        <f>VLOOKUP(B195,[1]RPT_TIEN_AN_TRUA!$B$5:$I$993,8,FALSE)</f>
        <v>680000</v>
      </c>
      <c r="T195" s="17">
        <f>VLOOKUP(B195,[1]RPT_LNS_LUONG_CHE_DO!$B$5:$BX$920,75,FALSE)+VLOOKUP(B195,[1]RPT_LNS_LUONG_CHE_DO!$B$5:$BY$920,76,FALSE)</f>
        <v>447115.38461538468</v>
      </c>
      <c r="U195" s="13">
        <f>VLOOKUP(B195,[1]RPT_CAC_KHOAN_GIAM_TRU!$B$4:$I$472,7,FALSE) + VLOOKUP(B195,[1]RPT_CAC_KHOAN_GIAM_TRU!$B$4:$I$472,8,FALSE)</f>
        <v>149038.46153846156</v>
      </c>
      <c r="V195" s="17">
        <f t="shared" si="0"/>
        <v>7607115.384615385</v>
      </c>
      <c r="W195" s="18">
        <f>VLOOKUP(B195,[1]RPT_BAO_HIEM!$B$5:$N$992,11,FALSE)</f>
        <v>310000</v>
      </c>
      <c r="X195" s="18">
        <f>VLOOKUP(B195,[1]RPT_BAO_HIEM!$B$5:$N$992,12,FALSE)</f>
        <v>58125</v>
      </c>
      <c r="Y195" s="18">
        <f>VLOOKUP(B195,[1]RPT_BAO_HIEM!$B$5:$N$992,13,FALSE)</f>
        <v>38750</v>
      </c>
      <c r="Z195" s="19">
        <f>MIN(VLOOKUP(B195,[1]RPT_DOAN_PHI!$B$5:$H$894,7,FALSE),115000)</f>
        <v>38750</v>
      </c>
      <c r="AA195" s="18">
        <f>VLOOKUP(B195,[1]RPT_THUE!$B$5:$H$850,7,FALSE)</f>
        <v>0</v>
      </c>
      <c r="AB195" s="18">
        <f t="shared" si="1"/>
        <v>445625</v>
      </c>
      <c r="AC195" s="20">
        <f t="shared" si="2"/>
        <v>7161490.384615385</v>
      </c>
      <c r="AD195" s="20"/>
      <c r="AE195" s="20"/>
      <c r="AF195" s="20">
        <f t="shared" si="3"/>
        <v>7161490.384615385</v>
      </c>
      <c r="AG195" s="82">
        <f t="shared" si="8"/>
        <v>406875</v>
      </c>
    </row>
    <row r="196" spans="1:33" ht="19.5" customHeight="1">
      <c r="A196" s="12">
        <f t="shared" si="9"/>
        <v>190</v>
      </c>
      <c r="B196" s="40">
        <f>[1]GD_CHUNG!B198</f>
        <v>13780</v>
      </c>
      <c r="C196" s="42" t="str">
        <f>[1]GD_CHUNG!C198</f>
        <v>Nguyễn Quang Hà Sơn</v>
      </c>
      <c r="D196" s="42" t="str">
        <f>[1]GD_CHUNG!D198</f>
        <v>Nhân viên phục vụ hành khách</v>
      </c>
      <c r="E196" s="13" t="str">
        <f>[1]GD_CHUNG!G198</f>
        <v>HD1N</v>
      </c>
      <c r="F196" s="14">
        <f>VLOOKUP(B196,[1]GD_LCD_HS_LNS!$B$4:$E$993,4,FALSE)</f>
        <v>3875000</v>
      </c>
      <c r="G196" s="55">
        <v>19028333069027</v>
      </c>
      <c r="H196" s="15">
        <f>VLOOKUP(B196,[1]GD_CHAM_CONG!$C$6:$AN$934,38,FALSE)</f>
        <v>27</v>
      </c>
      <c r="I196" s="15">
        <f>VLOOKUP(B196,[1]GD_CHAM_CONG!$C$6:$AS$934,39,FALSE)+VLOOKUP(B196,[1]GD_CHAM_CONG!$C$6:$AS$934,40,FALSE)+VLOOKUP(B196,[1]GD_CHAM_CONG!$C$6:$AS$934,41,FALSE)+VLOOKUP(B196,[1]GD_CHAM_CONG!$C$6:$AS$934,42,FALSE)+VLOOKUP(B196,[1]GD_CHAM_CONG!$C$6:$AS$934,43,FALSE)</f>
        <v>0</v>
      </c>
      <c r="J196" s="15">
        <f>VLOOKUP(B196,[1]GD_CHAM_CONG!$C$6:$AV$934,44,FALSE)+VLOOKUP(B196,[1]GD_CHAM_CONG!$C$6:$AV$934,45,FALSE)+VLOOKUP(B196,[1]GD_CHAM_CONG!$C$6:$AV$934,46,FALSE)</f>
        <v>0</v>
      </c>
      <c r="K196" s="15">
        <f>VLOOKUP(B196,[1]GD_CHAM_CONG!$C$6:$AW$934,47,FALSE)</f>
        <v>0</v>
      </c>
      <c r="L196" s="15">
        <f>VLOOKUP(B196,[1]GD_CHAM_CONG!$C$6:$AZ$934,48,FALSE)</f>
        <v>0</v>
      </c>
      <c r="M196" s="15">
        <f>VLOOKUP(B196,[1]GD_CHAM_CONG!$C$6:$BF$934,50,FALSE)+VLOOKUP(B196,[1]GD_CHAM_CONG!$C$6:$BF$934,51,FALSE)+VLOOKUP(B196,[1]GD_CHAM_CONG!$C$6:$BF$934,52,FALSE)+VLOOKUP(B196,[1]GD_CHAM_CONG!$C$6:$BF$934,53,FALSE)+VLOOKUP(B196,[1]GD_CHAM_CONG!$C$6:$BF$934,54,FALSE)</f>
        <v>0</v>
      </c>
      <c r="N196" s="16">
        <f>VLOOKUP(B196,[1]GD_CHAM_CONG!$C$1:$BK$473,61,FALSE)</f>
        <v>1.05</v>
      </c>
      <c r="O196" s="16">
        <f>VLOOKUP(B196,[1]GD_LCD_HS_LNS!$B$4:$F$469,5,FALSE)</f>
        <v>1.6</v>
      </c>
      <c r="P196" s="17">
        <f>VLOOKUP(B196,[1]RPT_LNS_LUONG_CHE_DO!$B$5:$BC$548,54,FALSE)</f>
        <v>6804000.0000000009</v>
      </c>
      <c r="Q196" s="17">
        <f>VLOOKUP(B196,[1]RPT_LNS_LUONG_CHE_DO!$B$5:$CD$916,81,FALSE)</f>
        <v>0</v>
      </c>
      <c r="R196" s="17">
        <f>VLOOKUP(B196,[1]RPT_PHU_CAP_TN!$B$5:$G$992,6,FALSE)</f>
        <v>0</v>
      </c>
      <c r="S196" s="17">
        <f>VLOOKUP(B196,[1]RPT_TIEN_AN_TRUA!$B$5:$I$993,8,FALSE)</f>
        <v>680000</v>
      </c>
      <c r="T196" s="17">
        <f>VLOOKUP(B196,[1]RPT_LNS_LUONG_CHE_DO!$B$5:$BX$920,75,FALSE)+VLOOKUP(B196,[1]RPT_LNS_LUONG_CHE_DO!$B$5:$BY$920,76,FALSE)</f>
        <v>447115.38461538468</v>
      </c>
      <c r="U196" s="13">
        <f>VLOOKUP(B196,[1]RPT_CAC_KHOAN_GIAM_TRU!$B$4:$I$472,7,FALSE) + VLOOKUP(B196,[1]RPT_CAC_KHOAN_GIAM_TRU!$B$4:$I$472,8,FALSE)</f>
        <v>149038.46153846156</v>
      </c>
      <c r="V196" s="17">
        <f t="shared" si="0"/>
        <v>7931115.3846153859</v>
      </c>
      <c r="W196" s="18">
        <f>VLOOKUP(B196,[1]RPT_BAO_HIEM!$B$5:$N$992,11,FALSE)</f>
        <v>310000</v>
      </c>
      <c r="X196" s="18">
        <f>VLOOKUP(B196,[1]RPT_BAO_HIEM!$B$5:$N$992,12,FALSE)</f>
        <v>58125</v>
      </c>
      <c r="Y196" s="18">
        <f>VLOOKUP(B196,[1]RPT_BAO_HIEM!$B$5:$N$992,13,FALSE)</f>
        <v>38750</v>
      </c>
      <c r="Z196" s="19">
        <f>MIN(VLOOKUP(B196,[1]RPT_DOAN_PHI!$B$5:$H$894,7,FALSE),115000)</f>
        <v>38750</v>
      </c>
      <c r="AA196" s="18">
        <f>VLOOKUP(B196,[1]RPT_THUE!$B$5:$H$850,7,FALSE)</f>
        <v>0</v>
      </c>
      <c r="AB196" s="18">
        <f t="shared" si="1"/>
        <v>445625</v>
      </c>
      <c r="AC196" s="20">
        <f t="shared" si="2"/>
        <v>7485490.3846153859</v>
      </c>
      <c r="AD196" s="20"/>
      <c r="AE196" s="20"/>
      <c r="AF196" s="20">
        <f t="shared" si="3"/>
        <v>7485490.3846153859</v>
      </c>
      <c r="AG196" s="82">
        <f t="shared" si="8"/>
        <v>406875</v>
      </c>
    </row>
    <row r="197" spans="1:33" ht="19.5" customHeight="1">
      <c r="A197" s="12">
        <f t="shared" si="9"/>
        <v>191</v>
      </c>
      <c r="B197" s="40">
        <f>[1]GD_CHUNG!B199</f>
        <v>13781</v>
      </c>
      <c r="C197" s="42" t="str">
        <f>[1]GD_CHUNG!C199</f>
        <v>Bùi Anh Tuấn</v>
      </c>
      <c r="D197" s="42" t="str">
        <f>[1]GD_CHUNG!D199</f>
        <v>Nhân viên phục vụ hành khách</v>
      </c>
      <c r="E197" s="13" t="str">
        <f>[1]GD_CHUNG!G199</f>
        <v>HD1N</v>
      </c>
      <c r="F197" s="14">
        <f>VLOOKUP(B197,[1]GD_LCD_HS_LNS!$B$4:$E$993,4,FALSE)</f>
        <v>3875000</v>
      </c>
      <c r="G197" s="55">
        <v>19029389456011</v>
      </c>
      <c r="H197" s="15">
        <f>VLOOKUP(B197,[1]GD_CHAM_CONG!$C$6:$AN$934,38,FALSE)</f>
        <v>27</v>
      </c>
      <c r="I197" s="15">
        <f>VLOOKUP(B197,[1]GD_CHAM_CONG!$C$6:$AS$934,39,FALSE)+VLOOKUP(B197,[1]GD_CHAM_CONG!$C$6:$AS$934,40,FALSE)+VLOOKUP(B197,[1]GD_CHAM_CONG!$C$6:$AS$934,41,FALSE)+VLOOKUP(B197,[1]GD_CHAM_CONG!$C$6:$AS$934,42,FALSE)+VLOOKUP(B197,[1]GD_CHAM_CONG!$C$6:$AS$934,43,FALSE)</f>
        <v>0</v>
      </c>
      <c r="J197" s="15">
        <f>VLOOKUP(B197,[1]GD_CHAM_CONG!$C$6:$AV$934,44,FALSE)+VLOOKUP(B197,[1]GD_CHAM_CONG!$C$6:$AV$934,45,FALSE)+VLOOKUP(B197,[1]GD_CHAM_CONG!$C$6:$AV$934,46,FALSE)</f>
        <v>0</v>
      </c>
      <c r="K197" s="15">
        <f>VLOOKUP(B197,[1]GD_CHAM_CONG!$C$6:$AW$934,47,FALSE)</f>
        <v>0</v>
      </c>
      <c r="L197" s="15">
        <f>VLOOKUP(B197,[1]GD_CHAM_CONG!$C$6:$AZ$934,48,FALSE)</f>
        <v>0</v>
      </c>
      <c r="M197" s="15">
        <f>VLOOKUP(B197,[1]GD_CHAM_CONG!$C$6:$BF$934,50,FALSE)+VLOOKUP(B197,[1]GD_CHAM_CONG!$C$6:$BF$934,51,FALSE)+VLOOKUP(B197,[1]GD_CHAM_CONG!$C$6:$BF$934,52,FALSE)+VLOOKUP(B197,[1]GD_CHAM_CONG!$C$6:$BF$934,53,FALSE)+VLOOKUP(B197,[1]GD_CHAM_CONG!$C$6:$BF$934,54,FALSE)</f>
        <v>0</v>
      </c>
      <c r="N197" s="16">
        <f>VLOOKUP(B197,[1]GD_CHAM_CONG!$C$1:$BK$473,61,FALSE)</f>
        <v>0.87</v>
      </c>
      <c r="O197" s="16">
        <f>VLOOKUP(B197,[1]GD_LCD_HS_LNS!$B$4:$F$469,5,FALSE)</f>
        <v>1.6</v>
      </c>
      <c r="P197" s="17">
        <f>VLOOKUP(B197,[1]RPT_LNS_LUONG_CHE_DO!$B$5:$BC$548,54,FALSE)</f>
        <v>5637600.0000000009</v>
      </c>
      <c r="Q197" s="17">
        <f>VLOOKUP(B197,[1]RPT_LNS_LUONG_CHE_DO!$B$5:$CD$916,81,FALSE)</f>
        <v>0</v>
      </c>
      <c r="R197" s="17">
        <f>VLOOKUP(B197,[1]RPT_PHU_CAP_TN!$B$5:$G$992,6,FALSE)</f>
        <v>0</v>
      </c>
      <c r="S197" s="17">
        <f>VLOOKUP(B197,[1]RPT_TIEN_AN_TRUA!$B$5:$I$993,8,FALSE)</f>
        <v>680000</v>
      </c>
      <c r="T197" s="17">
        <f>VLOOKUP(B197,[1]RPT_LNS_LUONG_CHE_DO!$B$5:$BX$920,75,FALSE)+VLOOKUP(B197,[1]RPT_LNS_LUONG_CHE_DO!$B$5:$BY$920,76,FALSE)</f>
        <v>447115.38461538468</v>
      </c>
      <c r="U197" s="13">
        <f>VLOOKUP(B197,[1]RPT_CAC_KHOAN_GIAM_TRU!$B$4:$I$472,7,FALSE) + VLOOKUP(B197,[1]RPT_CAC_KHOAN_GIAM_TRU!$B$4:$I$472,8,FALSE)</f>
        <v>149038.46153846156</v>
      </c>
      <c r="V197" s="17">
        <f t="shared" si="0"/>
        <v>6764715.3846153859</v>
      </c>
      <c r="W197" s="18">
        <f>VLOOKUP(B197,[1]RPT_BAO_HIEM!$B$5:$N$992,11,FALSE)</f>
        <v>310000</v>
      </c>
      <c r="X197" s="18">
        <f>VLOOKUP(B197,[1]RPT_BAO_HIEM!$B$5:$N$992,12,FALSE)</f>
        <v>58125</v>
      </c>
      <c r="Y197" s="18">
        <f>VLOOKUP(B197,[1]RPT_BAO_HIEM!$B$5:$N$992,13,FALSE)</f>
        <v>38750</v>
      </c>
      <c r="Z197" s="19">
        <f>MIN(VLOOKUP(B197,[1]RPT_DOAN_PHI!$B$5:$H$894,7,FALSE),115000)</f>
        <v>38750</v>
      </c>
      <c r="AA197" s="18">
        <f>VLOOKUP(B197,[1]RPT_THUE!$B$5:$H$850,7,FALSE)</f>
        <v>0</v>
      </c>
      <c r="AB197" s="18">
        <f t="shared" si="1"/>
        <v>445625</v>
      </c>
      <c r="AC197" s="20">
        <f t="shared" si="2"/>
        <v>6319090.3846153859</v>
      </c>
      <c r="AD197" s="20"/>
      <c r="AE197" s="20"/>
      <c r="AF197" s="20">
        <f t="shared" si="3"/>
        <v>6319090.3846153859</v>
      </c>
      <c r="AG197" s="82">
        <f t="shared" si="8"/>
        <v>406875</v>
      </c>
    </row>
    <row r="198" spans="1:33" ht="19.5" customHeight="1">
      <c r="A198" s="12">
        <f t="shared" si="9"/>
        <v>192</v>
      </c>
      <c r="B198" s="40">
        <f>[1]GD_CHUNG!B200</f>
        <v>13782</v>
      </c>
      <c r="C198" s="42" t="str">
        <f>[1]GD_CHUNG!C200</f>
        <v>Hoàng Thanh Tùng</v>
      </c>
      <c r="D198" s="42" t="str">
        <f>[1]GD_CHUNG!D200</f>
        <v>Nhân viên phục vụ hành khách</v>
      </c>
      <c r="E198" s="13" t="str">
        <f>[1]GD_CHUNG!G200</f>
        <v>HD1N</v>
      </c>
      <c r="F198" s="14">
        <f>VLOOKUP(B198,[1]GD_LCD_HS_LNS!$B$4:$E$993,4,FALSE)</f>
        <v>3875000</v>
      </c>
      <c r="G198" s="55">
        <v>19024697161012</v>
      </c>
      <c r="H198" s="15">
        <f>VLOOKUP(B198,[1]GD_CHAM_CONG!$C$6:$AN$934,38,FALSE)</f>
        <v>27</v>
      </c>
      <c r="I198" s="15">
        <f>VLOOKUP(B198,[1]GD_CHAM_CONG!$C$6:$AS$934,39,FALSE)+VLOOKUP(B198,[1]GD_CHAM_CONG!$C$6:$AS$934,40,FALSE)+VLOOKUP(B198,[1]GD_CHAM_CONG!$C$6:$AS$934,41,FALSE)+VLOOKUP(B198,[1]GD_CHAM_CONG!$C$6:$AS$934,42,FALSE)+VLOOKUP(B198,[1]GD_CHAM_CONG!$C$6:$AS$934,43,FALSE)</f>
        <v>0</v>
      </c>
      <c r="J198" s="15">
        <f>VLOOKUP(B198,[1]GD_CHAM_CONG!$C$6:$AV$934,44,FALSE)+VLOOKUP(B198,[1]GD_CHAM_CONG!$C$6:$AV$934,45,FALSE)+VLOOKUP(B198,[1]GD_CHAM_CONG!$C$6:$AV$934,46,FALSE)</f>
        <v>0</v>
      </c>
      <c r="K198" s="15">
        <f>VLOOKUP(B198,[1]GD_CHAM_CONG!$C$6:$AW$934,47,FALSE)</f>
        <v>0</v>
      </c>
      <c r="L198" s="15">
        <f>VLOOKUP(B198,[1]GD_CHAM_CONG!$C$6:$AZ$934,48,FALSE)</f>
        <v>0</v>
      </c>
      <c r="M198" s="15">
        <f>VLOOKUP(B198,[1]GD_CHAM_CONG!$C$6:$BF$934,50,FALSE)+VLOOKUP(B198,[1]GD_CHAM_CONG!$C$6:$BF$934,51,FALSE)+VLOOKUP(B198,[1]GD_CHAM_CONG!$C$6:$BF$934,52,FALSE)+VLOOKUP(B198,[1]GD_CHAM_CONG!$C$6:$BF$934,53,FALSE)+VLOOKUP(B198,[1]GD_CHAM_CONG!$C$6:$BF$934,54,FALSE)</f>
        <v>0</v>
      </c>
      <c r="N198" s="16">
        <f>VLOOKUP(B198,[1]GD_CHAM_CONG!$C$1:$BK$473,61,FALSE)</f>
        <v>1</v>
      </c>
      <c r="O198" s="16">
        <f>VLOOKUP(B198,[1]GD_LCD_HS_LNS!$B$4:$F$469,5,FALSE)</f>
        <v>1.6</v>
      </c>
      <c r="P198" s="17">
        <f>VLOOKUP(B198,[1]RPT_LNS_LUONG_CHE_DO!$B$5:$BC$548,54,FALSE)</f>
        <v>6480000</v>
      </c>
      <c r="Q198" s="17">
        <f>VLOOKUP(B198,[1]RPT_LNS_LUONG_CHE_DO!$B$5:$CD$916,81,FALSE)</f>
        <v>0</v>
      </c>
      <c r="R198" s="17">
        <f>VLOOKUP(B198,[1]RPT_PHU_CAP_TN!$B$5:$G$992,6,FALSE)</f>
        <v>0</v>
      </c>
      <c r="S198" s="17">
        <f>VLOOKUP(B198,[1]RPT_TIEN_AN_TRUA!$B$5:$I$993,8,FALSE)</f>
        <v>680000</v>
      </c>
      <c r="T198" s="17">
        <f>VLOOKUP(B198,[1]RPT_LNS_LUONG_CHE_DO!$B$5:$BX$920,75,FALSE)+VLOOKUP(B198,[1]RPT_LNS_LUONG_CHE_DO!$B$5:$BY$920,76,FALSE)</f>
        <v>447115.38461538468</v>
      </c>
      <c r="U198" s="13">
        <f>VLOOKUP(B198,[1]RPT_CAC_KHOAN_GIAM_TRU!$B$4:$I$472,7,FALSE) + VLOOKUP(B198,[1]RPT_CAC_KHOAN_GIAM_TRU!$B$4:$I$472,8,FALSE)</f>
        <v>149038.46153846156</v>
      </c>
      <c r="V198" s="17">
        <f t="shared" si="0"/>
        <v>7607115.384615385</v>
      </c>
      <c r="W198" s="18">
        <f>VLOOKUP(B198,[1]RPT_BAO_HIEM!$B$5:$N$992,11,FALSE)</f>
        <v>310000</v>
      </c>
      <c r="X198" s="18">
        <f>VLOOKUP(B198,[1]RPT_BAO_HIEM!$B$5:$N$992,12,FALSE)</f>
        <v>58125</v>
      </c>
      <c r="Y198" s="18">
        <f>VLOOKUP(B198,[1]RPT_BAO_HIEM!$B$5:$N$992,13,FALSE)</f>
        <v>38750</v>
      </c>
      <c r="Z198" s="19">
        <f>MIN(VLOOKUP(B198,[1]RPT_DOAN_PHI!$B$5:$H$894,7,FALSE),115000)</f>
        <v>38750</v>
      </c>
      <c r="AA198" s="18">
        <f>VLOOKUP(B198,[1]RPT_THUE!$B$5:$H$850,7,FALSE)</f>
        <v>0</v>
      </c>
      <c r="AB198" s="18">
        <f t="shared" si="1"/>
        <v>445625</v>
      </c>
      <c r="AC198" s="20">
        <f t="shared" si="2"/>
        <v>7161490.384615385</v>
      </c>
      <c r="AD198" s="20"/>
      <c r="AE198" s="20"/>
      <c r="AF198" s="20">
        <f t="shared" si="3"/>
        <v>7161490.384615385</v>
      </c>
      <c r="AG198" s="82">
        <f t="shared" si="8"/>
        <v>406875</v>
      </c>
    </row>
    <row r="199" spans="1:33" ht="19.5" customHeight="1">
      <c r="A199" s="12">
        <f t="shared" si="9"/>
        <v>193</v>
      </c>
      <c r="B199" s="40">
        <f>[1]GD_CHUNG!B201</f>
        <v>13784</v>
      </c>
      <c r="C199" s="42" t="str">
        <f>[1]GD_CHUNG!C201</f>
        <v>Đoàn Duy Anh</v>
      </c>
      <c r="D199" s="42" t="str">
        <f>[1]GD_CHUNG!D201</f>
        <v>Nhân viên phục vụ hành khách</v>
      </c>
      <c r="E199" s="13" t="str">
        <f>[1]GD_CHUNG!G201</f>
        <v>HD1N</v>
      </c>
      <c r="F199" s="14">
        <f>VLOOKUP(B199,[1]GD_LCD_HS_LNS!$B$4:$E$993,4,FALSE)</f>
        <v>3875000</v>
      </c>
      <c r="G199" s="55">
        <v>19029389460019</v>
      </c>
      <c r="H199" s="15">
        <f>VLOOKUP(B199,[1]GD_CHAM_CONG!$C$6:$AN$934,38,FALSE)</f>
        <v>27</v>
      </c>
      <c r="I199" s="15">
        <f>VLOOKUP(B199,[1]GD_CHAM_CONG!$C$6:$AS$934,39,FALSE)+VLOOKUP(B199,[1]GD_CHAM_CONG!$C$6:$AS$934,40,FALSE)+VLOOKUP(B199,[1]GD_CHAM_CONG!$C$6:$AS$934,41,FALSE)+VLOOKUP(B199,[1]GD_CHAM_CONG!$C$6:$AS$934,42,FALSE)+VLOOKUP(B199,[1]GD_CHAM_CONG!$C$6:$AS$934,43,FALSE)</f>
        <v>0</v>
      </c>
      <c r="J199" s="15">
        <f>VLOOKUP(B199,[1]GD_CHAM_CONG!$C$6:$AV$934,44,FALSE)+VLOOKUP(B199,[1]GD_CHAM_CONG!$C$6:$AV$934,45,FALSE)+VLOOKUP(B199,[1]GD_CHAM_CONG!$C$6:$AV$934,46,FALSE)</f>
        <v>0</v>
      </c>
      <c r="K199" s="15">
        <f>VLOOKUP(B199,[1]GD_CHAM_CONG!$C$6:$AW$934,47,FALSE)</f>
        <v>0</v>
      </c>
      <c r="L199" s="15">
        <f>VLOOKUP(B199,[1]GD_CHAM_CONG!$C$6:$AZ$934,48,FALSE)</f>
        <v>0</v>
      </c>
      <c r="M199" s="15">
        <f>VLOOKUP(B199,[1]GD_CHAM_CONG!$C$6:$BF$934,50,FALSE)+VLOOKUP(B199,[1]GD_CHAM_CONG!$C$6:$BF$934,51,FALSE)+VLOOKUP(B199,[1]GD_CHAM_CONG!$C$6:$BF$934,52,FALSE)+VLOOKUP(B199,[1]GD_CHAM_CONG!$C$6:$BF$934,53,FALSE)+VLOOKUP(B199,[1]GD_CHAM_CONG!$C$6:$BF$934,54,FALSE)</f>
        <v>0</v>
      </c>
      <c r="N199" s="16">
        <f>VLOOKUP(B199,[1]GD_CHAM_CONG!$C$1:$BK$473,61,FALSE)</f>
        <v>0.95</v>
      </c>
      <c r="O199" s="16">
        <f>VLOOKUP(B199,[1]GD_LCD_HS_LNS!$B$4:$F$469,5,FALSE)</f>
        <v>1.6</v>
      </c>
      <c r="P199" s="17">
        <f>VLOOKUP(B199,[1]RPT_LNS_LUONG_CHE_DO!$B$5:$BC$548,54,FALSE)</f>
        <v>6156000</v>
      </c>
      <c r="Q199" s="17">
        <f>VLOOKUP(B199,[1]RPT_LNS_LUONG_CHE_DO!$B$5:$CD$916,81,FALSE)</f>
        <v>0</v>
      </c>
      <c r="R199" s="17">
        <f>VLOOKUP(B199,[1]RPT_PHU_CAP_TN!$B$5:$G$992,6,FALSE)</f>
        <v>0</v>
      </c>
      <c r="S199" s="17">
        <f>VLOOKUP(B199,[1]RPT_TIEN_AN_TRUA!$B$5:$I$993,8,FALSE)</f>
        <v>680000</v>
      </c>
      <c r="T199" s="17">
        <f>VLOOKUP(B199,[1]RPT_LNS_LUONG_CHE_DO!$B$5:$BX$920,75,FALSE)+VLOOKUP(B199,[1]RPT_LNS_LUONG_CHE_DO!$B$5:$BY$920,76,FALSE)</f>
        <v>447115.38461538468</v>
      </c>
      <c r="U199" s="13">
        <f>VLOOKUP(B199,[1]RPT_CAC_KHOAN_GIAM_TRU!$B$4:$I$472,7,FALSE) + VLOOKUP(B199,[1]RPT_CAC_KHOAN_GIAM_TRU!$B$4:$I$472,8,FALSE)</f>
        <v>149038.46153846156</v>
      </c>
      <c r="V199" s="17">
        <f t="shared" si="0"/>
        <v>7283115.384615385</v>
      </c>
      <c r="W199" s="18">
        <f>VLOOKUP(B199,[1]RPT_BAO_HIEM!$B$5:$N$992,11,FALSE)</f>
        <v>310000</v>
      </c>
      <c r="X199" s="18">
        <f>VLOOKUP(B199,[1]RPT_BAO_HIEM!$B$5:$N$992,12,FALSE)</f>
        <v>58125</v>
      </c>
      <c r="Y199" s="18">
        <f>VLOOKUP(B199,[1]RPT_BAO_HIEM!$B$5:$N$992,13,FALSE)</f>
        <v>38750</v>
      </c>
      <c r="Z199" s="19">
        <f>MIN(VLOOKUP(B199,[1]RPT_DOAN_PHI!$B$5:$H$894,7,FALSE),115000)</f>
        <v>38750</v>
      </c>
      <c r="AA199" s="18">
        <f>VLOOKUP(B199,[1]RPT_THUE!$B$5:$H$850,7,FALSE)</f>
        <v>0</v>
      </c>
      <c r="AB199" s="18">
        <f t="shared" si="1"/>
        <v>445625</v>
      </c>
      <c r="AC199" s="20">
        <f t="shared" si="2"/>
        <v>6837490.384615385</v>
      </c>
      <c r="AD199" s="20"/>
      <c r="AE199" s="20"/>
      <c r="AF199" s="20">
        <f t="shared" si="3"/>
        <v>6837490.384615385</v>
      </c>
      <c r="AG199" s="82">
        <f t="shared" si="8"/>
        <v>406875</v>
      </c>
    </row>
    <row r="200" spans="1:33" ht="19.5" customHeight="1">
      <c r="A200" s="12">
        <f t="shared" si="9"/>
        <v>194</v>
      </c>
      <c r="B200" s="40">
        <f>[1]GD_CHUNG!B202</f>
        <v>13754</v>
      </c>
      <c r="C200" s="42" t="str">
        <f>[1]GD_CHUNG!C202</f>
        <v>Đinh Kiều Trang</v>
      </c>
      <c r="D200" s="42" t="str">
        <f>[1]GD_CHUNG!D202</f>
        <v>Nhân viên phục vụ hành khách</v>
      </c>
      <c r="E200" s="13" t="str">
        <f>[1]GD_CHUNG!G202</f>
        <v>HD1N</v>
      </c>
      <c r="F200" s="14">
        <f>VLOOKUP(B200,[1]GD_LCD_HS_LNS!$B$4:$E$993,4,FALSE)</f>
        <v>3875000</v>
      </c>
      <c r="G200" s="55">
        <v>19022485321017</v>
      </c>
      <c r="H200" s="15">
        <f>VLOOKUP(B200,[1]GD_CHAM_CONG!$C$6:$AN$934,38,FALSE)</f>
        <v>24</v>
      </c>
      <c r="I200" s="15">
        <f>VLOOKUP(B200,[1]GD_CHAM_CONG!$C$6:$AS$934,39,FALSE)+VLOOKUP(B200,[1]GD_CHAM_CONG!$C$6:$AS$934,40,FALSE)+VLOOKUP(B200,[1]GD_CHAM_CONG!$C$6:$AS$934,41,FALSE)+VLOOKUP(B200,[1]GD_CHAM_CONG!$C$6:$AS$934,42,FALSE)+VLOOKUP(B200,[1]GD_CHAM_CONG!$C$6:$AS$934,43,FALSE)</f>
        <v>3</v>
      </c>
      <c r="J200" s="15">
        <f>VLOOKUP(B200,[1]GD_CHAM_CONG!$C$6:$AV$934,44,FALSE)+VLOOKUP(B200,[1]GD_CHAM_CONG!$C$6:$AV$934,45,FALSE)+VLOOKUP(B200,[1]GD_CHAM_CONG!$C$6:$AV$934,46,FALSE)</f>
        <v>0</v>
      </c>
      <c r="K200" s="15">
        <f>VLOOKUP(B200,[1]GD_CHAM_CONG!$C$6:$AW$934,47,FALSE)</f>
        <v>0</v>
      </c>
      <c r="L200" s="15">
        <f>VLOOKUP(B200,[1]GD_CHAM_CONG!$C$6:$AZ$934,48,FALSE)</f>
        <v>0</v>
      </c>
      <c r="M200" s="15">
        <f>VLOOKUP(B200,[1]GD_CHAM_CONG!$C$6:$BF$934,50,FALSE)+VLOOKUP(B200,[1]GD_CHAM_CONG!$C$6:$BF$934,51,FALSE)+VLOOKUP(B200,[1]GD_CHAM_CONG!$C$6:$BF$934,52,FALSE)+VLOOKUP(B200,[1]GD_CHAM_CONG!$C$6:$BF$934,53,FALSE)+VLOOKUP(B200,[1]GD_CHAM_CONG!$C$6:$BF$934,54,FALSE)</f>
        <v>0</v>
      </c>
      <c r="N200" s="16">
        <f>VLOOKUP(B200,[1]GD_CHAM_CONG!$C$1:$BK$473,61,FALSE)</f>
        <v>1</v>
      </c>
      <c r="O200" s="16">
        <f>VLOOKUP(B200,[1]GD_LCD_HS_LNS!$B$4:$F$469,5,FALSE)</f>
        <v>1.6</v>
      </c>
      <c r="P200" s="17">
        <f>VLOOKUP(B200,[1]RPT_LNS_LUONG_CHE_DO!$B$5:$BC$548,54,FALSE)</f>
        <v>5760000</v>
      </c>
      <c r="Q200" s="17">
        <f>VLOOKUP(B200,[1]RPT_LNS_LUONG_CHE_DO!$B$5:$CD$916,81,FALSE)</f>
        <v>0</v>
      </c>
      <c r="R200" s="17">
        <f>VLOOKUP(B200,[1]RPT_PHU_CAP_TN!$B$5:$G$992,6,FALSE)</f>
        <v>0</v>
      </c>
      <c r="S200" s="17">
        <f>VLOOKUP(B200,[1]RPT_TIEN_AN_TRUA!$B$5:$I$993,8,FALSE)</f>
        <v>604444.44444444438</v>
      </c>
      <c r="T200" s="17">
        <f>VLOOKUP(B200,[1]RPT_LNS_LUONG_CHE_DO!$B$5:$BX$920,75,FALSE)+VLOOKUP(B200,[1]RPT_LNS_LUONG_CHE_DO!$B$5:$BY$920,76,FALSE)</f>
        <v>447115.38461538468</v>
      </c>
      <c r="U200" s="13">
        <f>VLOOKUP(B200,[1]RPT_CAC_KHOAN_GIAM_TRU!$B$4:$I$472,7,FALSE) + VLOOKUP(B200,[1]RPT_CAC_KHOAN_GIAM_TRU!$B$4:$I$472,8,FALSE)</f>
        <v>149038.46153846156</v>
      </c>
      <c r="V200" s="17">
        <f t="shared" si="0"/>
        <v>6811559.829059829</v>
      </c>
      <c r="W200" s="18">
        <f>VLOOKUP(B200,[1]RPT_BAO_HIEM!$B$5:$N$992,11,FALSE)</f>
        <v>310000</v>
      </c>
      <c r="X200" s="18">
        <f>VLOOKUP(B200,[1]RPT_BAO_HIEM!$B$5:$N$992,12,FALSE)</f>
        <v>58125</v>
      </c>
      <c r="Y200" s="18">
        <f>VLOOKUP(B200,[1]RPT_BAO_HIEM!$B$5:$N$992,13,FALSE)</f>
        <v>38750</v>
      </c>
      <c r="Z200" s="19">
        <f>MIN(VLOOKUP(B200,[1]RPT_DOAN_PHI!$B$5:$H$894,7,FALSE),115000)</f>
        <v>38750</v>
      </c>
      <c r="AA200" s="18">
        <f>VLOOKUP(B200,[1]RPT_THUE!$B$5:$H$850,7,FALSE)</f>
        <v>0</v>
      </c>
      <c r="AB200" s="18">
        <f t="shared" si="1"/>
        <v>445625</v>
      </c>
      <c r="AC200" s="20">
        <f t="shared" si="2"/>
        <v>6365934.829059829</v>
      </c>
      <c r="AD200" s="20"/>
      <c r="AE200" s="20"/>
      <c r="AF200" s="20">
        <f t="shared" si="3"/>
        <v>6365934.829059829</v>
      </c>
      <c r="AG200" s="82">
        <f t="shared" ref="AG200:AG263" si="10">+Y200+X200+W200</f>
        <v>406875</v>
      </c>
    </row>
    <row r="201" spans="1:33" ht="19.5" customHeight="1">
      <c r="A201" s="12">
        <f t="shared" ref="A201:A264" si="11">+A200+1</f>
        <v>195</v>
      </c>
      <c r="B201" s="40">
        <f>[1]GD_CHUNG!B203</f>
        <v>13756</v>
      </c>
      <c r="C201" s="42" t="str">
        <f>[1]GD_CHUNG!C203</f>
        <v>Nguyễn Thị Diệu Hoa</v>
      </c>
      <c r="D201" s="42" t="str">
        <f>[1]GD_CHUNG!D203</f>
        <v>Nhân viên phục vụ hành khách</v>
      </c>
      <c r="E201" s="13" t="str">
        <f>[1]GD_CHUNG!G203</f>
        <v>HD1N</v>
      </c>
      <c r="F201" s="14">
        <f>VLOOKUP(B201,[1]GD_LCD_HS_LNS!$B$4:$E$993,4,FALSE)</f>
        <v>3875000</v>
      </c>
      <c r="G201" s="55">
        <v>19024294942014</v>
      </c>
      <c r="H201" s="15">
        <f>VLOOKUP(B201,[1]GD_CHAM_CONG!$C$6:$AN$934,38,FALSE)</f>
        <v>27</v>
      </c>
      <c r="I201" s="15">
        <f>VLOOKUP(B201,[1]GD_CHAM_CONG!$C$6:$AS$934,39,FALSE)+VLOOKUP(B201,[1]GD_CHAM_CONG!$C$6:$AS$934,40,FALSE)+VLOOKUP(B201,[1]GD_CHAM_CONG!$C$6:$AS$934,41,FALSE)+VLOOKUP(B201,[1]GD_CHAM_CONG!$C$6:$AS$934,42,FALSE)+VLOOKUP(B201,[1]GD_CHAM_CONG!$C$6:$AS$934,43,FALSE)</f>
        <v>0</v>
      </c>
      <c r="J201" s="15">
        <f>VLOOKUP(B201,[1]GD_CHAM_CONG!$C$6:$AV$934,44,FALSE)+VLOOKUP(B201,[1]GD_CHAM_CONG!$C$6:$AV$934,45,FALSE)+VLOOKUP(B201,[1]GD_CHAM_CONG!$C$6:$AV$934,46,FALSE)</f>
        <v>0</v>
      </c>
      <c r="K201" s="15">
        <f>VLOOKUP(B201,[1]GD_CHAM_CONG!$C$6:$AW$934,47,FALSE)</f>
        <v>0</v>
      </c>
      <c r="L201" s="15">
        <f>VLOOKUP(B201,[1]GD_CHAM_CONG!$C$6:$AZ$934,48,FALSE)</f>
        <v>0</v>
      </c>
      <c r="M201" s="15">
        <f>VLOOKUP(B201,[1]GD_CHAM_CONG!$C$6:$BF$934,50,FALSE)+VLOOKUP(B201,[1]GD_CHAM_CONG!$C$6:$BF$934,51,FALSE)+VLOOKUP(B201,[1]GD_CHAM_CONG!$C$6:$BF$934,52,FALSE)+VLOOKUP(B201,[1]GD_CHAM_CONG!$C$6:$BF$934,53,FALSE)+VLOOKUP(B201,[1]GD_CHAM_CONG!$C$6:$BF$934,54,FALSE)</f>
        <v>0</v>
      </c>
      <c r="N201" s="16">
        <f>VLOOKUP(B201,[1]GD_CHAM_CONG!$C$1:$BK$473,61,FALSE)</f>
        <v>0.92</v>
      </c>
      <c r="O201" s="16">
        <f>VLOOKUP(B201,[1]GD_LCD_HS_LNS!$B$4:$F$469,5,FALSE)</f>
        <v>1.6</v>
      </c>
      <c r="P201" s="17">
        <f>VLOOKUP(B201,[1]RPT_LNS_LUONG_CHE_DO!$B$5:$BC$548,54,FALSE)</f>
        <v>5961600.0000000009</v>
      </c>
      <c r="Q201" s="17">
        <f>VLOOKUP(B201,[1]RPT_LNS_LUONG_CHE_DO!$B$5:$CD$916,81,FALSE)</f>
        <v>0</v>
      </c>
      <c r="R201" s="17">
        <f>VLOOKUP(B201,[1]RPT_PHU_CAP_TN!$B$5:$G$992,6,FALSE)</f>
        <v>0</v>
      </c>
      <c r="S201" s="17">
        <f>VLOOKUP(B201,[1]RPT_TIEN_AN_TRUA!$B$5:$I$993,8,FALSE)</f>
        <v>680000</v>
      </c>
      <c r="T201" s="17">
        <f>VLOOKUP(B201,[1]RPT_LNS_LUONG_CHE_DO!$B$5:$BX$920,75,FALSE)+VLOOKUP(B201,[1]RPT_LNS_LUONG_CHE_DO!$B$5:$BY$920,76,FALSE)</f>
        <v>447115.38461538468</v>
      </c>
      <c r="U201" s="13">
        <f>VLOOKUP(B201,[1]RPT_CAC_KHOAN_GIAM_TRU!$B$4:$I$472,7,FALSE) + VLOOKUP(B201,[1]RPT_CAC_KHOAN_GIAM_TRU!$B$4:$I$472,8,FALSE)</f>
        <v>149038.46153846156</v>
      </c>
      <c r="V201" s="17">
        <f t="shared" si="0"/>
        <v>7088715.3846153859</v>
      </c>
      <c r="W201" s="18">
        <f>VLOOKUP(B201,[1]RPT_BAO_HIEM!$B$5:$N$992,11,FALSE)</f>
        <v>310000</v>
      </c>
      <c r="X201" s="18">
        <f>VLOOKUP(B201,[1]RPT_BAO_HIEM!$B$5:$N$992,12,FALSE)</f>
        <v>58125</v>
      </c>
      <c r="Y201" s="18">
        <f>VLOOKUP(B201,[1]RPT_BAO_HIEM!$B$5:$N$992,13,FALSE)</f>
        <v>38750</v>
      </c>
      <c r="Z201" s="19">
        <f>MIN(VLOOKUP(B201,[1]RPT_DOAN_PHI!$B$5:$H$894,7,FALSE),115000)</f>
        <v>38750</v>
      </c>
      <c r="AA201" s="18">
        <f>VLOOKUP(B201,[1]RPT_THUE!$B$5:$H$850,7,FALSE)</f>
        <v>0</v>
      </c>
      <c r="AB201" s="18">
        <f t="shared" si="1"/>
        <v>445625</v>
      </c>
      <c r="AC201" s="20">
        <f t="shared" si="2"/>
        <v>6643090.3846153859</v>
      </c>
      <c r="AD201" s="20"/>
      <c r="AE201" s="20"/>
      <c r="AF201" s="20">
        <f t="shared" si="3"/>
        <v>6643090.3846153859</v>
      </c>
      <c r="AG201" s="82">
        <f t="shared" si="10"/>
        <v>406875</v>
      </c>
    </row>
    <row r="202" spans="1:33" ht="19.5" customHeight="1">
      <c r="A202" s="12">
        <f t="shared" si="11"/>
        <v>196</v>
      </c>
      <c r="B202" s="40">
        <f>[1]GD_CHUNG!B204</f>
        <v>13757</v>
      </c>
      <c r="C202" s="42" t="str">
        <f>[1]GD_CHUNG!C204</f>
        <v>Trần Thanh Trang</v>
      </c>
      <c r="D202" s="42" t="str">
        <f>[1]GD_CHUNG!D204</f>
        <v>Nhân viên phục vụ hành khách</v>
      </c>
      <c r="E202" s="13" t="str">
        <f>[1]GD_CHUNG!G204</f>
        <v>HD1N</v>
      </c>
      <c r="F202" s="14">
        <f>VLOOKUP(B202,[1]GD_LCD_HS_LNS!$B$4:$E$993,4,FALSE)</f>
        <v>3875000</v>
      </c>
      <c r="G202" s="55">
        <v>19029388844018</v>
      </c>
      <c r="H202" s="15">
        <f>VLOOKUP(B202,[1]GD_CHAM_CONG!$C$6:$AN$934,38,FALSE)</f>
        <v>27</v>
      </c>
      <c r="I202" s="15">
        <f>VLOOKUP(B202,[1]GD_CHAM_CONG!$C$6:$AS$934,39,FALSE)+VLOOKUP(B202,[1]GD_CHAM_CONG!$C$6:$AS$934,40,FALSE)+VLOOKUP(B202,[1]GD_CHAM_CONG!$C$6:$AS$934,41,FALSE)+VLOOKUP(B202,[1]GD_CHAM_CONG!$C$6:$AS$934,42,FALSE)+VLOOKUP(B202,[1]GD_CHAM_CONG!$C$6:$AS$934,43,FALSE)</f>
        <v>0</v>
      </c>
      <c r="J202" s="15">
        <f>VLOOKUP(B202,[1]GD_CHAM_CONG!$C$6:$AV$934,44,FALSE)+VLOOKUP(B202,[1]GD_CHAM_CONG!$C$6:$AV$934,45,FALSE)+VLOOKUP(B202,[1]GD_CHAM_CONG!$C$6:$AV$934,46,FALSE)</f>
        <v>0</v>
      </c>
      <c r="K202" s="15">
        <f>VLOOKUP(B202,[1]GD_CHAM_CONG!$C$6:$AW$934,47,FALSE)</f>
        <v>0</v>
      </c>
      <c r="L202" s="15">
        <f>VLOOKUP(B202,[1]GD_CHAM_CONG!$C$6:$AZ$934,48,FALSE)</f>
        <v>0</v>
      </c>
      <c r="M202" s="15">
        <f>VLOOKUP(B202,[1]GD_CHAM_CONG!$C$6:$BF$934,50,FALSE)+VLOOKUP(B202,[1]GD_CHAM_CONG!$C$6:$BF$934,51,FALSE)+VLOOKUP(B202,[1]GD_CHAM_CONG!$C$6:$BF$934,52,FALSE)+VLOOKUP(B202,[1]GD_CHAM_CONG!$C$6:$BF$934,53,FALSE)+VLOOKUP(B202,[1]GD_CHAM_CONG!$C$6:$BF$934,54,FALSE)</f>
        <v>0</v>
      </c>
      <c r="N202" s="16">
        <f>VLOOKUP(B202,[1]GD_CHAM_CONG!$C$1:$BK$473,61,FALSE)</f>
        <v>0.96</v>
      </c>
      <c r="O202" s="16">
        <f>VLOOKUP(B202,[1]GD_LCD_HS_LNS!$B$4:$F$469,5,FALSE)</f>
        <v>1.6</v>
      </c>
      <c r="P202" s="17">
        <f>VLOOKUP(B202,[1]RPT_LNS_LUONG_CHE_DO!$B$5:$BC$548,54,FALSE)</f>
        <v>6220800</v>
      </c>
      <c r="Q202" s="17">
        <f>VLOOKUP(B202,[1]RPT_LNS_LUONG_CHE_DO!$B$5:$CD$916,81,FALSE)</f>
        <v>0</v>
      </c>
      <c r="R202" s="17">
        <f>VLOOKUP(B202,[1]RPT_PHU_CAP_TN!$B$5:$G$992,6,FALSE)</f>
        <v>0</v>
      </c>
      <c r="S202" s="17">
        <f>VLOOKUP(B202,[1]RPT_TIEN_AN_TRUA!$B$5:$I$993,8,FALSE)</f>
        <v>680000</v>
      </c>
      <c r="T202" s="17">
        <f>VLOOKUP(B202,[1]RPT_LNS_LUONG_CHE_DO!$B$5:$BX$920,75,FALSE)+VLOOKUP(B202,[1]RPT_LNS_LUONG_CHE_DO!$B$5:$BY$920,76,FALSE)</f>
        <v>447115.38461538468</v>
      </c>
      <c r="U202" s="13">
        <f>VLOOKUP(B202,[1]RPT_CAC_KHOAN_GIAM_TRU!$B$4:$I$472,7,FALSE) + VLOOKUP(B202,[1]RPT_CAC_KHOAN_GIAM_TRU!$B$4:$I$472,8,FALSE)</f>
        <v>149038.46153846156</v>
      </c>
      <c r="V202" s="17">
        <f t="shared" si="0"/>
        <v>7347915.384615385</v>
      </c>
      <c r="W202" s="18">
        <f>VLOOKUP(B202,[1]RPT_BAO_HIEM!$B$5:$N$992,11,FALSE)</f>
        <v>310000</v>
      </c>
      <c r="X202" s="18">
        <f>VLOOKUP(B202,[1]RPT_BAO_HIEM!$B$5:$N$992,12,FALSE)</f>
        <v>58125</v>
      </c>
      <c r="Y202" s="18">
        <f>VLOOKUP(B202,[1]RPT_BAO_HIEM!$B$5:$N$992,13,FALSE)</f>
        <v>38750</v>
      </c>
      <c r="Z202" s="19">
        <f>MIN(VLOOKUP(B202,[1]RPT_DOAN_PHI!$B$5:$H$894,7,FALSE),115000)</f>
        <v>38750</v>
      </c>
      <c r="AA202" s="18">
        <f>VLOOKUP(B202,[1]RPT_THUE!$B$5:$H$850,7,FALSE)</f>
        <v>0</v>
      </c>
      <c r="AB202" s="18">
        <f t="shared" si="1"/>
        <v>445625</v>
      </c>
      <c r="AC202" s="20">
        <f t="shared" si="2"/>
        <v>6902290.384615385</v>
      </c>
      <c r="AD202" s="20"/>
      <c r="AE202" s="20"/>
      <c r="AF202" s="20">
        <f t="shared" si="3"/>
        <v>6902290.384615385</v>
      </c>
      <c r="AG202" s="82">
        <f t="shared" si="10"/>
        <v>406875</v>
      </c>
    </row>
    <row r="203" spans="1:33" ht="19.5" customHeight="1">
      <c r="A203" s="12">
        <f t="shared" si="11"/>
        <v>197</v>
      </c>
      <c r="B203" s="40">
        <f>[1]GD_CHUNG!B205</f>
        <v>13768</v>
      </c>
      <c r="C203" s="42" t="str">
        <f>[1]GD_CHUNG!C205</f>
        <v>Mạc Thị Thùy Dương</v>
      </c>
      <c r="D203" s="42" t="str">
        <f>[1]GD_CHUNG!D205</f>
        <v>Nhân viên phục vụ hành khách</v>
      </c>
      <c r="E203" s="13" t="str">
        <f>[1]GD_CHUNG!G205</f>
        <v>HD1N</v>
      </c>
      <c r="F203" s="14">
        <f>VLOOKUP(B203,[1]GD_LCD_HS_LNS!$B$4:$E$993,4,FALSE)</f>
        <v>3875000</v>
      </c>
      <c r="G203" s="55">
        <v>19029389434018</v>
      </c>
      <c r="H203" s="15">
        <f>VLOOKUP(B203,[1]GD_CHAM_CONG!$C$6:$AN$934,38,FALSE)</f>
        <v>27</v>
      </c>
      <c r="I203" s="15">
        <f>VLOOKUP(B203,[1]GD_CHAM_CONG!$C$6:$AS$934,39,FALSE)+VLOOKUP(B203,[1]GD_CHAM_CONG!$C$6:$AS$934,40,FALSE)+VLOOKUP(B203,[1]GD_CHAM_CONG!$C$6:$AS$934,41,FALSE)+VLOOKUP(B203,[1]GD_CHAM_CONG!$C$6:$AS$934,42,FALSE)+VLOOKUP(B203,[1]GD_CHAM_CONG!$C$6:$AS$934,43,FALSE)</f>
        <v>0</v>
      </c>
      <c r="J203" s="15">
        <f>VLOOKUP(B203,[1]GD_CHAM_CONG!$C$6:$AV$934,44,FALSE)+VLOOKUP(B203,[1]GD_CHAM_CONG!$C$6:$AV$934,45,FALSE)+VLOOKUP(B203,[1]GD_CHAM_CONG!$C$6:$AV$934,46,FALSE)</f>
        <v>0</v>
      </c>
      <c r="K203" s="15">
        <f>VLOOKUP(B203,[1]GD_CHAM_CONG!$C$6:$AW$934,47,FALSE)</f>
        <v>0</v>
      </c>
      <c r="L203" s="15">
        <f>VLOOKUP(B203,[1]GD_CHAM_CONG!$C$6:$AZ$934,48,FALSE)</f>
        <v>0</v>
      </c>
      <c r="M203" s="15">
        <f>VLOOKUP(B203,[1]GD_CHAM_CONG!$C$6:$BF$934,50,FALSE)+VLOOKUP(B203,[1]GD_CHAM_CONG!$C$6:$BF$934,51,FALSE)+VLOOKUP(B203,[1]GD_CHAM_CONG!$C$6:$BF$934,52,FALSE)+VLOOKUP(B203,[1]GD_CHAM_CONG!$C$6:$BF$934,53,FALSE)+VLOOKUP(B203,[1]GD_CHAM_CONG!$C$6:$BF$934,54,FALSE)</f>
        <v>0</v>
      </c>
      <c r="N203" s="16">
        <f>VLOOKUP(B203,[1]GD_CHAM_CONG!$C$1:$BK$473,61,FALSE)</f>
        <v>0.97</v>
      </c>
      <c r="O203" s="16">
        <f>VLOOKUP(B203,[1]GD_LCD_HS_LNS!$B$4:$F$469,5,FALSE)</f>
        <v>1.6</v>
      </c>
      <c r="P203" s="17">
        <f>VLOOKUP(B203,[1]RPT_LNS_LUONG_CHE_DO!$B$5:$BC$548,54,FALSE)</f>
        <v>6285600</v>
      </c>
      <c r="Q203" s="17">
        <f>VLOOKUP(B203,[1]RPT_LNS_LUONG_CHE_DO!$B$5:$CD$916,81,FALSE)</f>
        <v>0</v>
      </c>
      <c r="R203" s="17">
        <f>VLOOKUP(B203,[1]RPT_PHU_CAP_TN!$B$5:$G$992,6,FALSE)</f>
        <v>0</v>
      </c>
      <c r="S203" s="17">
        <f>VLOOKUP(B203,[1]RPT_TIEN_AN_TRUA!$B$5:$I$993,8,FALSE)</f>
        <v>680000</v>
      </c>
      <c r="T203" s="17">
        <f>VLOOKUP(B203,[1]RPT_LNS_LUONG_CHE_DO!$B$5:$BX$920,75,FALSE)+VLOOKUP(B203,[1]RPT_LNS_LUONG_CHE_DO!$B$5:$BY$920,76,FALSE)</f>
        <v>447115.38461538468</v>
      </c>
      <c r="U203" s="13">
        <f>VLOOKUP(B203,[1]RPT_CAC_KHOAN_GIAM_TRU!$B$4:$I$472,7,FALSE) + VLOOKUP(B203,[1]RPT_CAC_KHOAN_GIAM_TRU!$B$4:$I$472,8,FALSE)</f>
        <v>149038.46153846156</v>
      </c>
      <c r="V203" s="17">
        <f t="shared" si="0"/>
        <v>7412715.384615385</v>
      </c>
      <c r="W203" s="18">
        <f>VLOOKUP(B203,[1]RPT_BAO_HIEM!$B$5:$N$992,11,FALSE)</f>
        <v>310000</v>
      </c>
      <c r="X203" s="18">
        <f>VLOOKUP(B203,[1]RPT_BAO_HIEM!$B$5:$N$992,12,FALSE)</f>
        <v>58125</v>
      </c>
      <c r="Y203" s="18">
        <f>VLOOKUP(B203,[1]RPT_BAO_HIEM!$B$5:$N$992,13,FALSE)</f>
        <v>38750</v>
      </c>
      <c r="Z203" s="19">
        <f>MIN(VLOOKUP(B203,[1]RPT_DOAN_PHI!$B$5:$H$894,7,FALSE),115000)</f>
        <v>38750</v>
      </c>
      <c r="AA203" s="18">
        <f>VLOOKUP(B203,[1]RPT_THUE!$B$5:$H$850,7,FALSE)</f>
        <v>0</v>
      </c>
      <c r="AB203" s="18">
        <f t="shared" si="1"/>
        <v>445625</v>
      </c>
      <c r="AC203" s="20">
        <f t="shared" si="2"/>
        <v>6967090.384615385</v>
      </c>
      <c r="AD203" s="20"/>
      <c r="AE203" s="20"/>
      <c r="AF203" s="20">
        <f t="shared" si="3"/>
        <v>6967090.384615385</v>
      </c>
      <c r="AG203" s="82">
        <f t="shared" si="10"/>
        <v>406875</v>
      </c>
    </row>
    <row r="204" spans="1:33" ht="19.5" customHeight="1">
      <c r="A204" s="12">
        <f t="shared" si="11"/>
        <v>198</v>
      </c>
      <c r="B204" s="40">
        <f>[1]GD_CHUNG!B206</f>
        <v>201505</v>
      </c>
      <c r="C204" s="42" t="str">
        <f>[1]GD_CHUNG!C206</f>
        <v>Nguyễn Văn Lập</v>
      </c>
      <c r="D204" s="42" t="str">
        <f>[1]GD_CHUNG!D206</f>
        <v>Nhân viên phục vụ hành khách</v>
      </c>
      <c r="E204" s="13" t="str">
        <f>[1]GD_CHUNG!G206</f>
        <v>HD1N</v>
      </c>
      <c r="F204" s="14">
        <f>VLOOKUP(B204,[1]GD_LCD_HS_LNS!$B$4:$E$993,4,FALSE)</f>
        <v>3875000</v>
      </c>
      <c r="G204" s="55">
        <v>19029389581010</v>
      </c>
      <c r="H204" s="15">
        <f>VLOOKUP(B204,[1]GD_CHAM_CONG!$C$6:$AN$934,38,FALSE)</f>
        <v>27</v>
      </c>
      <c r="I204" s="15">
        <f>VLOOKUP(B204,[1]GD_CHAM_CONG!$C$6:$AS$934,39,FALSE)+VLOOKUP(B204,[1]GD_CHAM_CONG!$C$6:$AS$934,40,FALSE)+VLOOKUP(B204,[1]GD_CHAM_CONG!$C$6:$AS$934,41,FALSE)+VLOOKUP(B204,[1]GD_CHAM_CONG!$C$6:$AS$934,42,FALSE)+VLOOKUP(B204,[1]GD_CHAM_CONG!$C$6:$AS$934,43,FALSE)</f>
        <v>0</v>
      </c>
      <c r="J204" s="15">
        <f>VLOOKUP(B204,[1]GD_CHAM_CONG!$C$6:$AV$934,44,FALSE)+VLOOKUP(B204,[1]GD_CHAM_CONG!$C$6:$AV$934,45,FALSE)+VLOOKUP(B204,[1]GD_CHAM_CONG!$C$6:$AV$934,46,FALSE)</f>
        <v>0</v>
      </c>
      <c r="K204" s="15">
        <f>VLOOKUP(B204,[1]GD_CHAM_CONG!$C$6:$AW$934,47,FALSE)</f>
        <v>0</v>
      </c>
      <c r="L204" s="15">
        <f>VLOOKUP(B204,[1]GD_CHAM_CONG!$C$6:$AZ$934,48,FALSE)</f>
        <v>0</v>
      </c>
      <c r="M204" s="15">
        <f>VLOOKUP(B204,[1]GD_CHAM_CONG!$C$6:$BF$934,50,FALSE)+VLOOKUP(B204,[1]GD_CHAM_CONG!$C$6:$BF$934,51,FALSE)+VLOOKUP(B204,[1]GD_CHAM_CONG!$C$6:$BF$934,52,FALSE)+VLOOKUP(B204,[1]GD_CHAM_CONG!$C$6:$BF$934,53,FALSE)+VLOOKUP(B204,[1]GD_CHAM_CONG!$C$6:$BF$934,54,FALSE)</f>
        <v>0</v>
      </c>
      <c r="N204" s="16">
        <f>VLOOKUP(B204,[1]GD_CHAM_CONG!$C$1:$BK$473,61,FALSE)</f>
        <v>1</v>
      </c>
      <c r="O204" s="16">
        <f>VLOOKUP(B204,[1]GD_LCD_HS_LNS!$B$4:$F$469,5,FALSE)</f>
        <v>1.6</v>
      </c>
      <c r="P204" s="17">
        <f>VLOOKUP(B204,[1]RPT_LNS_LUONG_CHE_DO!$B$5:$BC$548,54,FALSE)</f>
        <v>6480000</v>
      </c>
      <c r="Q204" s="17">
        <f>VLOOKUP(B204,[1]RPT_LNS_LUONG_CHE_DO!$B$5:$CD$916,81,FALSE)</f>
        <v>0</v>
      </c>
      <c r="R204" s="17">
        <f>VLOOKUP(B204,[1]RPT_PHU_CAP_TN!$B$5:$G$992,6,FALSE)</f>
        <v>0</v>
      </c>
      <c r="S204" s="17">
        <f>VLOOKUP(B204,[1]RPT_TIEN_AN_TRUA!$B$5:$I$993,8,FALSE)</f>
        <v>680000</v>
      </c>
      <c r="T204" s="17">
        <f>VLOOKUP(B204,[1]RPT_LNS_LUONG_CHE_DO!$B$5:$BX$920,75,FALSE)+VLOOKUP(B204,[1]RPT_LNS_LUONG_CHE_DO!$B$5:$BY$920,76,FALSE)</f>
        <v>447115.38461538468</v>
      </c>
      <c r="U204" s="13">
        <f>VLOOKUP(B204,[1]RPT_CAC_KHOAN_GIAM_TRU!$B$4:$I$472,7,FALSE) + VLOOKUP(B204,[1]RPT_CAC_KHOAN_GIAM_TRU!$B$4:$I$472,8,FALSE)</f>
        <v>149038.46153846156</v>
      </c>
      <c r="V204" s="17">
        <f t="shared" si="0"/>
        <v>7607115.384615385</v>
      </c>
      <c r="W204" s="18">
        <f>VLOOKUP(B204,[1]RPT_BAO_HIEM!$B$5:$N$992,11,FALSE)</f>
        <v>310000</v>
      </c>
      <c r="X204" s="18">
        <f>VLOOKUP(B204,[1]RPT_BAO_HIEM!$B$5:$N$992,12,FALSE)</f>
        <v>58125</v>
      </c>
      <c r="Y204" s="18">
        <f>VLOOKUP(B204,[1]RPT_BAO_HIEM!$B$5:$N$992,13,FALSE)</f>
        <v>38750</v>
      </c>
      <c r="Z204" s="19">
        <f>MIN(VLOOKUP(B204,[1]RPT_DOAN_PHI!$B$5:$H$894,7,FALSE),115000)</f>
        <v>38750</v>
      </c>
      <c r="AA204" s="18">
        <f>VLOOKUP(B204,[1]RPT_THUE!$B$5:$H$850,7,FALSE)</f>
        <v>0</v>
      </c>
      <c r="AB204" s="18">
        <f t="shared" si="1"/>
        <v>445625</v>
      </c>
      <c r="AC204" s="20">
        <f t="shared" si="2"/>
        <v>7161490.384615385</v>
      </c>
      <c r="AD204" s="20"/>
      <c r="AE204" s="20"/>
      <c r="AF204" s="20">
        <f t="shared" si="3"/>
        <v>7161490.384615385</v>
      </c>
      <c r="AG204" s="82">
        <f t="shared" si="10"/>
        <v>406875</v>
      </c>
    </row>
    <row r="205" spans="1:33" ht="19.5" customHeight="1">
      <c r="A205" s="12">
        <f t="shared" si="11"/>
        <v>199</v>
      </c>
      <c r="B205" s="40">
        <f>[1]GD_CHUNG!B207</f>
        <v>201506</v>
      </c>
      <c r="C205" s="42" t="str">
        <f>[1]GD_CHUNG!C207</f>
        <v>Đặng Thị Hằng Linh</v>
      </c>
      <c r="D205" s="42" t="str">
        <f>[1]GD_CHUNG!D207</f>
        <v>Nhân viên phục vụ hành khách</v>
      </c>
      <c r="E205" s="13" t="str">
        <f>[1]GD_CHUNG!G207</f>
        <v>HD1N</v>
      </c>
      <c r="F205" s="14">
        <f>VLOOKUP(B205,[1]GD_LCD_HS_LNS!$B$4:$E$993,4,FALSE)</f>
        <v>3875000</v>
      </c>
      <c r="G205" s="55">
        <v>19023737863019</v>
      </c>
      <c r="H205" s="15">
        <f>VLOOKUP(B205,[1]GD_CHAM_CONG!$C$6:$AN$934,38,FALSE)</f>
        <v>27</v>
      </c>
      <c r="I205" s="15">
        <f>VLOOKUP(B205,[1]GD_CHAM_CONG!$C$6:$AS$934,39,FALSE)+VLOOKUP(B205,[1]GD_CHAM_CONG!$C$6:$AS$934,40,FALSE)+VLOOKUP(B205,[1]GD_CHAM_CONG!$C$6:$AS$934,41,FALSE)+VLOOKUP(B205,[1]GD_CHAM_CONG!$C$6:$AS$934,42,FALSE)+VLOOKUP(B205,[1]GD_CHAM_CONG!$C$6:$AS$934,43,FALSE)</f>
        <v>0</v>
      </c>
      <c r="J205" s="15">
        <f>VLOOKUP(B205,[1]GD_CHAM_CONG!$C$6:$AV$934,44,FALSE)+VLOOKUP(B205,[1]GD_CHAM_CONG!$C$6:$AV$934,45,FALSE)+VLOOKUP(B205,[1]GD_CHAM_CONG!$C$6:$AV$934,46,FALSE)</f>
        <v>0</v>
      </c>
      <c r="K205" s="15">
        <f>VLOOKUP(B205,[1]GD_CHAM_CONG!$C$6:$AW$934,47,FALSE)</f>
        <v>0</v>
      </c>
      <c r="L205" s="15">
        <f>VLOOKUP(B205,[1]GD_CHAM_CONG!$C$6:$AZ$934,48,FALSE)</f>
        <v>0</v>
      </c>
      <c r="M205" s="15">
        <f>VLOOKUP(B205,[1]GD_CHAM_CONG!$C$6:$BF$934,50,FALSE)+VLOOKUP(B205,[1]GD_CHAM_CONG!$C$6:$BF$934,51,FALSE)+VLOOKUP(B205,[1]GD_CHAM_CONG!$C$6:$BF$934,52,FALSE)+VLOOKUP(B205,[1]GD_CHAM_CONG!$C$6:$BF$934,53,FALSE)+VLOOKUP(B205,[1]GD_CHAM_CONG!$C$6:$BF$934,54,FALSE)</f>
        <v>0</v>
      </c>
      <c r="N205" s="16">
        <f>VLOOKUP(B205,[1]GD_CHAM_CONG!$C$1:$BK$473,61,FALSE)</f>
        <v>1</v>
      </c>
      <c r="O205" s="16">
        <f>VLOOKUP(B205,[1]GD_LCD_HS_LNS!$B$4:$F$469,5,FALSE)</f>
        <v>1.6</v>
      </c>
      <c r="P205" s="17">
        <f>VLOOKUP(B205,[1]RPT_LNS_LUONG_CHE_DO!$B$5:$BC$548,54,FALSE)</f>
        <v>6480000</v>
      </c>
      <c r="Q205" s="17">
        <f>VLOOKUP(B205,[1]RPT_LNS_LUONG_CHE_DO!$B$5:$CD$916,81,FALSE)</f>
        <v>0</v>
      </c>
      <c r="R205" s="17">
        <f>VLOOKUP(B205,[1]RPT_PHU_CAP_TN!$B$5:$G$992,6,FALSE)</f>
        <v>0</v>
      </c>
      <c r="S205" s="17">
        <f>VLOOKUP(B205,[1]RPT_TIEN_AN_TRUA!$B$5:$I$993,8,FALSE)</f>
        <v>680000</v>
      </c>
      <c r="T205" s="17">
        <f>VLOOKUP(B205,[1]RPT_LNS_LUONG_CHE_DO!$B$5:$BX$920,75,FALSE)+VLOOKUP(B205,[1]RPT_LNS_LUONG_CHE_DO!$B$5:$BY$920,76,FALSE)</f>
        <v>447115.38461538468</v>
      </c>
      <c r="U205" s="13">
        <f>VLOOKUP(B205,[1]RPT_CAC_KHOAN_GIAM_TRU!$B$4:$I$472,7,FALSE) + VLOOKUP(B205,[1]RPT_CAC_KHOAN_GIAM_TRU!$B$4:$I$472,8,FALSE)</f>
        <v>149038.46153846156</v>
      </c>
      <c r="V205" s="17">
        <f t="shared" si="0"/>
        <v>7607115.384615385</v>
      </c>
      <c r="W205" s="18">
        <f>VLOOKUP(B205,[1]RPT_BAO_HIEM!$B$5:$N$992,11,FALSE)</f>
        <v>310000</v>
      </c>
      <c r="X205" s="18">
        <f>VLOOKUP(B205,[1]RPT_BAO_HIEM!$B$5:$N$992,12,FALSE)</f>
        <v>58125</v>
      </c>
      <c r="Y205" s="18">
        <f>VLOOKUP(B205,[1]RPT_BAO_HIEM!$B$5:$N$992,13,FALSE)</f>
        <v>38750</v>
      </c>
      <c r="Z205" s="19">
        <f>MIN(VLOOKUP(B205,[1]RPT_DOAN_PHI!$B$5:$H$894,7,FALSE),115000)</f>
        <v>38750</v>
      </c>
      <c r="AA205" s="18">
        <f>VLOOKUP(B205,[1]RPT_THUE!$B$5:$H$850,7,FALSE)</f>
        <v>0</v>
      </c>
      <c r="AB205" s="18">
        <f t="shared" si="1"/>
        <v>445625</v>
      </c>
      <c r="AC205" s="20">
        <f t="shared" si="2"/>
        <v>7161490.384615385</v>
      </c>
      <c r="AD205" s="20"/>
      <c r="AE205" s="20"/>
      <c r="AF205" s="20">
        <f t="shared" si="3"/>
        <v>7161490.384615385</v>
      </c>
      <c r="AG205" s="82">
        <f t="shared" si="10"/>
        <v>406875</v>
      </c>
    </row>
    <row r="206" spans="1:33" ht="19.5" customHeight="1">
      <c r="A206" s="12">
        <f t="shared" si="11"/>
        <v>200</v>
      </c>
      <c r="B206" s="40">
        <f>[1]GD_CHUNG!B208</f>
        <v>201507</v>
      </c>
      <c r="C206" s="42" t="str">
        <f>[1]GD_CHUNG!C208</f>
        <v>Hà Ngọc Bích</v>
      </c>
      <c r="D206" s="42" t="str">
        <f>[1]GD_CHUNG!D208</f>
        <v>Nhân viên phục vụ hành khách</v>
      </c>
      <c r="E206" s="13" t="str">
        <f>[1]GD_CHUNG!G208</f>
        <v>HD1N</v>
      </c>
      <c r="F206" s="14">
        <f>VLOOKUP(B206,[1]GD_LCD_HS_LNS!$B$4:$E$993,4,FALSE)</f>
        <v>3875000</v>
      </c>
      <c r="G206" s="55">
        <v>19029389582017</v>
      </c>
      <c r="H206" s="15">
        <f>VLOOKUP(B206,[1]GD_CHAM_CONG!$C$6:$AN$934,38,FALSE)</f>
        <v>27</v>
      </c>
      <c r="I206" s="15">
        <f>VLOOKUP(B206,[1]GD_CHAM_CONG!$C$6:$AS$934,39,FALSE)+VLOOKUP(B206,[1]GD_CHAM_CONG!$C$6:$AS$934,40,FALSE)+VLOOKUP(B206,[1]GD_CHAM_CONG!$C$6:$AS$934,41,FALSE)+VLOOKUP(B206,[1]GD_CHAM_CONG!$C$6:$AS$934,42,FALSE)+VLOOKUP(B206,[1]GD_CHAM_CONG!$C$6:$AS$934,43,FALSE)</f>
        <v>0</v>
      </c>
      <c r="J206" s="15">
        <f>VLOOKUP(B206,[1]GD_CHAM_CONG!$C$6:$AV$934,44,FALSE)+VLOOKUP(B206,[1]GD_CHAM_CONG!$C$6:$AV$934,45,FALSE)+VLOOKUP(B206,[1]GD_CHAM_CONG!$C$6:$AV$934,46,FALSE)</f>
        <v>0</v>
      </c>
      <c r="K206" s="15">
        <f>VLOOKUP(B206,[1]GD_CHAM_CONG!$C$6:$AW$934,47,FALSE)</f>
        <v>0</v>
      </c>
      <c r="L206" s="15">
        <f>VLOOKUP(B206,[1]GD_CHAM_CONG!$C$6:$AZ$934,48,FALSE)</f>
        <v>0</v>
      </c>
      <c r="M206" s="15">
        <f>VLOOKUP(B206,[1]GD_CHAM_CONG!$C$6:$BF$934,50,FALSE)+VLOOKUP(B206,[1]GD_CHAM_CONG!$C$6:$BF$934,51,FALSE)+VLOOKUP(B206,[1]GD_CHAM_CONG!$C$6:$BF$934,52,FALSE)+VLOOKUP(B206,[1]GD_CHAM_CONG!$C$6:$BF$934,53,FALSE)+VLOOKUP(B206,[1]GD_CHAM_CONG!$C$6:$BF$934,54,FALSE)</f>
        <v>0</v>
      </c>
      <c r="N206" s="16">
        <f>VLOOKUP(B206,[1]GD_CHAM_CONG!$C$1:$BK$473,61,FALSE)</f>
        <v>1</v>
      </c>
      <c r="O206" s="16">
        <f>VLOOKUP(B206,[1]GD_LCD_HS_LNS!$B$4:$F$469,5,FALSE)</f>
        <v>1.6</v>
      </c>
      <c r="P206" s="17">
        <f>VLOOKUP(B206,[1]RPT_LNS_LUONG_CHE_DO!$B$5:$BC$548,54,FALSE)</f>
        <v>6480000</v>
      </c>
      <c r="Q206" s="17">
        <f>VLOOKUP(B206,[1]RPT_LNS_LUONG_CHE_DO!$B$5:$CD$916,81,FALSE)</f>
        <v>0</v>
      </c>
      <c r="R206" s="17">
        <f>VLOOKUP(B206,[1]RPT_PHU_CAP_TN!$B$5:$G$992,6,FALSE)</f>
        <v>0</v>
      </c>
      <c r="S206" s="17">
        <f>VLOOKUP(B206,[1]RPT_TIEN_AN_TRUA!$B$5:$I$993,8,FALSE)</f>
        <v>680000</v>
      </c>
      <c r="T206" s="17">
        <f>VLOOKUP(B206,[1]RPT_LNS_LUONG_CHE_DO!$B$5:$BX$920,75,FALSE)+VLOOKUP(B206,[1]RPT_LNS_LUONG_CHE_DO!$B$5:$BY$920,76,FALSE)</f>
        <v>447115.38461538468</v>
      </c>
      <c r="U206" s="13">
        <f>VLOOKUP(B206,[1]RPT_CAC_KHOAN_GIAM_TRU!$B$4:$I$472,7,FALSE) + VLOOKUP(B206,[1]RPT_CAC_KHOAN_GIAM_TRU!$B$4:$I$472,8,FALSE)</f>
        <v>149038.46153846156</v>
      </c>
      <c r="V206" s="17">
        <f t="shared" si="0"/>
        <v>7607115.384615385</v>
      </c>
      <c r="W206" s="18">
        <f>VLOOKUP(B206,[1]RPT_BAO_HIEM!$B$5:$N$992,11,FALSE)</f>
        <v>310000</v>
      </c>
      <c r="X206" s="18">
        <f>VLOOKUP(B206,[1]RPT_BAO_HIEM!$B$5:$N$992,12,FALSE)</f>
        <v>58125</v>
      </c>
      <c r="Y206" s="18">
        <f>VLOOKUP(B206,[1]RPT_BAO_HIEM!$B$5:$N$992,13,FALSE)</f>
        <v>38750</v>
      </c>
      <c r="Z206" s="19">
        <f>MIN(VLOOKUP(B206,[1]RPT_DOAN_PHI!$B$5:$H$894,7,FALSE),115000)</f>
        <v>38750</v>
      </c>
      <c r="AA206" s="18">
        <f>VLOOKUP(B206,[1]RPT_THUE!$B$5:$H$850,7,FALSE)</f>
        <v>0</v>
      </c>
      <c r="AB206" s="18">
        <f t="shared" si="1"/>
        <v>445625</v>
      </c>
      <c r="AC206" s="20">
        <f t="shared" si="2"/>
        <v>7161490.384615385</v>
      </c>
      <c r="AD206" s="20"/>
      <c r="AE206" s="20"/>
      <c r="AF206" s="20">
        <f t="shared" si="3"/>
        <v>7161490.384615385</v>
      </c>
      <c r="AG206" s="82">
        <f t="shared" si="10"/>
        <v>406875</v>
      </c>
    </row>
    <row r="207" spans="1:33" ht="19.5" customHeight="1">
      <c r="A207" s="12">
        <f t="shared" si="11"/>
        <v>201</v>
      </c>
      <c r="B207" s="40">
        <f>[1]GD_CHUNG!B209</f>
        <v>201508</v>
      </c>
      <c r="C207" s="42" t="str">
        <f>[1]GD_CHUNG!C209</f>
        <v>Nguyễn Minh Đức</v>
      </c>
      <c r="D207" s="42" t="str">
        <f>[1]GD_CHUNG!D209</f>
        <v>Nhân viên phục vụ hành khách</v>
      </c>
      <c r="E207" s="13" t="str">
        <f>[1]GD_CHUNG!G209</f>
        <v>HD1N</v>
      </c>
      <c r="F207" s="14">
        <f>VLOOKUP(B207,[1]GD_LCD_HS_LNS!$B$4:$E$993,4,FALSE)</f>
        <v>3875000</v>
      </c>
      <c r="G207" s="55">
        <v>19029389593019</v>
      </c>
      <c r="H207" s="15">
        <f>VLOOKUP(B207,[1]GD_CHAM_CONG!$C$6:$AN$934,38,FALSE)</f>
        <v>27</v>
      </c>
      <c r="I207" s="15">
        <f>VLOOKUP(B207,[1]GD_CHAM_CONG!$C$6:$AS$934,39,FALSE)+VLOOKUP(B207,[1]GD_CHAM_CONG!$C$6:$AS$934,40,FALSE)+VLOOKUP(B207,[1]GD_CHAM_CONG!$C$6:$AS$934,41,FALSE)+VLOOKUP(B207,[1]GD_CHAM_CONG!$C$6:$AS$934,42,FALSE)+VLOOKUP(B207,[1]GD_CHAM_CONG!$C$6:$AS$934,43,FALSE)</f>
        <v>0</v>
      </c>
      <c r="J207" s="15">
        <f>VLOOKUP(B207,[1]GD_CHAM_CONG!$C$6:$AV$934,44,FALSE)+VLOOKUP(B207,[1]GD_CHAM_CONG!$C$6:$AV$934,45,FALSE)+VLOOKUP(B207,[1]GD_CHAM_CONG!$C$6:$AV$934,46,FALSE)</f>
        <v>0</v>
      </c>
      <c r="K207" s="15">
        <f>VLOOKUP(B207,[1]GD_CHAM_CONG!$C$6:$AW$934,47,FALSE)</f>
        <v>0</v>
      </c>
      <c r="L207" s="15">
        <f>VLOOKUP(B207,[1]GD_CHAM_CONG!$C$6:$AZ$934,48,FALSE)</f>
        <v>0</v>
      </c>
      <c r="M207" s="15">
        <f>VLOOKUP(B207,[1]GD_CHAM_CONG!$C$6:$BF$934,50,FALSE)+VLOOKUP(B207,[1]GD_CHAM_CONG!$C$6:$BF$934,51,FALSE)+VLOOKUP(B207,[1]GD_CHAM_CONG!$C$6:$BF$934,52,FALSE)+VLOOKUP(B207,[1]GD_CHAM_CONG!$C$6:$BF$934,53,FALSE)+VLOOKUP(B207,[1]GD_CHAM_CONG!$C$6:$BF$934,54,FALSE)</f>
        <v>0</v>
      </c>
      <c r="N207" s="16">
        <f>VLOOKUP(B207,[1]GD_CHAM_CONG!$C$1:$BK$473,61,FALSE)</f>
        <v>0.97</v>
      </c>
      <c r="O207" s="16">
        <f>VLOOKUP(B207,[1]GD_LCD_HS_LNS!$B$4:$F$469,5,FALSE)</f>
        <v>1.6</v>
      </c>
      <c r="P207" s="17">
        <f>VLOOKUP(B207,[1]RPT_LNS_LUONG_CHE_DO!$B$5:$BC$548,54,FALSE)</f>
        <v>6285600</v>
      </c>
      <c r="Q207" s="17">
        <f>VLOOKUP(B207,[1]RPT_LNS_LUONG_CHE_DO!$B$5:$CD$916,81,FALSE)</f>
        <v>0</v>
      </c>
      <c r="R207" s="17">
        <f>VLOOKUP(B207,[1]RPT_PHU_CAP_TN!$B$5:$G$992,6,FALSE)</f>
        <v>0</v>
      </c>
      <c r="S207" s="17">
        <f>VLOOKUP(B207,[1]RPT_TIEN_AN_TRUA!$B$5:$I$993,8,FALSE)</f>
        <v>680000</v>
      </c>
      <c r="T207" s="17">
        <f>VLOOKUP(B207,[1]RPT_LNS_LUONG_CHE_DO!$B$5:$BX$920,75,FALSE)+VLOOKUP(B207,[1]RPT_LNS_LUONG_CHE_DO!$B$5:$BY$920,76,FALSE)</f>
        <v>447115.38461538468</v>
      </c>
      <c r="U207" s="13">
        <f>VLOOKUP(B207,[1]RPT_CAC_KHOAN_GIAM_TRU!$B$4:$I$472,7,FALSE) + VLOOKUP(B207,[1]RPT_CAC_KHOAN_GIAM_TRU!$B$4:$I$472,8,FALSE)</f>
        <v>149038.46153846156</v>
      </c>
      <c r="V207" s="17">
        <f t="shared" si="0"/>
        <v>7412715.384615385</v>
      </c>
      <c r="W207" s="18">
        <f>VLOOKUP(B207,[1]RPT_BAO_HIEM!$B$5:$N$992,11,FALSE)</f>
        <v>310000</v>
      </c>
      <c r="X207" s="18">
        <f>VLOOKUP(B207,[1]RPT_BAO_HIEM!$B$5:$N$992,12,FALSE)</f>
        <v>58125</v>
      </c>
      <c r="Y207" s="18">
        <f>VLOOKUP(B207,[1]RPT_BAO_HIEM!$B$5:$N$992,13,FALSE)</f>
        <v>38750</v>
      </c>
      <c r="Z207" s="19">
        <f>MIN(VLOOKUP(B207,[1]RPT_DOAN_PHI!$B$5:$H$894,7,FALSE),115000)</f>
        <v>38750</v>
      </c>
      <c r="AA207" s="18">
        <f>VLOOKUP(B207,[1]RPT_THUE!$B$5:$H$850,7,FALSE)</f>
        <v>0</v>
      </c>
      <c r="AB207" s="18">
        <f t="shared" si="1"/>
        <v>445625</v>
      </c>
      <c r="AC207" s="20">
        <f t="shared" si="2"/>
        <v>6967090.384615385</v>
      </c>
      <c r="AD207" s="20"/>
      <c r="AE207" s="20"/>
      <c r="AF207" s="20">
        <f t="shared" si="3"/>
        <v>6967090.384615385</v>
      </c>
      <c r="AG207" s="82">
        <f t="shared" si="10"/>
        <v>406875</v>
      </c>
    </row>
    <row r="208" spans="1:33" ht="19.5" customHeight="1">
      <c r="A208" s="12">
        <f t="shared" si="11"/>
        <v>202</v>
      </c>
      <c r="B208" s="40">
        <f>[1]GD_CHUNG!B210</f>
        <v>201509</v>
      </c>
      <c r="C208" s="42" t="str">
        <f>[1]GD_CHUNG!C210</f>
        <v>Trần Hữu Dũng</v>
      </c>
      <c r="D208" s="42" t="str">
        <f>[1]GD_CHUNG!D210</f>
        <v>Nhân viên phục vụ hành khách</v>
      </c>
      <c r="E208" s="13" t="str">
        <f>[1]GD_CHUNG!G210</f>
        <v>HD1N</v>
      </c>
      <c r="F208" s="14">
        <f>VLOOKUP(B208,[1]GD_LCD_HS_LNS!$B$4:$E$993,4,FALSE)</f>
        <v>3875000</v>
      </c>
      <c r="G208" s="55">
        <v>19024429348029</v>
      </c>
      <c r="H208" s="15">
        <f>VLOOKUP(B208,[1]GD_CHAM_CONG!$C$6:$AN$934,38,FALSE)</f>
        <v>24</v>
      </c>
      <c r="I208" s="15">
        <f>VLOOKUP(B208,[1]GD_CHAM_CONG!$C$6:$AS$934,39,FALSE)+VLOOKUP(B208,[1]GD_CHAM_CONG!$C$6:$AS$934,40,FALSE)+VLOOKUP(B208,[1]GD_CHAM_CONG!$C$6:$AS$934,41,FALSE)+VLOOKUP(B208,[1]GD_CHAM_CONG!$C$6:$AS$934,42,FALSE)+VLOOKUP(B208,[1]GD_CHAM_CONG!$C$6:$AS$934,43,FALSE)</f>
        <v>3</v>
      </c>
      <c r="J208" s="15">
        <f>VLOOKUP(B208,[1]GD_CHAM_CONG!$C$6:$AV$934,44,FALSE)+VLOOKUP(B208,[1]GD_CHAM_CONG!$C$6:$AV$934,45,FALSE)+VLOOKUP(B208,[1]GD_CHAM_CONG!$C$6:$AV$934,46,FALSE)</f>
        <v>0</v>
      </c>
      <c r="K208" s="15">
        <f>VLOOKUP(B208,[1]GD_CHAM_CONG!$C$6:$AW$934,47,FALSE)</f>
        <v>0</v>
      </c>
      <c r="L208" s="15">
        <f>VLOOKUP(B208,[1]GD_CHAM_CONG!$C$6:$AZ$934,48,FALSE)</f>
        <v>0</v>
      </c>
      <c r="M208" s="15">
        <f>VLOOKUP(B208,[1]GD_CHAM_CONG!$C$6:$BF$934,50,FALSE)+VLOOKUP(B208,[1]GD_CHAM_CONG!$C$6:$BF$934,51,FALSE)+VLOOKUP(B208,[1]GD_CHAM_CONG!$C$6:$BF$934,52,FALSE)+VLOOKUP(B208,[1]GD_CHAM_CONG!$C$6:$BF$934,53,FALSE)+VLOOKUP(B208,[1]GD_CHAM_CONG!$C$6:$BF$934,54,FALSE)</f>
        <v>0</v>
      </c>
      <c r="N208" s="16">
        <f>VLOOKUP(B208,[1]GD_CHAM_CONG!$C$1:$BK$473,61,FALSE)</f>
        <v>1</v>
      </c>
      <c r="O208" s="16">
        <f>VLOOKUP(B208,[1]GD_LCD_HS_LNS!$B$4:$F$469,5,FALSE)</f>
        <v>1.6</v>
      </c>
      <c r="P208" s="17">
        <f>VLOOKUP(B208,[1]RPT_LNS_LUONG_CHE_DO!$B$5:$BC$548,54,FALSE)</f>
        <v>5760000</v>
      </c>
      <c r="Q208" s="17">
        <f>VLOOKUP(B208,[1]RPT_LNS_LUONG_CHE_DO!$B$5:$CD$916,81,FALSE)</f>
        <v>0</v>
      </c>
      <c r="R208" s="17">
        <f>VLOOKUP(B208,[1]RPT_PHU_CAP_TN!$B$5:$G$992,6,FALSE)</f>
        <v>0</v>
      </c>
      <c r="S208" s="17">
        <f>VLOOKUP(B208,[1]RPT_TIEN_AN_TRUA!$B$5:$I$993,8,FALSE)</f>
        <v>604444.44444444438</v>
      </c>
      <c r="T208" s="17">
        <f>VLOOKUP(B208,[1]RPT_LNS_LUONG_CHE_DO!$B$5:$BX$920,75,FALSE)+VLOOKUP(B208,[1]RPT_LNS_LUONG_CHE_DO!$B$5:$BY$920,76,FALSE)</f>
        <v>0</v>
      </c>
      <c r="U208" s="13">
        <f>VLOOKUP(B208,[1]RPT_CAC_KHOAN_GIAM_TRU!$B$4:$I$472,7,FALSE) + VLOOKUP(B208,[1]RPT_CAC_KHOAN_GIAM_TRU!$B$4:$I$472,8,FALSE)</f>
        <v>0</v>
      </c>
      <c r="V208" s="17">
        <f t="shared" si="0"/>
        <v>6364444.444444444</v>
      </c>
      <c r="W208" s="18">
        <f>VLOOKUP(B208,[1]RPT_BAO_HIEM!$B$5:$N$992,11,FALSE)</f>
        <v>310000</v>
      </c>
      <c r="X208" s="18">
        <f>VLOOKUP(B208,[1]RPT_BAO_HIEM!$B$5:$N$992,12,FALSE)</f>
        <v>58125</v>
      </c>
      <c r="Y208" s="18">
        <f>VLOOKUP(B208,[1]RPT_BAO_HIEM!$B$5:$N$992,13,FALSE)</f>
        <v>38750</v>
      </c>
      <c r="Z208" s="19">
        <f>MIN(VLOOKUP(B208,[1]RPT_DOAN_PHI!$B$5:$H$894,7,FALSE),115000)</f>
        <v>38750</v>
      </c>
      <c r="AA208" s="18">
        <f>VLOOKUP(B208,[1]RPT_THUE!$B$5:$H$850,7,FALSE)</f>
        <v>0</v>
      </c>
      <c r="AB208" s="18">
        <f t="shared" si="1"/>
        <v>445625</v>
      </c>
      <c r="AC208" s="20">
        <f t="shared" si="2"/>
        <v>5918819.444444444</v>
      </c>
      <c r="AD208" s="20"/>
      <c r="AE208" s="20"/>
      <c r="AF208" s="20">
        <f t="shared" si="3"/>
        <v>5918819.444444444</v>
      </c>
      <c r="AG208" s="82">
        <f t="shared" si="10"/>
        <v>406875</v>
      </c>
    </row>
    <row r="209" spans="1:33" ht="19.5" customHeight="1">
      <c r="A209" s="12">
        <f t="shared" si="11"/>
        <v>203</v>
      </c>
      <c r="B209" s="40">
        <f>[1]GD_CHUNG!B211</f>
        <v>201510</v>
      </c>
      <c r="C209" s="42" t="str">
        <f>[1]GD_CHUNG!C211</f>
        <v>Lương Quốc Chính</v>
      </c>
      <c r="D209" s="42" t="str">
        <f>[1]GD_CHUNG!D211</f>
        <v>Nhân viên phục vụ hành khách</v>
      </c>
      <c r="E209" s="13" t="str">
        <f>[1]GD_CHUNG!G211</f>
        <v>HD1N</v>
      </c>
      <c r="F209" s="14">
        <f>VLOOKUP(B209,[1]GD_LCD_HS_LNS!$B$4:$E$993,4,FALSE)</f>
        <v>3875000</v>
      </c>
      <c r="G209" s="55">
        <v>19029389595011</v>
      </c>
      <c r="H209" s="15">
        <f>VLOOKUP(B209,[1]GD_CHAM_CONG!$C$6:$AN$934,38,FALSE)</f>
        <v>27</v>
      </c>
      <c r="I209" s="15">
        <f>VLOOKUP(B209,[1]GD_CHAM_CONG!$C$6:$AS$934,39,FALSE)+VLOOKUP(B209,[1]GD_CHAM_CONG!$C$6:$AS$934,40,FALSE)+VLOOKUP(B209,[1]GD_CHAM_CONG!$C$6:$AS$934,41,FALSE)+VLOOKUP(B209,[1]GD_CHAM_CONG!$C$6:$AS$934,42,FALSE)+VLOOKUP(B209,[1]GD_CHAM_CONG!$C$6:$AS$934,43,FALSE)</f>
        <v>0</v>
      </c>
      <c r="J209" s="15">
        <f>VLOOKUP(B209,[1]GD_CHAM_CONG!$C$6:$AV$934,44,FALSE)+VLOOKUP(B209,[1]GD_CHAM_CONG!$C$6:$AV$934,45,FALSE)+VLOOKUP(B209,[1]GD_CHAM_CONG!$C$6:$AV$934,46,FALSE)</f>
        <v>0</v>
      </c>
      <c r="K209" s="15">
        <f>VLOOKUP(B209,[1]GD_CHAM_CONG!$C$6:$AW$934,47,FALSE)</f>
        <v>0</v>
      </c>
      <c r="L209" s="15">
        <f>VLOOKUP(B209,[1]GD_CHAM_CONG!$C$6:$AZ$934,48,FALSE)</f>
        <v>0</v>
      </c>
      <c r="M209" s="15">
        <f>VLOOKUP(B209,[1]GD_CHAM_CONG!$C$6:$BF$934,50,FALSE)+VLOOKUP(B209,[1]GD_CHAM_CONG!$C$6:$BF$934,51,FALSE)+VLOOKUP(B209,[1]GD_CHAM_CONG!$C$6:$BF$934,52,FALSE)+VLOOKUP(B209,[1]GD_CHAM_CONG!$C$6:$BF$934,53,FALSE)+VLOOKUP(B209,[1]GD_CHAM_CONG!$C$6:$BF$934,54,FALSE)</f>
        <v>0</v>
      </c>
      <c r="N209" s="16">
        <f>VLOOKUP(B209,[1]GD_CHAM_CONG!$C$1:$BK$473,61,FALSE)</f>
        <v>0.98</v>
      </c>
      <c r="O209" s="16">
        <f>VLOOKUP(B209,[1]GD_LCD_HS_LNS!$B$4:$F$469,5,FALSE)</f>
        <v>1.6</v>
      </c>
      <c r="P209" s="17">
        <f>VLOOKUP(B209,[1]RPT_LNS_LUONG_CHE_DO!$B$5:$BC$548,54,FALSE)</f>
        <v>6350400</v>
      </c>
      <c r="Q209" s="17">
        <f>VLOOKUP(B209,[1]RPT_LNS_LUONG_CHE_DO!$B$5:$CD$916,81,FALSE)</f>
        <v>0</v>
      </c>
      <c r="R209" s="17">
        <f>VLOOKUP(B209,[1]RPT_PHU_CAP_TN!$B$5:$G$992,6,FALSE)</f>
        <v>0</v>
      </c>
      <c r="S209" s="17">
        <f>VLOOKUP(B209,[1]RPT_TIEN_AN_TRUA!$B$5:$I$993,8,FALSE)</f>
        <v>680000</v>
      </c>
      <c r="T209" s="17">
        <f>VLOOKUP(B209,[1]RPT_LNS_LUONG_CHE_DO!$B$5:$BX$920,75,FALSE)+VLOOKUP(B209,[1]RPT_LNS_LUONG_CHE_DO!$B$5:$BY$920,76,FALSE)</f>
        <v>447115.38461538468</v>
      </c>
      <c r="U209" s="13">
        <f>VLOOKUP(B209,[1]RPT_CAC_KHOAN_GIAM_TRU!$B$4:$I$472,7,FALSE) + VLOOKUP(B209,[1]RPT_CAC_KHOAN_GIAM_TRU!$B$4:$I$472,8,FALSE)</f>
        <v>149038.46153846156</v>
      </c>
      <c r="V209" s="17">
        <f t="shared" si="0"/>
        <v>7477515.384615385</v>
      </c>
      <c r="W209" s="18">
        <f>VLOOKUP(B209,[1]RPT_BAO_HIEM!$B$5:$N$992,11,FALSE)</f>
        <v>310000</v>
      </c>
      <c r="X209" s="18">
        <f>VLOOKUP(B209,[1]RPT_BAO_HIEM!$B$5:$N$992,12,FALSE)</f>
        <v>58125</v>
      </c>
      <c r="Y209" s="18">
        <f>VLOOKUP(B209,[1]RPT_BAO_HIEM!$B$5:$N$992,13,FALSE)</f>
        <v>38750</v>
      </c>
      <c r="Z209" s="19">
        <f>MIN(VLOOKUP(B209,[1]RPT_DOAN_PHI!$B$5:$H$894,7,FALSE),115000)</f>
        <v>38750</v>
      </c>
      <c r="AA209" s="18">
        <f>VLOOKUP(B209,[1]RPT_THUE!$B$5:$H$850,7,FALSE)</f>
        <v>0</v>
      </c>
      <c r="AB209" s="18">
        <f t="shared" si="1"/>
        <v>445625</v>
      </c>
      <c r="AC209" s="20">
        <f t="shared" si="2"/>
        <v>7031890.384615385</v>
      </c>
      <c r="AD209" s="20"/>
      <c r="AE209" s="20"/>
      <c r="AF209" s="20">
        <f t="shared" si="3"/>
        <v>7031890.384615385</v>
      </c>
      <c r="AG209" s="82">
        <f t="shared" si="10"/>
        <v>406875</v>
      </c>
    </row>
    <row r="210" spans="1:33" ht="19.5" customHeight="1">
      <c r="A210" s="12">
        <f t="shared" si="11"/>
        <v>204</v>
      </c>
      <c r="B210" s="40">
        <f>[1]GD_CHUNG!B212</f>
        <v>201511</v>
      </c>
      <c r="C210" s="42" t="str">
        <f>[1]GD_CHUNG!C212</f>
        <v>Trần Thị Nga</v>
      </c>
      <c r="D210" s="42" t="str">
        <f>[1]GD_CHUNG!D212</f>
        <v>Nhân viên phục vụ hành khách</v>
      </c>
      <c r="E210" s="13" t="str">
        <f>[1]GD_CHUNG!G212</f>
        <v>HD1N</v>
      </c>
      <c r="F210" s="14">
        <f>VLOOKUP(B210,[1]GD_LCD_HS_LNS!$B$4:$E$993,4,FALSE)</f>
        <v>3875000</v>
      </c>
      <c r="G210" s="55">
        <v>19029389596018</v>
      </c>
      <c r="H210" s="15">
        <f>VLOOKUP(B210,[1]GD_CHAM_CONG!$C$6:$AN$934,38,FALSE)</f>
        <v>24</v>
      </c>
      <c r="I210" s="15">
        <f>VLOOKUP(B210,[1]GD_CHAM_CONG!$C$6:$AS$934,39,FALSE)+VLOOKUP(B210,[1]GD_CHAM_CONG!$C$6:$AS$934,40,FALSE)+VLOOKUP(B210,[1]GD_CHAM_CONG!$C$6:$AS$934,41,FALSE)+VLOOKUP(B210,[1]GD_CHAM_CONG!$C$6:$AS$934,42,FALSE)+VLOOKUP(B210,[1]GD_CHAM_CONG!$C$6:$AS$934,43,FALSE)</f>
        <v>3</v>
      </c>
      <c r="J210" s="15">
        <f>VLOOKUP(B210,[1]GD_CHAM_CONG!$C$6:$AV$934,44,FALSE)+VLOOKUP(B210,[1]GD_CHAM_CONG!$C$6:$AV$934,45,FALSE)+VLOOKUP(B210,[1]GD_CHAM_CONG!$C$6:$AV$934,46,FALSE)</f>
        <v>0</v>
      </c>
      <c r="K210" s="15">
        <f>VLOOKUP(B210,[1]GD_CHAM_CONG!$C$6:$AW$934,47,FALSE)</f>
        <v>0</v>
      </c>
      <c r="L210" s="15">
        <f>VLOOKUP(B210,[1]GD_CHAM_CONG!$C$6:$AZ$934,48,FALSE)</f>
        <v>0</v>
      </c>
      <c r="M210" s="15">
        <f>VLOOKUP(B210,[1]GD_CHAM_CONG!$C$6:$BF$934,50,FALSE)+VLOOKUP(B210,[1]GD_CHAM_CONG!$C$6:$BF$934,51,FALSE)+VLOOKUP(B210,[1]GD_CHAM_CONG!$C$6:$BF$934,52,FALSE)+VLOOKUP(B210,[1]GD_CHAM_CONG!$C$6:$BF$934,53,FALSE)+VLOOKUP(B210,[1]GD_CHAM_CONG!$C$6:$BF$934,54,FALSE)</f>
        <v>0</v>
      </c>
      <c r="N210" s="16">
        <f>VLOOKUP(B210,[1]GD_CHAM_CONG!$C$1:$BK$473,61,FALSE)</f>
        <v>1</v>
      </c>
      <c r="O210" s="16">
        <f>VLOOKUP(B210,[1]GD_LCD_HS_LNS!$B$4:$F$469,5,FALSE)</f>
        <v>1.6</v>
      </c>
      <c r="P210" s="17">
        <f>VLOOKUP(B210,[1]RPT_LNS_LUONG_CHE_DO!$B$5:$BC$548,54,FALSE)</f>
        <v>5760000</v>
      </c>
      <c r="Q210" s="17">
        <f>VLOOKUP(B210,[1]RPT_LNS_LUONG_CHE_DO!$B$5:$CD$916,81,FALSE)</f>
        <v>0</v>
      </c>
      <c r="R210" s="17">
        <f>VLOOKUP(B210,[1]RPT_PHU_CAP_TN!$B$5:$G$992,6,FALSE)</f>
        <v>0</v>
      </c>
      <c r="S210" s="17">
        <f>VLOOKUP(B210,[1]RPT_TIEN_AN_TRUA!$B$5:$I$993,8,FALSE)</f>
        <v>604444.44444444438</v>
      </c>
      <c r="T210" s="17">
        <f>VLOOKUP(B210,[1]RPT_LNS_LUONG_CHE_DO!$B$5:$BX$920,75,FALSE)+VLOOKUP(B210,[1]RPT_LNS_LUONG_CHE_DO!$B$5:$BY$920,76,FALSE)</f>
        <v>223557.69230769234</v>
      </c>
      <c r="U210" s="13">
        <f>VLOOKUP(B210,[1]RPT_CAC_KHOAN_GIAM_TRU!$B$4:$I$472,7,FALSE) + VLOOKUP(B210,[1]RPT_CAC_KHOAN_GIAM_TRU!$B$4:$I$472,8,FALSE)</f>
        <v>74519.23076923078</v>
      </c>
      <c r="V210" s="17">
        <f t="shared" si="0"/>
        <v>6588002.1367521361</v>
      </c>
      <c r="W210" s="18">
        <f>VLOOKUP(B210,[1]RPT_BAO_HIEM!$B$5:$N$992,11,FALSE)</f>
        <v>310000</v>
      </c>
      <c r="X210" s="18">
        <f>VLOOKUP(B210,[1]RPT_BAO_HIEM!$B$5:$N$992,12,FALSE)</f>
        <v>58125</v>
      </c>
      <c r="Y210" s="18">
        <f>VLOOKUP(B210,[1]RPT_BAO_HIEM!$B$5:$N$992,13,FALSE)</f>
        <v>38750</v>
      </c>
      <c r="Z210" s="19">
        <f>MIN(VLOOKUP(B210,[1]RPT_DOAN_PHI!$B$5:$H$894,7,FALSE),115000)</f>
        <v>38750</v>
      </c>
      <c r="AA210" s="18">
        <f>VLOOKUP(B210,[1]RPT_THUE!$B$5:$H$850,7,FALSE)</f>
        <v>0</v>
      </c>
      <c r="AB210" s="18">
        <f t="shared" si="1"/>
        <v>445625</v>
      </c>
      <c r="AC210" s="20">
        <f t="shared" si="2"/>
        <v>6142377.1367521361</v>
      </c>
      <c r="AD210" s="20"/>
      <c r="AE210" s="20"/>
      <c r="AF210" s="20">
        <f t="shared" si="3"/>
        <v>6142377.1367521361</v>
      </c>
      <c r="AG210" s="82">
        <f t="shared" si="10"/>
        <v>406875</v>
      </c>
    </row>
    <row r="211" spans="1:33" ht="19.5" customHeight="1">
      <c r="A211" s="12">
        <f t="shared" si="11"/>
        <v>205</v>
      </c>
      <c r="B211" s="40">
        <f>[1]GD_CHUNG!B213</f>
        <v>201512</v>
      </c>
      <c r="C211" s="42" t="str">
        <f>[1]GD_CHUNG!C213</f>
        <v>Nguyễn Kim Phượng</v>
      </c>
      <c r="D211" s="42" t="str">
        <f>[1]GD_CHUNG!D213</f>
        <v>Nhân viên phục vụ hành khách</v>
      </c>
      <c r="E211" s="13" t="str">
        <f>[1]GD_CHUNG!G213</f>
        <v>HD1N</v>
      </c>
      <c r="F211" s="14">
        <f>VLOOKUP(B211,[1]GD_LCD_HS_LNS!$B$4:$E$993,4,FALSE)</f>
        <v>3875000</v>
      </c>
      <c r="G211" s="55">
        <v>19020845862011</v>
      </c>
      <c r="H211" s="15">
        <f>VLOOKUP(B211,[1]GD_CHAM_CONG!$C$6:$AN$934,38,FALSE)</f>
        <v>27</v>
      </c>
      <c r="I211" s="15">
        <f>VLOOKUP(B211,[1]GD_CHAM_CONG!$C$6:$AS$934,39,FALSE)+VLOOKUP(B211,[1]GD_CHAM_CONG!$C$6:$AS$934,40,FALSE)+VLOOKUP(B211,[1]GD_CHAM_CONG!$C$6:$AS$934,41,FALSE)+VLOOKUP(B211,[1]GD_CHAM_CONG!$C$6:$AS$934,42,FALSE)+VLOOKUP(B211,[1]GD_CHAM_CONG!$C$6:$AS$934,43,FALSE)</f>
        <v>0</v>
      </c>
      <c r="J211" s="15">
        <f>VLOOKUP(B211,[1]GD_CHAM_CONG!$C$6:$AV$934,44,FALSE)+VLOOKUP(B211,[1]GD_CHAM_CONG!$C$6:$AV$934,45,FALSE)+VLOOKUP(B211,[1]GD_CHAM_CONG!$C$6:$AV$934,46,FALSE)</f>
        <v>0</v>
      </c>
      <c r="K211" s="15">
        <f>VLOOKUP(B211,[1]GD_CHAM_CONG!$C$6:$AW$934,47,FALSE)</f>
        <v>0</v>
      </c>
      <c r="L211" s="15">
        <f>VLOOKUP(B211,[1]GD_CHAM_CONG!$C$6:$AZ$934,48,FALSE)</f>
        <v>0</v>
      </c>
      <c r="M211" s="15">
        <f>VLOOKUP(B211,[1]GD_CHAM_CONG!$C$6:$BF$934,50,FALSE)+VLOOKUP(B211,[1]GD_CHAM_CONG!$C$6:$BF$934,51,FALSE)+VLOOKUP(B211,[1]GD_CHAM_CONG!$C$6:$BF$934,52,FALSE)+VLOOKUP(B211,[1]GD_CHAM_CONG!$C$6:$BF$934,53,FALSE)+VLOOKUP(B211,[1]GD_CHAM_CONG!$C$6:$BF$934,54,FALSE)</f>
        <v>0</v>
      </c>
      <c r="N211" s="16">
        <f>VLOOKUP(B211,[1]GD_CHAM_CONG!$C$1:$BK$473,61,FALSE)</f>
        <v>0.96</v>
      </c>
      <c r="O211" s="16">
        <f>VLOOKUP(B211,[1]GD_LCD_HS_LNS!$B$4:$F$469,5,FALSE)</f>
        <v>1.6</v>
      </c>
      <c r="P211" s="17">
        <f>VLOOKUP(B211,[1]RPT_LNS_LUONG_CHE_DO!$B$5:$BC$548,54,FALSE)</f>
        <v>6220800</v>
      </c>
      <c r="Q211" s="17">
        <f>VLOOKUP(B211,[1]RPT_LNS_LUONG_CHE_DO!$B$5:$CD$916,81,FALSE)</f>
        <v>0</v>
      </c>
      <c r="R211" s="17">
        <f>VLOOKUP(B211,[1]RPT_PHU_CAP_TN!$B$5:$G$992,6,FALSE)</f>
        <v>0</v>
      </c>
      <c r="S211" s="17">
        <f>VLOOKUP(B211,[1]RPT_TIEN_AN_TRUA!$B$5:$I$993,8,FALSE)</f>
        <v>680000</v>
      </c>
      <c r="T211" s="17">
        <f>VLOOKUP(B211,[1]RPT_LNS_LUONG_CHE_DO!$B$5:$BX$920,75,FALSE)+VLOOKUP(B211,[1]RPT_LNS_LUONG_CHE_DO!$B$5:$BY$920,76,FALSE)</f>
        <v>447115.38461538468</v>
      </c>
      <c r="U211" s="13">
        <f>VLOOKUP(B211,[1]RPT_CAC_KHOAN_GIAM_TRU!$B$4:$I$472,7,FALSE) + VLOOKUP(B211,[1]RPT_CAC_KHOAN_GIAM_TRU!$B$4:$I$472,8,FALSE)</f>
        <v>149038.46153846156</v>
      </c>
      <c r="V211" s="17">
        <f t="shared" si="0"/>
        <v>7347915.384615385</v>
      </c>
      <c r="W211" s="18">
        <f>VLOOKUP(B211,[1]RPT_BAO_HIEM!$B$5:$N$992,11,FALSE)</f>
        <v>310000</v>
      </c>
      <c r="X211" s="18">
        <f>VLOOKUP(B211,[1]RPT_BAO_HIEM!$B$5:$N$992,12,FALSE)</f>
        <v>58125</v>
      </c>
      <c r="Y211" s="18">
        <f>VLOOKUP(B211,[1]RPT_BAO_HIEM!$B$5:$N$992,13,FALSE)</f>
        <v>38750</v>
      </c>
      <c r="Z211" s="19">
        <f>MIN(VLOOKUP(B211,[1]RPT_DOAN_PHI!$B$5:$H$894,7,FALSE),115000)</f>
        <v>38750</v>
      </c>
      <c r="AA211" s="18">
        <f>VLOOKUP(B211,[1]RPT_THUE!$B$5:$H$850,7,FALSE)</f>
        <v>0</v>
      </c>
      <c r="AB211" s="18">
        <f t="shared" si="1"/>
        <v>445625</v>
      </c>
      <c r="AC211" s="20">
        <f t="shared" si="2"/>
        <v>6902290.384615385</v>
      </c>
      <c r="AD211" s="20"/>
      <c r="AE211" s="20"/>
      <c r="AF211" s="20">
        <f t="shared" si="3"/>
        <v>6902290.384615385</v>
      </c>
      <c r="AG211" s="82">
        <f t="shared" si="10"/>
        <v>406875</v>
      </c>
    </row>
    <row r="212" spans="1:33" ht="19.5" customHeight="1">
      <c r="A212" s="12">
        <f t="shared" si="11"/>
        <v>206</v>
      </c>
      <c r="B212" s="40">
        <f>[1]GD_CHUNG!B214</f>
        <v>201513</v>
      </c>
      <c r="C212" s="42" t="str">
        <f>[1]GD_CHUNG!C214</f>
        <v>Bùi Thị Minh Hạnh</v>
      </c>
      <c r="D212" s="42" t="str">
        <f>[1]GD_CHUNG!D214</f>
        <v>Nhân viên phục vụ hành khách</v>
      </c>
      <c r="E212" s="13" t="str">
        <f>[1]GD_CHUNG!G214</f>
        <v>HD1N</v>
      </c>
      <c r="F212" s="14">
        <f>VLOOKUP(B212,[1]GD_LCD_HS_LNS!$B$4:$E$993,4,FALSE)</f>
        <v>3875000</v>
      </c>
      <c r="G212" s="55">
        <v>19021900349015</v>
      </c>
      <c r="H212" s="15">
        <f>VLOOKUP(B212,[1]GD_CHAM_CONG!$C$6:$AN$934,38,FALSE)</f>
        <v>27</v>
      </c>
      <c r="I212" s="15">
        <f>VLOOKUP(B212,[1]GD_CHAM_CONG!$C$6:$AS$934,39,FALSE)+VLOOKUP(B212,[1]GD_CHAM_CONG!$C$6:$AS$934,40,FALSE)+VLOOKUP(B212,[1]GD_CHAM_CONG!$C$6:$AS$934,41,FALSE)+VLOOKUP(B212,[1]GD_CHAM_CONG!$C$6:$AS$934,42,FALSE)+VLOOKUP(B212,[1]GD_CHAM_CONG!$C$6:$AS$934,43,FALSE)</f>
        <v>0</v>
      </c>
      <c r="J212" s="15">
        <f>VLOOKUP(B212,[1]GD_CHAM_CONG!$C$6:$AV$934,44,FALSE)+VLOOKUP(B212,[1]GD_CHAM_CONG!$C$6:$AV$934,45,FALSE)+VLOOKUP(B212,[1]GD_CHAM_CONG!$C$6:$AV$934,46,FALSE)</f>
        <v>0</v>
      </c>
      <c r="K212" s="15">
        <f>VLOOKUP(B212,[1]GD_CHAM_CONG!$C$6:$AW$934,47,FALSE)</f>
        <v>0</v>
      </c>
      <c r="L212" s="15">
        <f>VLOOKUP(B212,[1]GD_CHAM_CONG!$C$6:$AZ$934,48,FALSE)</f>
        <v>0</v>
      </c>
      <c r="M212" s="15">
        <f>VLOOKUP(B212,[1]GD_CHAM_CONG!$C$6:$BF$934,50,FALSE)+VLOOKUP(B212,[1]GD_CHAM_CONG!$C$6:$BF$934,51,FALSE)+VLOOKUP(B212,[1]GD_CHAM_CONG!$C$6:$BF$934,52,FALSE)+VLOOKUP(B212,[1]GD_CHAM_CONG!$C$6:$BF$934,53,FALSE)+VLOOKUP(B212,[1]GD_CHAM_CONG!$C$6:$BF$934,54,FALSE)</f>
        <v>0</v>
      </c>
      <c r="N212" s="16">
        <f>VLOOKUP(B212,[1]GD_CHAM_CONG!$C$1:$BK$473,61,FALSE)</f>
        <v>0.92</v>
      </c>
      <c r="O212" s="16">
        <f>VLOOKUP(B212,[1]GD_LCD_HS_LNS!$B$4:$F$469,5,FALSE)</f>
        <v>1.6</v>
      </c>
      <c r="P212" s="17">
        <f>VLOOKUP(B212,[1]RPT_LNS_LUONG_CHE_DO!$B$5:$BC$548,54,FALSE)</f>
        <v>5961600.0000000009</v>
      </c>
      <c r="Q212" s="17">
        <f>VLOOKUP(B212,[1]RPT_LNS_LUONG_CHE_DO!$B$5:$CD$916,81,FALSE)</f>
        <v>0</v>
      </c>
      <c r="R212" s="17">
        <f>VLOOKUP(B212,[1]RPT_PHU_CAP_TN!$B$5:$G$992,6,FALSE)</f>
        <v>0</v>
      </c>
      <c r="S212" s="17">
        <f>VLOOKUP(B212,[1]RPT_TIEN_AN_TRUA!$B$5:$I$993,8,FALSE)</f>
        <v>680000</v>
      </c>
      <c r="T212" s="17">
        <f>VLOOKUP(B212,[1]RPT_LNS_LUONG_CHE_DO!$B$5:$BX$920,75,FALSE)+VLOOKUP(B212,[1]RPT_LNS_LUONG_CHE_DO!$B$5:$BY$920,76,FALSE)</f>
        <v>447115.38461538468</v>
      </c>
      <c r="U212" s="13">
        <f>VLOOKUP(B212,[1]RPT_CAC_KHOAN_GIAM_TRU!$B$4:$I$472,7,FALSE) + VLOOKUP(B212,[1]RPT_CAC_KHOAN_GIAM_TRU!$B$4:$I$472,8,FALSE)</f>
        <v>149038.46153846156</v>
      </c>
      <c r="V212" s="17">
        <f t="shared" si="0"/>
        <v>7088715.3846153859</v>
      </c>
      <c r="W212" s="18">
        <f>VLOOKUP(B212,[1]RPT_BAO_HIEM!$B$5:$N$992,11,FALSE)</f>
        <v>310000</v>
      </c>
      <c r="X212" s="18">
        <f>VLOOKUP(B212,[1]RPT_BAO_HIEM!$B$5:$N$992,12,FALSE)</f>
        <v>58125</v>
      </c>
      <c r="Y212" s="18">
        <f>VLOOKUP(B212,[1]RPT_BAO_HIEM!$B$5:$N$992,13,FALSE)</f>
        <v>38750</v>
      </c>
      <c r="Z212" s="19">
        <f>MIN(VLOOKUP(B212,[1]RPT_DOAN_PHI!$B$5:$H$894,7,FALSE),115000)</f>
        <v>38750</v>
      </c>
      <c r="AA212" s="18">
        <f>VLOOKUP(B212,[1]RPT_THUE!$B$5:$H$850,7,FALSE)</f>
        <v>0</v>
      </c>
      <c r="AB212" s="18">
        <f t="shared" si="1"/>
        <v>445625</v>
      </c>
      <c r="AC212" s="20">
        <f t="shared" si="2"/>
        <v>6643090.3846153859</v>
      </c>
      <c r="AD212" s="20"/>
      <c r="AE212" s="20"/>
      <c r="AF212" s="20">
        <f t="shared" si="3"/>
        <v>6643090.3846153859</v>
      </c>
      <c r="AG212" s="82">
        <f t="shared" si="10"/>
        <v>406875</v>
      </c>
    </row>
    <row r="213" spans="1:33" ht="19.5" customHeight="1">
      <c r="A213" s="12">
        <f t="shared" si="11"/>
        <v>207</v>
      </c>
      <c r="B213" s="40">
        <f>[1]GD_CHUNG!B215</f>
        <v>201514</v>
      </c>
      <c r="C213" s="42" t="str">
        <f>[1]GD_CHUNG!C215</f>
        <v>Đặng Thị Hải Yến</v>
      </c>
      <c r="D213" s="42" t="str">
        <f>[1]GD_CHUNG!D215</f>
        <v>Nhân viên phục vụ hành khách</v>
      </c>
      <c r="E213" s="13" t="str">
        <f>[1]GD_CHUNG!G215</f>
        <v>HD1N</v>
      </c>
      <c r="F213" s="14">
        <f>VLOOKUP(B213,[1]GD_LCD_HS_LNS!$B$4:$E$993,4,FALSE)</f>
        <v>3875000</v>
      </c>
      <c r="G213" s="55">
        <v>19029389598010</v>
      </c>
      <c r="H213" s="15">
        <f>VLOOKUP(B213,[1]GD_CHAM_CONG!$C$6:$AN$934,38,FALSE)</f>
        <v>27</v>
      </c>
      <c r="I213" s="15">
        <f>VLOOKUP(B213,[1]GD_CHAM_CONG!$C$6:$AS$934,39,FALSE)+VLOOKUP(B213,[1]GD_CHAM_CONG!$C$6:$AS$934,40,FALSE)+VLOOKUP(B213,[1]GD_CHAM_CONG!$C$6:$AS$934,41,FALSE)+VLOOKUP(B213,[1]GD_CHAM_CONG!$C$6:$AS$934,42,FALSE)+VLOOKUP(B213,[1]GD_CHAM_CONG!$C$6:$AS$934,43,FALSE)</f>
        <v>0</v>
      </c>
      <c r="J213" s="15">
        <f>VLOOKUP(B213,[1]GD_CHAM_CONG!$C$6:$AV$934,44,FALSE)+VLOOKUP(B213,[1]GD_CHAM_CONG!$C$6:$AV$934,45,FALSE)+VLOOKUP(B213,[1]GD_CHAM_CONG!$C$6:$AV$934,46,FALSE)</f>
        <v>0</v>
      </c>
      <c r="K213" s="15">
        <f>VLOOKUP(B213,[1]GD_CHAM_CONG!$C$6:$AW$934,47,FALSE)</f>
        <v>0</v>
      </c>
      <c r="L213" s="15">
        <f>VLOOKUP(B213,[1]GD_CHAM_CONG!$C$6:$AZ$934,48,FALSE)</f>
        <v>0</v>
      </c>
      <c r="M213" s="15">
        <f>VLOOKUP(B213,[1]GD_CHAM_CONG!$C$6:$BF$934,50,FALSE)+VLOOKUP(B213,[1]GD_CHAM_CONG!$C$6:$BF$934,51,FALSE)+VLOOKUP(B213,[1]GD_CHAM_CONG!$C$6:$BF$934,52,FALSE)+VLOOKUP(B213,[1]GD_CHAM_CONG!$C$6:$BF$934,53,FALSE)+VLOOKUP(B213,[1]GD_CHAM_CONG!$C$6:$BF$934,54,FALSE)</f>
        <v>0</v>
      </c>
      <c r="N213" s="16">
        <f>VLOOKUP(B213,[1]GD_CHAM_CONG!$C$1:$BK$473,61,FALSE)</f>
        <v>1.05</v>
      </c>
      <c r="O213" s="16">
        <f>VLOOKUP(B213,[1]GD_LCD_HS_LNS!$B$4:$F$469,5,FALSE)</f>
        <v>1.6</v>
      </c>
      <c r="P213" s="17">
        <f>VLOOKUP(B213,[1]RPT_LNS_LUONG_CHE_DO!$B$5:$BC$548,54,FALSE)</f>
        <v>6804000.0000000009</v>
      </c>
      <c r="Q213" s="17">
        <f>VLOOKUP(B213,[1]RPT_LNS_LUONG_CHE_DO!$B$5:$CD$916,81,FALSE)</f>
        <v>0</v>
      </c>
      <c r="R213" s="17">
        <f>VLOOKUP(B213,[1]RPT_PHU_CAP_TN!$B$5:$G$992,6,FALSE)</f>
        <v>0</v>
      </c>
      <c r="S213" s="17">
        <f>VLOOKUP(B213,[1]RPT_TIEN_AN_TRUA!$B$5:$I$993,8,FALSE)</f>
        <v>680000</v>
      </c>
      <c r="T213" s="17">
        <f>VLOOKUP(B213,[1]RPT_LNS_LUONG_CHE_DO!$B$5:$BX$920,75,FALSE)+VLOOKUP(B213,[1]RPT_LNS_LUONG_CHE_DO!$B$5:$BY$920,76,FALSE)</f>
        <v>447115.38461538468</v>
      </c>
      <c r="U213" s="13">
        <f>VLOOKUP(B213,[1]RPT_CAC_KHOAN_GIAM_TRU!$B$4:$I$472,7,FALSE) + VLOOKUP(B213,[1]RPT_CAC_KHOAN_GIAM_TRU!$B$4:$I$472,8,FALSE)</f>
        <v>149038.46153846156</v>
      </c>
      <c r="V213" s="17">
        <f t="shared" si="0"/>
        <v>7931115.3846153859</v>
      </c>
      <c r="W213" s="18">
        <f>VLOOKUP(B213,[1]RPT_BAO_HIEM!$B$5:$N$992,11,FALSE)</f>
        <v>310000</v>
      </c>
      <c r="X213" s="18">
        <f>VLOOKUP(B213,[1]RPT_BAO_HIEM!$B$5:$N$992,12,FALSE)</f>
        <v>58125</v>
      </c>
      <c r="Y213" s="18">
        <f>VLOOKUP(B213,[1]RPT_BAO_HIEM!$B$5:$N$992,13,FALSE)</f>
        <v>38750</v>
      </c>
      <c r="Z213" s="19">
        <f>MIN(VLOOKUP(B213,[1]RPT_DOAN_PHI!$B$5:$H$894,7,FALSE),115000)</f>
        <v>38750</v>
      </c>
      <c r="AA213" s="18">
        <f>VLOOKUP(B213,[1]RPT_THUE!$B$5:$H$850,7,FALSE)</f>
        <v>0</v>
      </c>
      <c r="AB213" s="18">
        <f t="shared" si="1"/>
        <v>445625</v>
      </c>
      <c r="AC213" s="20">
        <f t="shared" si="2"/>
        <v>7485490.3846153859</v>
      </c>
      <c r="AD213" s="20"/>
      <c r="AE213" s="20"/>
      <c r="AF213" s="20">
        <f t="shared" si="3"/>
        <v>7485490.3846153859</v>
      </c>
      <c r="AG213" s="82">
        <f t="shared" si="10"/>
        <v>406875</v>
      </c>
    </row>
    <row r="214" spans="1:33" ht="19.5" customHeight="1">
      <c r="A214" s="12">
        <f t="shared" si="11"/>
        <v>208</v>
      </c>
      <c r="B214" s="40">
        <f>[1]GD_CHUNG!B216</f>
        <v>201515</v>
      </c>
      <c r="C214" s="42" t="str">
        <f>[1]GD_CHUNG!C216</f>
        <v>Phạm Minh Dũng</v>
      </c>
      <c r="D214" s="42" t="str">
        <f>[1]GD_CHUNG!D216</f>
        <v>Nhân viên phục vụ hành khách</v>
      </c>
      <c r="E214" s="13" t="str">
        <f>[1]GD_CHUNG!G216</f>
        <v>HD1N</v>
      </c>
      <c r="F214" s="14">
        <f>VLOOKUP(B214,[1]GD_LCD_HS_LNS!$B$4:$E$993,4,FALSE)</f>
        <v>3875000</v>
      </c>
      <c r="G214" s="55">
        <v>19029389603014</v>
      </c>
      <c r="H214" s="15">
        <f>VLOOKUP(B214,[1]GD_CHAM_CONG!$C$6:$AN$934,38,FALSE)</f>
        <v>27</v>
      </c>
      <c r="I214" s="15">
        <f>VLOOKUP(B214,[1]GD_CHAM_CONG!$C$6:$AS$934,39,FALSE)+VLOOKUP(B214,[1]GD_CHAM_CONG!$C$6:$AS$934,40,FALSE)+VLOOKUP(B214,[1]GD_CHAM_CONG!$C$6:$AS$934,41,FALSE)+VLOOKUP(B214,[1]GD_CHAM_CONG!$C$6:$AS$934,42,FALSE)+VLOOKUP(B214,[1]GD_CHAM_CONG!$C$6:$AS$934,43,FALSE)</f>
        <v>0</v>
      </c>
      <c r="J214" s="15">
        <f>VLOOKUP(B214,[1]GD_CHAM_CONG!$C$6:$AV$934,44,FALSE)+VLOOKUP(B214,[1]GD_CHAM_CONG!$C$6:$AV$934,45,FALSE)+VLOOKUP(B214,[1]GD_CHAM_CONG!$C$6:$AV$934,46,FALSE)</f>
        <v>0</v>
      </c>
      <c r="K214" s="15">
        <f>VLOOKUP(B214,[1]GD_CHAM_CONG!$C$6:$AW$934,47,FALSE)</f>
        <v>0</v>
      </c>
      <c r="L214" s="15">
        <f>VLOOKUP(B214,[1]GD_CHAM_CONG!$C$6:$AZ$934,48,FALSE)</f>
        <v>0</v>
      </c>
      <c r="M214" s="15">
        <f>VLOOKUP(B214,[1]GD_CHAM_CONG!$C$6:$BF$934,50,FALSE)+VLOOKUP(B214,[1]GD_CHAM_CONG!$C$6:$BF$934,51,FALSE)+VLOOKUP(B214,[1]GD_CHAM_CONG!$C$6:$BF$934,52,FALSE)+VLOOKUP(B214,[1]GD_CHAM_CONG!$C$6:$BF$934,53,FALSE)+VLOOKUP(B214,[1]GD_CHAM_CONG!$C$6:$BF$934,54,FALSE)</f>
        <v>0</v>
      </c>
      <c r="N214" s="16">
        <f>VLOOKUP(B214,[1]GD_CHAM_CONG!$C$1:$BK$473,61,FALSE)</f>
        <v>0.99</v>
      </c>
      <c r="O214" s="16">
        <f>VLOOKUP(B214,[1]GD_LCD_HS_LNS!$B$4:$F$469,5,FALSE)</f>
        <v>1.6</v>
      </c>
      <c r="P214" s="17">
        <f>VLOOKUP(B214,[1]RPT_LNS_LUONG_CHE_DO!$B$5:$BC$548,54,FALSE)</f>
        <v>6415200</v>
      </c>
      <c r="Q214" s="17">
        <f>VLOOKUP(B214,[1]RPT_LNS_LUONG_CHE_DO!$B$5:$CD$916,81,FALSE)</f>
        <v>0</v>
      </c>
      <c r="R214" s="17">
        <f>VLOOKUP(B214,[1]RPT_PHU_CAP_TN!$B$5:$G$992,6,FALSE)</f>
        <v>0</v>
      </c>
      <c r="S214" s="17">
        <f>VLOOKUP(B214,[1]RPT_TIEN_AN_TRUA!$B$5:$I$993,8,FALSE)</f>
        <v>680000</v>
      </c>
      <c r="T214" s="17">
        <f>VLOOKUP(B214,[1]RPT_LNS_LUONG_CHE_DO!$B$5:$BX$920,75,FALSE)+VLOOKUP(B214,[1]RPT_LNS_LUONG_CHE_DO!$B$5:$BY$920,76,FALSE)</f>
        <v>447115.38461538468</v>
      </c>
      <c r="U214" s="13">
        <f>VLOOKUP(B214,[1]RPT_CAC_KHOAN_GIAM_TRU!$B$4:$I$472,7,FALSE) + VLOOKUP(B214,[1]RPT_CAC_KHOAN_GIAM_TRU!$B$4:$I$472,8,FALSE)</f>
        <v>149038.46153846156</v>
      </c>
      <c r="V214" s="17">
        <f t="shared" si="0"/>
        <v>7542315.384615385</v>
      </c>
      <c r="W214" s="18">
        <f>VLOOKUP(B214,[1]RPT_BAO_HIEM!$B$5:$N$992,11,FALSE)</f>
        <v>310000</v>
      </c>
      <c r="X214" s="18">
        <f>VLOOKUP(B214,[1]RPT_BAO_HIEM!$B$5:$N$992,12,FALSE)</f>
        <v>58125</v>
      </c>
      <c r="Y214" s="18">
        <f>VLOOKUP(B214,[1]RPT_BAO_HIEM!$B$5:$N$992,13,FALSE)</f>
        <v>38750</v>
      </c>
      <c r="Z214" s="19">
        <f>MIN(VLOOKUP(B214,[1]RPT_DOAN_PHI!$B$5:$H$894,7,FALSE),115000)</f>
        <v>38750</v>
      </c>
      <c r="AA214" s="18">
        <f>VLOOKUP(B214,[1]RPT_THUE!$B$5:$H$850,7,FALSE)</f>
        <v>0</v>
      </c>
      <c r="AB214" s="18">
        <f t="shared" si="1"/>
        <v>445625</v>
      </c>
      <c r="AC214" s="20">
        <f t="shared" si="2"/>
        <v>7096690.384615385</v>
      </c>
      <c r="AD214" s="20"/>
      <c r="AE214" s="20"/>
      <c r="AF214" s="20">
        <f t="shared" si="3"/>
        <v>7096690.384615385</v>
      </c>
      <c r="AG214" s="82">
        <f t="shared" si="10"/>
        <v>406875</v>
      </c>
    </row>
    <row r="215" spans="1:33" ht="19.5" customHeight="1">
      <c r="A215" s="12">
        <f t="shared" si="11"/>
        <v>209</v>
      </c>
      <c r="B215" s="40">
        <f>[1]GD_CHUNG!B217</f>
        <v>10599</v>
      </c>
      <c r="C215" s="42" t="str">
        <f>[1]GD_CHUNG!C217</f>
        <v>Đào Thu Giang</v>
      </c>
      <c r="D215" s="42" t="str">
        <f>[1]GD_CHUNG!D217</f>
        <v>NV PVHK</v>
      </c>
      <c r="E215" s="13" t="str">
        <f>[1]GD_CHUNG!G217</f>
        <v>HD3N</v>
      </c>
      <c r="F215" s="14">
        <f>VLOOKUP(B215,[1]GD_LCD_HS_LNS!$B$4:$E$993,4,FALSE)</f>
        <v>3875000</v>
      </c>
      <c r="G215" s="54">
        <f>VLOOKUP(B215,[1]GD_CHUNG!$B$5:$N$532,13,FALSE)</f>
        <v>10525213781018</v>
      </c>
      <c r="H215" s="15">
        <f>VLOOKUP(B215,[1]GD_CHAM_CONG!$C$6:$AN$934,38,FALSE)</f>
        <v>0</v>
      </c>
      <c r="I215" s="15">
        <f>VLOOKUP(B215,[1]GD_CHAM_CONG!$C$6:$AS$934,39,FALSE)+VLOOKUP(B215,[1]GD_CHAM_CONG!$C$6:$AS$934,40,FALSE)+VLOOKUP(B215,[1]GD_CHAM_CONG!$C$6:$AS$934,41,FALSE)+VLOOKUP(B215,[1]GD_CHAM_CONG!$C$6:$AS$934,42,FALSE)+VLOOKUP(B215,[1]GD_CHAM_CONG!$C$6:$AS$934,43,FALSE)</f>
        <v>0</v>
      </c>
      <c r="J215" s="15">
        <f>VLOOKUP(B215,[1]GD_CHAM_CONG!$C$6:$AV$934,44,FALSE)+VLOOKUP(B215,[1]GD_CHAM_CONG!$C$6:$AV$934,45,FALSE)+VLOOKUP(B215,[1]GD_CHAM_CONG!$C$6:$AV$934,46,FALSE)</f>
        <v>27</v>
      </c>
      <c r="K215" s="15">
        <f>VLOOKUP(B215,[1]GD_CHAM_CONG!$C$6:$AW$934,47,FALSE)</f>
        <v>0</v>
      </c>
      <c r="L215" s="15">
        <f>VLOOKUP(B215,[1]GD_CHAM_CONG!$C$6:$AZ$934,48,FALSE)</f>
        <v>0</v>
      </c>
      <c r="M215" s="15">
        <f>VLOOKUP(B215,[1]GD_CHAM_CONG!$C$6:$BF$934,50,FALSE)+VLOOKUP(B215,[1]GD_CHAM_CONG!$C$6:$BF$934,51,FALSE)+VLOOKUP(B215,[1]GD_CHAM_CONG!$C$6:$BF$934,52,FALSE)+VLOOKUP(B215,[1]GD_CHAM_CONG!$C$6:$BF$934,53,FALSE)+VLOOKUP(B215,[1]GD_CHAM_CONG!$C$6:$BF$934,54,FALSE)</f>
        <v>0</v>
      </c>
      <c r="N215" s="16">
        <f>VLOOKUP(B215,[1]GD_CHAM_CONG!$C$1:$BK$473,61,FALSE)</f>
        <v>1</v>
      </c>
      <c r="O215" s="16">
        <f>VLOOKUP(B215,[1]GD_LCD_HS_LNS!$B$4:$F$469,5,FALSE)</f>
        <v>1.91</v>
      </c>
      <c r="P215" s="17">
        <f>VLOOKUP(B215,[1]RPT_LNS_LUONG_CHE_DO!$B$5:$BC$548,54,FALSE)</f>
        <v>859500</v>
      </c>
      <c r="Q215" s="17">
        <f>VLOOKUP(B215,[1]RPT_LNS_LUONG_CHE_DO!$B$5:$CD$916,81,FALSE)</f>
        <v>0</v>
      </c>
      <c r="R215" s="17">
        <f>VLOOKUP(B215,[1]RPT_PHU_CAP_TN!$B$5:$G$992,6,FALSE)</f>
        <v>0</v>
      </c>
      <c r="S215" s="17">
        <f>VLOOKUP(B215,[1]RPT_TIEN_AN_TRUA!$B$5:$I$993,8,FALSE)</f>
        <v>0</v>
      </c>
      <c r="T215" s="17">
        <f>VLOOKUP(B215,[1]RPT_LNS_LUONG_CHE_DO!$B$5:$BX$920,75,FALSE)+VLOOKUP(B215,[1]RPT_LNS_LUONG_CHE_DO!$B$5:$BY$920,76,FALSE)</f>
        <v>0</v>
      </c>
      <c r="U215" s="13">
        <f>VLOOKUP(B215,[1]RPT_CAC_KHOAN_GIAM_TRU!$B$4:$I$472,7,FALSE) + VLOOKUP(B215,[1]RPT_CAC_KHOAN_GIAM_TRU!$B$4:$I$472,8,FALSE)</f>
        <v>0</v>
      </c>
      <c r="V215" s="17">
        <f t="shared" si="0"/>
        <v>859500</v>
      </c>
      <c r="W215" s="18">
        <f>VLOOKUP(B215,[1]RPT_BAO_HIEM!$B$5:$N$992,11,FALSE)</f>
        <v>0</v>
      </c>
      <c r="X215" s="18">
        <f>VLOOKUP(B215,[1]RPT_BAO_HIEM!$B$5:$N$992,12,FALSE)</f>
        <v>0</v>
      </c>
      <c r="Y215" s="18">
        <f>VLOOKUP(B215,[1]RPT_BAO_HIEM!$B$5:$N$992,13,FALSE)</f>
        <v>0</v>
      </c>
      <c r="Z215" s="19">
        <f>MIN(VLOOKUP(B215,[1]RPT_DOAN_PHI!$B$5:$H$894,7,FALSE),115000)</f>
        <v>0</v>
      </c>
      <c r="AA215" s="18">
        <f>VLOOKUP(B215,[1]RPT_THUE!$B$5:$H$850,7,FALSE)</f>
        <v>0</v>
      </c>
      <c r="AB215" s="18">
        <f t="shared" si="1"/>
        <v>0</v>
      </c>
      <c r="AC215" s="20">
        <f t="shared" si="2"/>
        <v>859500</v>
      </c>
      <c r="AD215" s="21"/>
      <c r="AE215" s="20"/>
      <c r="AF215" s="20">
        <f t="shared" si="3"/>
        <v>859500</v>
      </c>
      <c r="AG215" s="82">
        <f t="shared" si="10"/>
        <v>0</v>
      </c>
    </row>
    <row r="216" spans="1:33" ht="19.5" customHeight="1">
      <c r="A216" s="12">
        <f t="shared" si="11"/>
        <v>210</v>
      </c>
      <c r="B216" s="40">
        <f>[1]GD_CHUNG!B218</f>
        <v>10765</v>
      </c>
      <c r="C216" s="42" t="str">
        <f>[1]GD_CHUNG!C218</f>
        <v>Nguyễn Thị Thuý</v>
      </c>
      <c r="D216" s="42" t="str">
        <f>[1]GD_CHUNG!D218</f>
        <v>Nv Thống kê</v>
      </c>
      <c r="E216" s="13" t="str">
        <f>[1]GD_CHUNG!G218</f>
        <v>HD3N</v>
      </c>
      <c r="F216" s="14">
        <f>VLOOKUP(B216,[1]GD_LCD_HS_LNS!$B$4:$E$993,4,FALSE)</f>
        <v>3488000</v>
      </c>
      <c r="G216" s="54">
        <f>VLOOKUP(B216,[1]GD_CHUNG!$B$5:$N$532,13,FALSE)</f>
        <v>10524470160011</v>
      </c>
      <c r="H216" s="15">
        <f>VLOOKUP(B216,[1]GD_CHAM_CONG!$C$6:$AN$934,38,FALSE)</f>
        <v>23</v>
      </c>
      <c r="I216" s="15">
        <f>VLOOKUP(B216,[1]GD_CHAM_CONG!$C$6:$AS$934,39,FALSE)+VLOOKUP(B216,[1]GD_CHAM_CONG!$C$6:$AS$934,40,FALSE)+VLOOKUP(B216,[1]GD_CHAM_CONG!$C$6:$AS$934,41,FALSE)+VLOOKUP(B216,[1]GD_CHAM_CONG!$C$6:$AS$934,42,FALSE)+VLOOKUP(B216,[1]GD_CHAM_CONG!$C$6:$AS$934,43,FALSE)</f>
        <v>0</v>
      </c>
      <c r="J216" s="15">
        <f>VLOOKUP(B216,[1]GD_CHAM_CONG!$C$6:$AV$934,44,FALSE)+VLOOKUP(B216,[1]GD_CHAM_CONG!$C$6:$AV$934,45,FALSE)+VLOOKUP(B216,[1]GD_CHAM_CONG!$C$6:$AV$934,46,FALSE)</f>
        <v>0</v>
      </c>
      <c r="K216" s="15">
        <f>VLOOKUP(B216,[1]GD_CHAM_CONG!$C$6:$AW$934,47,FALSE)</f>
        <v>0</v>
      </c>
      <c r="L216" s="15">
        <f>VLOOKUP(B216,[1]GD_CHAM_CONG!$C$6:$AZ$934,48,FALSE)</f>
        <v>0</v>
      </c>
      <c r="M216" s="15">
        <f>VLOOKUP(B216,[1]GD_CHAM_CONG!$C$6:$BF$934,50,FALSE)+VLOOKUP(B216,[1]GD_CHAM_CONG!$C$6:$BF$934,51,FALSE)+VLOOKUP(B216,[1]GD_CHAM_CONG!$C$6:$BF$934,52,FALSE)+VLOOKUP(B216,[1]GD_CHAM_CONG!$C$6:$BF$934,53,FALSE)+VLOOKUP(B216,[1]GD_CHAM_CONG!$C$6:$BF$934,54,FALSE)</f>
        <v>0</v>
      </c>
      <c r="N216" s="16">
        <f>VLOOKUP(B216,[1]GD_CHAM_CONG!$C$1:$BK$473,61,FALSE)</f>
        <v>1</v>
      </c>
      <c r="O216" s="16">
        <f>VLOOKUP(B216,[1]GD_LCD_HS_LNS!$B$4:$F$469,5,FALSE)</f>
        <v>1.9</v>
      </c>
      <c r="P216" s="17">
        <f>VLOOKUP(B216,[1]RPT_LNS_LUONG_CHE_DO!$B$5:$BC$548,54,FALSE)</f>
        <v>8550000</v>
      </c>
      <c r="Q216" s="17">
        <f>VLOOKUP(B216,[1]RPT_LNS_LUONG_CHE_DO!$B$5:$CD$916,81,FALSE)</f>
        <v>0</v>
      </c>
      <c r="R216" s="17">
        <f>VLOOKUP(B216,[1]RPT_PHU_CAP_TN!$B$5:$G$992,6,FALSE)</f>
        <v>0</v>
      </c>
      <c r="S216" s="17">
        <f>VLOOKUP(B216,[1]RPT_TIEN_AN_TRUA!$B$5:$I$993,8,FALSE)</f>
        <v>680000</v>
      </c>
      <c r="T216" s="17">
        <f>VLOOKUP(B216,[1]RPT_LNS_LUONG_CHE_DO!$B$5:$BX$920,75,FALSE)+VLOOKUP(B216,[1]RPT_LNS_LUONG_CHE_DO!$B$5:$BY$920,76,FALSE)</f>
        <v>0</v>
      </c>
      <c r="U216" s="13">
        <f>VLOOKUP(B216,[1]RPT_CAC_KHOAN_GIAM_TRU!$B$4:$I$472,7,FALSE) + VLOOKUP(B216,[1]RPT_CAC_KHOAN_GIAM_TRU!$B$4:$I$472,8,FALSE)</f>
        <v>0</v>
      </c>
      <c r="V216" s="17">
        <f t="shared" si="0"/>
        <v>9230000</v>
      </c>
      <c r="W216" s="18">
        <f>VLOOKUP(B216,[1]RPT_BAO_HIEM!$B$5:$N$992,11,FALSE)</f>
        <v>279040</v>
      </c>
      <c r="X216" s="18">
        <f>VLOOKUP(B216,[1]RPT_BAO_HIEM!$B$5:$N$992,12,FALSE)</f>
        <v>52320</v>
      </c>
      <c r="Y216" s="18">
        <f>VLOOKUP(B216,[1]RPT_BAO_HIEM!$B$5:$N$992,13,FALSE)</f>
        <v>34880</v>
      </c>
      <c r="Z216" s="19">
        <f>MIN(VLOOKUP(B216,[1]RPT_DOAN_PHI!$B$5:$H$894,7,FALSE),115000)</f>
        <v>34880</v>
      </c>
      <c r="AA216" s="18">
        <f>VLOOKUP(B216,[1]RPT_THUE!$B$5:$H$850,7,FALSE)</f>
        <v>0</v>
      </c>
      <c r="AB216" s="18">
        <f t="shared" si="1"/>
        <v>401120</v>
      </c>
      <c r="AC216" s="20">
        <f t="shared" si="2"/>
        <v>8828880</v>
      </c>
      <c r="AD216" s="20"/>
      <c r="AE216" s="20"/>
      <c r="AF216" s="20">
        <f t="shared" si="3"/>
        <v>8828880</v>
      </c>
      <c r="AG216" s="82">
        <f t="shared" si="10"/>
        <v>366240</v>
      </c>
    </row>
    <row r="217" spans="1:33" ht="19.5" customHeight="1">
      <c r="A217" s="12">
        <f t="shared" si="11"/>
        <v>211</v>
      </c>
      <c r="B217" s="40">
        <f>[1]GD_CHUNG!B219</f>
        <v>10787</v>
      </c>
      <c r="C217" s="42" t="str">
        <f>[1]GD_CHUNG!C219</f>
        <v>Lê Đình Tuấn</v>
      </c>
      <c r="D217" s="42" t="str">
        <f>[1]GD_CHUNG!D219</f>
        <v>Trưởng phòng</v>
      </c>
      <c r="E217" s="13" t="str">
        <f>[1]GD_CHUNG!G219</f>
        <v>HDKX</v>
      </c>
      <c r="F217" s="14">
        <f>VLOOKUP(B217,[1]GD_LCD_HS_LNS!$B$4:$E$993,4,FALSE)</f>
        <v>5503000</v>
      </c>
      <c r="G217" s="54">
        <f>VLOOKUP(B217,[1]GD_CHUNG!$B$5:$N$532,13,FALSE)</f>
        <v>10520089208019</v>
      </c>
      <c r="H217" s="15">
        <f>VLOOKUP(B217,[1]GD_CHAM_CONG!$C$6:$AN$934,38,FALSE)</f>
        <v>23</v>
      </c>
      <c r="I217" s="15">
        <f>VLOOKUP(B217,[1]GD_CHAM_CONG!$C$6:$AS$934,39,FALSE)+VLOOKUP(B217,[1]GD_CHAM_CONG!$C$6:$AS$934,40,FALSE)+VLOOKUP(B217,[1]GD_CHAM_CONG!$C$6:$AS$934,41,FALSE)+VLOOKUP(B217,[1]GD_CHAM_CONG!$C$6:$AS$934,42,FALSE)+VLOOKUP(B217,[1]GD_CHAM_CONG!$C$6:$AS$934,43,FALSE)</f>
        <v>0</v>
      </c>
      <c r="J217" s="15">
        <f>VLOOKUP(B217,[1]GD_CHAM_CONG!$C$6:$AV$934,44,FALSE)+VLOOKUP(B217,[1]GD_CHAM_CONG!$C$6:$AV$934,45,FALSE)+VLOOKUP(B217,[1]GD_CHAM_CONG!$C$6:$AV$934,46,FALSE)</f>
        <v>0</v>
      </c>
      <c r="K217" s="15">
        <f>VLOOKUP(B217,[1]GD_CHAM_CONG!$C$6:$AW$934,47,FALSE)</f>
        <v>0</v>
      </c>
      <c r="L217" s="15">
        <f>VLOOKUP(B217,[1]GD_CHAM_CONG!$C$6:$AZ$934,48,FALSE)</f>
        <v>0</v>
      </c>
      <c r="M217" s="15">
        <f>VLOOKUP(B217,[1]GD_CHAM_CONG!$C$6:$BF$934,50,FALSE)+VLOOKUP(B217,[1]GD_CHAM_CONG!$C$6:$BF$934,51,FALSE)+VLOOKUP(B217,[1]GD_CHAM_CONG!$C$6:$BF$934,52,FALSE)+VLOOKUP(B217,[1]GD_CHAM_CONG!$C$6:$BF$934,53,FALSE)+VLOOKUP(B217,[1]GD_CHAM_CONG!$C$6:$BF$934,54,FALSE)</f>
        <v>0</v>
      </c>
      <c r="N217" s="16">
        <f>VLOOKUP(B217,[1]GD_CHAM_CONG!$C$1:$BK$473,61,FALSE)</f>
        <v>1</v>
      </c>
      <c r="O217" s="16">
        <f>VLOOKUP(B217,[1]GD_LCD_HS_LNS!$B$4:$F$469,5,FALSE)</f>
        <v>6.33</v>
      </c>
      <c r="P217" s="17">
        <f>VLOOKUP(B217,[1]RPT_LNS_LUONG_CHE_DO!$B$5:$BC$548,54,FALSE)</f>
        <v>28485000</v>
      </c>
      <c r="Q217" s="17">
        <f>VLOOKUP(B217,[1]RPT_LNS_LUONG_CHE_DO!$B$5:$CD$916,81,FALSE)</f>
        <v>0</v>
      </c>
      <c r="R217" s="17">
        <f>VLOOKUP(B217,[1]RPT_PHU_CAP_TN!$B$5:$G$992,6,FALSE)</f>
        <v>0</v>
      </c>
      <c r="S217" s="17">
        <f>VLOOKUP(B217,[1]RPT_TIEN_AN_TRUA!$B$5:$I$993,8,FALSE)</f>
        <v>680000</v>
      </c>
      <c r="T217" s="17">
        <f>VLOOKUP(B217,[1]RPT_LNS_LUONG_CHE_DO!$B$5:$BX$920,75,FALSE)+VLOOKUP(B217,[1]RPT_LNS_LUONG_CHE_DO!$B$5:$BY$920,76,FALSE)</f>
        <v>0</v>
      </c>
      <c r="U217" s="13">
        <f>VLOOKUP(B217,[1]RPT_CAC_KHOAN_GIAM_TRU!$B$4:$I$472,7,FALSE) + VLOOKUP(B217,[1]RPT_CAC_KHOAN_GIAM_TRU!$B$4:$I$472,8,FALSE)</f>
        <v>0</v>
      </c>
      <c r="V217" s="17">
        <f t="shared" si="0"/>
        <v>29165000</v>
      </c>
      <c r="W217" s="18">
        <f>VLOOKUP(B217,[1]RPT_BAO_HIEM!$B$5:$N$992,11,FALSE)</f>
        <v>440240</v>
      </c>
      <c r="X217" s="18">
        <f>VLOOKUP(B217,[1]RPT_BAO_HIEM!$B$5:$N$992,12,FALSE)</f>
        <v>82545</v>
      </c>
      <c r="Y217" s="18">
        <f>VLOOKUP(B217,[1]RPT_BAO_HIEM!$B$5:$N$992,13,FALSE)</f>
        <v>55030</v>
      </c>
      <c r="Z217" s="19">
        <f>MIN(VLOOKUP(B217,[1]RPT_DOAN_PHI!$B$5:$H$894,7,FALSE),115000)</f>
        <v>55030</v>
      </c>
      <c r="AA217" s="18">
        <f>VLOOKUP(B217,[1]RPT_THUE!$B$5:$H$850,7,FALSE)</f>
        <v>1006077.75</v>
      </c>
      <c r="AB217" s="18">
        <f t="shared" si="1"/>
        <v>1638922.75</v>
      </c>
      <c r="AC217" s="20">
        <f t="shared" si="2"/>
        <v>27526077.25</v>
      </c>
      <c r="AD217" s="20"/>
      <c r="AE217" s="21"/>
      <c r="AF217" s="20">
        <f t="shared" si="3"/>
        <v>27526077.25</v>
      </c>
      <c r="AG217" s="82">
        <f t="shared" si="10"/>
        <v>577815</v>
      </c>
    </row>
    <row r="218" spans="1:33" ht="19.5" customHeight="1">
      <c r="A218" s="12">
        <f t="shared" si="11"/>
        <v>212</v>
      </c>
      <c r="B218" s="40">
        <f>[1]GD_CHUNG!B220</f>
        <v>10753</v>
      </c>
      <c r="C218" s="42" t="str">
        <f>[1]GD_CHUNG!C220</f>
        <v>Hoàng Việt Cường</v>
      </c>
      <c r="D218" s="42" t="str">
        <f>[1]GD_CHUNG!D220</f>
        <v>Phó Trưởng Phòng</v>
      </c>
      <c r="E218" s="13" t="str">
        <f>[1]GD_CHUNG!G220</f>
        <v>HDKX</v>
      </c>
      <c r="F218" s="14">
        <f>VLOOKUP(B218,[1]GD_LCD_HS_LNS!$B$4:$E$993,4,FALSE)</f>
        <v>5309000</v>
      </c>
      <c r="G218" s="54">
        <f>VLOOKUP(B218,[1]GD_CHUNG!$B$5:$N$532,13,FALSE)</f>
        <v>10520030753013</v>
      </c>
      <c r="H218" s="15">
        <f>VLOOKUP(B218,[1]GD_CHAM_CONG!$C$6:$AN$934,38,FALSE)</f>
        <v>23</v>
      </c>
      <c r="I218" s="15">
        <f>VLOOKUP(B218,[1]GD_CHAM_CONG!$C$6:$AS$934,39,FALSE)+VLOOKUP(B218,[1]GD_CHAM_CONG!$C$6:$AS$934,40,FALSE)+VLOOKUP(B218,[1]GD_CHAM_CONG!$C$6:$AS$934,41,FALSE)+VLOOKUP(B218,[1]GD_CHAM_CONG!$C$6:$AS$934,42,FALSE)+VLOOKUP(B218,[1]GD_CHAM_CONG!$C$6:$AS$934,43,FALSE)</f>
        <v>0</v>
      </c>
      <c r="J218" s="15">
        <f>VLOOKUP(B218,[1]GD_CHAM_CONG!$C$6:$AV$934,44,FALSE)+VLOOKUP(B218,[1]GD_CHAM_CONG!$C$6:$AV$934,45,FALSE)+VLOOKUP(B218,[1]GD_CHAM_CONG!$C$6:$AV$934,46,FALSE)</f>
        <v>0</v>
      </c>
      <c r="K218" s="15">
        <f>VLOOKUP(B218,[1]GD_CHAM_CONG!$C$6:$AW$934,47,FALSE)</f>
        <v>0</v>
      </c>
      <c r="L218" s="15">
        <f>VLOOKUP(B218,[1]GD_CHAM_CONG!$C$6:$AZ$934,48,FALSE)</f>
        <v>0</v>
      </c>
      <c r="M218" s="15">
        <f>VLOOKUP(B218,[1]GD_CHAM_CONG!$C$6:$BF$934,50,FALSE)+VLOOKUP(B218,[1]GD_CHAM_CONG!$C$6:$BF$934,51,FALSE)+VLOOKUP(B218,[1]GD_CHAM_CONG!$C$6:$BF$934,52,FALSE)+VLOOKUP(B218,[1]GD_CHAM_CONG!$C$6:$BF$934,53,FALSE)+VLOOKUP(B218,[1]GD_CHAM_CONG!$C$6:$BF$934,54,FALSE)</f>
        <v>0</v>
      </c>
      <c r="N218" s="16">
        <f>VLOOKUP(B218,[1]GD_CHAM_CONG!$C$1:$BK$473,61,FALSE)</f>
        <v>1</v>
      </c>
      <c r="O218" s="16">
        <f>VLOOKUP(B218,[1]GD_LCD_HS_LNS!$B$4:$F$469,5,FALSE)</f>
        <v>5.19</v>
      </c>
      <c r="P218" s="17">
        <f>VLOOKUP(B218,[1]RPT_LNS_LUONG_CHE_DO!$B$5:$BC$548,54,FALSE)</f>
        <v>23355000</v>
      </c>
      <c r="Q218" s="17">
        <f>VLOOKUP(B218,[1]RPT_LNS_LUONG_CHE_DO!$B$5:$CD$916,81,FALSE)</f>
        <v>0</v>
      </c>
      <c r="R218" s="17">
        <f>VLOOKUP(B218,[1]RPT_PHU_CAP_TN!$B$5:$G$992,6,FALSE)</f>
        <v>0</v>
      </c>
      <c r="S218" s="17">
        <f>VLOOKUP(B218,[1]RPT_TIEN_AN_TRUA!$B$5:$I$993,8,FALSE)</f>
        <v>680000</v>
      </c>
      <c r="T218" s="17">
        <f>VLOOKUP(B218,[1]RPT_LNS_LUONG_CHE_DO!$B$5:$BX$920,75,FALSE)+VLOOKUP(B218,[1]RPT_LNS_LUONG_CHE_DO!$B$5:$BY$920,76,FALSE)</f>
        <v>0</v>
      </c>
      <c r="U218" s="13">
        <f>VLOOKUP(B218,[1]RPT_CAC_KHOAN_GIAM_TRU!$B$4:$I$472,7,FALSE) + VLOOKUP(B218,[1]RPT_CAC_KHOAN_GIAM_TRU!$B$4:$I$472,8,FALSE)</f>
        <v>0</v>
      </c>
      <c r="V218" s="17">
        <f t="shared" si="0"/>
        <v>24035000</v>
      </c>
      <c r="W218" s="18">
        <f>VLOOKUP(B218,[1]RPT_BAO_HIEM!$B$5:$N$992,11,FALSE)</f>
        <v>424720</v>
      </c>
      <c r="X218" s="18">
        <f>VLOOKUP(B218,[1]RPT_BAO_HIEM!$B$5:$N$992,12,FALSE)</f>
        <v>79635</v>
      </c>
      <c r="Y218" s="18">
        <f>VLOOKUP(B218,[1]RPT_BAO_HIEM!$B$5:$N$992,13,FALSE)</f>
        <v>53090</v>
      </c>
      <c r="Z218" s="19">
        <f>MIN(VLOOKUP(B218,[1]RPT_DOAN_PHI!$B$5:$H$894,7,FALSE),115000)</f>
        <v>53090</v>
      </c>
      <c r="AA218" s="18">
        <f>VLOOKUP(B218,[1]RPT_THUE!$B$5:$H$850,7,FALSE)</f>
        <v>409755.5</v>
      </c>
      <c r="AB218" s="18">
        <f t="shared" si="1"/>
        <v>1020290.5</v>
      </c>
      <c r="AC218" s="20">
        <f t="shared" si="2"/>
        <v>23014709.5</v>
      </c>
      <c r="AD218" s="20"/>
      <c r="AE218" s="21"/>
      <c r="AF218" s="20">
        <f t="shared" si="3"/>
        <v>23014709.5</v>
      </c>
      <c r="AG218" s="82">
        <f t="shared" si="10"/>
        <v>557445</v>
      </c>
    </row>
    <row r="219" spans="1:33" ht="19.5" customHeight="1">
      <c r="A219" s="12">
        <f t="shared" si="11"/>
        <v>213</v>
      </c>
      <c r="B219" s="40">
        <f>[1]GD_CHUNG!B221</f>
        <v>10785</v>
      </c>
      <c r="C219" s="42" t="str">
        <f>[1]GD_CHUNG!C221</f>
        <v>Nguyễn Duy Thái</v>
      </c>
      <c r="D219" s="42" t="str">
        <f>[1]GD_CHUNG!D221</f>
        <v>Phó Trưởng Phòng</v>
      </c>
      <c r="E219" s="13" t="str">
        <f>[1]GD_CHUNG!G221</f>
        <v>HDKX</v>
      </c>
      <c r="F219" s="14">
        <f>VLOOKUP(B219,[1]GD_LCD_HS_LNS!$B$4:$E$993,4,FALSE)</f>
        <v>5309000</v>
      </c>
      <c r="G219" s="54">
        <f>VLOOKUP(B219,[1]GD_CHUNG!$B$5:$N$532,13,FALSE)</f>
        <v>10522162696011</v>
      </c>
      <c r="H219" s="15">
        <f>VLOOKUP(B219,[1]GD_CHAM_CONG!$C$6:$AN$934,38,FALSE)</f>
        <v>23</v>
      </c>
      <c r="I219" s="15">
        <f>VLOOKUP(B219,[1]GD_CHAM_CONG!$C$6:$AS$934,39,FALSE)+VLOOKUP(B219,[1]GD_CHAM_CONG!$C$6:$AS$934,40,FALSE)+VLOOKUP(B219,[1]GD_CHAM_CONG!$C$6:$AS$934,41,FALSE)+VLOOKUP(B219,[1]GD_CHAM_CONG!$C$6:$AS$934,42,FALSE)+VLOOKUP(B219,[1]GD_CHAM_CONG!$C$6:$AS$934,43,FALSE)</f>
        <v>0</v>
      </c>
      <c r="J219" s="15">
        <f>VLOOKUP(B219,[1]GD_CHAM_CONG!$C$6:$AV$934,44,FALSE)+VLOOKUP(B219,[1]GD_CHAM_CONG!$C$6:$AV$934,45,FALSE)+VLOOKUP(B219,[1]GD_CHAM_CONG!$C$6:$AV$934,46,FALSE)</f>
        <v>0</v>
      </c>
      <c r="K219" s="15">
        <f>VLOOKUP(B219,[1]GD_CHAM_CONG!$C$6:$AW$934,47,FALSE)</f>
        <v>0</v>
      </c>
      <c r="L219" s="15">
        <f>VLOOKUP(B219,[1]GD_CHAM_CONG!$C$6:$AZ$934,48,FALSE)</f>
        <v>0</v>
      </c>
      <c r="M219" s="15">
        <f>VLOOKUP(B219,[1]GD_CHAM_CONG!$C$6:$BF$934,50,FALSE)+VLOOKUP(B219,[1]GD_CHAM_CONG!$C$6:$BF$934,51,FALSE)+VLOOKUP(B219,[1]GD_CHAM_CONG!$C$6:$BF$934,52,FALSE)+VLOOKUP(B219,[1]GD_CHAM_CONG!$C$6:$BF$934,53,FALSE)+VLOOKUP(B219,[1]GD_CHAM_CONG!$C$6:$BF$934,54,FALSE)</f>
        <v>0</v>
      </c>
      <c r="N219" s="16">
        <f>VLOOKUP(B219,[1]GD_CHAM_CONG!$C$1:$BK$473,61,FALSE)</f>
        <v>1</v>
      </c>
      <c r="O219" s="16">
        <f>VLOOKUP(B219,[1]GD_LCD_HS_LNS!$B$4:$F$469,5,FALSE)</f>
        <v>5.19</v>
      </c>
      <c r="P219" s="17">
        <f>VLOOKUP(B219,[1]RPT_LNS_LUONG_CHE_DO!$B$5:$BC$548,54,FALSE)</f>
        <v>23355000</v>
      </c>
      <c r="Q219" s="17">
        <f>VLOOKUP(B219,[1]RPT_LNS_LUONG_CHE_DO!$B$5:$CD$916,81,FALSE)</f>
        <v>0</v>
      </c>
      <c r="R219" s="17">
        <f>VLOOKUP(B219,[1]RPT_PHU_CAP_TN!$B$5:$G$992,6,FALSE)</f>
        <v>0</v>
      </c>
      <c r="S219" s="17">
        <f>VLOOKUP(B219,[1]RPT_TIEN_AN_TRUA!$B$5:$I$993,8,FALSE)</f>
        <v>680000</v>
      </c>
      <c r="T219" s="17">
        <f>VLOOKUP(B219,[1]RPT_LNS_LUONG_CHE_DO!$B$5:$BX$920,75,FALSE)+VLOOKUP(B219,[1]RPT_LNS_LUONG_CHE_DO!$B$5:$BY$920,76,FALSE)</f>
        <v>0</v>
      </c>
      <c r="U219" s="13">
        <f>VLOOKUP(B219,[1]RPT_CAC_KHOAN_GIAM_TRU!$B$4:$I$472,7,FALSE) + VLOOKUP(B219,[1]RPT_CAC_KHOAN_GIAM_TRU!$B$4:$I$472,8,FALSE)</f>
        <v>0</v>
      </c>
      <c r="V219" s="17">
        <f t="shared" si="0"/>
        <v>24035000</v>
      </c>
      <c r="W219" s="18">
        <f>VLOOKUP(B219,[1]RPT_BAO_HIEM!$B$5:$N$992,11,FALSE)</f>
        <v>424720</v>
      </c>
      <c r="X219" s="18">
        <f>VLOOKUP(B219,[1]RPT_BAO_HIEM!$B$5:$N$992,12,FALSE)</f>
        <v>79635</v>
      </c>
      <c r="Y219" s="18">
        <f>VLOOKUP(B219,[1]RPT_BAO_HIEM!$B$5:$N$992,13,FALSE)</f>
        <v>53090</v>
      </c>
      <c r="Z219" s="19">
        <f>MIN(VLOOKUP(B219,[1]RPT_DOAN_PHI!$B$5:$H$894,7,FALSE),115000)</f>
        <v>53090</v>
      </c>
      <c r="AA219" s="18">
        <f>VLOOKUP(B219,[1]RPT_THUE!$B$5:$H$850,7,FALSE)</f>
        <v>149877.75</v>
      </c>
      <c r="AB219" s="18">
        <f t="shared" si="1"/>
        <v>760412.75</v>
      </c>
      <c r="AC219" s="20">
        <f t="shared" si="2"/>
        <v>23274587.25</v>
      </c>
      <c r="AD219" s="20"/>
      <c r="AE219" s="20"/>
      <c r="AF219" s="20">
        <f t="shared" si="3"/>
        <v>23274587.25</v>
      </c>
      <c r="AG219" s="82">
        <f t="shared" si="10"/>
        <v>557445</v>
      </c>
    </row>
    <row r="220" spans="1:33" ht="19.5" customHeight="1">
      <c r="A220" s="12">
        <f t="shared" si="11"/>
        <v>214</v>
      </c>
      <c r="B220" s="40">
        <f>[1]GD_CHUNG!B222</f>
        <v>10786</v>
      </c>
      <c r="C220" s="42" t="str">
        <f>[1]GD_CHUNG!C222</f>
        <v>Nguyễn Hà Thanh</v>
      </c>
      <c r="D220" s="42" t="str">
        <f>[1]GD_CHUNG!D222</f>
        <v>Phó Trưởng Phòng</v>
      </c>
      <c r="E220" s="13" t="str">
        <f>[1]GD_CHUNG!G222</f>
        <v>HDKX</v>
      </c>
      <c r="F220" s="14">
        <f>VLOOKUP(B220,[1]GD_LCD_HS_LNS!$B$4:$E$993,4,FALSE)</f>
        <v>5309000</v>
      </c>
      <c r="G220" s="54">
        <f>VLOOKUP(B220,[1]GD_CHUNG!$B$5:$N$532,13,FALSE)</f>
        <v>10522162943019</v>
      </c>
      <c r="H220" s="15">
        <f>VLOOKUP(B220,[1]GD_CHAM_CONG!$C$6:$AN$934,38,FALSE)</f>
        <v>23</v>
      </c>
      <c r="I220" s="15">
        <f>VLOOKUP(B220,[1]GD_CHAM_CONG!$C$6:$AS$934,39,FALSE)+VLOOKUP(B220,[1]GD_CHAM_CONG!$C$6:$AS$934,40,FALSE)+VLOOKUP(B220,[1]GD_CHAM_CONG!$C$6:$AS$934,41,FALSE)+VLOOKUP(B220,[1]GD_CHAM_CONG!$C$6:$AS$934,42,FALSE)+VLOOKUP(B220,[1]GD_CHAM_CONG!$C$6:$AS$934,43,FALSE)</f>
        <v>0</v>
      </c>
      <c r="J220" s="15">
        <f>VLOOKUP(B220,[1]GD_CHAM_CONG!$C$6:$AV$934,44,FALSE)+VLOOKUP(B220,[1]GD_CHAM_CONG!$C$6:$AV$934,45,FALSE)+VLOOKUP(B220,[1]GD_CHAM_CONG!$C$6:$AV$934,46,FALSE)</f>
        <v>0</v>
      </c>
      <c r="K220" s="15">
        <f>VLOOKUP(B220,[1]GD_CHAM_CONG!$C$6:$AW$934,47,FALSE)</f>
        <v>0</v>
      </c>
      <c r="L220" s="15">
        <f>VLOOKUP(B220,[1]GD_CHAM_CONG!$C$6:$AZ$934,48,FALSE)</f>
        <v>0</v>
      </c>
      <c r="M220" s="15">
        <f>VLOOKUP(B220,[1]GD_CHAM_CONG!$C$6:$BF$934,50,FALSE)+VLOOKUP(B220,[1]GD_CHAM_CONG!$C$6:$BF$934,51,FALSE)+VLOOKUP(B220,[1]GD_CHAM_CONG!$C$6:$BF$934,52,FALSE)+VLOOKUP(B220,[1]GD_CHAM_CONG!$C$6:$BF$934,53,FALSE)+VLOOKUP(B220,[1]GD_CHAM_CONG!$C$6:$BF$934,54,FALSE)</f>
        <v>0</v>
      </c>
      <c r="N220" s="16">
        <f>VLOOKUP(B220,[1]GD_CHAM_CONG!$C$1:$BK$473,61,FALSE)</f>
        <v>1</v>
      </c>
      <c r="O220" s="16">
        <f>VLOOKUP(B220,[1]GD_LCD_HS_LNS!$B$4:$F$469,5,FALSE)</f>
        <v>5.19</v>
      </c>
      <c r="P220" s="17">
        <f>VLOOKUP(B220,[1]RPT_LNS_LUONG_CHE_DO!$B$5:$BC$548,54,FALSE)</f>
        <v>23355000</v>
      </c>
      <c r="Q220" s="17">
        <f>VLOOKUP(B220,[1]RPT_LNS_LUONG_CHE_DO!$B$5:$CD$916,81,FALSE)</f>
        <v>0</v>
      </c>
      <c r="R220" s="17">
        <f>VLOOKUP(B220,[1]RPT_PHU_CAP_TN!$B$5:$G$992,6,FALSE)</f>
        <v>0</v>
      </c>
      <c r="S220" s="17">
        <f>VLOOKUP(B220,[1]RPT_TIEN_AN_TRUA!$B$5:$I$993,8,FALSE)</f>
        <v>680000</v>
      </c>
      <c r="T220" s="17">
        <f>VLOOKUP(B220,[1]RPT_LNS_LUONG_CHE_DO!$B$5:$BX$920,75,FALSE)+VLOOKUP(B220,[1]RPT_LNS_LUONG_CHE_DO!$B$5:$BY$920,76,FALSE)</f>
        <v>0</v>
      </c>
      <c r="U220" s="13">
        <f>VLOOKUP(B220,[1]RPT_CAC_KHOAN_GIAM_TRU!$B$4:$I$472,7,FALSE) + VLOOKUP(B220,[1]RPT_CAC_KHOAN_GIAM_TRU!$B$4:$I$472,8,FALSE)</f>
        <v>0</v>
      </c>
      <c r="V220" s="17">
        <f t="shared" si="0"/>
        <v>24035000</v>
      </c>
      <c r="W220" s="18">
        <f>VLOOKUP(B220,[1]RPT_BAO_HIEM!$B$5:$N$992,11,FALSE)</f>
        <v>424720</v>
      </c>
      <c r="X220" s="18">
        <f>VLOOKUP(B220,[1]RPT_BAO_HIEM!$B$5:$N$992,12,FALSE)</f>
        <v>79635</v>
      </c>
      <c r="Y220" s="18">
        <f>VLOOKUP(B220,[1]RPT_BAO_HIEM!$B$5:$N$992,13,FALSE)</f>
        <v>53090</v>
      </c>
      <c r="Z220" s="19">
        <f>MIN(VLOOKUP(B220,[1]RPT_DOAN_PHI!$B$5:$H$894,7,FALSE),115000)</f>
        <v>53090</v>
      </c>
      <c r="AA220" s="18">
        <f>VLOOKUP(B220,[1]RPT_THUE!$B$5:$H$850,7,FALSE)</f>
        <v>149877.75</v>
      </c>
      <c r="AB220" s="18">
        <f t="shared" si="1"/>
        <v>760412.75</v>
      </c>
      <c r="AC220" s="20">
        <f t="shared" si="2"/>
        <v>23274587.25</v>
      </c>
      <c r="AD220" s="20"/>
      <c r="AE220" s="20"/>
      <c r="AF220" s="20">
        <f t="shared" si="3"/>
        <v>23274587.25</v>
      </c>
      <c r="AG220" s="82">
        <f t="shared" si="10"/>
        <v>557445</v>
      </c>
    </row>
    <row r="221" spans="1:33" ht="19.5" customHeight="1">
      <c r="A221" s="12">
        <f t="shared" si="11"/>
        <v>215</v>
      </c>
      <c r="B221" s="40">
        <f>[1]GD_CHUNG!B223</f>
        <v>10704</v>
      </c>
      <c r="C221" s="42" t="str">
        <f>[1]GD_CHUNG!C223</f>
        <v>Ngô Quốc Khánh</v>
      </c>
      <c r="D221" s="42" t="str">
        <f>[1]GD_CHUNG!D223</f>
        <v>Đội phó</v>
      </c>
      <c r="E221" s="13" t="str">
        <f>[1]GD_CHUNG!G223</f>
        <v>HDKX</v>
      </c>
      <c r="F221" s="14">
        <f>VLOOKUP(B221,[1]GD_LCD_HS_LNS!$B$4:$E$993,4,FALSE)</f>
        <v>5522000</v>
      </c>
      <c r="G221" s="54">
        <f>VLOOKUP(B221,[1]GD_CHUNG!$B$5:$N$532,13,FALSE)</f>
        <v>10522162947014</v>
      </c>
      <c r="H221" s="15">
        <f>VLOOKUP(B221,[1]GD_CHAM_CONG!$C$6:$AN$934,38,FALSE)</f>
        <v>27</v>
      </c>
      <c r="I221" s="15">
        <f>VLOOKUP(B221,[1]GD_CHAM_CONG!$C$6:$AS$934,39,FALSE)+VLOOKUP(B221,[1]GD_CHAM_CONG!$C$6:$AS$934,40,FALSE)+VLOOKUP(B221,[1]GD_CHAM_CONG!$C$6:$AS$934,41,FALSE)+VLOOKUP(B221,[1]GD_CHAM_CONG!$C$6:$AS$934,42,FALSE)+VLOOKUP(B221,[1]GD_CHAM_CONG!$C$6:$AS$934,43,FALSE)</f>
        <v>0</v>
      </c>
      <c r="J221" s="15">
        <f>VLOOKUP(B221,[1]GD_CHAM_CONG!$C$6:$AV$934,44,FALSE)+VLOOKUP(B221,[1]GD_CHAM_CONG!$C$6:$AV$934,45,FALSE)+VLOOKUP(B221,[1]GD_CHAM_CONG!$C$6:$AV$934,46,FALSE)</f>
        <v>0</v>
      </c>
      <c r="K221" s="15">
        <f>VLOOKUP(B221,[1]GD_CHAM_CONG!$C$6:$AW$934,47,FALSE)</f>
        <v>0</v>
      </c>
      <c r="L221" s="15">
        <f>VLOOKUP(B221,[1]GD_CHAM_CONG!$C$6:$AZ$934,48,FALSE)</f>
        <v>0</v>
      </c>
      <c r="M221" s="15">
        <f>VLOOKUP(B221,[1]GD_CHAM_CONG!$C$6:$BF$934,50,FALSE)+VLOOKUP(B221,[1]GD_CHAM_CONG!$C$6:$BF$934,51,FALSE)+VLOOKUP(B221,[1]GD_CHAM_CONG!$C$6:$BF$934,52,FALSE)+VLOOKUP(B221,[1]GD_CHAM_CONG!$C$6:$BF$934,53,FALSE)+VLOOKUP(B221,[1]GD_CHAM_CONG!$C$6:$BF$934,54,FALSE)</f>
        <v>0</v>
      </c>
      <c r="N221" s="15">
        <f>VLOOKUP(B221,[1]GD_CHAM_CONG!$C$1:$BK$473,61,FALSE)</f>
        <v>1</v>
      </c>
      <c r="O221" s="16">
        <f>VLOOKUP(B221,[1]GD_LCD_HS_LNS!$B$4:$F$469,5,FALSE)</f>
        <v>3.27</v>
      </c>
      <c r="P221" s="17">
        <f>VLOOKUP(B221,[1]RPT_LNS_LUONG_CHE_DO!$B$5:$BC$548,54,FALSE)</f>
        <v>14715000</v>
      </c>
      <c r="Q221" s="17">
        <f>VLOOKUP(B221,[1]RPT_LNS_LUONG_CHE_DO!$B$5:$CD$916,81,FALSE)</f>
        <v>0</v>
      </c>
      <c r="R221" s="17">
        <f>VLOOKUP(B221,[1]RPT_PHU_CAP_TN!$B$5:$G$992,6,FALSE)</f>
        <v>0</v>
      </c>
      <c r="S221" s="17">
        <f>VLOOKUP(B221,[1]RPT_TIEN_AN_TRUA!$B$5:$I$993,8,FALSE)</f>
        <v>680000</v>
      </c>
      <c r="T221" s="17">
        <f>VLOOKUP(B221,[1]RPT_LNS_LUONG_CHE_DO!$B$5:$BX$920,75,FALSE)+VLOOKUP(B221,[1]RPT_LNS_LUONG_CHE_DO!$B$5:$BY$920,76,FALSE)</f>
        <v>637153.84615384624</v>
      </c>
      <c r="U221" s="13">
        <f>VLOOKUP(B221,[1]RPT_CAC_KHOAN_GIAM_TRU!$B$4:$I$472,7,FALSE) + VLOOKUP(B221,[1]RPT_CAC_KHOAN_GIAM_TRU!$B$4:$I$472,8,FALSE)</f>
        <v>212384.6153846154</v>
      </c>
      <c r="V221" s="17">
        <f t="shared" si="0"/>
        <v>16032153.846153846</v>
      </c>
      <c r="W221" s="18">
        <f>VLOOKUP(B221,[1]RPT_BAO_HIEM!$B$5:$N$992,11,FALSE)</f>
        <v>441760</v>
      </c>
      <c r="X221" s="18">
        <f>VLOOKUP(B221,[1]RPT_BAO_HIEM!$B$5:$N$992,12,FALSE)</f>
        <v>82830</v>
      </c>
      <c r="Y221" s="18">
        <f>VLOOKUP(B221,[1]RPT_BAO_HIEM!$B$5:$N$992,13,FALSE)</f>
        <v>55220</v>
      </c>
      <c r="Z221" s="19">
        <f>MIN(VLOOKUP(B221,[1]RPT_DOAN_PHI!$B$5:$H$894,7,FALSE),115000)</f>
        <v>55220</v>
      </c>
      <c r="AA221" s="18">
        <f>VLOOKUP(B221,[1]RPT_THUE!$B$5:$H$850,7,FALSE)</f>
        <v>0</v>
      </c>
      <c r="AB221" s="18">
        <f t="shared" si="1"/>
        <v>635030</v>
      </c>
      <c r="AC221" s="20">
        <f t="shared" si="2"/>
        <v>15397123.846153846</v>
      </c>
      <c r="AD221" s="20"/>
      <c r="AE221" s="20"/>
      <c r="AF221" s="20">
        <f t="shared" si="3"/>
        <v>15397123.846153846</v>
      </c>
      <c r="AG221" s="82">
        <f t="shared" si="10"/>
        <v>579810</v>
      </c>
    </row>
    <row r="222" spans="1:33" ht="19.5" customHeight="1">
      <c r="A222" s="12">
        <f t="shared" si="11"/>
        <v>216</v>
      </c>
      <c r="B222" s="40">
        <f>[1]GD_CHUNG!B224</f>
        <v>10686</v>
      </c>
      <c r="C222" s="42" t="str">
        <f>[1]GD_CHUNG!C224</f>
        <v>Đỗ Anh Tuấn</v>
      </c>
      <c r="D222" s="42" t="str">
        <f>[1]GD_CHUNG!D224</f>
        <v>NV Lái xe - VHTTB</v>
      </c>
      <c r="E222" s="13" t="str">
        <f>[1]GD_CHUNG!G224</f>
        <v>HDKX</v>
      </c>
      <c r="F222" s="14">
        <f>VLOOKUP(B222,[1]GD_LCD_HS_LNS!$B$4:$E$993,4,FALSE)</f>
        <v>4921000</v>
      </c>
      <c r="G222" s="54">
        <f>VLOOKUP(B222,[1]GD_CHUNG!$B$5:$N$532,13,FALSE)</f>
        <v>10522162969018</v>
      </c>
      <c r="H222" s="15">
        <f>VLOOKUP(B222,[1]GD_CHAM_CONG!$C$6:$AN$934,38,FALSE)</f>
        <v>20</v>
      </c>
      <c r="I222" s="15">
        <f>VLOOKUP(B222,[1]GD_CHAM_CONG!$C$6:$AS$934,39,FALSE)+VLOOKUP(B222,[1]GD_CHAM_CONG!$C$6:$AS$934,40,FALSE)+VLOOKUP(B222,[1]GD_CHAM_CONG!$C$6:$AS$934,41,FALSE)+VLOOKUP(B222,[1]GD_CHAM_CONG!$C$6:$AS$934,42,FALSE)+VLOOKUP(B222,[1]GD_CHAM_CONG!$C$6:$AS$934,43,FALSE)</f>
        <v>0</v>
      </c>
      <c r="J222" s="15">
        <f>VLOOKUP(B222,[1]GD_CHAM_CONG!$C$6:$AV$934,44,FALSE)+VLOOKUP(B222,[1]GD_CHAM_CONG!$C$6:$AV$934,45,FALSE)+VLOOKUP(B222,[1]GD_CHAM_CONG!$C$6:$AV$934,46,FALSE)</f>
        <v>0</v>
      </c>
      <c r="K222" s="15">
        <f>VLOOKUP(B222,[1]GD_CHAM_CONG!$C$6:$AW$934,47,FALSE)</f>
        <v>0</v>
      </c>
      <c r="L222" s="15">
        <f>VLOOKUP(B222,[1]GD_CHAM_CONG!$C$6:$AZ$934,48,FALSE)</f>
        <v>7</v>
      </c>
      <c r="M222" s="15">
        <f>VLOOKUP(B222,[1]GD_CHAM_CONG!$C$6:$BF$934,50,FALSE)+VLOOKUP(B222,[1]GD_CHAM_CONG!$C$6:$BF$934,51,FALSE)+VLOOKUP(B222,[1]GD_CHAM_CONG!$C$6:$BF$934,52,FALSE)+VLOOKUP(B222,[1]GD_CHAM_CONG!$C$6:$BF$934,53,FALSE)+VLOOKUP(B222,[1]GD_CHAM_CONG!$C$6:$BF$934,54,FALSE)</f>
        <v>0</v>
      </c>
      <c r="N222" s="16">
        <f>VLOOKUP(B222,[1]GD_CHAM_CONG!$C$1:$BK$473,61,FALSE)</f>
        <v>1</v>
      </c>
      <c r="O222" s="16">
        <f>VLOOKUP(B222,[1]GD_LCD_HS_LNS!$B$4:$F$469,5,FALSE)</f>
        <v>2.14</v>
      </c>
      <c r="P222" s="17">
        <f>VLOOKUP(B222,[1]RPT_LNS_LUONG_CHE_DO!$B$5:$BC$548,54,FALSE)</f>
        <v>7133333.333333334</v>
      </c>
      <c r="Q222" s="17">
        <f>VLOOKUP(B222,[1]RPT_LNS_LUONG_CHE_DO!$B$5:$CD$916,81,FALSE)</f>
        <v>1324884.6153846153</v>
      </c>
      <c r="R222" s="17">
        <f>VLOOKUP(B222,[1]RPT_PHU_CAP_TN!$B$5:$G$992,6,FALSE)</f>
        <v>0</v>
      </c>
      <c r="S222" s="17">
        <f>VLOOKUP(B222,[1]RPT_TIEN_AN_TRUA!$B$5:$I$993,8,FALSE)</f>
        <v>503703.70370370365</v>
      </c>
      <c r="T222" s="17">
        <f>VLOOKUP(B222,[1]RPT_LNS_LUONG_CHE_DO!$B$5:$BX$920,75,FALSE)+VLOOKUP(B222,[1]RPT_LNS_LUONG_CHE_DO!$B$5:$BY$920,76,FALSE)</f>
        <v>567807.69230769237</v>
      </c>
      <c r="U222" s="13">
        <f>VLOOKUP(B222,[1]RPT_CAC_KHOAN_GIAM_TRU!$B$4:$I$472,7,FALSE) + VLOOKUP(B222,[1]RPT_CAC_KHOAN_GIAM_TRU!$B$4:$I$472,8,FALSE)</f>
        <v>189269.23076923078</v>
      </c>
      <c r="V222" s="17">
        <f t="shared" si="0"/>
        <v>9529729.3447293453</v>
      </c>
      <c r="W222" s="18">
        <f>VLOOKUP(B222,[1]RPT_BAO_HIEM!$B$5:$N$992,11,FALSE)</f>
        <v>393680</v>
      </c>
      <c r="X222" s="18">
        <f>VLOOKUP(B222,[1]RPT_BAO_HIEM!$B$5:$N$992,12,FALSE)</f>
        <v>73815</v>
      </c>
      <c r="Y222" s="18">
        <f>VLOOKUP(B222,[1]RPT_BAO_HIEM!$B$5:$N$992,13,FALSE)</f>
        <v>49210</v>
      </c>
      <c r="Z222" s="19">
        <f>MIN(VLOOKUP(B222,[1]RPT_DOAN_PHI!$B$5:$H$894,7,FALSE),115000)</f>
        <v>49210</v>
      </c>
      <c r="AA222" s="18">
        <f>VLOOKUP(B222,[1]RPT_THUE!$B$5:$H$850,7,FALSE)</f>
        <v>0</v>
      </c>
      <c r="AB222" s="18">
        <f t="shared" si="1"/>
        <v>565915</v>
      </c>
      <c r="AC222" s="20">
        <f t="shared" si="2"/>
        <v>8963814.3447293453</v>
      </c>
      <c r="AD222" s="20"/>
      <c r="AE222" s="20"/>
      <c r="AF222" s="20">
        <f t="shared" si="3"/>
        <v>8963814.3447293453</v>
      </c>
      <c r="AG222" s="82">
        <f t="shared" si="10"/>
        <v>516705</v>
      </c>
    </row>
    <row r="223" spans="1:33" ht="19.5" customHeight="1">
      <c r="A223" s="12">
        <f t="shared" si="11"/>
        <v>217</v>
      </c>
      <c r="B223" s="40">
        <f>[1]GD_CHUNG!B225</f>
        <v>10687</v>
      </c>
      <c r="C223" s="42" t="str">
        <f>[1]GD_CHUNG!C225</f>
        <v>Lê Hồng Nam</v>
      </c>
      <c r="D223" s="42" t="str">
        <f>[1]GD_CHUNG!D225</f>
        <v>NV Lái xe - VHTTB</v>
      </c>
      <c r="E223" s="13" t="str">
        <f>[1]GD_CHUNG!G225</f>
        <v>HDKX</v>
      </c>
      <c r="F223" s="14">
        <f>VLOOKUP(B223,[1]GD_LCD_HS_LNS!$B$4:$E$993,4,FALSE)</f>
        <v>4921000</v>
      </c>
      <c r="G223" s="54">
        <f>VLOOKUP(B223,[1]GD_CHUNG!$B$5:$N$532,13,FALSE)</f>
        <v>10520981787015</v>
      </c>
      <c r="H223" s="15">
        <f>VLOOKUP(B223,[1]GD_CHAM_CONG!$C$6:$AN$934,38,FALSE)</f>
        <v>27</v>
      </c>
      <c r="I223" s="15">
        <f>VLOOKUP(B223,[1]GD_CHAM_CONG!$C$6:$AS$934,39,FALSE)+VLOOKUP(B223,[1]GD_CHAM_CONG!$C$6:$AS$934,40,FALSE)+VLOOKUP(B223,[1]GD_CHAM_CONG!$C$6:$AS$934,41,FALSE)+VLOOKUP(B223,[1]GD_CHAM_CONG!$C$6:$AS$934,42,FALSE)+VLOOKUP(B223,[1]GD_CHAM_CONG!$C$6:$AS$934,43,FALSE)</f>
        <v>0</v>
      </c>
      <c r="J223" s="15">
        <f>VLOOKUP(B223,[1]GD_CHAM_CONG!$C$6:$AV$934,44,FALSE)+VLOOKUP(B223,[1]GD_CHAM_CONG!$C$6:$AV$934,45,FALSE)+VLOOKUP(B223,[1]GD_CHAM_CONG!$C$6:$AV$934,46,FALSE)</f>
        <v>0</v>
      </c>
      <c r="K223" s="15">
        <f>VLOOKUP(B223,[1]GD_CHAM_CONG!$C$6:$AW$934,47,FALSE)</f>
        <v>0</v>
      </c>
      <c r="L223" s="15">
        <f>VLOOKUP(B223,[1]GD_CHAM_CONG!$C$6:$AZ$934,48,FALSE)</f>
        <v>0</v>
      </c>
      <c r="M223" s="15">
        <f>VLOOKUP(B223,[1]GD_CHAM_CONG!$C$6:$BF$934,50,FALSE)+VLOOKUP(B223,[1]GD_CHAM_CONG!$C$6:$BF$934,51,FALSE)+VLOOKUP(B223,[1]GD_CHAM_CONG!$C$6:$BF$934,52,FALSE)+VLOOKUP(B223,[1]GD_CHAM_CONG!$C$6:$BF$934,53,FALSE)+VLOOKUP(B223,[1]GD_CHAM_CONG!$C$6:$BF$934,54,FALSE)</f>
        <v>0</v>
      </c>
      <c r="N223" s="16">
        <f>VLOOKUP(B223,[1]GD_CHAM_CONG!$C$1:$BK$473,61,FALSE)</f>
        <v>1</v>
      </c>
      <c r="O223" s="16">
        <f>VLOOKUP(B223,[1]GD_LCD_HS_LNS!$B$4:$F$469,5,FALSE)</f>
        <v>2.27</v>
      </c>
      <c r="P223" s="17">
        <f>VLOOKUP(B223,[1]RPT_LNS_LUONG_CHE_DO!$B$5:$BC$548,54,FALSE)</f>
        <v>10215000</v>
      </c>
      <c r="Q223" s="17">
        <f>VLOOKUP(B223,[1]RPT_LNS_LUONG_CHE_DO!$B$5:$CD$916,81,FALSE)</f>
        <v>0</v>
      </c>
      <c r="R223" s="17">
        <f>VLOOKUP(B223,[1]RPT_PHU_CAP_TN!$B$5:$G$992,6,FALSE)</f>
        <v>310000</v>
      </c>
      <c r="S223" s="17">
        <f>VLOOKUP(B223,[1]RPT_TIEN_AN_TRUA!$B$5:$I$993,8,FALSE)</f>
        <v>680000</v>
      </c>
      <c r="T223" s="17">
        <f>VLOOKUP(B223,[1]RPT_LNS_LUONG_CHE_DO!$B$5:$BX$920,75,FALSE)+VLOOKUP(B223,[1]RPT_LNS_LUONG_CHE_DO!$B$5:$BY$920,76,FALSE)</f>
        <v>567807.69230769237</v>
      </c>
      <c r="U223" s="13">
        <f>VLOOKUP(B223,[1]RPT_CAC_KHOAN_GIAM_TRU!$B$4:$I$472,7,FALSE) + VLOOKUP(B223,[1]RPT_CAC_KHOAN_GIAM_TRU!$B$4:$I$472,8,FALSE)</f>
        <v>189269.23076923078</v>
      </c>
      <c r="V223" s="17">
        <f t="shared" si="0"/>
        <v>11772807.692307692</v>
      </c>
      <c r="W223" s="18">
        <f>VLOOKUP(B223,[1]RPT_BAO_HIEM!$B$5:$N$992,11,FALSE)</f>
        <v>393680</v>
      </c>
      <c r="X223" s="18">
        <f>VLOOKUP(B223,[1]RPT_BAO_HIEM!$B$5:$N$992,12,FALSE)</f>
        <v>73815</v>
      </c>
      <c r="Y223" s="18">
        <f>VLOOKUP(B223,[1]RPT_BAO_HIEM!$B$5:$N$992,13,FALSE)</f>
        <v>49210</v>
      </c>
      <c r="Z223" s="19">
        <f>MIN(VLOOKUP(B223,[1]RPT_DOAN_PHI!$B$5:$H$894,7,FALSE),115000)</f>
        <v>49210</v>
      </c>
      <c r="AA223" s="18">
        <f>VLOOKUP(B223,[1]RPT_THUE!$B$5:$H$850,7,FALSE)</f>
        <v>0</v>
      </c>
      <c r="AB223" s="18">
        <f t="shared" si="1"/>
        <v>565915</v>
      </c>
      <c r="AC223" s="20">
        <f t="shared" si="2"/>
        <v>11206892.692307692</v>
      </c>
      <c r="AD223" s="20"/>
      <c r="AE223" s="20"/>
      <c r="AF223" s="20">
        <f t="shared" si="3"/>
        <v>11206892.692307692</v>
      </c>
      <c r="AG223" s="82">
        <f t="shared" si="10"/>
        <v>516705</v>
      </c>
    </row>
    <row r="224" spans="1:33" ht="19.5" customHeight="1">
      <c r="A224" s="12">
        <f t="shared" si="11"/>
        <v>218</v>
      </c>
      <c r="B224" s="40">
        <f>[1]GD_CHUNG!B226</f>
        <v>10688</v>
      </c>
      <c r="C224" s="42" t="str">
        <f>[1]GD_CHUNG!C226</f>
        <v>Cao Thế Vinh</v>
      </c>
      <c r="D224" s="42" t="str">
        <f>[1]GD_CHUNG!D226</f>
        <v>NV Lái xe - VHTTB</v>
      </c>
      <c r="E224" s="13" t="str">
        <f>[1]GD_CHUNG!G226</f>
        <v>HDKX</v>
      </c>
      <c r="F224" s="14">
        <f>VLOOKUP(B224,[1]GD_LCD_HS_LNS!$B$4:$E$993,4,FALSE)</f>
        <v>4921000</v>
      </c>
      <c r="G224" s="54">
        <f>VLOOKUP(B224,[1]GD_CHUNG!$B$5:$N$532,13,FALSE)</f>
        <v>10522162949017</v>
      </c>
      <c r="H224" s="15">
        <f>VLOOKUP(B224,[1]GD_CHAM_CONG!$C$6:$AN$934,38,FALSE)</f>
        <v>27</v>
      </c>
      <c r="I224" s="15">
        <f>VLOOKUP(B224,[1]GD_CHAM_CONG!$C$6:$AS$934,39,FALSE)+VLOOKUP(B224,[1]GD_CHAM_CONG!$C$6:$AS$934,40,FALSE)+VLOOKUP(B224,[1]GD_CHAM_CONG!$C$6:$AS$934,41,FALSE)+VLOOKUP(B224,[1]GD_CHAM_CONG!$C$6:$AS$934,42,FALSE)+VLOOKUP(B224,[1]GD_CHAM_CONG!$C$6:$AS$934,43,FALSE)</f>
        <v>0</v>
      </c>
      <c r="J224" s="15">
        <f>VLOOKUP(B224,[1]GD_CHAM_CONG!$C$6:$AV$934,44,FALSE)+VLOOKUP(B224,[1]GD_CHAM_CONG!$C$6:$AV$934,45,FALSE)+VLOOKUP(B224,[1]GD_CHAM_CONG!$C$6:$AV$934,46,FALSE)</f>
        <v>0</v>
      </c>
      <c r="K224" s="15">
        <f>VLOOKUP(B224,[1]GD_CHAM_CONG!$C$6:$AW$934,47,FALSE)</f>
        <v>0</v>
      </c>
      <c r="L224" s="15">
        <f>VLOOKUP(B224,[1]GD_CHAM_CONG!$C$6:$AZ$934,48,FALSE)</f>
        <v>0</v>
      </c>
      <c r="M224" s="15">
        <f>VLOOKUP(B224,[1]GD_CHAM_CONG!$C$6:$BF$934,50,FALSE)+VLOOKUP(B224,[1]GD_CHAM_CONG!$C$6:$BF$934,51,FALSE)+VLOOKUP(B224,[1]GD_CHAM_CONG!$C$6:$BF$934,52,FALSE)+VLOOKUP(B224,[1]GD_CHAM_CONG!$C$6:$BF$934,53,FALSE)+VLOOKUP(B224,[1]GD_CHAM_CONG!$C$6:$BF$934,54,FALSE)</f>
        <v>0</v>
      </c>
      <c r="N224" s="16">
        <f>VLOOKUP(B224,[1]GD_CHAM_CONG!$C$1:$BK$473,61,FALSE)</f>
        <v>1.05</v>
      </c>
      <c r="O224" s="16">
        <f>VLOOKUP(B224,[1]GD_LCD_HS_LNS!$B$4:$F$469,5,FALSE)</f>
        <v>2.27</v>
      </c>
      <c r="P224" s="17">
        <f>VLOOKUP(B224,[1]RPT_LNS_LUONG_CHE_DO!$B$5:$BC$548,54,FALSE)</f>
        <v>10725750</v>
      </c>
      <c r="Q224" s="17">
        <f>VLOOKUP(B224,[1]RPT_LNS_LUONG_CHE_DO!$B$5:$CD$916,81,FALSE)</f>
        <v>0</v>
      </c>
      <c r="R224" s="17">
        <f>VLOOKUP(B224,[1]RPT_PHU_CAP_TN!$B$5:$G$992,6,FALSE)</f>
        <v>620000</v>
      </c>
      <c r="S224" s="17">
        <f>VLOOKUP(B224,[1]RPT_TIEN_AN_TRUA!$B$5:$I$993,8,FALSE)</f>
        <v>680000</v>
      </c>
      <c r="T224" s="17">
        <f>VLOOKUP(B224,[1]RPT_LNS_LUONG_CHE_DO!$B$5:$BX$920,75,FALSE)+VLOOKUP(B224,[1]RPT_LNS_LUONG_CHE_DO!$B$5:$BY$920,76,FALSE)</f>
        <v>567807.69230769237</v>
      </c>
      <c r="U224" s="13">
        <f>VLOOKUP(B224,[1]RPT_CAC_KHOAN_GIAM_TRU!$B$4:$I$472,7,FALSE) + VLOOKUP(B224,[1]RPT_CAC_KHOAN_GIAM_TRU!$B$4:$I$472,8,FALSE)</f>
        <v>189269.23076923078</v>
      </c>
      <c r="V224" s="17">
        <f t="shared" si="0"/>
        <v>12593557.692307692</v>
      </c>
      <c r="W224" s="18">
        <f>VLOOKUP(B224,[1]RPT_BAO_HIEM!$B$5:$N$992,11,FALSE)</f>
        <v>393680</v>
      </c>
      <c r="X224" s="18">
        <f>VLOOKUP(B224,[1]RPT_BAO_HIEM!$B$5:$N$992,12,FALSE)</f>
        <v>73815</v>
      </c>
      <c r="Y224" s="18">
        <f>VLOOKUP(B224,[1]RPT_BAO_HIEM!$B$5:$N$992,13,FALSE)</f>
        <v>49210</v>
      </c>
      <c r="Z224" s="19">
        <f>MIN(VLOOKUP(B224,[1]RPT_DOAN_PHI!$B$5:$H$894,7,FALSE),115000)</f>
        <v>49210</v>
      </c>
      <c r="AA224" s="18">
        <f>VLOOKUP(B224,[1]RPT_THUE!$B$5:$H$850,7,FALSE)</f>
        <v>0</v>
      </c>
      <c r="AB224" s="18">
        <f t="shared" si="1"/>
        <v>565915</v>
      </c>
      <c r="AC224" s="20">
        <f t="shared" si="2"/>
        <v>12027642.692307692</v>
      </c>
      <c r="AD224" s="20"/>
      <c r="AE224" s="20"/>
      <c r="AF224" s="20">
        <f t="shared" si="3"/>
        <v>12027642.692307692</v>
      </c>
      <c r="AG224" s="82">
        <f t="shared" si="10"/>
        <v>516705</v>
      </c>
    </row>
    <row r="225" spans="1:33" ht="19.5" customHeight="1">
      <c r="A225" s="12">
        <f t="shared" si="11"/>
        <v>219</v>
      </c>
      <c r="B225" s="40">
        <f>[1]GD_CHUNG!B227</f>
        <v>10689</v>
      </c>
      <c r="C225" s="42" t="str">
        <f>[1]GD_CHUNG!C227</f>
        <v>Đỗ Minh Hải</v>
      </c>
      <c r="D225" s="42" t="str">
        <f>[1]GD_CHUNG!D227</f>
        <v>NV Lái xe - VHTTB</v>
      </c>
      <c r="E225" s="13" t="str">
        <f>[1]GD_CHUNG!G227</f>
        <v>HDKX</v>
      </c>
      <c r="F225" s="14">
        <f>VLOOKUP(B225,[1]GD_LCD_HS_LNS!$B$4:$E$993,4,FALSE)</f>
        <v>4921000</v>
      </c>
      <c r="G225" s="54">
        <f>VLOOKUP(B225,[1]GD_CHUNG!$B$5:$N$532,13,FALSE)</f>
        <v>10520037366015</v>
      </c>
      <c r="H225" s="15">
        <f>VLOOKUP(B225,[1]GD_CHAM_CONG!$C$6:$AN$934,38,FALSE)</f>
        <v>27</v>
      </c>
      <c r="I225" s="15">
        <f>VLOOKUP(B225,[1]GD_CHAM_CONG!$C$6:$AS$934,39,FALSE)+VLOOKUP(B225,[1]GD_CHAM_CONG!$C$6:$AS$934,40,FALSE)+VLOOKUP(B225,[1]GD_CHAM_CONG!$C$6:$AS$934,41,FALSE)+VLOOKUP(B225,[1]GD_CHAM_CONG!$C$6:$AS$934,42,FALSE)+VLOOKUP(B225,[1]GD_CHAM_CONG!$C$6:$AS$934,43,FALSE)</f>
        <v>0</v>
      </c>
      <c r="J225" s="15">
        <f>VLOOKUP(B225,[1]GD_CHAM_CONG!$C$6:$AV$934,44,FALSE)+VLOOKUP(B225,[1]GD_CHAM_CONG!$C$6:$AV$934,45,FALSE)+VLOOKUP(B225,[1]GD_CHAM_CONG!$C$6:$AV$934,46,FALSE)</f>
        <v>0</v>
      </c>
      <c r="K225" s="15">
        <f>VLOOKUP(B225,[1]GD_CHAM_CONG!$C$6:$AW$934,47,FALSE)</f>
        <v>0</v>
      </c>
      <c r="L225" s="15">
        <f>VLOOKUP(B225,[1]GD_CHAM_CONG!$C$6:$AZ$934,48,FALSE)</f>
        <v>0</v>
      </c>
      <c r="M225" s="15">
        <f>VLOOKUP(B225,[1]GD_CHAM_CONG!$C$6:$BF$934,50,FALSE)+VLOOKUP(B225,[1]GD_CHAM_CONG!$C$6:$BF$934,51,FALSE)+VLOOKUP(B225,[1]GD_CHAM_CONG!$C$6:$BF$934,52,FALSE)+VLOOKUP(B225,[1]GD_CHAM_CONG!$C$6:$BF$934,53,FALSE)+VLOOKUP(B225,[1]GD_CHAM_CONG!$C$6:$BF$934,54,FALSE)</f>
        <v>0</v>
      </c>
      <c r="N225" s="16">
        <f>VLOOKUP(B225,[1]GD_CHAM_CONG!$C$1:$BK$473,61,FALSE)</f>
        <v>1</v>
      </c>
      <c r="O225" s="16">
        <f>VLOOKUP(B225,[1]GD_LCD_HS_LNS!$B$4:$F$469,5,FALSE)</f>
        <v>2.27</v>
      </c>
      <c r="P225" s="17">
        <f>VLOOKUP(B225,[1]RPT_LNS_LUONG_CHE_DO!$B$5:$BC$548,54,FALSE)</f>
        <v>10215000</v>
      </c>
      <c r="Q225" s="17">
        <f>VLOOKUP(B225,[1]RPT_LNS_LUONG_CHE_DO!$B$5:$CD$916,81,FALSE)</f>
        <v>0</v>
      </c>
      <c r="R225" s="17">
        <f>VLOOKUP(B225,[1]RPT_PHU_CAP_TN!$B$5:$G$992,6,FALSE)</f>
        <v>310000</v>
      </c>
      <c r="S225" s="17">
        <f>VLOOKUP(B225,[1]RPT_TIEN_AN_TRUA!$B$5:$I$993,8,FALSE)</f>
        <v>680000</v>
      </c>
      <c r="T225" s="17">
        <f>VLOOKUP(B225,[1]RPT_LNS_LUONG_CHE_DO!$B$5:$BX$920,75,FALSE)+VLOOKUP(B225,[1]RPT_LNS_LUONG_CHE_DO!$B$5:$BY$920,76,FALSE)</f>
        <v>567807.69230769237</v>
      </c>
      <c r="U225" s="13">
        <f>VLOOKUP(B225,[1]RPT_CAC_KHOAN_GIAM_TRU!$B$4:$I$472,7,FALSE) + VLOOKUP(B225,[1]RPT_CAC_KHOAN_GIAM_TRU!$B$4:$I$472,8,FALSE)</f>
        <v>189269.23076923078</v>
      </c>
      <c r="V225" s="17">
        <f t="shared" si="0"/>
        <v>11772807.692307692</v>
      </c>
      <c r="W225" s="18">
        <f>VLOOKUP(B225,[1]RPT_BAO_HIEM!$B$5:$N$992,11,FALSE)</f>
        <v>393680</v>
      </c>
      <c r="X225" s="18">
        <f>VLOOKUP(B225,[1]RPT_BAO_HIEM!$B$5:$N$992,12,FALSE)</f>
        <v>73815</v>
      </c>
      <c r="Y225" s="18">
        <f>VLOOKUP(B225,[1]RPT_BAO_HIEM!$B$5:$N$992,13,FALSE)</f>
        <v>49210</v>
      </c>
      <c r="Z225" s="19">
        <f>MIN(VLOOKUP(B225,[1]RPT_DOAN_PHI!$B$5:$H$894,7,FALSE),115000)</f>
        <v>49210</v>
      </c>
      <c r="AA225" s="18">
        <f>VLOOKUP(B225,[1]RPT_THUE!$B$5:$H$850,7,FALSE)</f>
        <v>0</v>
      </c>
      <c r="AB225" s="18">
        <f t="shared" si="1"/>
        <v>565915</v>
      </c>
      <c r="AC225" s="20">
        <f t="shared" si="2"/>
        <v>11206892.692307692</v>
      </c>
      <c r="AD225" s="20"/>
      <c r="AE225" s="20"/>
      <c r="AF225" s="20">
        <f t="shared" si="3"/>
        <v>11206892.692307692</v>
      </c>
      <c r="AG225" s="82">
        <f t="shared" si="10"/>
        <v>516705</v>
      </c>
    </row>
    <row r="226" spans="1:33" ht="19.5" customHeight="1">
      <c r="A226" s="12">
        <f t="shared" si="11"/>
        <v>220</v>
      </c>
      <c r="B226" s="40">
        <f>[1]GD_CHUNG!B228</f>
        <v>10690</v>
      </c>
      <c r="C226" s="42" t="str">
        <f>[1]GD_CHUNG!C228</f>
        <v>Phạm Đăng Khoa</v>
      </c>
      <c r="D226" s="42" t="str">
        <f>[1]GD_CHUNG!D228</f>
        <v>NV Lái xe - VHTTB</v>
      </c>
      <c r="E226" s="13" t="str">
        <f>[1]GD_CHUNG!G228</f>
        <v>HDKX</v>
      </c>
      <c r="F226" s="14">
        <f>VLOOKUP(B226,[1]GD_LCD_HS_LNS!$B$4:$E$993,4,FALSE)</f>
        <v>4921000</v>
      </c>
      <c r="G226" s="54">
        <f>VLOOKUP(B226,[1]GD_CHUNG!$B$5:$N$532,13,FALSE)</f>
        <v>10520036699010</v>
      </c>
      <c r="H226" s="15">
        <f>VLOOKUP(B226,[1]GD_CHAM_CONG!$C$6:$AN$934,38,FALSE)</f>
        <v>27</v>
      </c>
      <c r="I226" s="15">
        <f>VLOOKUP(B226,[1]GD_CHAM_CONG!$C$6:$AS$934,39,FALSE)+VLOOKUP(B226,[1]GD_CHAM_CONG!$C$6:$AS$934,40,FALSE)+VLOOKUP(B226,[1]GD_CHAM_CONG!$C$6:$AS$934,41,FALSE)+VLOOKUP(B226,[1]GD_CHAM_CONG!$C$6:$AS$934,42,FALSE)+VLOOKUP(B226,[1]GD_CHAM_CONG!$C$6:$AS$934,43,FALSE)</f>
        <v>0</v>
      </c>
      <c r="J226" s="15">
        <f>VLOOKUP(B226,[1]GD_CHAM_CONG!$C$6:$AV$934,44,FALSE)+VLOOKUP(B226,[1]GD_CHAM_CONG!$C$6:$AV$934,45,FALSE)+VLOOKUP(B226,[1]GD_CHAM_CONG!$C$6:$AV$934,46,FALSE)</f>
        <v>0</v>
      </c>
      <c r="K226" s="15">
        <f>VLOOKUP(B226,[1]GD_CHAM_CONG!$C$6:$AW$934,47,FALSE)</f>
        <v>0</v>
      </c>
      <c r="L226" s="15">
        <f>VLOOKUP(B226,[1]GD_CHAM_CONG!$C$6:$AZ$934,48,FALSE)</f>
        <v>0</v>
      </c>
      <c r="M226" s="15">
        <f>VLOOKUP(B226,[1]GD_CHAM_CONG!$C$6:$BF$934,50,FALSE)+VLOOKUP(B226,[1]GD_CHAM_CONG!$C$6:$BF$934,51,FALSE)+VLOOKUP(B226,[1]GD_CHAM_CONG!$C$6:$BF$934,52,FALSE)+VLOOKUP(B226,[1]GD_CHAM_CONG!$C$6:$BF$934,53,FALSE)+VLOOKUP(B226,[1]GD_CHAM_CONG!$C$6:$BF$934,54,FALSE)</f>
        <v>0</v>
      </c>
      <c r="N226" s="16">
        <f>VLOOKUP(B226,[1]GD_CHAM_CONG!$C$1:$BK$473,61,FALSE)</f>
        <v>1</v>
      </c>
      <c r="O226" s="16">
        <f>VLOOKUP(B226,[1]GD_LCD_HS_LNS!$B$4:$F$469,5,FALSE)</f>
        <v>2.14</v>
      </c>
      <c r="P226" s="17">
        <f>VLOOKUP(B226,[1]RPT_LNS_LUONG_CHE_DO!$B$5:$BC$548,54,FALSE)</f>
        <v>9630000</v>
      </c>
      <c r="Q226" s="17">
        <f>VLOOKUP(B226,[1]RPT_LNS_LUONG_CHE_DO!$B$5:$CD$916,81,FALSE)</f>
        <v>0</v>
      </c>
      <c r="R226" s="17">
        <f>VLOOKUP(B226,[1]RPT_PHU_CAP_TN!$B$5:$G$992,6,FALSE)</f>
        <v>0</v>
      </c>
      <c r="S226" s="17">
        <f>VLOOKUP(B226,[1]RPT_TIEN_AN_TRUA!$B$5:$I$993,8,FALSE)</f>
        <v>680000</v>
      </c>
      <c r="T226" s="17">
        <f>VLOOKUP(B226,[1]RPT_LNS_LUONG_CHE_DO!$B$5:$BX$920,75,FALSE)+VLOOKUP(B226,[1]RPT_LNS_LUONG_CHE_DO!$B$5:$BY$920,76,FALSE)</f>
        <v>567807.69230769237</v>
      </c>
      <c r="U226" s="13">
        <f>VLOOKUP(B226,[1]RPT_CAC_KHOAN_GIAM_TRU!$B$4:$I$472,7,FALSE) + VLOOKUP(B226,[1]RPT_CAC_KHOAN_GIAM_TRU!$B$4:$I$472,8,FALSE)</f>
        <v>189269.23076923078</v>
      </c>
      <c r="V226" s="17">
        <f t="shared" si="0"/>
        <v>10877807.692307692</v>
      </c>
      <c r="W226" s="18">
        <f>VLOOKUP(B226,[1]RPT_BAO_HIEM!$B$5:$N$992,11,FALSE)</f>
        <v>393680</v>
      </c>
      <c r="X226" s="18">
        <f>VLOOKUP(B226,[1]RPT_BAO_HIEM!$B$5:$N$992,12,FALSE)</f>
        <v>73815</v>
      </c>
      <c r="Y226" s="18">
        <f>VLOOKUP(B226,[1]RPT_BAO_HIEM!$B$5:$N$992,13,FALSE)</f>
        <v>49210</v>
      </c>
      <c r="Z226" s="19">
        <f>MIN(VLOOKUP(B226,[1]RPT_DOAN_PHI!$B$5:$H$894,7,FALSE),115000)</f>
        <v>49210</v>
      </c>
      <c r="AA226" s="18">
        <f>VLOOKUP(B226,[1]RPT_THUE!$B$5:$H$850,7,FALSE)</f>
        <v>34055.134615384603</v>
      </c>
      <c r="AB226" s="18">
        <f t="shared" si="1"/>
        <v>599970.13461538462</v>
      </c>
      <c r="AC226" s="20">
        <f t="shared" si="2"/>
        <v>10277837.557692308</v>
      </c>
      <c r="AD226" s="20"/>
      <c r="AE226" s="20"/>
      <c r="AF226" s="20">
        <f t="shared" si="3"/>
        <v>10277837.557692308</v>
      </c>
      <c r="AG226" s="82">
        <f t="shared" si="10"/>
        <v>516705</v>
      </c>
    </row>
    <row r="227" spans="1:33" ht="19.5" customHeight="1">
      <c r="A227" s="12">
        <f t="shared" si="11"/>
        <v>221</v>
      </c>
      <c r="B227" s="40">
        <f>[1]GD_CHUNG!B229</f>
        <v>10691</v>
      </c>
      <c r="C227" s="42" t="str">
        <f>[1]GD_CHUNG!C229</f>
        <v>Hoàng Văn Thanh</v>
      </c>
      <c r="D227" s="42" t="str">
        <f>[1]GD_CHUNG!D229</f>
        <v>NV Lái xe - VHTTB</v>
      </c>
      <c r="E227" s="13" t="str">
        <f>[1]GD_CHUNG!G229</f>
        <v>HDKX</v>
      </c>
      <c r="F227" s="14">
        <f>VLOOKUP(B227,[1]GD_LCD_HS_LNS!$B$4:$E$993,4,FALSE)</f>
        <v>5541000</v>
      </c>
      <c r="G227" s="54">
        <f>VLOOKUP(B227,[1]GD_CHUNG!$B$5:$N$532,13,FALSE)</f>
        <v>10522162954010</v>
      </c>
      <c r="H227" s="15">
        <f>VLOOKUP(B227,[1]GD_CHAM_CONG!$C$6:$AN$934,38,FALSE)</f>
        <v>27</v>
      </c>
      <c r="I227" s="15">
        <f>VLOOKUP(B227,[1]GD_CHAM_CONG!$C$6:$AS$934,39,FALSE)+VLOOKUP(B227,[1]GD_CHAM_CONG!$C$6:$AS$934,40,FALSE)+VLOOKUP(B227,[1]GD_CHAM_CONG!$C$6:$AS$934,41,FALSE)+VLOOKUP(B227,[1]GD_CHAM_CONG!$C$6:$AS$934,42,FALSE)+VLOOKUP(B227,[1]GD_CHAM_CONG!$C$6:$AS$934,43,FALSE)</f>
        <v>0</v>
      </c>
      <c r="J227" s="15">
        <f>VLOOKUP(B227,[1]GD_CHAM_CONG!$C$6:$AV$934,44,FALSE)+VLOOKUP(B227,[1]GD_CHAM_CONG!$C$6:$AV$934,45,FALSE)+VLOOKUP(B227,[1]GD_CHAM_CONG!$C$6:$AV$934,46,FALSE)</f>
        <v>0</v>
      </c>
      <c r="K227" s="15">
        <f>VLOOKUP(B227,[1]GD_CHAM_CONG!$C$6:$AW$934,47,FALSE)</f>
        <v>0</v>
      </c>
      <c r="L227" s="15">
        <f>VLOOKUP(B227,[1]GD_CHAM_CONG!$C$6:$AZ$934,48,FALSE)</f>
        <v>0</v>
      </c>
      <c r="M227" s="15">
        <f>VLOOKUP(B227,[1]GD_CHAM_CONG!$C$6:$BF$934,50,FALSE)+VLOOKUP(B227,[1]GD_CHAM_CONG!$C$6:$BF$934,51,FALSE)+VLOOKUP(B227,[1]GD_CHAM_CONG!$C$6:$BF$934,52,FALSE)+VLOOKUP(B227,[1]GD_CHAM_CONG!$C$6:$BF$934,53,FALSE)+VLOOKUP(B227,[1]GD_CHAM_CONG!$C$6:$BF$934,54,FALSE)</f>
        <v>0</v>
      </c>
      <c r="N227" s="16">
        <f>VLOOKUP(B227,[1]GD_CHAM_CONG!$C$1:$BK$473,61,FALSE)</f>
        <v>1</v>
      </c>
      <c r="O227" s="16">
        <f>VLOOKUP(B227,[1]GD_LCD_HS_LNS!$B$4:$F$469,5,FALSE)</f>
        <v>2.27</v>
      </c>
      <c r="P227" s="17">
        <f>VLOOKUP(B227,[1]RPT_LNS_LUONG_CHE_DO!$B$5:$BC$548,54,FALSE)</f>
        <v>10215000</v>
      </c>
      <c r="Q227" s="17">
        <f>VLOOKUP(B227,[1]RPT_LNS_LUONG_CHE_DO!$B$5:$CD$916,81,FALSE)</f>
        <v>0</v>
      </c>
      <c r="R227" s="17">
        <f>VLOOKUP(B227,[1]RPT_PHU_CAP_TN!$B$5:$G$992,6,FALSE)</f>
        <v>0</v>
      </c>
      <c r="S227" s="17">
        <f>VLOOKUP(B227,[1]RPT_TIEN_AN_TRUA!$B$5:$I$993,8,FALSE)</f>
        <v>680000</v>
      </c>
      <c r="T227" s="17">
        <f>VLOOKUP(B227,[1]RPT_LNS_LUONG_CHE_DO!$B$5:$BX$920,75,FALSE)+VLOOKUP(B227,[1]RPT_LNS_LUONG_CHE_DO!$B$5:$BY$920,76,FALSE)</f>
        <v>639346.15384615387</v>
      </c>
      <c r="U227" s="13">
        <f>VLOOKUP(B227,[1]RPT_CAC_KHOAN_GIAM_TRU!$B$4:$I$472,7,FALSE) + VLOOKUP(B227,[1]RPT_CAC_KHOAN_GIAM_TRU!$B$4:$I$472,8,FALSE)</f>
        <v>213115.38461538462</v>
      </c>
      <c r="V227" s="17">
        <f t="shared" si="0"/>
        <v>11534346.153846154</v>
      </c>
      <c r="W227" s="18">
        <f>VLOOKUP(B227,[1]RPT_BAO_HIEM!$B$5:$N$992,11,FALSE)</f>
        <v>443280</v>
      </c>
      <c r="X227" s="18">
        <f>VLOOKUP(B227,[1]RPT_BAO_HIEM!$B$5:$N$992,12,FALSE)</f>
        <v>83115</v>
      </c>
      <c r="Y227" s="18">
        <f>VLOOKUP(B227,[1]RPT_BAO_HIEM!$B$5:$N$992,13,FALSE)</f>
        <v>55410</v>
      </c>
      <c r="Z227" s="19">
        <f>MIN(VLOOKUP(B227,[1]RPT_DOAN_PHI!$B$5:$H$894,7,FALSE),115000)</f>
        <v>55410</v>
      </c>
      <c r="AA227" s="18">
        <f>VLOOKUP(B227,[1]RPT_THUE!$B$5:$H$850,7,FALSE)</f>
        <v>63627.057692307702</v>
      </c>
      <c r="AB227" s="18">
        <f t="shared" si="1"/>
        <v>700842.05769230775</v>
      </c>
      <c r="AC227" s="20">
        <f t="shared" si="2"/>
        <v>10833504.096153846</v>
      </c>
      <c r="AD227" s="20"/>
      <c r="AE227" s="20"/>
      <c r="AF227" s="20">
        <f t="shared" si="3"/>
        <v>10833504.096153846</v>
      </c>
      <c r="AG227" s="82">
        <f t="shared" si="10"/>
        <v>581805</v>
      </c>
    </row>
    <row r="228" spans="1:33" ht="19.5" customHeight="1">
      <c r="A228" s="12">
        <f t="shared" si="11"/>
        <v>222</v>
      </c>
      <c r="B228" s="40">
        <f>[1]GD_CHUNG!B230</f>
        <v>10692</v>
      </c>
      <c r="C228" s="42" t="str">
        <f>[1]GD_CHUNG!C230</f>
        <v>Đỗ Quang Tiến</v>
      </c>
      <c r="D228" s="42" t="str">
        <f>[1]GD_CHUNG!D230</f>
        <v>NV Lái xe - VHTTB</v>
      </c>
      <c r="E228" s="13" t="str">
        <f>[1]GD_CHUNG!G230</f>
        <v>HDKX</v>
      </c>
      <c r="F228" s="14">
        <f>VLOOKUP(B228,[1]GD_LCD_HS_LNS!$B$4:$E$993,4,FALSE)</f>
        <v>4921000</v>
      </c>
      <c r="G228" s="54">
        <f>VLOOKUP(B228,[1]GD_CHUNG!$B$5:$N$532,13,FALSE)</f>
        <v>10520324211014</v>
      </c>
      <c r="H228" s="15">
        <f>VLOOKUP(B228,[1]GD_CHAM_CONG!$C$6:$AN$934,38,FALSE)</f>
        <v>27</v>
      </c>
      <c r="I228" s="15">
        <f>VLOOKUP(B228,[1]GD_CHAM_CONG!$C$6:$AS$934,39,FALSE)+VLOOKUP(B228,[1]GD_CHAM_CONG!$C$6:$AS$934,40,FALSE)+VLOOKUP(B228,[1]GD_CHAM_CONG!$C$6:$AS$934,41,FALSE)+VLOOKUP(B228,[1]GD_CHAM_CONG!$C$6:$AS$934,42,FALSE)+VLOOKUP(B228,[1]GD_CHAM_CONG!$C$6:$AS$934,43,FALSE)</f>
        <v>0</v>
      </c>
      <c r="J228" s="15">
        <f>VLOOKUP(B228,[1]GD_CHAM_CONG!$C$6:$AV$934,44,FALSE)+VLOOKUP(B228,[1]GD_CHAM_CONG!$C$6:$AV$934,45,FALSE)+VLOOKUP(B228,[1]GD_CHAM_CONG!$C$6:$AV$934,46,FALSE)</f>
        <v>0</v>
      </c>
      <c r="K228" s="15">
        <f>VLOOKUP(B228,[1]GD_CHAM_CONG!$C$6:$AW$934,47,FALSE)</f>
        <v>0</v>
      </c>
      <c r="L228" s="15">
        <f>VLOOKUP(B228,[1]GD_CHAM_CONG!$C$6:$AZ$934,48,FALSE)</f>
        <v>0</v>
      </c>
      <c r="M228" s="15">
        <f>VLOOKUP(B228,[1]GD_CHAM_CONG!$C$6:$BF$934,50,FALSE)+VLOOKUP(B228,[1]GD_CHAM_CONG!$C$6:$BF$934,51,FALSE)+VLOOKUP(B228,[1]GD_CHAM_CONG!$C$6:$BF$934,52,FALSE)+VLOOKUP(B228,[1]GD_CHAM_CONG!$C$6:$BF$934,53,FALSE)+VLOOKUP(B228,[1]GD_CHAM_CONG!$C$6:$BF$934,54,FALSE)</f>
        <v>0</v>
      </c>
      <c r="N228" s="16">
        <f>VLOOKUP(B228,[1]GD_CHAM_CONG!$C$1:$BK$473,61,FALSE)</f>
        <v>1</v>
      </c>
      <c r="O228" s="16">
        <f>VLOOKUP(B228,[1]GD_LCD_HS_LNS!$B$4:$F$469,5,FALSE)</f>
        <v>2.14</v>
      </c>
      <c r="P228" s="17">
        <f>VLOOKUP(B228,[1]RPT_LNS_LUONG_CHE_DO!$B$5:$BC$548,54,FALSE)</f>
        <v>9630000</v>
      </c>
      <c r="Q228" s="17">
        <f>VLOOKUP(B228,[1]RPT_LNS_LUONG_CHE_DO!$B$5:$CD$916,81,FALSE)</f>
        <v>0</v>
      </c>
      <c r="R228" s="17">
        <f>VLOOKUP(B228,[1]RPT_PHU_CAP_TN!$B$5:$G$992,6,FALSE)</f>
        <v>155000</v>
      </c>
      <c r="S228" s="17">
        <f>VLOOKUP(B228,[1]RPT_TIEN_AN_TRUA!$B$5:$I$993,8,FALSE)</f>
        <v>680000</v>
      </c>
      <c r="T228" s="17">
        <f>VLOOKUP(B228,[1]RPT_LNS_LUONG_CHE_DO!$B$5:$BX$920,75,FALSE)+VLOOKUP(B228,[1]RPT_LNS_LUONG_CHE_DO!$B$5:$BY$920,76,FALSE)</f>
        <v>567807.69230769237</v>
      </c>
      <c r="U228" s="13">
        <f>VLOOKUP(B228,[1]RPT_CAC_KHOAN_GIAM_TRU!$B$4:$I$472,7,FALSE) + VLOOKUP(B228,[1]RPT_CAC_KHOAN_GIAM_TRU!$B$4:$I$472,8,FALSE)</f>
        <v>189269.23076923078</v>
      </c>
      <c r="V228" s="17">
        <f t="shared" si="0"/>
        <v>11032807.692307692</v>
      </c>
      <c r="W228" s="18">
        <f>VLOOKUP(B228,[1]RPT_BAO_HIEM!$B$5:$N$992,11,FALSE)</f>
        <v>393680</v>
      </c>
      <c r="X228" s="18">
        <f>VLOOKUP(B228,[1]RPT_BAO_HIEM!$B$5:$N$992,12,FALSE)</f>
        <v>73815</v>
      </c>
      <c r="Y228" s="18">
        <f>VLOOKUP(B228,[1]RPT_BAO_HIEM!$B$5:$N$992,13,FALSE)</f>
        <v>49210</v>
      </c>
      <c r="Z228" s="19">
        <f>MIN(VLOOKUP(B228,[1]RPT_DOAN_PHI!$B$5:$H$894,7,FALSE),115000)</f>
        <v>49210</v>
      </c>
      <c r="AA228" s="18">
        <f>VLOOKUP(B228,[1]RPT_THUE!$B$5:$H$850,7,FALSE)</f>
        <v>0</v>
      </c>
      <c r="AB228" s="18">
        <f t="shared" si="1"/>
        <v>565915</v>
      </c>
      <c r="AC228" s="20">
        <f t="shared" si="2"/>
        <v>10466892.692307692</v>
      </c>
      <c r="AD228" s="20"/>
      <c r="AE228" s="21"/>
      <c r="AF228" s="20">
        <f t="shared" si="3"/>
        <v>10466892.692307692</v>
      </c>
      <c r="AG228" s="82">
        <f t="shared" si="10"/>
        <v>516705</v>
      </c>
    </row>
    <row r="229" spans="1:33" ht="19.5" customHeight="1">
      <c r="A229" s="12">
        <f t="shared" si="11"/>
        <v>223</v>
      </c>
      <c r="B229" s="40">
        <f>[1]GD_CHUNG!B231</f>
        <v>10693</v>
      </c>
      <c r="C229" s="42" t="str">
        <f>[1]GD_CHUNG!C231</f>
        <v>Hoàng Sơn</v>
      </c>
      <c r="D229" s="42" t="str">
        <f>[1]GD_CHUNG!D231</f>
        <v>NV Lái xe - VHTTB</v>
      </c>
      <c r="E229" s="13" t="str">
        <f>[1]GD_CHUNG!G231</f>
        <v>HDKX</v>
      </c>
      <c r="F229" s="14">
        <f>VLOOKUP(B229,[1]GD_LCD_HS_LNS!$B$4:$E$993,4,FALSE)</f>
        <v>4921000</v>
      </c>
      <c r="G229" s="54">
        <f>VLOOKUP(B229,[1]GD_CHUNG!$B$5:$N$532,13,FALSE)</f>
        <v>10522162931010</v>
      </c>
      <c r="H229" s="15">
        <f>VLOOKUP(B229,[1]GD_CHAM_CONG!$C$6:$AN$934,38,FALSE)</f>
        <v>27</v>
      </c>
      <c r="I229" s="15">
        <f>VLOOKUP(B229,[1]GD_CHAM_CONG!$C$6:$AS$934,39,FALSE)+VLOOKUP(B229,[1]GD_CHAM_CONG!$C$6:$AS$934,40,FALSE)+VLOOKUP(B229,[1]GD_CHAM_CONG!$C$6:$AS$934,41,FALSE)+VLOOKUP(B229,[1]GD_CHAM_CONG!$C$6:$AS$934,42,FALSE)+VLOOKUP(B229,[1]GD_CHAM_CONG!$C$6:$AS$934,43,FALSE)</f>
        <v>0</v>
      </c>
      <c r="J229" s="15">
        <f>VLOOKUP(B229,[1]GD_CHAM_CONG!$C$6:$AV$934,44,FALSE)+VLOOKUP(B229,[1]GD_CHAM_CONG!$C$6:$AV$934,45,FALSE)+VLOOKUP(B229,[1]GD_CHAM_CONG!$C$6:$AV$934,46,FALSE)</f>
        <v>0</v>
      </c>
      <c r="K229" s="15">
        <f>VLOOKUP(B229,[1]GD_CHAM_CONG!$C$6:$AW$934,47,FALSE)</f>
        <v>0</v>
      </c>
      <c r="L229" s="15">
        <f>VLOOKUP(B229,[1]GD_CHAM_CONG!$C$6:$AZ$934,48,FALSE)</f>
        <v>0</v>
      </c>
      <c r="M229" s="15">
        <f>VLOOKUP(B229,[1]GD_CHAM_CONG!$C$6:$BF$934,50,FALSE)+VLOOKUP(B229,[1]GD_CHAM_CONG!$C$6:$BF$934,51,FALSE)+VLOOKUP(B229,[1]GD_CHAM_CONG!$C$6:$BF$934,52,FALSE)+VLOOKUP(B229,[1]GD_CHAM_CONG!$C$6:$BF$934,53,FALSE)+VLOOKUP(B229,[1]GD_CHAM_CONG!$C$6:$BF$934,54,FALSE)</f>
        <v>0</v>
      </c>
      <c r="N229" s="16">
        <f>VLOOKUP(B229,[1]GD_CHAM_CONG!$C$1:$BK$473,61,FALSE)</f>
        <v>1</v>
      </c>
      <c r="O229" s="16">
        <f>VLOOKUP(B229,[1]GD_LCD_HS_LNS!$B$4:$F$469,5,FALSE)</f>
        <v>1.8</v>
      </c>
      <c r="P229" s="17">
        <f>VLOOKUP(B229,[1]RPT_LNS_LUONG_CHE_DO!$B$5:$BC$548,54,FALSE)</f>
        <v>8100000</v>
      </c>
      <c r="Q229" s="17">
        <f>VLOOKUP(B229,[1]RPT_LNS_LUONG_CHE_DO!$B$5:$CD$916,81,FALSE)</f>
        <v>0</v>
      </c>
      <c r="R229" s="17">
        <f>VLOOKUP(B229,[1]RPT_PHU_CAP_TN!$B$5:$G$992,6,FALSE)</f>
        <v>0</v>
      </c>
      <c r="S229" s="17">
        <f>VLOOKUP(B229,[1]RPT_TIEN_AN_TRUA!$B$5:$I$993,8,FALSE)</f>
        <v>680000</v>
      </c>
      <c r="T229" s="17">
        <f>VLOOKUP(B229,[1]RPT_LNS_LUONG_CHE_DO!$B$5:$BX$920,75,FALSE)+VLOOKUP(B229,[1]RPT_LNS_LUONG_CHE_DO!$B$5:$BY$920,76,FALSE)</f>
        <v>567807.69230769237</v>
      </c>
      <c r="U229" s="13">
        <f>VLOOKUP(B229,[1]RPT_CAC_KHOAN_GIAM_TRU!$B$4:$I$472,7,FALSE) + VLOOKUP(B229,[1]RPT_CAC_KHOAN_GIAM_TRU!$B$4:$I$472,8,FALSE)</f>
        <v>189269.23076923078</v>
      </c>
      <c r="V229" s="17">
        <f t="shared" si="0"/>
        <v>9347807.692307692</v>
      </c>
      <c r="W229" s="18">
        <f>VLOOKUP(B229,[1]RPT_BAO_HIEM!$B$5:$N$992,11,FALSE)</f>
        <v>393680</v>
      </c>
      <c r="X229" s="18">
        <f>VLOOKUP(B229,[1]RPT_BAO_HIEM!$B$5:$N$992,12,FALSE)</f>
        <v>73815</v>
      </c>
      <c r="Y229" s="18">
        <f>VLOOKUP(B229,[1]RPT_BAO_HIEM!$B$5:$N$992,13,FALSE)</f>
        <v>49210</v>
      </c>
      <c r="Z229" s="19">
        <f>MIN(VLOOKUP(B229,[1]RPT_DOAN_PHI!$B$5:$H$894,7,FALSE),115000)</f>
        <v>49210</v>
      </c>
      <c r="AA229" s="18">
        <f>VLOOKUP(B229,[1]RPT_THUE!$B$5:$H$850,7,FALSE)</f>
        <v>0</v>
      </c>
      <c r="AB229" s="18">
        <f t="shared" si="1"/>
        <v>565915</v>
      </c>
      <c r="AC229" s="20">
        <f t="shared" si="2"/>
        <v>8781892.692307692</v>
      </c>
      <c r="AD229" s="20"/>
      <c r="AE229" s="21"/>
      <c r="AF229" s="20">
        <f t="shared" si="3"/>
        <v>8781892.692307692</v>
      </c>
      <c r="AG229" s="82">
        <f t="shared" si="10"/>
        <v>516705</v>
      </c>
    </row>
    <row r="230" spans="1:33" ht="19.5" customHeight="1">
      <c r="A230" s="12">
        <f t="shared" si="11"/>
        <v>224</v>
      </c>
      <c r="B230" s="40">
        <f>[1]GD_CHUNG!B232</f>
        <v>10694</v>
      </c>
      <c r="C230" s="42" t="str">
        <f>[1]GD_CHUNG!C232</f>
        <v>Trần Văn Trà</v>
      </c>
      <c r="D230" s="42" t="str">
        <f>[1]GD_CHUNG!D232</f>
        <v>NV Lái xe - VHTTB</v>
      </c>
      <c r="E230" s="13" t="str">
        <f>[1]GD_CHUNG!G232</f>
        <v>HDKX</v>
      </c>
      <c r="F230" s="14">
        <f>VLOOKUP(B230,[1]GD_LCD_HS_LNS!$B$4:$E$993,4,FALSE)</f>
        <v>4921000</v>
      </c>
      <c r="G230" s="54">
        <f>VLOOKUP(B230,[1]GD_CHUNG!$B$5:$N$532,13,FALSE)</f>
        <v>10522162896010</v>
      </c>
      <c r="H230" s="15">
        <f>VLOOKUP(B230,[1]GD_CHAM_CONG!$C$6:$AN$934,38,FALSE)</f>
        <v>27</v>
      </c>
      <c r="I230" s="15">
        <f>VLOOKUP(B230,[1]GD_CHAM_CONG!$C$6:$AS$934,39,FALSE)+VLOOKUP(B230,[1]GD_CHAM_CONG!$C$6:$AS$934,40,FALSE)+VLOOKUP(B230,[1]GD_CHAM_CONG!$C$6:$AS$934,41,FALSE)+VLOOKUP(B230,[1]GD_CHAM_CONG!$C$6:$AS$934,42,FALSE)+VLOOKUP(B230,[1]GD_CHAM_CONG!$C$6:$AS$934,43,FALSE)</f>
        <v>0</v>
      </c>
      <c r="J230" s="15">
        <f>VLOOKUP(B230,[1]GD_CHAM_CONG!$C$6:$AV$934,44,FALSE)+VLOOKUP(B230,[1]GD_CHAM_CONG!$C$6:$AV$934,45,FALSE)+VLOOKUP(B230,[1]GD_CHAM_CONG!$C$6:$AV$934,46,FALSE)</f>
        <v>0</v>
      </c>
      <c r="K230" s="15">
        <f>VLOOKUP(B230,[1]GD_CHAM_CONG!$C$6:$AW$934,47,FALSE)</f>
        <v>0</v>
      </c>
      <c r="L230" s="15">
        <f>VLOOKUP(B230,[1]GD_CHAM_CONG!$C$6:$AZ$934,48,FALSE)</f>
        <v>0</v>
      </c>
      <c r="M230" s="15">
        <f>VLOOKUP(B230,[1]GD_CHAM_CONG!$C$6:$BF$934,50,FALSE)+VLOOKUP(B230,[1]GD_CHAM_CONG!$C$6:$BF$934,51,FALSE)+VLOOKUP(B230,[1]GD_CHAM_CONG!$C$6:$BF$934,52,FALSE)+VLOOKUP(B230,[1]GD_CHAM_CONG!$C$6:$BF$934,53,FALSE)+VLOOKUP(B230,[1]GD_CHAM_CONG!$C$6:$BF$934,54,FALSE)</f>
        <v>0</v>
      </c>
      <c r="N230" s="16">
        <f>VLOOKUP(B230,[1]GD_CHAM_CONG!$C$1:$BK$473,61,FALSE)</f>
        <v>1</v>
      </c>
      <c r="O230" s="16">
        <f>VLOOKUP(B230,[1]GD_LCD_HS_LNS!$B$4:$F$469,5,FALSE)</f>
        <v>1.8</v>
      </c>
      <c r="P230" s="17">
        <f>VLOOKUP(B230,[1]RPT_LNS_LUONG_CHE_DO!$B$5:$BC$548,54,FALSE)</f>
        <v>8100000</v>
      </c>
      <c r="Q230" s="17">
        <f>VLOOKUP(B230,[1]RPT_LNS_LUONG_CHE_DO!$B$5:$CD$916,81,FALSE)</f>
        <v>0</v>
      </c>
      <c r="R230" s="17">
        <f>VLOOKUP(B230,[1]RPT_PHU_CAP_TN!$B$5:$G$992,6,FALSE)</f>
        <v>155000</v>
      </c>
      <c r="S230" s="17">
        <f>VLOOKUP(B230,[1]RPT_TIEN_AN_TRUA!$B$5:$I$993,8,FALSE)</f>
        <v>680000</v>
      </c>
      <c r="T230" s="17">
        <f>VLOOKUP(B230,[1]RPT_LNS_LUONG_CHE_DO!$B$5:$BX$920,75,FALSE)+VLOOKUP(B230,[1]RPT_LNS_LUONG_CHE_DO!$B$5:$BY$920,76,FALSE)</f>
        <v>567807.69230769237</v>
      </c>
      <c r="U230" s="13">
        <f>VLOOKUP(B230,[1]RPT_CAC_KHOAN_GIAM_TRU!$B$4:$I$472,7,FALSE) + VLOOKUP(B230,[1]RPT_CAC_KHOAN_GIAM_TRU!$B$4:$I$472,8,FALSE)</f>
        <v>189269.23076923078</v>
      </c>
      <c r="V230" s="17">
        <f t="shared" si="0"/>
        <v>9502807.692307692</v>
      </c>
      <c r="W230" s="18">
        <f>VLOOKUP(B230,[1]RPT_BAO_HIEM!$B$5:$N$992,11,FALSE)</f>
        <v>393680</v>
      </c>
      <c r="X230" s="18">
        <f>VLOOKUP(B230,[1]RPT_BAO_HIEM!$B$5:$N$992,12,FALSE)</f>
        <v>73815</v>
      </c>
      <c r="Y230" s="18">
        <f>VLOOKUP(B230,[1]RPT_BAO_HIEM!$B$5:$N$992,13,FALSE)</f>
        <v>49210</v>
      </c>
      <c r="Z230" s="19">
        <f>MIN(VLOOKUP(B230,[1]RPT_DOAN_PHI!$B$5:$H$894,7,FALSE),115000)</f>
        <v>49210</v>
      </c>
      <c r="AA230" s="18">
        <f>VLOOKUP(B230,[1]RPT_THUE!$B$5:$H$850,7,FALSE)</f>
        <v>0</v>
      </c>
      <c r="AB230" s="18">
        <f t="shared" si="1"/>
        <v>565915</v>
      </c>
      <c r="AC230" s="20">
        <f t="shared" si="2"/>
        <v>8936892.692307692</v>
      </c>
      <c r="AD230" s="20"/>
      <c r="AE230" s="20"/>
      <c r="AF230" s="20">
        <f t="shared" si="3"/>
        <v>8936892.692307692</v>
      </c>
      <c r="AG230" s="82">
        <f t="shared" si="10"/>
        <v>516705</v>
      </c>
    </row>
    <row r="231" spans="1:33" ht="19.5" customHeight="1">
      <c r="A231" s="12">
        <f t="shared" si="11"/>
        <v>225</v>
      </c>
      <c r="B231" s="40">
        <f>[1]GD_CHUNG!B233</f>
        <v>10696</v>
      </c>
      <c r="C231" s="42" t="str">
        <f>[1]GD_CHUNG!C233</f>
        <v>Nguyễn Đình Thiện</v>
      </c>
      <c r="D231" s="42" t="str">
        <f>[1]GD_CHUNG!D233</f>
        <v>NV Lái xe - VHTTB</v>
      </c>
      <c r="E231" s="13" t="str">
        <f>[1]GD_CHUNG!G233</f>
        <v>HDKX</v>
      </c>
      <c r="F231" s="14">
        <f>VLOOKUP(B231,[1]GD_LCD_HS_LNS!$B$4:$E$993,4,FALSE)</f>
        <v>4921000</v>
      </c>
      <c r="G231" s="54">
        <f>VLOOKUP(B231,[1]GD_CHUNG!$B$5:$N$532,13,FALSE)</f>
        <v>10520035677013</v>
      </c>
      <c r="H231" s="15">
        <f>VLOOKUP(B231,[1]GD_CHAM_CONG!$C$6:$AN$934,38,FALSE)</f>
        <v>27</v>
      </c>
      <c r="I231" s="15">
        <f>VLOOKUP(B231,[1]GD_CHAM_CONG!$C$6:$AS$934,39,FALSE)+VLOOKUP(B231,[1]GD_CHAM_CONG!$C$6:$AS$934,40,FALSE)+VLOOKUP(B231,[1]GD_CHAM_CONG!$C$6:$AS$934,41,FALSE)+VLOOKUP(B231,[1]GD_CHAM_CONG!$C$6:$AS$934,42,FALSE)+VLOOKUP(B231,[1]GD_CHAM_CONG!$C$6:$AS$934,43,FALSE)</f>
        <v>0</v>
      </c>
      <c r="J231" s="15">
        <f>VLOOKUP(B231,[1]GD_CHAM_CONG!$C$6:$AV$934,44,FALSE)+VLOOKUP(B231,[1]GD_CHAM_CONG!$C$6:$AV$934,45,FALSE)+VLOOKUP(B231,[1]GD_CHAM_CONG!$C$6:$AV$934,46,FALSE)</f>
        <v>0</v>
      </c>
      <c r="K231" s="15">
        <f>VLOOKUP(B231,[1]GD_CHAM_CONG!$C$6:$AW$934,47,FALSE)</f>
        <v>0</v>
      </c>
      <c r="L231" s="15">
        <f>VLOOKUP(B231,[1]GD_CHAM_CONG!$C$6:$AZ$934,48,FALSE)</f>
        <v>0</v>
      </c>
      <c r="M231" s="15">
        <f>VLOOKUP(B231,[1]GD_CHAM_CONG!$C$6:$BF$934,50,FALSE)+VLOOKUP(B231,[1]GD_CHAM_CONG!$C$6:$BF$934,51,FALSE)+VLOOKUP(B231,[1]GD_CHAM_CONG!$C$6:$BF$934,52,FALSE)+VLOOKUP(B231,[1]GD_CHAM_CONG!$C$6:$BF$934,53,FALSE)+VLOOKUP(B231,[1]GD_CHAM_CONG!$C$6:$BF$934,54,FALSE)</f>
        <v>0</v>
      </c>
      <c r="N231" s="16">
        <f>VLOOKUP(B231,[1]GD_CHAM_CONG!$C$1:$BK$473,61,FALSE)</f>
        <v>1</v>
      </c>
      <c r="O231" s="16">
        <f>VLOOKUP(B231,[1]GD_LCD_HS_LNS!$B$4:$F$469,5,FALSE)</f>
        <v>2.14</v>
      </c>
      <c r="P231" s="17">
        <f>VLOOKUP(B231,[1]RPT_LNS_LUONG_CHE_DO!$B$5:$BC$548,54,FALSE)</f>
        <v>9630000</v>
      </c>
      <c r="Q231" s="17">
        <f>VLOOKUP(B231,[1]RPT_LNS_LUONG_CHE_DO!$B$5:$CD$916,81,FALSE)</f>
        <v>0</v>
      </c>
      <c r="R231" s="17">
        <f>VLOOKUP(B231,[1]RPT_PHU_CAP_TN!$B$5:$G$992,6,FALSE)</f>
        <v>0</v>
      </c>
      <c r="S231" s="17">
        <f>VLOOKUP(B231,[1]RPT_TIEN_AN_TRUA!$B$5:$I$993,8,FALSE)</f>
        <v>680000</v>
      </c>
      <c r="T231" s="17">
        <f>VLOOKUP(B231,[1]RPT_LNS_LUONG_CHE_DO!$B$5:$BX$920,75,FALSE)+VLOOKUP(B231,[1]RPT_LNS_LUONG_CHE_DO!$B$5:$BY$920,76,FALSE)</f>
        <v>567807.69230769237</v>
      </c>
      <c r="U231" s="13">
        <f>VLOOKUP(B231,[1]RPT_CAC_KHOAN_GIAM_TRU!$B$4:$I$472,7,FALSE) + VLOOKUP(B231,[1]RPT_CAC_KHOAN_GIAM_TRU!$B$4:$I$472,8,FALSE)</f>
        <v>189269.23076923078</v>
      </c>
      <c r="V231" s="17">
        <f t="shared" si="0"/>
        <v>10877807.692307692</v>
      </c>
      <c r="W231" s="18">
        <f>VLOOKUP(B231,[1]RPT_BAO_HIEM!$B$5:$N$992,11,FALSE)</f>
        <v>393680</v>
      </c>
      <c r="X231" s="18">
        <f>VLOOKUP(B231,[1]RPT_BAO_HIEM!$B$5:$N$992,12,FALSE)</f>
        <v>73815</v>
      </c>
      <c r="Y231" s="18">
        <f>VLOOKUP(B231,[1]RPT_BAO_HIEM!$B$5:$N$992,13,FALSE)</f>
        <v>49210</v>
      </c>
      <c r="Z231" s="19">
        <f>MIN(VLOOKUP(B231,[1]RPT_DOAN_PHI!$B$5:$H$894,7,FALSE),115000)</f>
        <v>49210</v>
      </c>
      <c r="AA231" s="18">
        <f>VLOOKUP(B231,[1]RPT_THUE!$B$5:$H$850,7,FALSE)</f>
        <v>0</v>
      </c>
      <c r="AB231" s="18">
        <f t="shared" si="1"/>
        <v>565915</v>
      </c>
      <c r="AC231" s="20">
        <f t="shared" si="2"/>
        <v>10311892.692307692</v>
      </c>
      <c r="AD231" s="21"/>
      <c r="AE231" s="20"/>
      <c r="AF231" s="20">
        <f t="shared" si="3"/>
        <v>10311892.692307692</v>
      </c>
      <c r="AG231" s="82">
        <f t="shared" si="10"/>
        <v>516705</v>
      </c>
    </row>
    <row r="232" spans="1:33" ht="19.5" customHeight="1">
      <c r="A232" s="12">
        <f t="shared" si="11"/>
        <v>226</v>
      </c>
      <c r="B232" s="40">
        <f>[1]GD_CHUNG!B234</f>
        <v>10697</v>
      </c>
      <c r="C232" s="42" t="str">
        <f>[1]GD_CHUNG!C234</f>
        <v>Trần Hưng Nhân</v>
      </c>
      <c r="D232" s="42" t="str">
        <f>[1]GD_CHUNG!D234</f>
        <v>NV Lái xe - VHTTB</v>
      </c>
      <c r="E232" s="13" t="str">
        <f>[1]GD_CHUNG!G234</f>
        <v>HDKX</v>
      </c>
      <c r="F232" s="14">
        <f>VLOOKUP(B232,[1]GD_LCD_HS_LNS!$B$4:$E$993,4,FALSE)</f>
        <v>4921000</v>
      </c>
      <c r="G232" s="54">
        <f>VLOOKUP(B232,[1]GD_CHUNG!$B$5:$N$532,13,FALSE)</f>
        <v>10520440823019</v>
      </c>
      <c r="H232" s="15">
        <f>VLOOKUP(B232,[1]GD_CHAM_CONG!$C$6:$AN$934,38,FALSE)</f>
        <v>27</v>
      </c>
      <c r="I232" s="15">
        <f>VLOOKUP(B232,[1]GD_CHAM_CONG!$C$6:$AS$934,39,FALSE)+VLOOKUP(B232,[1]GD_CHAM_CONG!$C$6:$AS$934,40,FALSE)+VLOOKUP(B232,[1]GD_CHAM_CONG!$C$6:$AS$934,41,FALSE)+VLOOKUP(B232,[1]GD_CHAM_CONG!$C$6:$AS$934,42,FALSE)+VLOOKUP(B232,[1]GD_CHAM_CONG!$C$6:$AS$934,43,FALSE)</f>
        <v>0</v>
      </c>
      <c r="J232" s="15">
        <f>VLOOKUP(B232,[1]GD_CHAM_CONG!$C$6:$AV$934,44,FALSE)+VLOOKUP(B232,[1]GD_CHAM_CONG!$C$6:$AV$934,45,FALSE)+VLOOKUP(B232,[1]GD_CHAM_CONG!$C$6:$AV$934,46,FALSE)</f>
        <v>0</v>
      </c>
      <c r="K232" s="15">
        <f>VLOOKUP(B232,[1]GD_CHAM_CONG!$C$6:$AW$934,47,FALSE)</f>
        <v>0</v>
      </c>
      <c r="L232" s="15">
        <f>VLOOKUP(B232,[1]GD_CHAM_CONG!$C$6:$AZ$934,48,FALSE)</f>
        <v>0</v>
      </c>
      <c r="M232" s="15">
        <f>VLOOKUP(B232,[1]GD_CHAM_CONG!$C$6:$BF$934,50,FALSE)+VLOOKUP(B232,[1]GD_CHAM_CONG!$C$6:$BF$934,51,FALSE)+VLOOKUP(B232,[1]GD_CHAM_CONG!$C$6:$BF$934,52,FALSE)+VLOOKUP(B232,[1]GD_CHAM_CONG!$C$6:$BF$934,53,FALSE)+VLOOKUP(B232,[1]GD_CHAM_CONG!$C$6:$BF$934,54,FALSE)</f>
        <v>0</v>
      </c>
      <c r="N232" s="16">
        <f>VLOOKUP(B232,[1]GD_CHAM_CONG!$C$1:$BK$473,61,FALSE)</f>
        <v>1</v>
      </c>
      <c r="O232" s="16">
        <f>VLOOKUP(B232,[1]GD_LCD_HS_LNS!$B$4:$F$469,5,FALSE)</f>
        <v>2.14</v>
      </c>
      <c r="P232" s="17">
        <f>VLOOKUP(B232,[1]RPT_LNS_LUONG_CHE_DO!$B$5:$BC$548,54,FALSE)</f>
        <v>9630000</v>
      </c>
      <c r="Q232" s="17">
        <f>VLOOKUP(B232,[1]RPT_LNS_LUONG_CHE_DO!$B$5:$CD$916,81,FALSE)</f>
        <v>0</v>
      </c>
      <c r="R232" s="17">
        <f>VLOOKUP(B232,[1]RPT_PHU_CAP_TN!$B$5:$G$992,6,FALSE)</f>
        <v>0</v>
      </c>
      <c r="S232" s="17">
        <f>VLOOKUP(B232,[1]RPT_TIEN_AN_TRUA!$B$5:$I$993,8,FALSE)</f>
        <v>680000</v>
      </c>
      <c r="T232" s="17">
        <f>VLOOKUP(B232,[1]RPT_LNS_LUONG_CHE_DO!$B$5:$BX$920,75,FALSE)+VLOOKUP(B232,[1]RPT_LNS_LUONG_CHE_DO!$B$5:$BY$920,76,FALSE)</f>
        <v>567807.69230769237</v>
      </c>
      <c r="U232" s="13">
        <f>VLOOKUP(B232,[1]RPT_CAC_KHOAN_GIAM_TRU!$B$4:$I$472,7,FALSE) + VLOOKUP(B232,[1]RPT_CAC_KHOAN_GIAM_TRU!$B$4:$I$472,8,FALSE)</f>
        <v>189269.23076923078</v>
      </c>
      <c r="V232" s="17">
        <f t="shared" si="0"/>
        <v>10877807.692307692</v>
      </c>
      <c r="W232" s="18">
        <f>VLOOKUP(B232,[1]RPT_BAO_HIEM!$B$5:$N$992,11,FALSE)</f>
        <v>393680</v>
      </c>
      <c r="X232" s="18">
        <f>VLOOKUP(B232,[1]RPT_BAO_HIEM!$B$5:$N$992,12,FALSE)</f>
        <v>73815</v>
      </c>
      <c r="Y232" s="18">
        <f>VLOOKUP(B232,[1]RPT_BAO_HIEM!$B$5:$N$992,13,FALSE)</f>
        <v>49210</v>
      </c>
      <c r="Z232" s="19">
        <f>MIN(VLOOKUP(B232,[1]RPT_DOAN_PHI!$B$5:$H$894,7,FALSE),115000)</f>
        <v>49210</v>
      </c>
      <c r="AA232" s="18">
        <f>VLOOKUP(B232,[1]RPT_THUE!$B$5:$H$850,7,FALSE)</f>
        <v>0</v>
      </c>
      <c r="AB232" s="18">
        <f t="shared" si="1"/>
        <v>565915</v>
      </c>
      <c r="AC232" s="20">
        <f t="shared" si="2"/>
        <v>10311892.692307692</v>
      </c>
      <c r="AD232" s="20"/>
      <c r="AE232" s="20"/>
      <c r="AF232" s="20">
        <f t="shared" si="3"/>
        <v>10311892.692307692</v>
      </c>
      <c r="AG232" s="82">
        <f t="shared" si="10"/>
        <v>516705</v>
      </c>
    </row>
    <row r="233" spans="1:33" ht="19.5" customHeight="1">
      <c r="A233" s="12">
        <f t="shared" si="11"/>
        <v>227</v>
      </c>
      <c r="B233" s="40">
        <f>[1]GD_CHUNG!B235</f>
        <v>10698</v>
      </c>
      <c r="C233" s="42" t="str">
        <f>[1]GD_CHUNG!C235</f>
        <v>Nguyễn Ngọc Toàn</v>
      </c>
      <c r="D233" s="42" t="str">
        <f>[1]GD_CHUNG!D235</f>
        <v>NV Lái xe - VHTTB</v>
      </c>
      <c r="E233" s="13" t="str">
        <f>[1]GD_CHUNG!G235</f>
        <v>HDKX</v>
      </c>
      <c r="F233" s="14">
        <f>VLOOKUP(B233,[1]GD_LCD_HS_LNS!$B$4:$E$993,4,FALSE)</f>
        <v>4921000</v>
      </c>
      <c r="G233" s="54">
        <f>VLOOKUP(B233,[1]GD_CHUNG!$B$5:$N$532,13,FALSE)</f>
        <v>10520036969018</v>
      </c>
      <c r="H233" s="15">
        <f>VLOOKUP(B233,[1]GD_CHAM_CONG!$C$6:$AN$934,38,FALSE)</f>
        <v>27</v>
      </c>
      <c r="I233" s="15">
        <f>VLOOKUP(B233,[1]GD_CHAM_CONG!$C$6:$AS$934,39,FALSE)+VLOOKUP(B233,[1]GD_CHAM_CONG!$C$6:$AS$934,40,FALSE)+VLOOKUP(B233,[1]GD_CHAM_CONG!$C$6:$AS$934,41,FALSE)+VLOOKUP(B233,[1]GD_CHAM_CONG!$C$6:$AS$934,42,FALSE)+VLOOKUP(B233,[1]GD_CHAM_CONG!$C$6:$AS$934,43,FALSE)</f>
        <v>0</v>
      </c>
      <c r="J233" s="15">
        <f>VLOOKUP(B233,[1]GD_CHAM_CONG!$C$6:$AV$934,44,FALSE)+VLOOKUP(B233,[1]GD_CHAM_CONG!$C$6:$AV$934,45,FALSE)+VLOOKUP(B233,[1]GD_CHAM_CONG!$C$6:$AV$934,46,FALSE)</f>
        <v>0</v>
      </c>
      <c r="K233" s="15">
        <f>VLOOKUP(B233,[1]GD_CHAM_CONG!$C$6:$AW$934,47,FALSE)</f>
        <v>0</v>
      </c>
      <c r="L233" s="15">
        <f>VLOOKUP(B233,[1]GD_CHAM_CONG!$C$6:$AZ$934,48,FALSE)</f>
        <v>0</v>
      </c>
      <c r="M233" s="15">
        <f>VLOOKUP(B233,[1]GD_CHAM_CONG!$C$6:$BF$934,50,FALSE)+VLOOKUP(B233,[1]GD_CHAM_CONG!$C$6:$BF$934,51,FALSE)+VLOOKUP(B233,[1]GD_CHAM_CONG!$C$6:$BF$934,52,FALSE)+VLOOKUP(B233,[1]GD_CHAM_CONG!$C$6:$BF$934,53,FALSE)+VLOOKUP(B233,[1]GD_CHAM_CONG!$C$6:$BF$934,54,FALSE)</f>
        <v>0</v>
      </c>
      <c r="N233" s="16">
        <f>VLOOKUP(B233,[1]GD_CHAM_CONG!$C$1:$BK$473,61,FALSE)</f>
        <v>1</v>
      </c>
      <c r="O233" s="16">
        <f>VLOOKUP(B233,[1]GD_LCD_HS_LNS!$B$4:$F$469,5,FALSE)</f>
        <v>2.14</v>
      </c>
      <c r="P233" s="17">
        <f>VLOOKUP(B233,[1]RPT_LNS_LUONG_CHE_DO!$B$5:$BC$548,54,FALSE)</f>
        <v>9630000</v>
      </c>
      <c r="Q233" s="17">
        <f>VLOOKUP(B233,[1]RPT_LNS_LUONG_CHE_DO!$B$5:$CD$916,81,FALSE)</f>
        <v>0</v>
      </c>
      <c r="R233" s="17">
        <f>VLOOKUP(B233,[1]RPT_PHU_CAP_TN!$B$5:$G$992,6,FALSE)</f>
        <v>0</v>
      </c>
      <c r="S233" s="17">
        <f>VLOOKUP(B233,[1]RPT_TIEN_AN_TRUA!$B$5:$I$993,8,FALSE)</f>
        <v>680000</v>
      </c>
      <c r="T233" s="17">
        <f>VLOOKUP(B233,[1]RPT_LNS_LUONG_CHE_DO!$B$5:$BX$920,75,FALSE)+VLOOKUP(B233,[1]RPT_LNS_LUONG_CHE_DO!$B$5:$BY$920,76,FALSE)</f>
        <v>567807.69230769237</v>
      </c>
      <c r="U233" s="13">
        <f>VLOOKUP(B233,[1]RPT_CAC_KHOAN_GIAM_TRU!$B$4:$I$472,7,FALSE) + VLOOKUP(B233,[1]RPT_CAC_KHOAN_GIAM_TRU!$B$4:$I$472,8,FALSE)</f>
        <v>189269.23076923078</v>
      </c>
      <c r="V233" s="17">
        <f t="shared" si="0"/>
        <v>10877807.692307692</v>
      </c>
      <c r="W233" s="18">
        <f>VLOOKUP(B233,[1]RPT_BAO_HIEM!$B$5:$N$992,11,FALSE)</f>
        <v>393680</v>
      </c>
      <c r="X233" s="18">
        <f>VLOOKUP(B233,[1]RPT_BAO_HIEM!$B$5:$N$992,12,FALSE)</f>
        <v>73815</v>
      </c>
      <c r="Y233" s="18">
        <f>VLOOKUP(B233,[1]RPT_BAO_HIEM!$B$5:$N$992,13,FALSE)</f>
        <v>49210</v>
      </c>
      <c r="Z233" s="19">
        <f>MIN(VLOOKUP(B233,[1]RPT_DOAN_PHI!$B$5:$H$894,7,FALSE),115000)</f>
        <v>49210</v>
      </c>
      <c r="AA233" s="18">
        <f>VLOOKUP(B233,[1]RPT_THUE!$B$5:$H$850,7,FALSE)</f>
        <v>0</v>
      </c>
      <c r="AB233" s="18">
        <f t="shared" si="1"/>
        <v>565915</v>
      </c>
      <c r="AC233" s="20">
        <f t="shared" si="2"/>
        <v>10311892.692307692</v>
      </c>
      <c r="AD233" s="20"/>
      <c r="AE233" s="20"/>
      <c r="AF233" s="20">
        <f t="shared" si="3"/>
        <v>10311892.692307692</v>
      </c>
      <c r="AG233" s="82">
        <f t="shared" si="10"/>
        <v>516705</v>
      </c>
    </row>
    <row r="234" spans="1:33" ht="19.5" customHeight="1">
      <c r="A234" s="12">
        <f t="shared" si="11"/>
        <v>228</v>
      </c>
      <c r="B234" s="40">
        <f>[1]GD_CHUNG!B236</f>
        <v>10700</v>
      </c>
      <c r="C234" s="42" t="str">
        <f>[1]GD_CHUNG!C236</f>
        <v>Đặng Đức Mạnh</v>
      </c>
      <c r="D234" s="42" t="str">
        <f>[1]GD_CHUNG!D236</f>
        <v>NV Lái xe - VHTTB</v>
      </c>
      <c r="E234" s="13" t="str">
        <f>[1]GD_CHUNG!G236</f>
        <v>HDKX</v>
      </c>
      <c r="F234" s="14">
        <f>VLOOKUP(B234,[1]GD_LCD_HS_LNS!$B$4:$E$993,4,FALSE)</f>
        <v>4921000</v>
      </c>
      <c r="G234" s="54">
        <f>VLOOKUP(B234,[1]GD_CHUNG!$B$5:$N$532,13,FALSE)</f>
        <v>10522162952018</v>
      </c>
      <c r="H234" s="15">
        <f>VLOOKUP(B234,[1]GD_CHAM_CONG!$C$6:$AN$934,38,FALSE)</f>
        <v>27</v>
      </c>
      <c r="I234" s="15">
        <f>VLOOKUP(B234,[1]GD_CHAM_CONG!$C$6:$AS$934,39,FALSE)+VLOOKUP(B234,[1]GD_CHAM_CONG!$C$6:$AS$934,40,FALSE)+VLOOKUP(B234,[1]GD_CHAM_CONG!$C$6:$AS$934,41,FALSE)+VLOOKUP(B234,[1]GD_CHAM_CONG!$C$6:$AS$934,42,FALSE)+VLOOKUP(B234,[1]GD_CHAM_CONG!$C$6:$AS$934,43,FALSE)</f>
        <v>0</v>
      </c>
      <c r="J234" s="15">
        <f>VLOOKUP(B234,[1]GD_CHAM_CONG!$C$6:$AV$934,44,FALSE)+VLOOKUP(B234,[1]GD_CHAM_CONG!$C$6:$AV$934,45,FALSE)+VLOOKUP(B234,[1]GD_CHAM_CONG!$C$6:$AV$934,46,FALSE)</f>
        <v>0</v>
      </c>
      <c r="K234" s="15">
        <f>VLOOKUP(B234,[1]GD_CHAM_CONG!$C$6:$AW$934,47,FALSE)</f>
        <v>0</v>
      </c>
      <c r="L234" s="15">
        <f>VLOOKUP(B234,[1]GD_CHAM_CONG!$C$6:$AZ$934,48,FALSE)</f>
        <v>0</v>
      </c>
      <c r="M234" s="15">
        <f>VLOOKUP(B234,[1]GD_CHAM_CONG!$C$6:$BF$934,50,FALSE)+VLOOKUP(B234,[1]GD_CHAM_CONG!$C$6:$BF$934,51,FALSE)+VLOOKUP(B234,[1]GD_CHAM_CONG!$C$6:$BF$934,52,FALSE)+VLOOKUP(B234,[1]GD_CHAM_CONG!$C$6:$BF$934,53,FALSE)+VLOOKUP(B234,[1]GD_CHAM_CONG!$C$6:$BF$934,54,FALSE)</f>
        <v>0</v>
      </c>
      <c r="N234" s="16">
        <f>VLOOKUP(B234,[1]GD_CHAM_CONG!$C$1:$BK$473,61,FALSE)</f>
        <v>1.05</v>
      </c>
      <c r="O234" s="16">
        <f>VLOOKUP(B234,[1]GD_LCD_HS_LNS!$B$4:$F$469,5,FALSE)</f>
        <v>2.14</v>
      </c>
      <c r="P234" s="17">
        <f>VLOOKUP(B234,[1]RPT_LNS_LUONG_CHE_DO!$B$5:$BC$548,54,FALSE)</f>
        <v>10111500.000000002</v>
      </c>
      <c r="Q234" s="17">
        <f>VLOOKUP(B234,[1]RPT_LNS_LUONG_CHE_DO!$B$5:$CD$916,81,FALSE)</f>
        <v>0</v>
      </c>
      <c r="R234" s="17">
        <f>VLOOKUP(B234,[1]RPT_PHU_CAP_TN!$B$5:$G$992,6,FALSE)</f>
        <v>0</v>
      </c>
      <c r="S234" s="17">
        <f>VLOOKUP(B234,[1]RPT_TIEN_AN_TRUA!$B$5:$I$993,8,FALSE)</f>
        <v>680000</v>
      </c>
      <c r="T234" s="17">
        <f>VLOOKUP(B234,[1]RPT_LNS_LUONG_CHE_DO!$B$5:$BX$920,75,FALSE)+VLOOKUP(B234,[1]RPT_LNS_LUONG_CHE_DO!$B$5:$BY$920,76,FALSE)</f>
        <v>567807.69230769237</v>
      </c>
      <c r="U234" s="13">
        <f>VLOOKUP(B234,[1]RPT_CAC_KHOAN_GIAM_TRU!$B$4:$I$472,7,FALSE) + VLOOKUP(B234,[1]RPT_CAC_KHOAN_GIAM_TRU!$B$4:$I$472,8,FALSE)</f>
        <v>189269.23076923078</v>
      </c>
      <c r="V234" s="17">
        <f t="shared" si="0"/>
        <v>11359307.692307694</v>
      </c>
      <c r="W234" s="18">
        <f>VLOOKUP(B234,[1]RPT_BAO_HIEM!$B$5:$N$992,11,FALSE)</f>
        <v>393680</v>
      </c>
      <c r="X234" s="18">
        <f>VLOOKUP(B234,[1]RPT_BAO_HIEM!$B$5:$N$992,12,FALSE)</f>
        <v>73815</v>
      </c>
      <c r="Y234" s="18">
        <f>VLOOKUP(B234,[1]RPT_BAO_HIEM!$B$5:$N$992,13,FALSE)</f>
        <v>49210</v>
      </c>
      <c r="Z234" s="19">
        <f>MIN(VLOOKUP(B234,[1]RPT_DOAN_PHI!$B$5:$H$894,7,FALSE),115000)</f>
        <v>49210</v>
      </c>
      <c r="AA234" s="18">
        <f>VLOOKUP(B234,[1]RPT_THUE!$B$5:$H$850,7,FALSE)</f>
        <v>0</v>
      </c>
      <c r="AB234" s="18">
        <f t="shared" si="1"/>
        <v>565915</v>
      </c>
      <c r="AC234" s="20">
        <f t="shared" si="2"/>
        <v>10793392.692307694</v>
      </c>
      <c r="AD234" s="20"/>
      <c r="AE234" s="20"/>
      <c r="AF234" s="20">
        <f t="shared" si="3"/>
        <v>10793392.692307694</v>
      </c>
      <c r="AG234" s="82">
        <f t="shared" si="10"/>
        <v>516705</v>
      </c>
    </row>
    <row r="235" spans="1:33" ht="19.5" customHeight="1">
      <c r="A235" s="12">
        <f t="shared" si="11"/>
        <v>229</v>
      </c>
      <c r="B235" s="40">
        <f>[1]GD_CHUNG!B237</f>
        <v>10701</v>
      </c>
      <c r="C235" s="42" t="str">
        <f>[1]GD_CHUNG!C237</f>
        <v>Đỗ Ngọc Lân</v>
      </c>
      <c r="D235" s="42" t="str">
        <f>[1]GD_CHUNG!D237</f>
        <v>NV Lái xe - VHTTB</v>
      </c>
      <c r="E235" s="13" t="str">
        <f>[1]GD_CHUNG!G237</f>
        <v>HDKX</v>
      </c>
      <c r="F235" s="14">
        <f>VLOOKUP(B235,[1]GD_LCD_HS_LNS!$B$4:$E$993,4,FALSE)</f>
        <v>4921000</v>
      </c>
      <c r="G235" s="54">
        <f>VLOOKUP(B235,[1]GD_CHUNG!$B$5:$N$532,13,FALSE)</f>
        <v>10520512504010</v>
      </c>
      <c r="H235" s="15">
        <f>VLOOKUP(B235,[1]GD_CHAM_CONG!$C$6:$AN$934,38,FALSE)</f>
        <v>27</v>
      </c>
      <c r="I235" s="15">
        <f>VLOOKUP(B235,[1]GD_CHAM_CONG!$C$6:$AS$934,39,FALSE)+VLOOKUP(B235,[1]GD_CHAM_CONG!$C$6:$AS$934,40,FALSE)+VLOOKUP(B235,[1]GD_CHAM_CONG!$C$6:$AS$934,41,FALSE)+VLOOKUP(B235,[1]GD_CHAM_CONG!$C$6:$AS$934,42,FALSE)+VLOOKUP(B235,[1]GD_CHAM_CONG!$C$6:$AS$934,43,FALSE)</f>
        <v>0</v>
      </c>
      <c r="J235" s="15">
        <f>VLOOKUP(B235,[1]GD_CHAM_CONG!$C$6:$AV$934,44,FALSE)+VLOOKUP(B235,[1]GD_CHAM_CONG!$C$6:$AV$934,45,FALSE)+VLOOKUP(B235,[1]GD_CHAM_CONG!$C$6:$AV$934,46,FALSE)</f>
        <v>0</v>
      </c>
      <c r="K235" s="15">
        <f>VLOOKUP(B235,[1]GD_CHAM_CONG!$C$6:$AW$934,47,FALSE)</f>
        <v>0</v>
      </c>
      <c r="L235" s="15">
        <f>VLOOKUP(B235,[1]GD_CHAM_CONG!$C$6:$AZ$934,48,FALSE)</f>
        <v>0</v>
      </c>
      <c r="M235" s="15">
        <f>VLOOKUP(B235,[1]GD_CHAM_CONG!$C$6:$BF$934,50,FALSE)+VLOOKUP(B235,[1]GD_CHAM_CONG!$C$6:$BF$934,51,FALSE)+VLOOKUP(B235,[1]GD_CHAM_CONG!$C$6:$BF$934,52,FALSE)+VLOOKUP(B235,[1]GD_CHAM_CONG!$C$6:$BF$934,53,FALSE)+VLOOKUP(B235,[1]GD_CHAM_CONG!$C$6:$BF$934,54,FALSE)</f>
        <v>0</v>
      </c>
      <c r="N235" s="16">
        <f>VLOOKUP(B235,[1]GD_CHAM_CONG!$C$1:$BK$473,61,FALSE)</f>
        <v>0.95</v>
      </c>
      <c r="O235" s="16">
        <f>VLOOKUP(B235,[1]GD_LCD_HS_LNS!$B$4:$F$469,5,FALSE)</f>
        <v>2.14</v>
      </c>
      <c r="P235" s="17">
        <f>VLOOKUP(B235,[1]RPT_LNS_LUONG_CHE_DO!$B$5:$BC$548,54,FALSE)</f>
        <v>9148500</v>
      </c>
      <c r="Q235" s="17">
        <f>VLOOKUP(B235,[1]RPT_LNS_LUONG_CHE_DO!$B$5:$CD$916,81,FALSE)</f>
        <v>0</v>
      </c>
      <c r="R235" s="17">
        <f>VLOOKUP(B235,[1]RPT_PHU_CAP_TN!$B$5:$G$992,6,FALSE)</f>
        <v>155000</v>
      </c>
      <c r="S235" s="17">
        <f>VLOOKUP(B235,[1]RPT_TIEN_AN_TRUA!$B$5:$I$993,8,FALSE)</f>
        <v>680000</v>
      </c>
      <c r="T235" s="17">
        <f>VLOOKUP(B235,[1]RPT_LNS_LUONG_CHE_DO!$B$5:$BX$920,75,FALSE)+VLOOKUP(B235,[1]RPT_LNS_LUONG_CHE_DO!$B$5:$BY$920,76,FALSE)</f>
        <v>567807.69230769237</v>
      </c>
      <c r="U235" s="13">
        <f>VLOOKUP(B235,[1]RPT_CAC_KHOAN_GIAM_TRU!$B$4:$I$472,7,FALSE) + VLOOKUP(B235,[1]RPT_CAC_KHOAN_GIAM_TRU!$B$4:$I$472,8,FALSE)</f>
        <v>189269.23076923078</v>
      </c>
      <c r="V235" s="17">
        <f t="shared" si="0"/>
        <v>10551307.692307692</v>
      </c>
      <c r="W235" s="18">
        <f>VLOOKUP(B235,[1]RPT_BAO_HIEM!$B$5:$N$992,11,FALSE)</f>
        <v>393680</v>
      </c>
      <c r="X235" s="18">
        <f>VLOOKUP(B235,[1]RPT_BAO_HIEM!$B$5:$N$992,12,FALSE)</f>
        <v>73815</v>
      </c>
      <c r="Y235" s="18">
        <f>VLOOKUP(B235,[1]RPT_BAO_HIEM!$B$5:$N$992,13,FALSE)</f>
        <v>49210</v>
      </c>
      <c r="Z235" s="19">
        <f>MIN(VLOOKUP(B235,[1]RPT_DOAN_PHI!$B$5:$H$894,7,FALSE),115000)</f>
        <v>49210</v>
      </c>
      <c r="AA235" s="18">
        <f>VLOOKUP(B235,[1]RPT_THUE!$B$5:$H$850,7,FALSE)</f>
        <v>0</v>
      </c>
      <c r="AB235" s="18">
        <f t="shared" si="1"/>
        <v>565915</v>
      </c>
      <c r="AC235" s="20">
        <f t="shared" si="2"/>
        <v>9985392.692307692</v>
      </c>
      <c r="AD235" s="20"/>
      <c r="AE235" s="20"/>
      <c r="AF235" s="20">
        <f t="shared" si="3"/>
        <v>9985392.692307692</v>
      </c>
      <c r="AG235" s="82">
        <f t="shared" si="10"/>
        <v>516705</v>
      </c>
    </row>
    <row r="236" spans="1:33" ht="19.5" customHeight="1">
      <c r="A236" s="12">
        <f t="shared" si="11"/>
        <v>230</v>
      </c>
      <c r="B236" s="40">
        <f>[1]GD_CHUNG!B238</f>
        <v>10702</v>
      </c>
      <c r="C236" s="42" t="str">
        <f>[1]GD_CHUNG!C238</f>
        <v>Nguyễn Tuấn Anh</v>
      </c>
      <c r="D236" s="42" t="str">
        <f>[1]GD_CHUNG!D238</f>
        <v>NV Lái xe - VHTTB</v>
      </c>
      <c r="E236" s="13" t="str">
        <f>[1]GD_CHUNG!G238</f>
        <v>HDKX</v>
      </c>
      <c r="F236" s="14">
        <f>VLOOKUP(B236,[1]GD_LCD_HS_LNS!$B$4:$E$993,4,FALSE)</f>
        <v>4921000</v>
      </c>
      <c r="G236" s="54">
        <f>VLOOKUP(B236,[1]GD_CHUNG!$B$5:$N$532,13,FALSE)</f>
        <v>10522162956013</v>
      </c>
      <c r="H236" s="15">
        <f>VLOOKUP(B236,[1]GD_CHAM_CONG!$C$6:$AN$934,38,FALSE)</f>
        <v>27</v>
      </c>
      <c r="I236" s="15">
        <f>VLOOKUP(B236,[1]GD_CHAM_CONG!$C$6:$AS$934,39,FALSE)+VLOOKUP(B236,[1]GD_CHAM_CONG!$C$6:$AS$934,40,FALSE)+VLOOKUP(B236,[1]GD_CHAM_CONG!$C$6:$AS$934,41,FALSE)+VLOOKUP(B236,[1]GD_CHAM_CONG!$C$6:$AS$934,42,FALSE)+VLOOKUP(B236,[1]GD_CHAM_CONG!$C$6:$AS$934,43,FALSE)</f>
        <v>0</v>
      </c>
      <c r="J236" s="15">
        <f>VLOOKUP(B236,[1]GD_CHAM_CONG!$C$6:$AV$934,44,FALSE)+VLOOKUP(B236,[1]GD_CHAM_CONG!$C$6:$AV$934,45,FALSE)+VLOOKUP(B236,[1]GD_CHAM_CONG!$C$6:$AV$934,46,FALSE)</f>
        <v>0</v>
      </c>
      <c r="K236" s="15">
        <f>VLOOKUP(B236,[1]GD_CHAM_CONG!$C$6:$AW$934,47,FALSE)</f>
        <v>0</v>
      </c>
      <c r="L236" s="15">
        <f>VLOOKUP(B236,[1]GD_CHAM_CONG!$C$6:$AZ$934,48,FALSE)</f>
        <v>0</v>
      </c>
      <c r="M236" s="15">
        <f>VLOOKUP(B236,[1]GD_CHAM_CONG!$C$6:$BF$934,50,FALSE)+VLOOKUP(B236,[1]GD_CHAM_CONG!$C$6:$BF$934,51,FALSE)+VLOOKUP(B236,[1]GD_CHAM_CONG!$C$6:$BF$934,52,FALSE)+VLOOKUP(B236,[1]GD_CHAM_CONG!$C$6:$BF$934,53,FALSE)+VLOOKUP(B236,[1]GD_CHAM_CONG!$C$6:$BF$934,54,FALSE)</f>
        <v>0</v>
      </c>
      <c r="N236" s="16">
        <f>VLOOKUP(B236,[1]GD_CHAM_CONG!$C$1:$BK$473,61,FALSE)</f>
        <v>1</v>
      </c>
      <c r="O236" s="16">
        <f>VLOOKUP(B236,[1]GD_LCD_HS_LNS!$B$4:$F$469,5,FALSE)</f>
        <v>2.14</v>
      </c>
      <c r="P236" s="17">
        <f>VLOOKUP(B236,[1]RPT_LNS_LUONG_CHE_DO!$B$5:$BC$548,54,FALSE)</f>
        <v>9630000</v>
      </c>
      <c r="Q236" s="17">
        <f>VLOOKUP(B236,[1]RPT_LNS_LUONG_CHE_DO!$B$5:$CD$916,81,FALSE)</f>
        <v>0</v>
      </c>
      <c r="R236" s="17">
        <f>VLOOKUP(B236,[1]RPT_PHU_CAP_TN!$B$5:$G$992,6,FALSE)</f>
        <v>0</v>
      </c>
      <c r="S236" s="17">
        <f>VLOOKUP(B236,[1]RPT_TIEN_AN_TRUA!$B$5:$I$993,8,FALSE)</f>
        <v>680000</v>
      </c>
      <c r="T236" s="17">
        <f>VLOOKUP(B236,[1]RPT_LNS_LUONG_CHE_DO!$B$5:$BX$920,75,FALSE)+VLOOKUP(B236,[1]RPT_LNS_LUONG_CHE_DO!$B$5:$BY$920,76,FALSE)</f>
        <v>567807.69230769237</v>
      </c>
      <c r="U236" s="13">
        <f>VLOOKUP(B236,[1]RPT_CAC_KHOAN_GIAM_TRU!$B$4:$I$472,7,FALSE) + VLOOKUP(B236,[1]RPT_CAC_KHOAN_GIAM_TRU!$B$4:$I$472,8,FALSE)</f>
        <v>189269.23076923078</v>
      </c>
      <c r="V236" s="17">
        <f t="shared" si="0"/>
        <v>10877807.692307692</v>
      </c>
      <c r="W236" s="18">
        <f>VLOOKUP(B236,[1]RPT_BAO_HIEM!$B$5:$N$992,11,FALSE)</f>
        <v>393680</v>
      </c>
      <c r="X236" s="18">
        <f>VLOOKUP(B236,[1]RPT_BAO_HIEM!$B$5:$N$992,12,FALSE)</f>
        <v>73815</v>
      </c>
      <c r="Y236" s="18">
        <f>VLOOKUP(B236,[1]RPT_BAO_HIEM!$B$5:$N$992,13,FALSE)</f>
        <v>49210</v>
      </c>
      <c r="Z236" s="19">
        <f>MIN(VLOOKUP(B236,[1]RPT_DOAN_PHI!$B$5:$H$894,7,FALSE),115000)</f>
        <v>49210</v>
      </c>
      <c r="AA236" s="18">
        <f>VLOOKUP(B236,[1]RPT_THUE!$B$5:$H$850,7,FALSE)</f>
        <v>34055.134615384603</v>
      </c>
      <c r="AB236" s="18">
        <f t="shared" si="1"/>
        <v>599970.13461538462</v>
      </c>
      <c r="AC236" s="20">
        <f t="shared" si="2"/>
        <v>10277837.557692308</v>
      </c>
      <c r="AD236" s="20"/>
      <c r="AE236" s="20"/>
      <c r="AF236" s="20">
        <f t="shared" si="3"/>
        <v>10277837.557692308</v>
      </c>
      <c r="AG236" s="82">
        <f t="shared" si="10"/>
        <v>516705</v>
      </c>
    </row>
    <row r="237" spans="1:33" ht="19.5" customHeight="1">
      <c r="A237" s="12">
        <f t="shared" si="11"/>
        <v>231</v>
      </c>
      <c r="B237" s="40">
        <f>[1]GD_CHUNG!B239</f>
        <v>10703</v>
      </c>
      <c r="C237" s="42" t="str">
        <f>[1]GD_CHUNG!C239</f>
        <v>Trần Văn Dậu</v>
      </c>
      <c r="D237" s="42" t="str">
        <f>[1]GD_CHUNG!D239</f>
        <v>NV Lái xe - VHTTB</v>
      </c>
      <c r="E237" s="13" t="str">
        <f>[1]GD_CHUNG!G239</f>
        <v>HDKX</v>
      </c>
      <c r="F237" s="14">
        <f>VLOOKUP(B237,[1]GD_LCD_HS_LNS!$B$4:$E$993,4,FALSE)</f>
        <v>4921000</v>
      </c>
      <c r="G237" s="54">
        <f>VLOOKUP(B237,[1]GD_CHUNG!$B$5:$N$532,13,FALSE)</f>
        <v>10522162962013</v>
      </c>
      <c r="H237" s="15">
        <f>VLOOKUP(B237,[1]GD_CHAM_CONG!$C$6:$AN$934,38,FALSE)</f>
        <v>27</v>
      </c>
      <c r="I237" s="15">
        <f>VLOOKUP(B237,[1]GD_CHAM_CONG!$C$6:$AS$934,39,FALSE)+VLOOKUP(B237,[1]GD_CHAM_CONG!$C$6:$AS$934,40,FALSE)+VLOOKUP(B237,[1]GD_CHAM_CONG!$C$6:$AS$934,41,FALSE)+VLOOKUP(B237,[1]GD_CHAM_CONG!$C$6:$AS$934,42,FALSE)+VLOOKUP(B237,[1]GD_CHAM_CONG!$C$6:$AS$934,43,FALSE)</f>
        <v>0</v>
      </c>
      <c r="J237" s="15">
        <f>VLOOKUP(B237,[1]GD_CHAM_CONG!$C$6:$AV$934,44,FALSE)+VLOOKUP(B237,[1]GD_CHAM_CONG!$C$6:$AV$934,45,FALSE)+VLOOKUP(B237,[1]GD_CHAM_CONG!$C$6:$AV$934,46,FALSE)</f>
        <v>0</v>
      </c>
      <c r="K237" s="15">
        <f>VLOOKUP(B237,[1]GD_CHAM_CONG!$C$6:$AW$934,47,FALSE)</f>
        <v>0</v>
      </c>
      <c r="L237" s="15">
        <f>VLOOKUP(B237,[1]GD_CHAM_CONG!$C$6:$AZ$934,48,FALSE)</f>
        <v>0</v>
      </c>
      <c r="M237" s="15">
        <f>VLOOKUP(B237,[1]GD_CHAM_CONG!$C$6:$BF$934,50,FALSE)+VLOOKUP(B237,[1]GD_CHAM_CONG!$C$6:$BF$934,51,FALSE)+VLOOKUP(B237,[1]GD_CHAM_CONG!$C$6:$BF$934,52,FALSE)+VLOOKUP(B237,[1]GD_CHAM_CONG!$C$6:$BF$934,53,FALSE)+VLOOKUP(B237,[1]GD_CHAM_CONG!$C$6:$BF$934,54,FALSE)</f>
        <v>0</v>
      </c>
      <c r="N237" s="16">
        <f>VLOOKUP(B237,[1]GD_CHAM_CONG!$C$1:$BK$473,61,FALSE)</f>
        <v>1</v>
      </c>
      <c r="O237" s="16">
        <f>VLOOKUP(B237,[1]GD_LCD_HS_LNS!$B$4:$F$469,5,FALSE)</f>
        <v>2.14</v>
      </c>
      <c r="P237" s="17">
        <f>VLOOKUP(B237,[1]RPT_LNS_LUONG_CHE_DO!$B$5:$BC$548,54,FALSE)</f>
        <v>9630000</v>
      </c>
      <c r="Q237" s="17">
        <f>VLOOKUP(B237,[1]RPT_LNS_LUONG_CHE_DO!$B$5:$CD$916,81,FALSE)</f>
        <v>0</v>
      </c>
      <c r="R237" s="17">
        <f>VLOOKUP(B237,[1]RPT_PHU_CAP_TN!$B$5:$G$992,6,FALSE)</f>
        <v>0</v>
      </c>
      <c r="S237" s="17">
        <f>VLOOKUP(B237,[1]RPT_TIEN_AN_TRUA!$B$5:$I$993,8,FALSE)</f>
        <v>680000</v>
      </c>
      <c r="T237" s="17">
        <f>VLOOKUP(B237,[1]RPT_LNS_LUONG_CHE_DO!$B$5:$BX$920,75,FALSE)+VLOOKUP(B237,[1]RPT_LNS_LUONG_CHE_DO!$B$5:$BY$920,76,FALSE)</f>
        <v>567807.69230769237</v>
      </c>
      <c r="U237" s="13">
        <f>VLOOKUP(B237,[1]RPT_CAC_KHOAN_GIAM_TRU!$B$4:$I$472,7,FALSE) + VLOOKUP(B237,[1]RPT_CAC_KHOAN_GIAM_TRU!$B$4:$I$472,8,FALSE)</f>
        <v>189269.23076923078</v>
      </c>
      <c r="V237" s="17">
        <f t="shared" si="0"/>
        <v>10877807.692307692</v>
      </c>
      <c r="W237" s="18">
        <f>VLOOKUP(B237,[1]RPT_BAO_HIEM!$B$5:$N$992,11,FALSE)</f>
        <v>393680</v>
      </c>
      <c r="X237" s="18">
        <f>VLOOKUP(B237,[1]RPT_BAO_HIEM!$B$5:$N$992,12,FALSE)</f>
        <v>73815</v>
      </c>
      <c r="Y237" s="18">
        <f>VLOOKUP(B237,[1]RPT_BAO_HIEM!$B$5:$N$992,13,FALSE)</f>
        <v>49210</v>
      </c>
      <c r="Z237" s="19">
        <f>MIN(VLOOKUP(B237,[1]RPT_DOAN_PHI!$B$5:$H$894,7,FALSE),115000)</f>
        <v>49210</v>
      </c>
      <c r="AA237" s="18">
        <f>VLOOKUP(B237,[1]RPT_THUE!$B$5:$H$850,7,FALSE)</f>
        <v>0</v>
      </c>
      <c r="AB237" s="18">
        <f t="shared" si="1"/>
        <v>565915</v>
      </c>
      <c r="AC237" s="20">
        <f t="shared" si="2"/>
        <v>10311892.692307692</v>
      </c>
      <c r="AD237" s="20"/>
      <c r="AE237" s="20"/>
      <c r="AF237" s="20">
        <f t="shared" si="3"/>
        <v>10311892.692307692</v>
      </c>
      <c r="AG237" s="82">
        <f t="shared" si="10"/>
        <v>516705</v>
      </c>
    </row>
    <row r="238" spans="1:33" ht="19.5" customHeight="1">
      <c r="A238" s="12">
        <f t="shared" si="11"/>
        <v>232</v>
      </c>
      <c r="B238" s="40">
        <f>[1]GD_CHUNG!B240</f>
        <v>11140</v>
      </c>
      <c r="C238" s="42" t="str">
        <f>[1]GD_CHUNG!C240</f>
        <v>Nguyễn Chí Công</v>
      </c>
      <c r="D238" s="42" t="str">
        <f>[1]GD_CHUNG!D240</f>
        <v>NV Lái xe - VHTTB</v>
      </c>
      <c r="E238" s="13" t="str">
        <f>[1]GD_CHUNG!G240</f>
        <v>HDKX</v>
      </c>
      <c r="F238" s="14">
        <f>VLOOKUP(B238,[1]GD_LCD_HS_LNS!$B$4:$E$993,4,FALSE)</f>
        <v>4166000</v>
      </c>
      <c r="G238" s="54">
        <f>VLOOKUP(B238,[1]GD_CHUNG!$B$5:$N$532,13,FALSE)</f>
        <v>19026970121013</v>
      </c>
      <c r="H238" s="15">
        <f>VLOOKUP(B238,[1]GD_CHAM_CONG!$C$6:$AN$934,38,FALSE)</f>
        <v>27</v>
      </c>
      <c r="I238" s="15">
        <f>VLOOKUP(B238,[1]GD_CHAM_CONG!$C$6:$AS$934,39,FALSE)+VLOOKUP(B238,[1]GD_CHAM_CONG!$C$6:$AS$934,40,FALSE)+VLOOKUP(B238,[1]GD_CHAM_CONG!$C$6:$AS$934,41,FALSE)+VLOOKUP(B238,[1]GD_CHAM_CONG!$C$6:$AS$934,42,FALSE)+VLOOKUP(B238,[1]GD_CHAM_CONG!$C$6:$AS$934,43,FALSE)</f>
        <v>0</v>
      </c>
      <c r="J238" s="15">
        <f>VLOOKUP(B238,[1]GD_CHAM_CONG!$C$6:$AV$934,44,FALSE)+VLOOKUP(B238,[1]GD_CHAM_CONG!$C$6:$AV$934,45,FALSE)+VLOOKUP(B238,[1]GD_CHAM_CONG!$C$6:$AV$934,46,FALSE)</f>
        <v>0</v>
      </c>
      <c r="K238" s="15">
        <f>VLOOKUP(B238,[1]GD_CHAM_CONG!$C$6:$AW$934,47,FALSE)</f>
        <v>0</v>
      </c>
      <c r="L238" s="15">
        <f>VLOOKUP(B238,[1]GD_CHAM_CONG!$C$6:$AZ$934,48,FALSE)</f>
        <v>0</v>
      </c>
      <c r="M238" s="15">
        <f>VLOOKUP(B238,[1]GD_CHAM_CONG!$C$6:$BF$934,50,FALSE)+VLOOKUP(B238,[1]GD_CHAM_CONG!$C$6:$BF$934,51,FALSE)+VLOOKUP(B238,[1]GD_CHAM_CONG!$C$6:$BF$934,52,FALSE)+VLOOKUP(B238,[1]GD_CHAM_CONG!$C$6:$BF$934,53,FALSE)+VLOOKUP(B238,[1]GD_CHAM_CONG!$C$6:$BF$934,54,FALSE)</f>
        <v>0</v>
      </c>
      <c r="N238" s="16">
        <f>VLOOKUP(B238,[1]GD_CHAM_CONG!$C$1:$BK$473,61,FALSE)</f>
        <v>1.05</v>
      </c>
      <c r="O238" s="16">
        <f>VLOOKUP(B238,[1]GD_LCD_HS_LNS!$B$4:$F$469,5,FALSE)</f>
        <v>1.68</v>
      </c>
      <c r="P238" s="17">
        <f>VLOOKUP(B238,[1]RPT_LNS_LUONG_CHE_DO!$B$5:$BC$548,54,FALSE)</f>
        <v>7938000</v>
      </c>
      <c r="Q238" s="17">
        <f>VLOOKUP(B238,[1]RPT_LNS_LUONG_CHE_DO!$B$5:$CD$916,81,FALSE)</f>
        <v>0</v>
      </c>
      <c r="R238" s="17">
        <f>VLOOKUP(B238,[1]RPT_PHU_CAP_TN!$B$5:$G$992,6,FALSE)</f>
        <v>0</v>
      </c>
      <c r="S238" s="17">
        <f>VLOOKUP(B238,[1]RPT_TIEN_AN_TRUA!$B$5:$I$993,8,FALSE)</f>
        <v>680000</v>
      </c>
      <c r="T238" s="17">
        <f>VLOOKUP(B238,[1]RPT_LNS_LUONG_CHE_DO!$B$5:$BX$920,75,FALSE)+VLOOKUP(B238,[1]RPT_LNS_LUONG_CHE_DO!$B$5:$BY$920,76,FALSE)</f>
        <v>480692.30769230775</v>
      </c>
      <c r="U238" s="13">
        <f>VLOOKUP(B238,[1]RPT_CAC_KHOAN_GIAM_TRU!$B$4:$I$472,7,FALSE) + VLOOKUP(B238,[1]RPT_CAC_KHOAN_GIAM_TRU!$B$4:$I$472,8,FALSE)</f>
        <v>160230.76923076925</v>
      </c>
      <c r="V238" s="17">
        <f t="shared" si="0"/>
        <v>9098692.307692308</v>
      </c>
      <c r="W238" s="18">
        <f>VLOOKUP(B238,[1]RPT_BAO_HIEM!$B$5:$N$992,11,FALSE)</f>
        <v>333280</v>
      </c>
      <c r="X238" s="18">
        <f>VLOOKUP(B238,[1]RPT_BAO_HIEM!$B$5:$N$992,12,FALSE)</f>
        <v>62490</v>
      </c>
      <c r="Y238" s="18">
        <f>VLOOKUP(B238,[1]RPT_BAO_HIEM!$B$5:$N$992,13,FALSE)</f>
        <v>41660</v>
      </c>
      <c r="Z238" s="19">
        <f>MIN(VLOOKUP(B238,[1]RPT_DOAN_PHI!$B$5:$H$894,7,FALSE),115000)</f>
        <v>41660</v>
      </c>
      <c r="AA238" s="18">
        <f>VLOOKUP(B238,[1]RPT_THUE!$B$5:$H$850,7,FALSE)</f>
        <v>0</v>
      </c>
      <c r="AB238" s="18">
        <f t="shared" si="1"/>
        <v>479090</v>
      </c>
      <c r="AC238" s="20">
        <f t="shared" si="2"/>
        <v>8619602.307692308</v>
      </c>
      <c r="AD238" s="20"/>
      <c r="AE238" s="20"/>
      <c r="AF238" s="20">
        <f t="shared" si="3"/>
        <v>8619602.307692308</v>
      </c>
      <c r="AG238" s="82">
        <f t="shared" si="10"/>
        <v>437430</v>
      </c>
    </row>
    <row r="239" spans="1:33" ht="19.5" customHeight="1">
      <c r="A239" s="12">
        <f t="shared" si="11"/>
        <v>233</v>
      </c>
      <c r="B239" s="40">
        <f>[1]GD_CHUNG!B241</f>
        <v>10685</v>
      </c>
      <c r="C239" s="42" t="str">
        <f>[1]GD_CHUNG!C241</f>
        <v>Hà Minh Trí</v>
      </c>
      <c r="D239" s="42" t="str">
        <f>[1]GD_CHUNG!D241</f>
        <v>Đội phó</v>
      </c>
      <c r="E239" s="13" t="str">
        <f>[1]GD_CHUNG!G241</f>
        <v>HDKX</v>
      </c>
      <c r="F239" s="14">
        <f>VLOOKUP(B239,[1]GD_LCD_HS_LNS!$B$4:$E$993,4,FALSE)</f>
        <v>4921000</v>
      </c>
      <c r="G239" s="54">
        <f>VLOOKUP(B239,[1]GD_CHUNG!$B$5:$N$532,13,FALSE)</f>
        <v>10520003643011</v>
      </c>
      <c r="H239" s="15">
        <f>VLOOKUP(B239,[1]GD_CHAM_CONG!$C$6:$AN$934,38,FALSE)</f>
        <v>27</v>
      </c>
      <c r="I239" s="15">
        <f>VLOOKUP(B239,[1]GD_CHAM_CONG!$C$6:$AS$934,39,FALSE)+VLOOKUP(B239,[1]GD_CHAM_CONG!$C$6:$AS$934,40,FALSE)+VLOOKUP(B239,[1]GD_CHAM_CONG!$C$6:$AS$934,41,FALSE)+VLOOKUP(B239,[1]GD_CHAM_CONG!$C$6:$AS$934,42,FALSE)+VLOOKUP(B239,[1]GD_CHAM_CONG!$C$6:$AS$934,43,FALSE)</f>
        <v>0</v>
      </c>
      <c r="J239" s="15">
        <f>VLOOKUP(B239,[1]GD_CHAM_CONG!$C$6:$AV$934,44,FALSE)+VLOOKUP(B239,[1]GD_CHAM_CONG!$C$6:$AV$934,45,FALSE)+VLOOKUP(B239,[1]GD_CHAM_CONG!$C$6:$AV$934,46,FALSE)</f>
        <v>0</v>
      </c>
      <c r="K239" s="15">
        <f>VLOOKUP(B239,[1]GD_CHAM_CONG!$C$6:$AW$934,47,FALSE)</f>
        <v>0</v>
      </c>
      <c r="L239" s="15">
        <f>VLOOKUP(B239,[1]GD_CHAM_CONG!$C$6:$AZ$934,48,FALSE)</f>
        <v>0</v>
      </c>
      <c r="M239" s="15">
        <f>VLOOKUP(B239,[1]GD_CHAM_CONG!$C$6:$BF$934,50,FALSE)+VLOOKUP(B239,[1]GD_CHAM_CONG!$C$6:$BF$934,51,FALSE)+VLOOKUP(B239,[1]GD_CHAM_CONG!$C$6:$BF$934,52,FALSE)+VLOOKUP(B239,[1]GD_CHAM_CONG!$C$6:$BF$934,53,FALSE)+VLOOKUP(B239,[1]GD_CHAM_CONG!$C$6:$BF$934,54,FALSE)</f>
        <v>0</v>
      </c>
      <c r="N239" s="16">
        <f>VLOOKUP(B239,[1]GD_CHAM_CONG!$C$1:$BK$473,61,FALSE)</f>
        <v>1</v>
      </c>
      <c r="O239" s="16">
        <f>VLOOKUP(B239,[1]GD_LCD_HS_LNS!$B$4:$F$469,5,FALSE)</f>
        <v>3.27</v>
      </c>
      <c r="P239" s="17">
        <f>VLOOKUP(B239,[1]RPT_LNS_LUONG_CHE_DO!$B$5:$BC$548,54,FALSE)</f>
        <v>14715000</v>
      </c>
      <c r="Q239" s="17">
        <f>VLOOKUP(B239,[1]RPT_LNS_LUONG_CHE_DO!$B$5:$CD$916,81,FALSE)</f>
        <v>0</v>
      </c>
      <c r="R239" s="17">
        <f>VLOOKUP(B239,[1]RPT_PHU_CAP_TN!$B$5:$G$992,6,FALSE)</f>
        <v>0</v>
      </c>
      <c r="S239" s="17">
        <f>VLOOKUP(B239,[1]RPT_TIEN_AN_TRUA!$B$5:$I$993,8,FALSE)</f>
        <v>680000</v>
      </c>
      <c r="T239" s="17">
        <f>VLOOKUP(B239,[1]RPT_LNS_LUONG_CHE_DO!$B$5:$BX$920,75,FALSE)+VLOOKUP(B239,[1]RPT_LNS_LUONG_CHE_DO!$B$5:$BY$920,76,FALSE)</f>
        <v>567807.69230769237</v>
      </c>
      <c r="U239" s="13">
        <f>VLOOKUP(B239,[1]RPT_CAC_KHOAN_GIAM_TRU!$B$4:$I$472,7,FALSE) + VLOOKUP(B239,[1]RPT_CAC_KHOAN_GIAM_TRU!$B$4:$I$472,8,FALSE)</f>
        <v>189269.23076923078</v>
      </c>
      <c r="V239" s="17">
        <f t="shared" si="0"/>
        <v>15962807.692307692</v>
      </c>
      <c r="W239" s="18">
        <f>VLOOKUP(B239,[1]RPT_BAO_HIEM!$B$5:$N$992,11,FALSE)</f>
        <v>393680</v>
      </c>
      <c r="X239" s="18">
        <f>VLOOKUP(B239,[1]RPT_BAO_HIEM!$B$5:$N$992,12,FALSE)</f>
        <v>73815</v>
      </c>
      <c r="Y239" s="18">
        <f>VLOOKUP(B239,[1]RPT_BAO_HIEM!$B$5:$N$992,13,FALSE)</f>
        <v>49210</v>
      </c>
      <c r="Z239" s="19">
        <f>MIN(VLOOKUP(B239,[1]RPT_DOAN_PHI!$B$5:$H$894,7,FALSE),115000)</f>
        <v>49210</v>
      </c>
      <c r="AA239" s="18">
        <f>VLOOKUP(B239,[1]RPT_THUE!$B$5:$H$850,7,FALSE)</f>
        <v>0</v>
      </c>
      <c r="AB239" s="18">
        <f t="shared" si="1"/>
        <v>565915</v>
      </c>
      <c r="AC239" s="20">
        <f t="shared" si="2"/>
        <v>15396892.692307692</v>
      </c>
      <c r="AD239" s="21"/>
      <c r="AE239" s="21"/>
      <c r="AF239" s="20">
        <f t="shared" si="3"/>
        <v>15396892.692307692</v>
      </c>
      <c r="AG239" s="82">
        <f t="shared" si="10"/>
        <v>516705</v>
      </c>
    </row>
    <row r="240" spans="1:33" ht="19.5" customHeight="1">
      <c r="A240" s="12">
        <f t="shared" si="11"/>
        <v>234</v>
      </c>
      <c r="B240" s="40">
        <f>[1]GD_CHUNG!B242</f>
        <v>10709</v>
      </c>
      <c r="C240" s="42" t="str">
        <f>[1]GD_CHUNG!C242</f>
        <v>Lê Hữu Thịnh</v>
      </c>
      <c r="D240" s="42" t="str">
        <f>[1]GD_CHUNG!D242</f>
        <v>Đội phó</v>
      </c>
      <c r="E240" s="13" t="str">
        <f>[1]GD_CHUNG!G242</f>
        <v>HDKX</v>
      </c>
      <c r="F240" s="14">
        <f>VLOOKUP(B240,[1]GD_LCD_HS_LNS!$B$4:$E$993,4,FALSE)</f>
        <v>4921000</v>
      </c>
      <c r="G240" s="54">
        <f>VLOOKUP(B240,[1]GD_CHUNG!$B$5:$N$532,13,FALSE)</f>
        <v>10520003340017</v>
      </c>
      <c r="H240" s="15">
        <f>VLOOKUP(B240,[1]GD_CHAM_CONG!$C$6:$AN$934,38,FALSE)</f>
        <v>27</v>
      </c>
      <c r="I240" s="15">
        <f>VLOOKUP(B240,[1]GD_CHAM_CONG!$C$6:$AS$934,39,FALSE)+VLOOKUP(B240,[1]GD_CHAM_CONG!$C$6:$AS$934,40,FALSE)+VLOOKUP(B240,[1]GD_CHAM_CONG!$C$6:$AS$934,41,FALSE)+VLOOKUP(B240,[1]GD_CHAM_CONG!$C$6:$AS$934,42,FALSE)+VLOOKUP(B240,[1]GD_CHAM_CONG!$C$6:$AS$934,43,FALSE)</f>
        <v>0</v>
      </c>
      <c r="J240" s="15">
        <f>VLOOKUP(B240,[1]GD_CHAM_CONG!$C$6:$AV$934,44,FALSE)+VLOOKUP(B240,[1]GD_CHAM_CONG!$C$6:$AV$934,45,FALSE)+VLOOKUP(B240,[1]GD_CHAM_CONG!$C$6:$AV$934,46,FALSE)</f>
        <v>0</v>
      </c>
      <c r="K240" s="15">
        <f>VLOOKUP(B240,[1]GD_CHAM_CONG!$C$6:$AW$934,47,FALSE)</f>
        <v>0</v>
      </c>
      <c r="L240" s="15">
        <f>VLOOKUP(B240,[1]GD_CHAM_CONG!$C$6:$AZ$934,48,FALSE)</f>
        <v>0</v>
      </c>
      <c r="M240" s="15">
        <f>VLOOKUP(B240,[1]GD_CHAM_CONG!$C$6:$BF$934,50,FALSE)+VLOOKUP(B240,[1]GD_CHAM_CONG!$C$6:$BF$934,51,FALSE)+VLOOKUP(B240,[1]GD_CHAM_CONG!$C$6:$BF$934,52,FALSE)+VLOOKUP(B240,[1]GD_CHAM_CONG!$C$6:$BF$934,53,FALSE)+VLOOKUP(B240,[1]GD_CHAM_CONG!$C$6:$BF$934,54,FALSE)</f>
        <v>0</v>
      </c>
      <c r="N240" s="16">
        <f>VLOOKUP(B240,[1]GD_CHAM_CONG!$C$1:$BK$473,61,FALSE)</f>
        <v>1</v>
      </c>
      <c r="O240" s="16">
        <f>VLOOKUP(B240,[1]GD_LCD_HS_LNS!$B$4:$F$469,5,FALSE)</f>
        <v>3.27</v>
      </c>
      <c r="P240" s="17">
        <f>VLOOKUP(B240,[1]RPT_LNS_LUONG_CHE_DO!$B$5:$BC$548,54,FALSE)</f>
        <v>14715000</v>
      </c>
      <c r="Q240" s="17">
        <f>VLOOKUP(B240,[1]RPT_LNS_LUONG_CHE_DO!$B$5:$CD$916,81,FALSE)</f>
        <v>0</v>
      </c>
      <c r="R240" s="17">
        <f>VLOOKUP(B240,[1]RPT_PHU_CAP_TN!$B$5:$G$992,6,FALSE)</f>
        <v>0</v>
      </c>
      <c r="S240" s="17">
        <f>VLOOKUP(B240,[1]RPT_TIEN_AN_TRUA!$B$5:$I$993,8,FALSE)</f>
        <v>680000</v>
      </c>
      <c r="T240" s="17">
        <f>VLOOKUP(B240,[1]RPT_LNS_LUONG_CHE_DO!$B$5:$BX$920,75,FALSE)+VLOOKUP(B240,[1]RPT_LNS_LUONG_CHE_DO!$B$5:$BY$920,76,FALSE)</f>
        <v>567807.69230769237</v>
      </c>
      <c r="U240" s="13">
        <f>VLOOKUP(B240,[1]RPT_CAC_KHOAN_GIAM_TRU!$B$4:$I$472,7,FALSE) + VLOOKUP(B240,[1]RPT_CAC_KHOAN_GIAM_TRU!$B$4:$I$472,8,FALSE)</f>
        <v>189269.23076923078</v>
      </c>
      <c r="V240" s="17">
        <f t="shared" si="0"/>
        <v>15962807.692307692</v>
      </c>
      <c r="W240" s="18">
        <f>VLOOKUP(B240,[1]RPT_BAO_HIEM!$B$5:$N$992,11,FALSE)</f>
        <v>393680</v>
      </c>
      <c r="X240" s="18">
        <f>VLOOKUP(B240,[1]RPT_BAO_HIEM!$B$5:$N$992,12,FALSE)</f>
        <v>73815</v>
      </c>
      <c r="Y240" s="18">
        <f>VLOOKUP(B240,[1]RPT_BAO_HIEM!$B$5:$N$992,13,FALSE)</f>
        <v>49210</v>
      </c>
      <c r="Z240" s="19">
        <f>MIN(VLOOKUP(B240,[1]RPT_DOAN_PHI!$B$5:$H$894,7,FALSE),115000)</f>
        <v>49210</v>
      </c>
      <c r="AA240" s="18">
        <f>VLOOKUP(B240,[1]RPT_THUE!$B$5:$H$850,7,FALSE)</f>
        <v>0</v>
      </c>
      <c r="AB240" s="18">
        <f t="shared" si="1"/>
        <v>565915</v>
      </c>
      <c r="AC240" s="20">
        <f t="shared" si="2"/>
        <v>15396892.692307692</v>
      </c>
      <c r="AD240" s="20"/>
      <c r="AE240" s="20"/>
      <c r="AF240" s="20">
        <f t="shared" si="3"/>
        <v>15396892.692307692</v>
      </c>
      <c r="AG240" s="82">
        <f t="shared" si="10"/>
        <v>516705</v>
      </c>
    </row>
    <row r="241" spans="1:33" ht="19.5" customHeight="1">
      <c r="A241" s="12">
        <f t="shared" si="11"/>
        <v>235</v>
      </c>
      <c r="B241" s="40">
        <f>[1]GD_CHUNG!B243</f>
        <v>10715</v>
      </c>
      <c r="C241" s="42" t="str">
        <f>[1]GD_CHUNG!C243</f>
        <v>Trần Văn Lộc</v>
      </c>
      <c r="D241" s="42" t="str">
        <f>[1]GD_CHUNG!D243</f>
        <v>Đội phó</v>
      </c>
      <c r="E241" s="13" t="str">
        <f>[1]GD_CHUNG!G243</f>
        <v>HDKX</v>
      </c>
      <c r="F241" s="14">
        <f>VLOOKUP(B241,[1]GD_LCD_HS_LNS!$B$4:$E$993,4,FALSE)</f>
        <v>4921000</v>
      </c>
      <c r="G241" s="54">
        <f>VLOOKUP(B241,[1]GD_CHUNG!$B$5:$N$532,13,FALSE)</f>
        <v>10522162660017</v>
      </c>
      <c r="H241" s="15">
        <f>VLOOKUP(B241,[1]GD_CHAM_CONG!$C$6:$AN$934,38,FALSE)</f>
        <v>27</v>
      </c>
      <c r="I241" s="15">
        <f>VLOOKUP(B241,[1]GD_CHAM_CONG!$C$6:$AS$934,39,FALSE)+VLOOKUP(B241,[1]GD_CHAM_CONG!$C$6:$AS$934,40,FALSE)+VLOOKUP(B241,[1]GD_CHAM_CONG!$C$6:$AS$934,41,FALSE)+VLOOKUP(B241,[1]GD_CHAM_CONG!$C$6:$AS$934,42,FALSE)+VLOOKUP(B241,[1]GD_CHAM_CONG!$C$6:$AS$934,43,FALSE)</f>
        <v>0</v>
      </c>
      <c r="J241" s="15">
        <f>VLOOKUP(B241,[1]GD_CHAM_CONG!$C$6:$AV$934,44,FALSE)+VLOOKUP(B241,[1]GD_CHAM_CONG!$C$6:$AV$934,45,FALSE)+VLOOKUP(B241,[1]GD_CHAM_CONG!$C$6:$AV$934,46,FALSE)</f>
        <v>0</v>
      </c>
      <c r="K241" s="15">
        <f>VLOOKUP(B241,[1]GD_CHAM_CONG!$C$6:$AW$934,47,FALSE)</f>
        <v>0</v>
      </c>
      <c r="L241" s="15">
        <f>VLOOKUP(B241,[1]GD_CHAM_CONG!$C$6:$AZ$934,48,FALSE)</f>
        <v>0</v>
      </c>
      <c r="M241" s="15">
        <f>VLOOKUP(B241,[1]GD_CHAM_CONG!$C$6:$BF$934,50,FALSE)+VLOOKUP(B241,[1]GD_CHAM_CONG!$C$6:$BF$934,51,FALSE)+VLOOKUP(B241,[1]GD_CHAM_CONG!$C$6:$BF$934,52,FALSE)+VLOOKUP(B241,[1]GD_CHAM_CONG!$C$6:$BF$934,53,FALSE)+VLOOKUP(B241,[1]GD_CHAM_CONG!$C$6:$BF$934,54,FALSE)</f>
        <v>0</v>
      </c>
      <c r="N241" s="16">
        <f>VLOOKUP(B241,[1]GD_CHAM_CONG!$C$1:$BK$473,61,FALSE)</f>
        <v>1</v>
      </c>
      <c r="O241" s="16">
        <f>VLOOKUP(B241,[1]GD_LCD_HS_LNS!$B$4:$F$469,5,FALSE)</f>
        <v>3.27</v>
      </c>
      <c r="P241" s="17">
        <f>VLOOKUP(B241,[1]RPT_LNS_LUONG_CHE_DO!$B$5:$BC$548,54,FALSE)</f>
        <v>14715000</v>
      </c>
      <c r="Q241" s="17">
        <f>VLOOKUP(B241,[1]RPT_LNS_LUONG_CHE_DO!$B$5:$CD$916,81,FALSE)</f>
        <v>0</v>
      </c>
      <c r="R241" s="17">
        <f>VLOOKUP(B241,[1]RPT_PHU_CAP_TN!$B$5:$G$992,6,FALSE)</f>
        <v>0</v>
      </c>
      <c r="S241" s="17">
        <f>VLOOKUP(B241,[1]RPT_TIEN_AN_TRUA!$B$5:$I$993,8,FALSE)</f>
        <v>680000</v>
      </c>
      <c r="T241" s="17">
        <f>VLOOKUP(B241,[1]RPT_LNS_LUONG_CHE_DO!$B$5:$BX$920,75,FALSE)+VLOOKUP(B241,[1]RPT_LNS_LUONG_CHE_DO!$B$5:$BY$920,76,FALSE)</f>
        <v>567807.69230769237</v>
      </c>
      <c r="U241" s="13">
        <f>VLOOKUP(B241,[1]RPT_CAC_KHOAN_GIAM_TRU!$B$4:$I$472,7,FALSE) + VLOOKUP(B241,[1]RPT_CAC_KHOAN_GIAM_TRU!$B$4:$I$472,8,FALSE)</f>
        <v>189269.23076923078</v>
      </c>
      <c r="V241" s="17">
        <f t="shared" si="0"/>
        <v>15962807.692307692</v>
      </c>
      <c r="W241" s="18">
        <f>VLOOKUP(B241,[1]RPT_BAO_HIEM!$B$5:$N$992,11,FALSE)</f>
        <v>393680</v>
      </c>
      <c r="X241" s="18">
        <f>VLOOKUP(B241,[1]RPT_BAO_HIEM!$B$5:$N$992,12,FALSE)</f>
        <v>73815</v>
      </c>
      <c r="Y241" s="18">
        <f>VLOOKUP(B241,[1]RPT_BAO_HIEM!$B$5:$N$992,13,FALSE)</f>
        <v>49210</v>
      </c>
      <c r="Z241" s="19">
        <f>MIN(VLOOKUP(B241,[1]RPT_DOAN_PHI!$B$5:$H$894,7,FALSE),115000)</f>
        <v>49210</v>
      </c>
      <c r="AA241" s="18">
        <f>VLOOKUP(B241,[1]RPT_THUE!$B$5:$H$850,7,FALSE)</f>
        <v>108305.13461538461</v>
      </c>
      <c r="AB241" s="18">
        <f t="shared" si="1"/>
        <v>674220.13461538462</v>
      </c>
      <c r="AC241" s="20">
        <f t="shared" si="2"/>
        <v>15288587.557692308</v>
      </c>
      <c r="AD241" s="20"/>
      <c r="AE241" s="20"/>
      <c r="AF241" s="20">
        <f t="shared" si="3"/>
        <v>15288587.557692308</v>
      </c>
      <c r="AG241" s="82">
        <f t="shared" si="10"/>
        <v>516705</v>
      </c>
    </row>
    <row r="242" spans="1:33" ht="19.5" customHeight="1">
      <c r="A242" s="12">
        <f t="shared" si="11"/>
        <v>236</v>
      </c>
      <c r="B242" s="40">
        <f>[1]GD_CHUNG!B244</f>
        <v>10734</v>
      </c>
      <c r="C242" s="42" t="str">
        <f>[1]GD_CHUNG!C244</f>
        <v>Trần Duy Hải</v>
      </c>
      <c r="D242" s="42" t="str">
        <f>[1]GD_CHUNG!D244</f>
        <v>Đội phó</v>
      </c>
      <c r="E242" s="13" t="str">
        <f>[1]GD_CHUNG!G244</f>
        <v>HDKX</v>
      </c>
      <c r="F242" s="14">
        <f>VLOOKUP(B242,[1]GD_LCD_HS_LNS!$B$4:$E$993,4,FALSE)</f>
        <v>4921000</v>
      </c>
      <c r="G242" s="54">
        <f>VLOOKUP(B242,[1]GD_CHUNG!$B$5:$N$532,13,FALSE)</f>
        <v>10522162673011</v>
      </c>
      <c r="H242" s="15">
        <f>VLOOKUP(B242,[1]GD_CHAM_CONG!$C$6:$AN$934,38,FALSE)</f>
        <v>27</v>
      </c>
      <c r="I242" s="15">
        <f>VLOOKUP(B242,[1]GD_CHAM_CONG!$C$6:$AS$934,39,FALSE)+VLOOKUP(B242,[1]GD_CHAM_CONG!$C$6:$AS$934,40,FALSE)+VLOOKUP(B242,[1]GD_CHAM_CONG!$C$6:$AS$934,41,FALSE)+VLOOKUP(B242,[1]GD_CHAM_CONG!$C$6:$AS$934,42,FALSE)+VLOOKUP(B242,[1]GD_CHAM_CONG!$C$6:$AS$934,43,FALSE)</f>
        <v>0</v>
      </c>
      <c r="J242" s="15">
        <f>VLOOKUP(B242,[1]GD_CHAM_CONG!$C$6:$AV$934,44,FALSE)+VLOOKUP(B242,[1]GD_CHAM_CONG!$C$6:$AV$934,45,FALSE)+VLOOKUP(B242,[1]GD_CHAM_CONG!$C$6:$AV$934,46,FALSE)</f>
        <v>0</v>
      </c>
      <c r="K242" s="15">
        <f>VLOOKUP(B242,[1]GD_CHAM_CONG!$C$6:$AW$934,47,FALSE)</f>
        <v>0</v>
      </c>
      <c r="L242" s="15">
        <f>VLOOKUP(B242,[1]GD_CHAM_CONG!$C$6:$AZ$934,48,FALSE)</f>
        <v>0</v>
      </c>
      <c r="M242" s="15">
        <f>VLOOKUP(B242,[1]GD_CHAM_CONG!$C$6:$BF$934,50,FALSE)+VLOOKUP(B242,[1]GD_CHAM_CONG!$C$6:$BF$934,51,FALSE)+VLOOKUP(B242,[1]GD_CHAM_CONG!$C$6:$BF$934,52,FALSE)+VLOOKUP(B242,[1]GD_CHAM_CONG!$C$6:$BF$934,53,FALSE)+VLOOKUP(B242,[1]GD_CHAM_CONG!$C$6:$BF$934,54,FALSE)</f>
        <v>0</v>
      </c>
      <c r="N242" s="16">
        <f>VLOOKUP(B242,[1]GD_CHAM_CONG!$C$1:$BK$473,61,FALSE)</f>
        <v>1</v>
      </c>
      <c r="O242" s="16">
        <f>VLOOKUP(B242,[1]GD_LCD_HS_LNS!$B$4:$F$469,5,FALSE)</f>
        <v>3.27</v>
      </c>
      <c r="P242" s="17">
        <f>VLOOKUP(B242,[1]RPT_LNS_LUONG_CHE_DO!$B$5:$BC$548,54,FALSE)</f>
        <v>14715000</v>
      </c>
      <c r="Q242" s="17">
        <f>VLOOKUP(B242,[1]RPT_LNS_LUONG_CHE_DO!$B$5:$CD$916,81,FALSE)</f>
        <v>0</v>
      </c>
      <c r="R242" s="17">
        <f>VLOOKUP(B242,[1]RPT_PHU_CAP_TN!$B$5:$G$992,6,FALSE)</f>
        <v>0</v>
      </c>
      <c r="S242" s="17">
        <f>VLOOKUP(B242,[1]RPT_TIEN_AN_TRUA!$B$5:$I$993,8,FALSE)</f>
        <v>680000</v>
      </c>
      <c r="T242" s="17">
        <f>VLOOKUP(B242,[1]RPT_LNS_LUONG_CHE_DO!$B$5:$BX$920,75,FALSE)+VLOOKUP(B242,[1]RPT_LNS_LUONG_CHE_DO!$B$5:$BY$920,76,FALSE)</f>
        <v>567807.69230769237</v>
      </c>
      <c r="U242" s="13">
        <f>VLOOKUP(B242,[1]RPT_CAC_KHOAN_GIAM_TRU!$B$4:$I$472,7,FALSE) + VLOOKUP(B242,[1]RPT_CAC_KHOAN_GIAM_TRU!$B$4:$I$472,8,FALSE)</f>
        <v>189269.23076923078</v>
      </c>
      <c r="V242" s="17">
        <f t="shared" si="0"/>
        <v>15962807.692307692</v>
      </c>
      <c r="W242" s="18">
        <f>VLOOKUP(B242,[1]RPT_BAO_HIEM!$B$5:$N$992,11,FALSE)</f>
        <v>393680</v>
      </c>
      <c r="X242" s="18">
        <f>VLOOKUP(B242,[1]RPT_BAO_HIEM!$B$5:$N$992,12,FALSE)</f>
        <v>73815</v>
      </c>
      <c r="Y242" s="18">
        <f>VLOOKUP(B242,[1]RPT_BAO_HIEM!$B$5:$N$992,13,FALSE)</f>
        <v>49210</v>
      </c>
      <c r="Z242" s="19">
        <f>MIN(VLOOKUP(B242,[1]RPT_DOAN_PHI!$B$5:$H$894,7,FALSE),115000)</f>
        <v>49210</v>
      </c>
      <c r="AA242" s="18">
        <f>VLOOKUP(B242,[1]RPT_THUE!$B$5:$H$850,7,FALSE)</f>
        <v>0</v>
      </c>
      <c r="AB242" s="18">
        <f t="shared" si="1"/>
        <v>565915</v>
      </c>
      <c r="AC242" s="20">
        <f t="shared" si="2"/>
        <v>15396892.692307692</v>
      </c>
      <c r="AD242" s="20"/>
      <c r="AE242" s="20"/>
      <c r="AF242" s="20">
        <f t="shared" si="3"/>
        <v>15396892.692307692</v>
      </c>
      <c r="AG242" s="82">
        <f t="shared" si="10"/>
        <v>516705</v>
      </c>
    </row>
    <row r="243" spans="1:33" ht="19.5" customHeight="1">
      <c r="A243" s="12">
        <f t="shared" si="11"/>
        <v>237</v>
      </c>
      <c r="B243" s="40">
        <f>[1]GD_CHUNG!B245</f>
        <v>10646</v>
      </c>
      <c r="C243" s="42" t="str">
        <f>[1]GD_CHUNG!C245</f>
        <v>Lê Ngọc Cường</v>
      </c>
      <c r="D243" s="42" t="str">
        <f>[1]GD_CHUNG!D245</f>
        <v>NV Lái xe - VHTTB</v>
      </c>
      <c r="E243" s="13" t="str">
        <f>[1]GD_CHUNG!G245</f>
        <v>HDKX</v>
      </c>
      <c r="F243" s="14">
        <f>VLOOKUP(B243,[1]GD_LCD_HS_LNS!$B$4:$E$993,4,FALSE)</f>
        <v>4166000</v>
      </c>
      <c r="G243" s="54">
        <f>VLOOKUP(B243,[1]GD_CHUNG!$B$5:$N$532,13,FALSE)</f>
        <v>10522162940011</v>
      </c>
      <c r="H243" s="15">
        <f>VLOOKUP(B243,[1]GD_CHAM_CONG!$C$6:$AN$934,38,FALSE)</f>
        <v>27</v>
      </c>
      <c r="I243" s="15">
        <f>VLOOKUP(B243,[1]GD_CHAM_CONG!$C$6:$AS$934,39,FALSE)+VLOOKUP(B243,[1]GD_CHAM_CONG!$C$6:$AS$934,40,FALSE)+VLOOKUP(B243,[1]GD_CHAM_CONG!$C$6:$AS$934,41,FALSE)+VLOOKUP(B243,[1]GD_CHAM_CONG!$C$6:$AS$934,42,FALSE)+VLOOKUP(B243,[1]GD_CHAM_CONG!$C$6:$AS$934,43,FALSE)</f>
        <v>0</v>
      </c>
      <c r="J243" s="15">
        <f>VLOOKUP(B243,[1]GD_CHAM_CONG!$C$6:$AV$934,44,FALSE)+VLOOKUP(B243,[1]GD_CHAM_CONG!$C$6:$AV$934,45,FALSE)+VLOOKUP(B243,[1]GD_CHAM_CONG!$C$6:$AV$934,46,FALSE)</f>
        <v>0</v>
      </c>
      <c r="K243" s="15">
        <f>VLOOKUP(B243,[1]GD_CHAM_CONG!$C$6:$AW$934,47,FALSE)</f>
        <v>0</v>
      </c>
      <c r="L243" s="15">
        <f>VLOOKUP(B243,[1]GD_CHAM_CONG!$C$6:$AZ$934,48,FALSE)</f>
        <v>0</v>
      </c>
      <c r="M243" s="15">
        <f>VLOOKUP(B243,[1]GD_CHAM_CONG!$C$6:$BF$934,50,FALSE)+VLOOKUP(B243,[1]GD_CHAM_CONG!$C$6:$BF$934,51,FALSE)+VLOOKUP(B243,[1]GD_CHAM_CONG!$C$6:$BF$934,52,FALSE)+VLOOKUP(B243,[1]GD_CHAM_CONG!$C$6:$BF$934,53,FALSE)+VLOOKUP(B243,[1]GD_CHAM_CONG!$C$6:$BF$934,54,FALSE)</f>
        <v>0</v>
      </c>
      <c r="N243" s="16">
        <f>VLOOKUP(B243,[1]GD_CHAM_CONG!$C$1:$BK$473,61,FALSE)</f>
        <v>1.05</v>
      </c>
      <c r="O243" s="16">
        <f>VLOOKUP(B243,[1]GD_LCD_HS_LNS!$B$4:$F$469,5,FALSE)</f>
        <v>1.68</v>
      </c>
      <c r="P243" s="17">
        <f>VLOOKUP(B243,[1]RPT_LNS_LUONG_CHE_DO!$B$5:$BC$548,54,FALSE)</f>
        <v>7938000</v>
      </c>
      <c r="Q243" s="17">
        <f>VLOOKUP(B243,[1]RPT_LNS_LUONG_CHE_DO!$B$5:$CD$916,81,FALSE)</f>
        <v>0</v>
      </c>
      <c r="R243" s="17">
        <f>VLOOKUP(B243,[1]RPT_PHU_CAP_TN!$B$5:$G$992,6,FALSE)</f>
        <v>0</v>
      </c>
      <c r="S243" s="17">
        <f>VLOOKUP(B243,[1]RPT_TIEN_AN_TRUA!$B$5:$I$993,8,FALSE)</f>
        <v>680000</v>
      </c>
      <c r="T243" s="17">
        <f>VLOOKUP(B243,[1]RPT_LNS_LUONG_CHE_DO!$B$5:$BX$920,75,FALSE)+VLOOKUP(B243,[1]RPT_LNS_LUONG_CHE_DO!$B$5:$BY$920,76,FALSE)</f>
        <v>480692.30769230775</v>
      </c>
      <c r="U243" s="13">
        <f>VLOOKUP(B243,[1]RPT_CAC_KHOAN_GIAM_TRU!$B$4:$I$472,7,FALSE) + VLOOKUP(B243,[1]RPT_CAC_KHOAN_GIAM_TRU!$B$4:$I$472,8,FALSE)</f>
        <v>160230.76923076925</v>
      </c>
      <c r="V243" s="17">
        <f t="shared" si="0"/>
        <v>9098692.307692308</v>
      </c>
      <c r="W243" s="18">
        <f>VLOOKUP(B243,[1]RPT_BAO_HIEM!$B$5:$N$992,11,FALSE)</f>
        <v>333280</v>
      </c>
      <c r="X243" s="18">
        <f>VLOOKUP(B243,[1]RPT_BAO_HIEM!$B$5:$N$992,12,FALSE)</f>
        <v>62490</v>
      </c>
      <c r="Y243" s="18">
        <f>VLOOKUP(B243,[1]RPT_BAO_HIEM!$B$5:$N$992,13,FALSE)</f>
        <v>41660</v>
      </c>
      <c r="Z243" s="19">
        <f>MIN(VLOOKUP(B243,[1]RPT_DOAN_PHI!$B$5:$H$894,7,FALSE),115000)</f>
        <v>41660</v>
      </c>
      <c r="AA243" s="18">
        <f>VLOOKUP(B243,[1]RPT_THUE!$B$5:$H$850,7,FALSE)</f>
        <v>0</v>
      </c>
      <c r="AB243" s="18">
        <f t="shared" si="1"/>
        <v>479090</v>
      </c>
      <c r="AC243" s="20">
        <f t="shared" si="2"/>
        <v>8619602.307692308</v>
      </c>
      <c r="AD243" s="21"/>
      <c r="AE243" s="20"/>
      <c r="AF243" s="20">
        <f t="shared" si="3"/>
        <v>8619602.307692308</v>
      </c>
      <c r="AG243" s="82">
        <f t="shared" si="10"/>
        <v>437430</v>
      </c>
    </row>
    <row r="244" spans="1:33" ht="19.5" customHeight="1">
      <c r="A244" s="12">
        <f t="shared" si="11"/>
        <v>238</v>
      </c>
      <c r="B244" s="40">
        <f>[1]GD_CHUNG!B246</f>
        <v>10647</v>
      </c>
      <c r="C244" s="42" t="str">
        <f>[1]GD_CHUNG!C246</f>
        <v>Nguyễn Tiến Anh</v>
      </c>
      <c r="D244" s="42" t="str">
        <f>[1]GD_CHUNG!D246</f>
        <v>Nhân viên Bốc xếp</v>
      </c>
      <c r="E244" s="13" t="str">
        <f>[1]GD_CHUNG!G246</f>
        <v>HD3N</v>
      </c>
      <c r="F244" s="14">
        <f>VLOOKUP(B244,[1]GD_LCD_HS_LNS!$B$4:$E$993,4,FALSE)</f>
        <v>3778000</v>
      </c>
      <c r="G244" s="54">
        <f>VLOOKUP(B244,[1]GD_CHUNG!$B$5:$N$532,13,FALSE)</f>
        <v>19025652321015</v>
      </c>
      <c r="H244" s="15">
        <f>VLOOKUP(B244,[1]GD_CHAM_CONG!$C$6:$AN$934,38,FALSE)</f>
        <v>27</v>
      </c>
      <c r="I244" s="15">
        <f>VLOOKUP(B244,[1]GD_CHAM_CONG!$C$6:$AS$934,39,FALSE)+VLOOKUP(B244,[1]GD_CHAM_CONG!$C$6:$AS$934,40,FALSE)+VLOOKUP(B244,[1]GD_CHAM_CONG!$C$6:$AS$934,41,FALSE)+VLOOKUP(B244,[1]GD_CHAM_CONG!$C$6:$AS$934,42,FALSE)+VLOOKUP(B244,[1]GD_CHAM_CONG!$C$6:$AS$934,43,FALSE)</f>
        <v>0</v>
      </c>
      <c r="J244" s="15">
        <f>VLOOKUP(B244,[1]GD_CHAM_CONG!$C$6:$AV$934,44,FALSE)+VLOOKUP(B244,[1]GD_CHAM_CONG!$C$6:$AV$934,45,FALSE)+VLOOKUP(B244,[1]GD_CHAM_CONG!$C$6:$AV$934,46,FALSE)</f>
        <v>0</v>
      </c>
      <c r="K244" s="15">
        <f>VLOOKUP(B244,[1]GD_CHAM_CONG!$C$6:$AW$934,47,FALSE)</f>
        <v>0</v>
      </c>
      <c r="L244" s="15">
        <f>VLOOKUP(B244,[1]GD_CHAM_CONG!$C$6:$AZ$934,48,FALSE)</f>
        <v>0</v>
      </c>
      <c r="M244" s="15">
        <f>VLOOKUP(B244,[1]GD_CHAM_CONG!$C$6:$BF$934,50,FALSE)+VLOOKUP(B244,[1]GD_CHAM_CONG!$C$6:$BF$934,51,FALSE)+VLOOKUP(B244,[1]GD_CHAM_CONG!$C$6:$BF$934,52,FALSE)+VLOOKUP(B244,[1]GD_CHAM_CONG!$C$6:$BF$934,53,FALSE)+VLOOKUP(B244,[1]GD_CHAM_CONG!$C$6:$BF$934,54,FALSE)</f>
        <v>0</v>
      </c>
      <c r="N244" s="16">
        <f>VLOOKUP(B244,[1]GD_CHAM_CONG!$C$1:$BK$473,61,FALSE)</f>
        <v>1</v>
      </c>
      <c r="O244" s="16">
        <f>VLOOKUP(B244,[1]GD_LCD_HS_LNS!$B$4:$F$469,5,FALSE)</f>
        <v>1.5</v>
      </c>
      <c r="P244" s="17">
        <f>VLOOKUP(B244,[1]RPT_LNS_LUONG_CHE_DO!$B$5:$BC$548,54,FALSE)</f>
        <v>6750000</v>
      </c>
      <c r="Q244" s="17">
        <f>VLOOKUP(B244,[1]RPT_LNS_LUONG_CHE_DO!$B$5:$CD$916,81,FALSE)</f>
        <v>0</v>
      </c>
      <c r="R244" s="17">
        <f>VLOOKUP(B244,[1]RPT_PHU_CAP_TN!$B$5:$G$992,6,FALSE)</f>
        <v>0</v>
      </c>
      <c r="S244" s="17">
        <f>VLOOKUP(B244,[1]RPT_TIEN_AN_TRUA!$B$5:$I$993,8,FALSE)</f>
        <v>680000</v>
      </c>
      <c r="T244" s="17">
        <f>VLOOKUP(B244,[1]RPT_LNS_LUONG_CHE_DO!$B$5:$BX$920,75,FALSE)+VLOOKUP(B244,[1]RPT_LNS_LUONG_CHE_DO!$B$5:$BY$920,76,FALSE)</f>
        <v>0</v>
      </c>
      <c r="U244" s="13">
        <f>VLOOKUP(B244,[1]RPT_CAC_KHOAN_GIAM_TRU!$B$4:$I$472,7,FALSE) + VLOOKUP(B244,[1]RPT_CAC_KHOAN_GIAM_TRU!$B$4:$I$472,8,FALSE)</f>
        <v>0</v>
      </c>
      <c r="V244" s="17">
        <f t="shared" si="0"/>
        <v>7430000</v>
      </c>
      <c r="W244" s="18">
        <f>VLOOKUP(B244,[1]RPT_BAO_HIEM!$B$5:$N$992,11,FALSE)</f>
        <v>302240</v>
      </c>
      <c r="X244" s="18">
        <f>VLOOKUP(B244,[1]RPT_BAO_HIEM!$B$5:$N$992,12,FALSE)</f>
        <v>56670</v>
      </c>
      <c r="Y244" s="18">
        <f>VLOOKUP(B244,[1]RPT_BAO_HIEM!$B$5:$N$992,13,FALSE)</f>
        <v>37780</v>
      </c>
      <c r="Z244" s="19">
        <f>MIN(VLOOKUP(B244,[1]RPT_DOAN_PHI!$B$5:$H$894,7,FALSE),115000)</f>
        <v>37780</v>
      </c>
      <c r="AA244" s="18">
        <f>VLOOKUP(B244,[1]RPT_THUE!$B$5:$H$850,7,FALSE)</f>
        <v>0</v>
      </c>
      <c r="AB244" s="18">
        <f t="shared" si="1"/>
        <v>434470</v>
      </c>
      <c r="AC244" s="20">
        <f t="shared" si="2"/>
        <v>6995530</v>
      </c>
      <c r="AD244" s="21"/>
      <c r="AE244" s="20"/>
      <c r="AF244" s="20">
        <f t="shared" si="3"/>
        <v>6995530</v>
      </c>
      <c r="AG244" s="82">
        <f t="shared" si="10"/>
        <v>396690</v>
      </c>
    </row>
    <row r="245" spans="1:33" ht="19.5" customHeight="1">
      <c r="A245" s="12">
        <f t="shared" si="11"/>
        <v>239</v>
      </c>
      <c r="B245" s="40">
        <f>[1]GD_CHUNG!B247</f>
        <v>10650</v>
      </c>
      <c r="C245" s="42" t="str">
        <f>[1]GD_CHUNG!C247</f>
        <v>Ngô Ngọc Hảo</v>
      </c>
      <c r="D245" s="42" t="str">
        <f>[1]GD_CHUNG!D247</f>
        <v>Nhân viên Bốc xếp</v>
      </c>
      <c r="E245" s="13" t="str">
        <f>[1]GD_CHUNG!G247</f>
        <v>HD3N</v>
      </c>
      <c r="F245" s="14">
        <f>VLOOKUP(B245,[1]GD_LCD_HS_LNS!$B$4:$E$993,4,FALSE)</f>
        <v>3778000</v>
      </c>
      <c r="G245" s="54">
        <f>VLOOKUP(B245,[1]GD_CHUNG!$B$5:$N$532,13,FALSE)</f>
        <v>10524470150014</v>
      </c>
      <c r="H245" s="15">
        <f>VLOOKUP(B245,[1]GD_CHAM_CONG!$C$6:$AN$934,38,FALSE)</f>
        <v>27</v>
      </c>
      <c r="I245" s="15">
        <f>VLOOKUP(B245,[1]GD_CHAM_CONG!$C$6:$AS$934,39,FALSE)+VLOOKUP(B245,[1]GD_CHAM_CONG!$C$6:$AS$934,40,FALSE)+VLOOKUP(B245,[1]GD_CHAM_CONG!$C$6:$AS$934,41,FALSE)+VLOOKUP(B245,[1]GD_CHAM_CONG!$C$6:$AS$934,42,FALSE)+VLOOKUP(B245,[1]GD_CHAM_CONG!$C$6:$AS$934,43,FALSE)</f>
        <v>0</v>
      </c>
      <c r="J245" s="15">
        <f>VLOOKUP(B245,[1]GD_CHAM_CONG!$C$6:$AV$934,44,FALSE)+VLOOKUP(B245,[1]GD_CHAM_CONG!$C$6:$AV$934,45,FALSE)+VLOOKUP(B245,[1]GD_CHAM_CONG!$C$6:$AV$934,46,FALSE)</f>
        <v>0</v>
      </c>
      <c r="K245" s="15">
        <f>VLOOKUP(B245,[1]GD_CHAM_CONG!$C$6:$AW$934,47,FALSE)</f>
        <v>0</v>
      </c>
      <c r="L245" s="15">
        <f>VLOOKUP(B245,[1]GD_CHAM_CONG!$C$6:$AZ$934,48,FALSE)</f>
        <v>0</v>
      </c>
      <c r="M245" s="15">
        <f>VLOOKUP(B245,[1]GD_CHAM_CONG!$C$6:$BF$934,50,FALSE)+VLOOKUP(B245,[1]GD_CHAM_CONG!$C$6:$BF$934,51,FALSE)+VLOOKUP(B245,[1]GD_CHAM_CONG!$C$6:$BF$934,52,FALSE)+VLOOKUP(B245,[1]GD_CHAM_CONG!$C$6:$BF$934,53,FALSE)+VLOOKUP(B245,[1]GD_CHAM_CONG!$C$6:$BF$934,54,FALSE)</f>
        <v>0</v>
      </c>
      <c r="N245" s="16">
        <f>VLOOKUP(B245,[1]GD_CHAM_CONG!$C$1:$BK$473,61,FALSE)</f>
        <v>1.05</v>
      </c>
      <c r="O245" s="16">
        <f>VLOOKUP(B245,[1]GD_LCD_HS_LNS!$B$4:$F$469,5,FALSE)</f>
        <v>1.59</v>
      </c>
      <c r="P245" s="17">
        <f>VLOOKUP(B245,[1]RPT_LNS_LUONG_CHE_DO!$B$5:$BC$548,54,FALSE)</f>
        <v>7512750.0000000009</v>
      </c>
      <c r="Q245" s="17">
        <f>VLOOKUP(B245,[1]RPT_LNS_LUONG_CHE_DO!$B$5:$CD$916,81,FALSE)</f>
        <v>0</v>
      </c>
      <c r="R245" s="17">
        <f>VLOOKUP(B245,[1]RPT_PHU_CAP_TN!$B$5:$G$992,6,FALSE)</f>
        <v>155000</v>
      </c>
      <c r="S245" s="17">
        <f>VLOOKUP(B245,[1]RPT_TIEN_AN_TRUA!$B$5:$I$993,8,FALSE)</f>
        <v>680000</v>
      </c>
      <c r="T245" s="17">
        <f>VLOOKUP(B245,[1]RPT_LNS_LUONG_CHE_DO!$B$5:$BX$920,75,FALSE)+VLOOKUP(B245,[1]RPT_LNS_LUONG_CHE_DO!$B$5:$BY$920,76,FALSE)</f>
        <v>435923.07692307694</v>
      </c>
      <c r="U245" s="13">
        <f>VLOOKUP(B245,[1]RPT_CAC_KHOAN_GIAM_TRU!$B$4:$I$472,7,FALSE) + VLOOKUP(B245,[1]RPT_CAC_KHOAN_GIAM_TRU!$B$4:$I$472,8,FALSE)</f>
        <v>145307.69230769231</v>
      </c>
      <c r="V245" s="17">
        <f t="shared" si="0"/>
        <v>8783673.0769230779</v>
      </c>
      <c r="W245" s="18">
        <f>VLOOKUP(B245,[1]RPT_BAO_HIEM!$B$5:$N$992,11,FALSE)</f>
        <v>302240</v>
      </c>
      <c r="X245" s="18">
        <f>VLOOKUP(B245,[1]RPT_BAO_HIEM!$B$5:$N$992,12,FALSE)</f>
        <v>56670</v>
      </c>
      <c r="Y245" s="18">
        <f>VLOOKUP(B245,[1]RPT_BAO_HIEM!$B$5:$N$992,13,FALSE)</f>
        <v>37780</v>
      </c>
      <c r="Z245" s="19">
        <f>MIN(VLOOKUP(B245,[1]RPT_DOAN_PHI!$B$5:$H$894,7,FALSE),115000)</f>
        <v>37780</v>
      </c>
      <c r="AA245" s="18">
        <f>VLOOKUP(B245,[1]RPT_THUE!$B$5:$H$850,7,FALSE)</f>
        <v>0</v>
      </c>
      <c r="AB245" s="18">
        <f t="shared" si="1"/>
        <v>434470</v>
      </c>
      <c r="AC245" s="20">
        <f t="shared" si="2"/>
        <v>8349203.0769230779</v>
      </c>
      <c r="AD245" s="20"/>
      <c r="AE245" s="20"/>
      <c r="AF245" s="20">
        <f t="shared" si="3"/>
        <v>8349203.0769230779</v>
      </c>
      <c r="AG245" s="82">
        <f t="shared" si="10"/>
        <v>396690</v>
      </c>
    </row>
    <row r="246" spans="1:33" ht="19.5" customHeight="1">
      <c r="A246" s="12">
        <f t="shared" si="11"/>
        <v>240</v>
      </c>
      <c r="B246" s="40">
        <f>[1]GD_CHUNG!B248</f>
        <v>10652</v>
      </c>
      <c r="C246" s="42" t="str">
        <f>[1]GD_CHUNG!C248</f>
        <v>Trương Văn Triệu</v>
      </c>
      <c r="D246" s="42" t="str">
        <f>[1]GD_CHUNG!D248</f>
        <v>Nhân viên Bốc xếp</v>
      </c>
      <c r="E246" s="13" t="str">
        <f>[1]GD_CHUNG!G248</f>
        <v>HD3N</v>
      </c>
      <c r="F246" s="14">
        <f>VLOOKUP(B246,[1]GD_LCD_HS_LNS!$B$4:$E$993,4,FALSE)</f>
        <v>3778000</v>
      </c>
      <c r="G246" s="54">
        <f>VLOOKUP(B246,[1]GD_CHUNG!$B$5:$N$532,13,FALSE)</f>
        <v>10524577010010</v>
      </c>
      <c r="H246" s="15">
        <f>VLOOKUP(B246,[1]GD_CHAM_CONG!$C$6:$AN$934,38,FALSE)</f>
        <v>27</v>
      </c>
      <c r="I246" s="15">
        <f>VLOOKUP(B246,[1]GD_CHAM_CONG!$C$6:$AS$934,39,FALSE)+VLOOKUP(B246,[1]GD_CHAM_CONG!$C$6:$AS$934,40,FALSE)+VLOOKUP(B246,[1]GD_CHAM_CONG!$C$6:$AS$934,41,FALSE)+VLOOKUP(B246,[1]GD_CHAM_CONG!$C$6:$AS$934,42,FALSE)+VLOOKUP(B246,[1]GD_CHAM_CONG!$C$6:$AS$934,43,FALSE)</f>
        <v>0</v>
      </c>
      <c r="J246" s="15">
        <f>VLOOKUP(B246,[1]GD_CHAM_CONG!$C$6:$AV$934,44,FALSE)+VLOOKUP(B246,[1]GD_CHAM_CONG!$C$6:$AV$934,45,FALSE)+VLOOKUP(B246,[1]GD_CHAM_CONG!$C$6:$AV$934,46,FALSE)</f>
        <v>0</v>
      </c>
      <c r="K246" s="15">
        <f>VLOOKUP(B246,[1]GD_CHAM_CONG!$C$6:$AW$934,47,FALSE)</f>
        <v>0</v>
      </c>
      <c r="L246" s="15">
        <f>VLOOKUP(B246,[1]GD_CHAM_CONG!$C$6:$AZ$934,48,FALSE)</f>
        <v>0</v>
      </c>
      <c r="M246" s="15">
        <f>VLOOKUP(B246,[1]GD_CHAM_CONG!$C$6:$BF$934,50,FALSE)+VLOOKUP(B246,[1]GD_CHAM_CONG!$C$6:$BF$934,51,FALSE)+VLOOKUP(B246,[1]GD_CHAM_CONG!$C$6:$BF$934,52,FALSE)+VLOOKUP(B246,[1]GD_CHAM_CONG!$C$6:$BF$934,53,FALSE)+VLOOKUP(B246,[1]GD_CHAM_CONG!$C$6:$BF$934,54,FALSE)</f>
        <v>0</v>
      </c>
      <c r="N246" s="16">
        <f>VLOOKUP(B246,[1]GD_CHAM_CONG!$C$1:$BK$473,61,FALSE)</f>
        <v>1</v>
      </c>
      <c r="O246" s="16">
        <f>VLOOKUP(B246,[1]GD_LCD_HS_LNS!$B$4:$F$469,5,FALSE)</f>
        <v>1.5</v>
      </c>
      <c r="P246" s="17">
        <f>VLOOKUP(B246,[1]RPT_LNS_LUONG_CHE_DO!$B$5:$BC$548,54,FALSE)</f>
        <v>6750000</v>
      </c>
      <c r="Q246" s="17">
        <f>VLOOKUP(B246,[1]RPT_LNS_LUONG_CHE_DO!$B$5:$CD$916,81,FALSE)</f>
        <v>0</v>
      </c>
      <c r="R246" s="17">
        <f>VLOOKUP(B246,[1]RPT_PHU_CAP_TN!$B$5:$G$992,6,FALSE)</f>
        <v>0</v>
      </c>
      <c r="S246" s="17">
        <f>VLOOKUP(B246,[1]RPT_TIEN_AN_TRUA!$B$5:$I$993,8,FALSE)</f>
        <v>680000</v>
      </c>
      <c r="T246" s="17">
        <f>VLOOKUP(B246,[1]RPT_LNS_LUONG_CHE_DO!$B$5:$BX$920,75,FALSE)+VLOOKUP(B246,[1]RPT_LNS_LUONG_CHE_DO!$B$5:$BY$920,76,FALSE)</f>
        <v>0</v>
      </c>
      <c r="U246" s="13">
        <f>VLOOKUP(B246,[1]RPT_CAC_KHOAN_GIAM_TRU!$B$4:$I$472,7,FALSE) + VLOOKUP(B246,[1]RPT_CAC_KHOAN_GIAM_TRU!$B$4:$I$472,8,FALSE)</f>
        <v>0</v>
      </c>
      <c r="V246" s="17">
        <f t="shared" si="0"/>
        <v>7430000</v>
      </c>
      <c r="W246" s="18">
        <f>VLOOKUP(B246,[1]RPT_BAO_HIEM!$B$5:$N$992,11,FALSE)</f>
        <v>302240</v>
      </c>
      <c r="X246" s="18">
        <f>VLOOKUP(B246,[1]RPT_BAO_HIEM!$B$5:$N$992,12,FALSE)</f>
        <v>56670</v>
      </c>
      <c r="Y246" s="18">
        <f>VLOOKUP(B246,[1]RPT_BAO_HIEM!$B$5:$N$992,13,FALSE)</f>
        <v>37780</v>
      </c>
      <c r="Z246" s="19">
        <f>MIN(VLOOKUP(B246,[1]RPT_DOAN_PHI!$B$5:$H$894,7,FALSE),115000)</f>
        <v>37780</v>
      </c>
      <c r="AA246" s="18">
        <f>VLOOKUP(B246,[1]RPT_THUE!$B$5:$H$850,7,FALSE)</f>
        <v>0</v>
      </c>
      <c r="AB246" s="18">
        <f t="shared" si="1"/>
        <v>434470</v>
      </c>
      <c r="AC246" s="20">
        <f t="shared" si="2"/>
        <v>6995530</v>
      </c>
      <c r="AD246" s="21"/>
      <c r="AE246" s="20"/>
      <c r="AF246" s="20">
        <f t="shared" si="3"/>
        <v>6995530</v>
      </c>
      <c r="AG246" s="82">
        <f t="shared" si="10"/>
        <v>396690</v>
      </c>
    </row>
    <row r="247" spans="1:33" ht="19.5" customHeight="1">
      <c r="A247" s="12">
        <f t="shared" si="11"/>
        <v>241</v>
      </c>
      <c r="B247" s="40">
        <f>[1]GD_CHUNG!B249</f>
        <v>10653</v>
      </c>
      <c r="C247" s="42" t="str">
        <f>[1]GD_CHUNG!C249</f>
        <v>Nguyễn Ngọc Nam</v>
      </c>
      <c r="D247" s="42" t="str">
        <f>[1]GD_CHUNG!D249</f>
        <v>Nhân viên Bốc xếp</v>
      </c>
      <c r="E247" s="13" t="str">
        <f>[1]GD_CHUNG!G249</f>
        <v>HD3N</v>
      </c>
      <c r="F247" s="14">
        <f>VLOOKUP(B247,[1]GD_LCD_HS_LNS!$B$4:$E$993,4,FALSE)</f>
        <v>3778000</v>
      </c>
      <c r="G247" s="54">
        <f>VLOOKUP(B247,[1]GD_CHUNG!$B$5:$N$532,13,FALSE)</f>
        <v>19024178103013</v>
      </c>
      <c r="H247" s="15">
        <f>VLOOKUP(B247,[1]GD_CHAM_CONG!$C$6:$AN$934,38,FALSE)</f>
        <v>0</v>
      </c>
      <c r="I247" s="15">
        <f>VLOOKUP(B247,[1]GD_CHAM_CONG!$C$6:$AS$934,39,FALSE)+VLOOKUP(B247,[1]GD_CHAM_CONG!$C$6:$AS$934,40,FALSE)+VLOOKUP(B247,[1]GD_CHAM_CONG!$C$6:$AS$934,41,FALSE)+VLOOKUP(B247,[1]GD_CHAM_CONG!$C$6:$AS$934,42,FALSE)+VLOOKUP(B247,[1]GD_CHAM_CONG!$C$6:$AS$934,43,FALSE)</f>
        <v>12</v>
      </c>
      <c r="J247" s="15">
        <f>VLOOKUP(B247,[1]GD_CHAM_CONG!$C$6:$AV$934,44,FALSE)+VLOOKUP(B247,[1]GD_CHAM_CONG!$C$6:$AV$934,45,FALSE)+VLOOKUP(B247,[1]GD_CHAM_CONG!$C$6:$AV$934,46,FALSE)</f>
        <v>0</v>
      </c>
      <c r="K247" s="15">
        <f>VLOOKUP(B247,[1]GD_CHAM_CONG!$C$6:$AW$934,47,FALSE)</f>
        <v>15</v>
      </c>
      <c r="L247" s="15">
        <f>VLOOKUP(B247,[1]GD_CHAM_CONG!$C$6:$AZ$934,48,FALSE)</f>
        <v>0</v>
      </c>
      <c r="M247" s="15">
        <f>VLOOKUP(B247,[1]GD_CHAM_CONG!$C$6:$BF$934,50,FALSE)+VLOOKUP(B247,[1]GD_CHAM_CONG!$C$6:$BF$934,51,FALSE)+VLOOKUP(B247,[1]GD_CHAM_CONG!$C$6:$BF$934,52,FALSE)+VLOOKUP(B247,[1]GD_CHAM_CONG!$C$6:$BF$934,53,FALSE)+VLOOKUP(B247,[1]GD_CHAM_CONG!$C$6:$BF$934,54,FALSE)</f>
        <v>0</v>
      </c>
      <c r="N247" s="16">
        <f>VLOOKUP(B247,[1]GD_CHAM_CONG!$C$1:$BK$473,61,FALSE)</f>
        <v>1</v>
      </c>
      <c r="O247" s="16">
        <f>VLOOKUP(B247,[1]GD_LCD_HS_LNS!$B$4:$F$469,5,FALSE)</f>
        <v>1.5</v>
      </c>
      <c r="P247" s="17">
        <f>VLOOKUP(B247,[1]RPT_LNS_LUONG_CHE_DO!$B$5:$BC$548,54,FALSE)</f>
        <v>0</v>
      </c>
      <c r="Q247" s="17">
        <f>VLOOKUP(B247,[1]RPT_LNS_LUONG_CHE_DO!$B$5:$CD$916,81,FALSE)</f>
        <v>2179615.3846153845</v>
      </c>
      <c r="R247" s="17">
        <f>VLOOKUP(B247,[1]RPT_PHU_CAP_TN!$B$5:$G$992,6,FALSE)</f>
        <v>0</v>
      </c>
      <c r="S247" s="17">
        <f>VLOOKUP(B247,[1]RPT_TIEN_AN_TRUA!$B$5:$I$993,8,FALSE)</f>
        <v>0</v>
      </c>
      <c r="T247" s="17">
        <f>VLOOKUP(B247,[1]RPT_LNS_LUONG_CHE_DO!$B$5:$BX$920,75,FALSE)+VLOOKUP(B247,[1]RPT_LNS_LUONG_CHE_DO!$B$5:$BY$920,76,FALSE)</f>
        <v>0</v>
      </c>
      <c r="U247" s="13">
        <f>VLOOKUP(B247,[1]RPT_CAC_KHOAN_GIAM_TRU!$B$4:$I$472,7,FALSE) + VLOOKUP(B247,[1]RPT_CAC_KHOAN_GIAM_TRU!$B$4:$I$472,8,FALSE)</f>
        <v>0</v>
      </c>
      <c r="V247" s="17">
        <f t="shared" si="0"/>
        <v>2179615.3846153845</v>
      </c>
      <c r="W247" s="18">
        <f>VLOOKUP(B247,[1]RPT_BAO_HIEM!$B$5:$N$992,11,FALSE)</f>
        <v>302240</v>
      </c>
      <c r="X247" s="18">
        <f>VLOOKUP(B247,[1]RPT_BAO_HIEM!$B$5:$N$992,12,FALSE)</f>
        <v>56670</v>
      </c>
      <c r="Y247" s="18">
        <f>VLOOKUP(B247,[1]RPT_BAO_HIEM!$B$5:$N$992,13,FALSE)</f>
        <v>37780</v>
      </c>
      <c r="Z247" s="19">
        <f>MIN(VLOOKUP(B247,[1]RPT_DOAN_PHI!$B$5:$H$894,7,FALSE),115000)</f>
        <v>37780</v>
      </c>
      <c r="AA247" s="18">
        <f>VLOOKUP(B247,[1]RPT_THUE!$B$5:$H$850,7,FALSE)</f>
        <v>0</v>
      </c>
      <c r="AB247" s="18">
        <f t="shared" si="1"/>
        <v>434470</v>
      </c>
      <c r="AC247" s="20">
        <f t="shared" si="2"/>
        <v>1745145.3846153845</v>
      </c>
      <c r="AD247" s="20"/>
      <c r="AE247" s="20"/>
      <c r="AF247" s="20">
        <f t="shared" si="3"/>
        <v>1745145.3846153845</v>
      </c>
      <c r="AG247" s="82">
        <f t="shared" si="10"/>
        <v>396690</v>
      </c>
    </row>
    <row r="248" spans="1:33" ht="19.5" customHeight="1">
      <c r="A248" s="12">
        <f t="shared" si="11"/>
        <v>242</v>
      </c>
      <c r="B248" s="40">
        <f>[1]GD_CHUNG!B250</f>
        <v>10659</v>
      </c>
      <c r="C248" s="42" t="str">
        <f>[1]GD_CHUNG!C250</f>
        <v>Ngô Ngọc Tiến</v>
      </c>
      <c r="D248" s="42" t="str">
        <f>[1]GD_CHUNG!D250</f>
        <v>Nhân viên Bốc xếp</v>
      </c>
      <c r="E248" s="13" t="str">
        <f>[1]GD_CHUNG!G250</f>
        <v>HD3N</v>
      </c>
      <c r="F248" s="14">
        <f>VLOOKUP(B248,[1]GD_LCD_HS_LNS!$B$4:$E$993,4,FALSE)</f>
        <v>3778000</v>
      </c>
      <c r="G248" s="54">
        <f>VLOOKUP(B248,[1]GD_CHUNG!$B$5:$N$532,13,FALSE)</f>
        <v>10525139450012</v>
      </c>
      <c r="H248" s="15">
        <f>VLOOKUP(B248,[1]GD_CHAM_CONG!$C$6:$AN$934,38,FALSE)</f>
        <v>27</v>
      </c>
      <c r="I248" s="15">
        <f>VLOOKUP(B248,[1]GD_CHAM_CONG!$C$6:$AS$934,39,FALSE)+VLOOKUP(B248,[1]GD_CHAM_CONG!$C$6:$AS$934,40,FALSE)+VLOOKUP(B248,[1]GD_CHAM_CONG!$C$6:$AS$934,41,FALSE)+VLOOKUP(B248,[1]GD_CHAM_CONG!$C$6:$AS$934,42,FALSE)+VLOOKUP(B248,[1]GD_CHAM_CONG!$C$6:$AS$934,43,FALSE)</f>
        <v>0</v>
      </c>
      <c r="J248" s="15">
        <f>VLOOKUP(B248,[1]GD_CHAM_CONG!$C$6:$AV$934,44,FALSE)+VLOOKUP(B248,[1]GD_CHAM_CONG!$C$6:$AV$934,45,FALSE)+VLOOKUP(B248,[1]GD_CHAM_CONG!$C$6:$AV$934,46,FALSE)</f>
        <v>0</v>
      </c>
      <c r="K248" s="15">
        <f>VLOOKUP(B248,[1]GD_CHAM_CONG!$C$6:$AW$934,47,FALSE)</f>
        <v>0</v>
      </c>
      <c r="L248" s="15">
        <f>VLOOKUP(B248,[1]GD_CHAM_CONG!$C$6:$AZ$934,48,FALSE)</f>
        <v>0</v>
      </c>
      <c r="M248" s="15">
        <f>VLOOKUP(B248,[1]GD_CHAM_CONG!$C$6:$BF$934,50,FALSE)+VLOOKUP(B248,[1]GD_CHAM_CONG!$C$6:$BF$934,51,FALSE)+VLOOKUP(B248,[1]GD_CHAM_CONG!$C$6:$BF$934,52,FALSE)+VLOOKUP(B248,[1]GD_CHAM_CONG!$C$6:$BF$934,53,FALSE)+VLOOKUP(B248,[1]GD_CHAM_CONG!$C$6:$BF$934,54,FALSE)</f>
        <v>0</v>
      </c>
      <c r="N248" s="16">
        <f>VLOOKUP(B248,[1]GD_CHAM_CONG!$C$1:$BK$473,61,FALSE)</f>
        <v>1</v>
      </c>
      <c r="O248" s="16">
        <f>VLOOKUP(B248,[1]GD_LCD_HS_LNS!$B$4:$F$469,5,FALSE)</f>
        <v>1.5</v>
      </c>
      <c r="P248" s="17">
        <f>VLOOKUP(B248,[1]RPT_LNS_LUONG_CHE_DO!$B$5:$BC$548,54,FALSE)</f>
        <v>6750000</v>
      </c>
      <c r="Q248" s="17">
        <f>VLOOKUP(B248,[1]RPT_LNS_LUONG_CHE_DO!$B$5:$CD$916,81,FALSE)</f>
        <v>0</v>
      </c>
      <c r="R248" s="17">
        <f>VLOOKUP(B248,[1]RPT_PHU_CAP_TN!$B$5:$G$992,6,FALSE)</f>
        <v>0</v>
      </c>
      <c r="S248" s="17">
        <f>VLOOKUP(B248,[1]RPT_TIEN_AN_TRUA!$B$5:$I$993,8,FALSE)</f>
        <v>680000</v>
      </c>
      <c r="T248" s="17">
        <f>VLOOKUP(B248,[1]RPT_LNS_LUONG_CHE_DO!$B$5:$BX$920,75,FALSE)+VLOOKUP(B248,[1]RPT_LNS_LUONG_CHE_DO!$B$5:$BY$920,76,FALSE)</f>
        <v>217961.53846153847</v>
      </c>
      <c r="U248" s="13">
        <f>VLOOKUP(B248,[1]RPT_CAC_KHOAN_GIAM_TRU!$B$4:$I$472,7,FALSE) + VLOOKUP(B248,[1]RPT_CAC_KHOAN_GIAM_TRU!$B$4:$I$472,8,FALSE)</f>
        <v>72653.846153846156</v>
      </c>
      <c r="V248" s="17">
        <f t="shared" si="0"/>
        <v>7647961.538461538</v>
      </c>
      <c r="W248" s="18">
        <f>VLOOKUP(B248,[1]RPT_BAO_HIEM!$B$5:$N$992,11,FALSE)</f>
        <v>302240</v>
      </c>
      <c r="X248" s="18">
        <f>VLOOKUP(B248,[1]RPT_BAO_HIEM!$B$5:$N$992,12,FALSE)</f>
        <v>56670</v>
      </c>
      <c r="Y248" s="18">
        <f>VLOOKUP(B248,[1]RPT_BAO_HIEM!$B$5:$N$992,13,FALSE)</f>
        <v>37780</v>
      </c>
      <c r="Z248" s="19">
        <f>MIN(VLOOKUP(B248,[1]RPT_DOAN_PHI!$B$5:$H$894,7,FALSE),115000)</f>
        <v>37780</v>
      </c>
      <c r="AA248" s="18">
        <f>VLOOKUP(B248,[1]RPT_THUE!$B$5:$H$850,7,FALSE)</f>
        <v>0</v>
      </c>
      <c r="AB248" s="18">
        <f t="shared" si="1"/>
        <v>434470</v>
      </c>
      <c r="AC248" s="20">
        <f t="shared" si="2"/>
        <v>7213491.538461538</v>
      </c>
      <c r="AD248" s="20"/>
      <c r="AE248" s="21"/>
      <c r="AF248" s="20">
        <f t="shared" si="3"/>
        <v>7213491.538461538</v>
      </c>
      <c r="AG248" s="82">
        <f t="shared" si="10"/>
        <v>396690</v>
      </c>
    </row>
    <row r="249" spans="1:33" ht="19.5" customHeight="1">
      <c r="A249" s="12">
        <f t="shared" si="11"/>
        <v>243</v>
      </c>
      <c r="B249" s="40">
        <f>[1]GD_CHUNG!B251</f>
        <v>10662</v>
      </c>
      <c r="C249" s="42" t="str">
        <f>[1]GD_CHUNG!C251</f>
        <v>Trần Văn Tĩnh</v>
      </c>
      <c r="D249" s="42" t="str">
        <f>[1]GD_CHUNG!D251</f>
        <v>Nhân viên Bốc xếp</v>
      </c>
      <c r="E249" s="13" t="str">
        <f>[1]GD_CHUNG!G251</f>
        <v>HD3N</v>
      </c>
      <c r="F249" s="14">
        <f>VLOOKUP(B249,[1]GD_LCD_HS_LNS!$B$4:$E$993,4,FALSE)</f>
        <v>3778000</v>
      </c>
      <c r="G249" s="54">
        <f>VLOOKUP(B249,[1]GD_CHUNG!$B$5:$N$532,13,FALSE)</f>
        <v>10525139460018</v>
      </c>
      <c r="H249" s="15">
        <f>VLOOKUP(B249,[1]GD_CHAM_CONG!$C$6:$AN$934,38,FALSE)</f>
        <v>27</v>
      </c>
      <c r="I249" s="15">
        <f>VLOOKUP(B249,[1]GD_CHAM_CONG!$C$6:$AS$934,39,FALSE)+VLOOKUP(B249,[1]GD_CHAM_CONG!$C$6:$AS$934,40,FALSE)+VLOOKUP(B249,[1]GD_CHAM_CONG!$C$6:$AS$934,41,FALSE)+VLOOKUP(B249,[1]GD_CHAM_CONG!$C$6:$AS$934,42,FALSE)+VLOOKUP(B249,[1]GD_CHAM_CONG!$C$6:$AS$934,43,FALSE)</f>
        <v>0</v>
      </c>
      <c r="J249" s="15">
        <f>VLOOKUP(B249,[1]GD_CHAM_CONG!$C$6:$AV$934,44,FALSE)+VLOOKUP(B249,[1]GD_CHAM_CONG!$C$6:$AV$934,45,FALSE)+VLOOKUP(B249,[1]GD_CHAM_CONG!$C$6:$AV$934,46,FALSE)</f>
        <v>0</v>
      </c>
      <c r="K249" s="15">
        <f>VLOOKUP(B249,[1]GD_CHAM_CONG!$C$6:$AW$934,47,FALSE)</f>
        <v>0</v>
      </c>
      <c r="L249" s="15">
        <f>VLOOKUP(B249,[1]GD_CHAM_CONG!$C$6:$AZ$934,48,FALSE)</f>
        <v>0</v>
      </c>
      <c r="M249" s="15">
        <f>VLOOKUP(B249,[1]GD_CHAM_CONG!$C$6:$BF$934,50,FALSE)+VLOOKUP(B249,[1]GD_CHAM_CONG!$C$6:$BF$934,51,FALSE)+VLOOKUP(B249,[1]GD_CHAM_CONG!$C$6:$BF$934,52,FALSE)+VLOOKUP(B249,[1]GD_CHAM_CONG!$C$6:$BF$934,53,FALSE)+VLOOKUP(B249,[1]GD_CHAM_CONG!$C$6:$BF$934,54,FALSE)</f>
        <v>0</v>
      </c>
      <c r="N249" s="16">
        <f>VLOOKUP(B249,[1]GD_CHAM_CONG!$C$1:$BK$473,61,FALSE)</f>
        <v>1</v>
      </c>
      <c r="O249" s="16">
        <f>VLOOKUP(B249,[1]GD_LCD_HS_LNS!$B$4:$F$469,5,FALSE)</f>
        <v>1.59</v>
      </c>
      <c r="P249" s="17">
        <f>VLOOKUP(B249,[1]RPT_LNS_LUONG_CHE_DO!$B$5:$BC$548,54,FALSE)</f>
        <v>7155000</v>
      </c>
      <c r="Q249" s="17">
        <f>VLOOKUP(B249,[1]RPT_LNS_LUONG_CHE_DO!$B$5:$CD$916,81,FALSE)</f>
        <v>0</v>
      </c>
      <c r="R249" s="17">
        <f>VLOOKUP(B249,[1]RPT_PHU_CAP_TN!$B$5:$G$992,6,FALSE)</f>
        <v>0</v>
      </c>
      <c r="S249" s="17">
        <f>VLOOKUP(B249,[1]RPT_TIEN_AN_TRUA!$B$5:$I$993,8,FALSE)</f>
        <v>680000</v>
      </c>
      <c r="T249" s="17">
        <f>VLOOKUP(B249,[1]RPT_LNS_LUONG_CHE_DO!$B$5:$BX$920,75,FALSE)+VLOOKUP(B249,[1]RPT_LNS_LUONG_CHE_DO!$B$5:$BY$920,76,FALSE)</f>
        <v>435923.07692307694</v>
      </c>
      <c r="U249" s="13">
        <f>VLOOKUP(B249,[1]RPT_CAC_KHOAN_GIAM_TRU!$B$4:$I$472,7,FALSE) + VLOOKUP(B249,[1]RPT_CAC_KHOAN_GIAM_TRU!$B$4:$I$472,8,FALSE)</f>
        <v>145307.69230769231</v>
      </c>
      <c r="V249" s="17">
        <f t="shared" si="0"/>
        <v>8270923.076923077</v>
      </c>
      <c r="W249" s="18">
        <f>VLOOKUP(B249,[1]RPT_BAO_HIEM!$B$5:$N$992,11,FALSE)</f>
        <v>302240</v>
      </c>
      <c r="X249" s="18">
        <f>VLOOKUP(B249,[1]RPT_BAO_HIEM!$B$5:$N$992,12,FALSE)</f>
        <v>56670</v>
      </c>
      <c r="Y249" s="18">
        <f>VLOOKUP(B249,[1]RPT_BAO_HIEM!$B$5:$N$992,13,FALSE)</f>
        <v>37780</v>
      </c>
      <c r="Z249" s="19">
        <f>MIN(VLOOKUP(B249,[1]RPT_DOAN_PHI!$B$5:$H$894,7,FALSE),115000)</f>
        <v>37780</v>
      </c>
      <c r="AA249" s="18">
        <f>VLOOKUP(B249,[1]RPT_THUE!$B$5:$H$850,7,FALSE)</f>
        <v>0</v>
      </c>
      <c r="AB249" s="18">
        <f t="shared" si="1"/>
        <v>434470</v>
      </c>
      <c r="AC249" s="20">
        <f t="shared" si="2"/>
        <v>7836453.076923077</v>
      </c>
      <c r="AD249" s="20"/>
      <c r="AE249" s="20"/>
      <c r="AF249" s="20">
        <f t="shared" si="3"/>
        <v>7836453.076923077</v>
      </c>
      <c r="AG249" s="82">
        <f t="shared" si="10"/>
        <v>396690</v>
      </c>
    </row>
    <row r="250" spans="1:33" ht="19.5" customHeight="1">
      <c r="A250" s="12">
        <f t="shared" si="11"/>
        <v>244</v>
      </c>
      <c r="B250" s="40">
        <f>[1]GD_CHUNG!B252</f>
        <v>10663</v>
      </c>
      <c r="C250" s="42" t="str">
        <f>[1]GD_CHUNG!C252</f>
        <v>Khổng Vũ Hùng</v>
      </c>
      <c r="D250" s="42" t="str">
        <f>[1]GD_CHUNG!D252</f>
        <v>Nhân viên Bốc xếp</v>
      </c>
      <c r="E250" s="13" t="str">
        <f>[1]GD_CHUNG!G252</f>
        <v>HD3N</v>
      </c>
      <c r="F250" s="14">
        <f>VLOOKUP(B250,[1]GD_LCD_HS_LNS!$B$4:$E$993,4,FALSE)</f>
        <v>3778000</v>
      </c>
      <c r="G250" s="54">
        <f>VLOOKUP(B250,[1]GD_CHUNG!$B$5:$N$532,13,FALSE)</f>
        <v>10525139462010</v>
      </c>
      <c r="H250" s="15">
        <f>VLOOKUP(B250,[1]GD_CHAM_CONG!$C$6:$AN$934,38,FALSE)</f>
        <v>20</v>
      </c>
      <c r="I250" s="15">
        <f>VLOOKUP(B250,[1]GD_CHAM_CONG!$C$6:$AS$934,39,FALSE)+VLOOKUP(B250,[1]GD_CHAM_CONG!$C$6:$AS$934,40,FALSE)+VLOOKUP(B250,[1]GD_CHAM_CONG!$C$6:$AS$934,41,FALSE)+VLOOKUP(B250,[1]GD_CHAM_CONG!$C$6:$AS$934,42,FALSE)+VLOOKUP(B250,[1]GD_CHAM_CONG!$C$6:$AS$934,43,FALSE)</f>
        <v>7</v>
      </c>
      <c r="J250" s="15">
        <f>VLOOKUP(B250,[1]GD_CHAM_CONG!$C$6:$AV$934,44,FALSE)+VLOOKUP(B250,[1]GD_CHAM_CONG!$C$6:$AV$934,45,FALSE)+VLOOKUP(B250,[1]GD_CHAM_CONG!$C$6:$AV$934,46,FALSE)</f>
        <v>0</v>
      </c>
      <c r="K250" s="15">
        <f>VLOOKUP(B250,[1]GD_CHAM_CONG!$C$6:$AW$934,47,FALSE)</f>
        <v>0</v>
      </c>
      <c r="L250" s="15">
        <f>VLOOKUP(B250,[1]GD_CHAM_CONG!$C$6:$AZ$934,48,FALSE)</f>
        <v>0</v>
      </c>
      <c r="M250" s="15">
        <f>VLOOKUP(B250,[1]GD_CHAM_CONG!$C$6:$BF$934,50,FALSE)+VLOOKUP(B250,[1]GD_CHAM_CONG!$C$6:$BF$934,51,FALSE)+VLOOKUP(B250,[1]GD_CHAM_CONG!$C$6:$BF$934,52,FALSE)+VLOOKUP(B250,[1]GD_CHAM_CONG!$C$6:$BF$934,53,FALSE)+VLOOKUP(B250,[1]GD_CHAM_CONG!$C$6:$BF$934,54,FALSE)</f>
        <v>0</v>
      </c>
      <c r="N250" s="16">
        <f>VLOOKUP(B250,[1]GD_CHAM_CONG!$C$1:$BK$473,61,FALSE)</f>
        <v>1</v>
      </c>
      <c r="O250" s="16">
        <f>VLOOKUP(B250,[1]GD_LCD_HS_LNS!$B$4:$F$469,5,FALSE)</f>
        <v>1.5</v>
      </c>
      <c r="P250" s="17">
        <f>VLOOKUP(B250,[1]RPT_LNS_LUONG_CHE_DO!$B$5:$BC$548,54,FALSE)</f>
        <v>5000000</v>
      </c>
      <c r="Q250" s="17">
        <f>VLOOKUP(B250,[1]RPT_LNS_LUONG_CHE_DO!$B$5:$CD$916,81,FALSE)</f>
        <v>0</v>
      </c>
      <c r="R250" s="17">
        <f>VLOOKUP(B250,[1]RPT_PHU_CAP_TN!$B$5:$G$992,6,FALSE)</f>
        <v>0</v>
      </c>
      <c r="S250" s="17">
        <f>VLOOKUP(B250,[1]RPT_TIEN_AN_TRUA!$B$5:$I$993,8,FALSE)</f>
        <v>503703.70370370365</v>
      </c>
      <c r="T250" s="17">
        <f>VLOOKUP(B250,[1]RPT_LNS_LUONG_CHE_DO!$B$5:$BX$920,75,FALSE)+VLOOKUP(B250,[1]RPT_LNS_LUONG_CHE_DO!$B$5:$BY$920,76,FALSE)</f>
        <v>0</v>
      </c>
      <c r="U250" s="13">
        <f>VLOOKUP(B250,[1]RPT_CAC_KHOAN_GIAM_TRU!$B$4:$I$472,7,FALSE) + VLOOKUP(B250,[1]RPT_CAC_KHOAN_GIAM_TRU!$B$4:$I$472,8,FALSE)</f>
        <v>0</v>
      </c>
      <c r="V250" s="17">
        <f t="shared" si="0"/>
        <v>5503703.7037037034</v>
      </c>
      <c r="W250" s="18">
        <f>VLOOKUP(B250,[1]RPT_BAO_HIEM!$B$5:$N$992,11,FALSE)</f>
        <v>302240</v>
      </c>
      <c r="X250" s="18">
        <f>VLOOKUP(B250,[1]RPT_BAO_HIEM!$B$5:$N$992,12,FALSE)</f>
        <v>56670</v>
      </c>
      <c r="Y250" s="18">
        <f>VLOOKUP(B250,[1]RPT_BAO_HIEM!$B$5:$N$992,13,FALSE)</f>
        <v>37780</v>
      </c>
      <c r="Z250" s="19">
        <f>MIN(VLOOKUP(B250,[1]RPT_DOAN_PHI!$B$5:$H$894,7,FALSE),115000)</f>
        <v>37780</v>
      </c>
      <c r="AA250" s="18">
        <f>VLOOKUP(B250,[1]RPT_THUE!$B$5:$H$850,7,FALSE)</f>
        <v>0</v>
      </c>
      <c r="AB250" s="18">
        <f t="shared" si="1"/>
        <v>434470</v>
      </c>
      <c r="AC250" s="20">
        <f t="shared" si="2"/>
        <v>5069233.7037037034</v>
      </c>
      <c r="AD250" s="21"/>
      <c r="AE250" s="20"/>
      <c r="AF250" s="20">
        <f t="shared" si="3"/>
        <v>5069233.7037037034</v>
      </c>
      <c r="AG250" s="82">
        <f t="shared" si="10"/>
        <v>396690</v>
      </c>
    </row>
    <row r="251" spans="1:33" ht="19.5" customHeight="1">
      <c r="A251" s="12">
        <f t="shared" si="11"/>
        <v>245</v>
      </c>
      <c r="B251" s="40">
        <f>[1]GD_CHUNG!B253</f>
        <v>10664</v>
      </c>
      <c r="C251" s="42" t="str">
        <f>[1]GD_CHUNG!C253</f>
        <v>Phan Bá Tráng</v>
      </c>
      <c r="D251" s="42" t="str">
        <f>[1]GD_CHUNG!D253</f>
        <v>Nhân viên Bốc xếp</v>
      </c>
      <c r="E251" s="13" t="str">
        <f>[1]GD_CHUNG!G253</f>
        <v>HD3N</v>
      </c>
      <c r="F251" s="14">
        <f>VLOOKUP(B251,[1]GD_LCD_HS_LNS!$B$4:$E$993,4,FALSE)</f>
        <v>3778000</v>
      </c>
      <c r="G251" s="54">
        <f>VLOOKUP(B251,[1]GD_CHUNG!$B$5:$N$532,13,FALSE)</f>
        <v>10525139464013</v>
      </c>
      <c r="H251" s="15">
        <f>VLOOKUP(B251,[1]GD_CHAM_CONG!$C$6:$AN$934,38,FALSE)</f>
        <v>27</v>
      </c>
      <c r="I251" s="15">
        <f>VLOOKUP(B251,[1]GD_CHAM_CONG!$C$6:$AS$934,39,FALSE)+VLOOKUP(B251,[1]GD_CHAM_CONG!$C$6:$AS$934,40,FALSE)+VLOOKUP(B251,[1]GD_CHAM_CONG!$C$6:$AS$934,41,FALSE)+VLOOKUP(B251,[1]GD_CHAM_CONG!$C$6:$AS$934,42,FALSE)+VLOOKUP(B251,[1]GD_CHAM_CONG!$C$6:$AS$934,43,FALSE)</f>
        <v>0</v>
      </c>
      <c r="J251" s="15">
        <f>VLOOKUP(B251,[1]GD_CHAM_CONG!$C$6:$AV$934,44,FALSE)+VLOOKUP(B251,[1]GD_CHAM_CONG!$C$6:$AV$934,45,FALSE)+VLOOKUP(B251,[1]GD_CHAM_CONG!$C$6:$AV$934,46,FALSE)</f>
        <v>0</v>
      </c>
      <c r="K251" s="15">
        <f>VLOOKUP(B251,[1]GD_CHAM_CONG!$C$6:$AW$934,47,FALSE)</f>
        <v>0</v>
      </c>
      <c r="L251" s="15">
        <f>VLOOKUP(B251,[1]GD_CHAM_CONG!$C$6:$AZ$934,48,FALSE)</f>
        <v>0</v>
      </c>
      <c r="M251" s="15">
        <f>VLOOKUP(B251,[1]GD_CHAM_CONG!$C$6:$BF$934,50,FALSE)+VLOOKUP(B251,[1]GD_CHAM_CONG!$C$6:$BF$934,51,FALSE)+VLOOKUP(B251,[1]GD_CHAM_CONG!$C$6:$BF$934,52,FALSE)+VLOOKUP(B251,[1]GD_CHAM_CONG!$C$6:$BF$934,53,FALSE)+VLOOKUP(B251,[1]GD_CHAM_CONG!$C$6:$BF$934,54,FALSE)</f>
        <v>0</v>
      </c>
      <c r="N251" s="16">
        <f>VLOOKUP(B251,[1]GD_CHAM_CONG!$C$1:$BK$473,61,FALSE)</f>
        <v>1</v>
      </c>
      <c r="O251" s="16">
        <f>VLOOKUP(B251,[1]GD_LCD_HS_LNS!$B$4:$F$469,5,FALSE)</f>
        <v>1.5</v>
      </c>
      <c r="P251" s="17">
        <f>VLOOKUP(B251,[1]RPT_LNS_LUONG_CHE_DO!$B$5:$BC$548,54,FALSE)</f>
        <v>6750000</v>
      </c>
      <c r="Q251" s="17">
        <f>VLOOKUP(B251,[1]RPT_LNS_LUONG_CHE_DO!$B$5:$CD$916,81,FALSE)</f>
        <v>0</v>
      </c>
      <c r="R251" s="17">
        <f>VLOOKUP(B251,[1]RPT_PHU_CAP_TN!$B$5:$G$992,6,FALSE)</f>
        <v>0</v>
      </c>
      <c r="S251" s="17">
        <f>VLOOKUP(B251,[1]RPT_TIEN_AN_TRUA!$B$5:$I$993,8,FALSE)</f>
        <v>680000</v>
      </c>
      <c r="T251" s="17">
        <f>VLOOKUP(B251,[1]RPT_LNS_LUONG_CHE_DO!$B$5:$BX$920,75,FALSE)+VLOOKUP(B251,[1]RPT_LNS_LUONG_CHE_DO!$B$5:$BY$920,76,FALSE)</f>
        <v>0</v>
      </c>
      <c r="U251" s="13">
        <f>VLOOKUP(B251,[1]RPT_CAC_KHOAN_GIAM_TRU!$B$4:$I$472,7,FALSE) + VLOOKUP(B251,[1]RPT_CAC_KHOAN_GIAM_TRU!$B$4:$I$472,8,FALSE)</f>
        <v>0</v>
      </c>
      <c r="V251" s="17">
        <f t="shared" si="0"/>
        <v>7430000</v>
      </c>
      <c r="W251" s="18">
        <f>VLOOKUP(B251,[1]RPT_BAO_HIEM!$B$5:$N$992,11,FALSE)</f>
        <v>302240</v>
      </c>
      <c r="X251" s="18">
        <f>VLOOKUP(B251,[1]RPT_BAO_HIEM!$B$5:$N$992,12,FALSE)</f>
        <v>56670</v>
      </c>
      <c r="Y251" s="18">
        <f>VLOOKUP(B251,[1]RPT_BAO_HIEM!$B$5:$N$992,13,FALSE)</f>
        <v>37780</v>
      </c>
      <c r="Z251" s="19">
        <f>MIN(VLOOKUP(B251,[1]RPT_DOAN_PHI!$B$5:$H$894,7,FALSE),115000)</f>
        <v>37780</v>
      </c>
      <c r="AA251" s="18">
        <f>VLOOKUP(B251,[1]RPT_THUE!$B$5:$H$850,7,FALSE)</f>
        <v>0</v>
      </c>
      <c r="AB251" s="18">
        <f t="shared" si="1"/>
        <v>434470</v>
      </c>
      <c r="AC251" s="20">
        <f t="shared" si="2"/>
        <v>6995530</v>
      </c>
      <c r="AD251" s="20"/>
      <c r="AE251" s="20"/>
      <c r="AF251" s="20">
        <f t="shared" si="3"/>
        <v>6995530</v>
      </c>
      <c r="AG251" s="82">
        <f t="shared" si="10"/>
        <v>396690</v>
      </c>
    </row>
    <row r="252" spans="1:33" ht="19.5" customHeight="1">
      <c r="A252" s="12">
        <f t="shared" si="11"/>
        <v>246</v>
      </c>
      <c r="B252" s="40">
        <f>[1]GD_CHUNG!B254</f>
        <v>10666</v>
      </c>
      <c r="C252" s="42" t="str">
        <f>[1]GD_CHUNG!C254</f>
        <v>Phạm Quang Trung</v>
      </c>
      <c r="D252" s="42" t="str">
        <f>[1]GD_CHUNG!D254</f>
        <v>Nhân viên Bốc xếp</v>
      </c>
      <c r="E252" s="13" t="str">
        <f>[1]GD_CHUNG!G254</f>
        <v>HD3N</v>
      </c>
      <c r="F252" s="14">
        <f>VLOOKUP(B252,[1]GD_LCD_HS_LNS!$B$4:$E$993,4,FALSE)</f>
        <v>3778000</v>
      </c>
      <c r="G252" s="54">
        <f>VLOOKUP(B252,[1]GD_CHUNG!$B$5:$N$532,13,FALSE)</f>
        <v>10525139471011</v>
      </c>
      <c r="H252" s="15">
        <f>VLOOKUP(B252,[1]GD_CHAM_CONG!$C$6:$AN$934,38,FALSE)</f>
        <v>27</v>
      </c>
      <c r="I252" s="15">
        <f>VLOOKUP(B252,[1]GD_CHAM_CONG!$C$6:$AS$934,39,FALSE)+VLOOKUP(B252,[1]GD_CHAM_CONG!$C$6:$AS$934,40,FALSE)+VLOOKUP(B252,[1]GD_CHAM_CONG!$C$6:$AS$934,41,FALSE)+VLOOKUP(B252,[1]GD_CHAM_CONG!$C$6:$AS$934,42,FALSE)+VLOOKUP(B252,[1]GD_CHAM_CONG!$C$6:$AS$934,43,FALSE)</f>
        <v>0</v>
      </c>
      <c r="J252" s="15">
        <f>VLOOKUP(B252,[1]GD_CHAM_CONG!$C$6:$AV$934,44,FALSE)+VLOOKUP(B252,[1]GD_CHAM_CONG!$C$6:$AV$934,45,FALSE)+VLOOKUP(B252,[1]GD_CHAM_CONG!$C$6:$AV$934,46,FALSE)</f>
        <v>0</v>
      </c>
      <c r="K252" s="15">
        <f>VLOOKUP(B252,[1]GD_CHAM_CONG!$C$6:$AW$934,47,FALSE)</f>
        <v>0</v>
      </c>
      <c r="L252" s="15">
        <f>VLOOKUP(B252,[1]GD_CHAM_CONG!$C$6:$AZ$934,48,FALSE)</f>
        <v>0</v>
      </c>
      <c r="M252" s="15">
        <f>VLOOKUP(B252,[1]GD_CHAM_CONG!$C$6:$BF$934,50,FALSE)+VLOOKUP(B252,[1]GD_CHAM_CONG!$C$6:$BF$934,51,FALSE)+VLOOKUP(B252,[1]GD_CHAM_CONG!$C$6:$BF$934,52,FALSE)+VLOOKUP(B252,[1]GD_CHAM_CONG!$C$6:$BF$934,53,FALSE)+VLOOKUP(B252,[1]GD_CHAM_CONG!$C$6:$BF$934,54,FALSE)</f>
        <v>0</v>
      </c>
      <c r="N252" s="16">
        <f>VLOOKUP(B252,[1]GD_CHAM_CONG!$C$1:$BK$473,61,FALSE)</f>
        <v>0.66</v>
      </c>
      <c r="O252" s="16">
        <f>VLOOKUP(B252,[1]GD_LCD_HS_LNS!$B$4:$F$469,5,FALSE)</f>
        <v>1.5</v>
      </c>
      <c r="P252" s="17">
        <f>VLOOKUP(B252,[1]RPT_LNS_LUONG_CHE_DO!$B$5:$BC$548,54,FALSE)</f>
        <v>4455000</v>
      </c>
      <c r="Q252" s="17">
        <f>VLOOKUP(B252,[1]RPT_LNS_LUONG_CHE_DO!$B$5:$CD$916,81,FALSE)</f>
        <v>0</v>
      </c>
      <c r="R252" s="17">
        <f>VLOOKUP(B252,[1]RPT_PHU_CAP_TN!$B$5:$G$992,6,FALSE)</f>
        <v>0</v>
      </c>
      <c r="S252" s="17">
        <f>VLOOKUP(B252,[1]RPT_TIEN_AN_TRUA!$B$5:$I$993,8,FALSE)</f>
        <v>680000</v>
      </c>
      <c r="T252" s="17">
        <f>VLOOKUP(B252,[1]RPT_LNS_LUONG_CHE_DO!$B$5:$BX$920,75,FALSE)+VLOOKUP(B252,[1]RPT_LNS_LUONG_CHE_DO!$B$5:$BY$920,76,FALSE)</f>
        <v>435923.07692307694</v>
      </c>
      <c r="U252" s="13">
        <f>VLOOKUP(B252,[1]RPT_CAC_KHOAN_GIAM_TRU!$B$4:$I$472,7,FALSE) + VLOOKUP(B252,[1]RPT_CAC_KHOAN_GIAM_TRU!$B$4:$I$472,8,FALSE)</f>
        <v>145307.69230769231</v>
      </c>
      <c r="V252" s="17">
        <f t="shared" si="0"/>
        <v>5570923.076923077</v>
      </c>
      <c r="W252" s="18">
        <f>VLOOKUP(B252,[1]RPT_BAO_HIEM!$B$5:$N$992,11,FALSE)</f>
        <v>302240</v>
      </c>
      <c r="X252" s="18">
        <f>VLOOKUP(B252,[1]RPT_BAO_HIEM!$B$5:$N$992,12,FALSE)</f>
        <v>56670</v>
      </c>
      <c r="Y252" s="18">
        <f>VLOOKUP(B252,[1]RPT_BAO_HIEM!$B$5:$N$992,13,FALSE)</f>
        <v>37780</v>
      </c>
      <c r="Z252" s="19">
        <f>MIN(VLOOKUP(B252,[1]RPT_DOAN_PHI!$B$5:$H$894,7,FALSE),115000)</f>
        <v>37780</v>
      </c>
      <c r="AA252" s="18">
        <f>VLOOKUP(B252,[1]RPT_THUE!$B$5:$H$850,7,FALSE)</f>
        <v>0</v>
      </c>
      <c r="AB252" s="18">
        <f t="shared" si="1"/>
        <v>434470</v>
      </c>
      <c r="AC252" s="20">
        <f t="shared" si="2"/>
        <v>5136453.076923077</v>
      </c>
      <c r="AD252" s="21"/>
      <c r="AE252" s="20"/>
      <c r="AF252" s="20">
        <f t="shared" si="3"/>
        <v>5136453.076923077</v>
      </c>
      <c r="AG252" s="82">
        <f t="shared" si="10"/>
        <v>396690</v>
      </c>
    </row>
    <row r="253" spans="1:33" ht="19.5" customHeight="1">
      <c r="A253" s="12">
        <f t="shared" si="11"/>
        <v>247</v>
      </c>
      <c r="B253" s="40">
        <f>[1]GD_CHUNG!B255</f>
        <v>10667</v>
      </c>
      <c r="C253" s="42" t="str">
        <f>[1]GD_CHUNG!C255</f>
        <v>Nguyễn Phi Trường</v>
      </c>
      <c r="D253" s="42" t="str">
        <f>[1]GD_CHUNG!D255</f>
        <v>Nhân viên Bốc xếp</v>
      </c>
      <c r="E253" s="13" t="str">
        <f>[1]GD_CHUNG!G255</f>
        <v>HD3N</v>
      </c>
      <c r="F253" s="14">
        <f>VLOOKUP(B253,[1]GD_LCD_HS_LNS!$B$4:$E$993,4,FALSE)</f>
        <v>3778000</v>
      </c>
      <c r="G253" s="54">
        <f>VLOOKUP(B253,[1]GD_CHUNG!$B$5:$N$532,13,FALSE)</f>
        <v>10522186950016</v>
      </c>
      <c r="H253" s="15">
        <f>VLOOKUP(B253,[1]GD_CHAM_CONG!$C$6:$AN$934,38,FALSE)</f>
        <v>27</v>
      </c>
      <c r="I253" s="15">
        <f>VLOOKUP(B253,[1]GD_CHAM_CONG!$C$6:$AS$934,39,FALSE)+VLOOKUP(B253,[1]GD_CHAM_CONG!$C$6:$AS$934,40,FALSE)+VLOOKUP(B253,[1]GD_CHAM_CONG!$C$6:$AS$934,41,FALSE)+VLOOKUP(B253,[1]GD_CHAM_CONG!$C$6:$AS$934,42,FALSE)+VLOOKUP(B253,[1]GD_CHAM_CONG!$C$6:$AS$934,43,FALSE)</f>
        <v>0</v>
      </c>
      <c r="J253" s="15">
        <f>VLOOKUP(B253,[1]GD_CHAM_CONG!$C$6:$AV$934,44,FALSE)+VLOOKUP(B253,[1]GD_CHAM_CONG!$C$6:$AV$934,45,FALSE)+VLOOKUP(B253,[1]GD_CHAM_CONG!$C$6:$AV$934,46,FALSE)</f>
        <v>0</v>
      </c>
      <c r="K253" s="15">
        <f>VLOOKUP(B253,[1]GD_CHAM_CONG!$C$6:$AW$934,47,FALSE)</f>
        <v>0</v>
      </c>
      <c r="L253" s="15">
        <f>VLOOKUP(B253,[1]GD_CHAM_CONG!$C$6:$AZ$934,48,FALSE)</f>
        <v>0</v>
      </c>
      <c r="M253" s="15">
        <f>VLOOKUP(B253,[1]GD_CHAM_CONG!$C$6:$BF$934,50,FALSE)+VLOOKUP(B253,[1]GD_CHAM_CONG!$C$6:$BF$934,51,FALSE)+VLOOKUP(B253,[1]GD_CHAM_CONG!$C$6:$BF$934,52,FALSE)+VLOOKUP(B253,[1]GD_CHAM_CONG!$C$6:$BF$934,53,FALSE)+VLOOKUP(B253,[1]GD_CHAM_CONG!$C$6:$BF$934,54,FALSE)</f>
        <v>0</v>
      </c>
      <c r="N253" s="16">
        <f>VLOOKUP(B253,[1]GD_CHAM_CONG!$C$1:$BK$473,61,FALSE)</f>
        <v>0.98</v>
      </c>
      <c r="O253" s="16">
        <f>VLOOKUP(B253,[1]GD_LCD_HS_LNS!$B$4:$F$469,5,FALSE)</f>
        <v>1.5</v>
      </c>
      <c r="P253" s="17">
        <f>VLOOKUP(B253,[1]RPT_LNS_LUONG_CHE_DO!$B$5:$BC$548,54,FALSE)</f>
        <v>6615000</v>
      </c>
      <c r="Q253" s="17">
        <f>VLOOKUP(B253,[1]RPT_LNS_LUONG_CHE_DO!$B$5:$CD$916,81,FALSE)</f>
        <v>0</v>
      </c>
      <c r="R253" s="17">
        <f>VLOOKUP(B253,[1]RPT_PHU_CAP_TN!$B$5:$G$992,6,FALSE)</f>
        <v>0</v>
      </c>
      <c r="S253" s="17">
        <f>VLOOKUP(B253,[1]RPT_TIEN_AN_TRUA!$B$5:$I$993,8,FALSE)</f>
        <v>680000</v>
      </c>
      <c r="T253" s="17">
        <f>VLOOKUP(B253,[1]RPT_LNS_LUONG_CHE_DO!$B$5:$BX$920,75,FALSE)+VLOOKUP(B253,[1]RPT_LNS_LUONG_CHE_DO!$B$5:$BY$920,76,FALSE)</f>
        <v>435923.07692307694</v>
      </c>
      <c r="U253" s="13">
        <f>VLOOKUP(B253,[1]RPT_CAC_KHOAN_GIAM_TRU!$B$4:$I$472,7,FALSE) + VLOOKUP(B253,[1]RPT_CAC_KHOAN_GIAM_TRU!$B$4:$I$472,8,FALSE)</f>
        <v>145307.69230769231</v>
      </c>
      <c r="V253" s="17">
        <f t="shared" si="0"/>
        <v>7730923.076923077</v>
      </c>
      <c r="W253" s="18">
        <f>VLOOKUP(B253,[1]RPT_BAO_HIEM!$B$5:$N$992,11,FALSE)</f>
        <v>302240</v>
      </c>
      <c r="X253" s="18">
        <f>VLOOKUP(B253,[1]RPT_BAO_HIEM!$B$5:$N$992,12,FALSE)</f>
        <v>56670</v>
      </c>
      <c r="Y253" s="18">
        <f>VLOOKUP(B253,[1]RPT_BAO_HIEM!$B$5:$N$992,13,FALSE)</f>
        <v>37780</v>
      </c>
      <c r="Z253" s="19">
        <f>MIN(VLOOKUP(B253,[1]RPT_DOAN_PHI!$B$5:$H$894,7,FALSE),115000)</f>
        <v>37780</v>
      </c>
      <c r="AA253" s="18">
        <f>VLOOKUP(B253,[1]RPT_THUE!$B$5:$H$850,7,FALSE)</f>
        <v>0</v>
      </c>
      <c r="AB253" s="18">
        <f t="shared" si="1"/>
        <v>434470</v>
      </c>
      <c r="AC253" s="20">
        <f t="shared" si="2"/>
        <v>7296453.076923077</v>
      </c>
      <c r="AD253" s="20"/>
      <c r="AE253" s="20"/>
      <c r="AF253" s="20">
        <f t="shared" si="3"/>
        <v>7296453.076923077</v>
      </c>
      <c r="AG253" s="82">
        <f t="shared" si="10"/>
        <v>396690</v>
      </c>
    </row>
    <row r="254" spans="1:33" ht="19.5" customHeight="1">
      <c r="A254" s="12">
        <f t="shared" si="11"/>
        <v>248</v>
      </c>
      <c r="B254" s="40">
        <f>[1]GD_CHUNG!B256</f>
        <v>10668</v>
      </c>
      <c r="C254" s="42" t="str">
        <f>[1]GD_CHUNG!C256</f>
        <v>Đới Minh Khoa</v>
      </c>
      <c r="D254" s="42" t="str">
        <f>[1]GD_CHUNG!D256</f>
        <v>Nhân viên Bốc xếp</v>
      </c>
      <c r="E254" s="13" t="str">
        <f>[1]GD_CHUNG!G256</f>
        <v>HD3N</v>
      </c>
      <c r="F254" s="14">
        <f>VLOOKUP(B254,[1]GD_LCD_HS_LNS!$B$4:$E$993,4,FALSE)</f>
        <v>3778000</v>
      </c>
      <c r="G254" s="54">
        <f>VLOOKUP(B254,[1]GD_CHUNG!$B$5:$N$532,13,FALSE)</f>
        <v>10525139453011</v>
      </c>
      <c r="H254" s="15">
        <f>VLOOKUP(B254,[1]GD_CHAM_CONG!$C$6:$AN$934,38,FALSE)</f>
        <v>27</v>
      </c>
      <c r="I254" s="15">
        <f>VLOOKUP(B254,[1]GD_CHAM_CONG!$C$6:$AS$934,39,FALSE)+VLOOKUP(B254,[1]GD_CHAM_CONG!$C$6:$AS$934,40,FALSE)+VLOOKUP(B254,[1]GD_CHAM_CONG!$C$6:$AS$934,41,FALSE)+VLOOKUP(B254,[1]GD_CHAM_CONG!$C$6:$AS$934,42,FALSE)+VLOOKUP(B254,[1]GD_CHAM_CONG!$C$6:$AS$934,43,FALSE)</f>
        <v>0</v>
      </c>
      <c r="J254" s="15">
        <f>VLOOKUP(B254,[1]GD_CHAM_CONG!$C$6:$AV$934,44,FALSE)+VLOOKUP(B254,[1]GD_CHAM_CONG!$C$6:$AV$934,45,FALSE)+VLOOKUP(B254,[1]GD_CHAM_CONG!$C$6:$AV$934,46,FALSE)</f>
        <v>0</v>
      </c>
      <c r="K254" s="15">
        <f>VLOOKUP(B254,[1]GD_CHAM_CONG!$C$6:$AW$934,47,FALSE)</f>
        <v>0</v>
      </c>
      <c r="L254" s="15">
        <f>VLOOKUP(B254,[1]GD_CHAM_CONG!$C$6:$AZ$934,48,FALSE)</f>
        <v>0</v>
      </c>
      <c r="M254" s="15">
        <f>VLOOKUP(B254,[1]GD_CHAM_CONG!$C$6:$BF$934,50,FALSE)+VLOOKUP(B254,[1]GD_CHAM_CONG!$C$6:$BF$934,51,FALSE)+VLOOKUP(B254,[1]GD_CHAM_CONG!$C$6:$BF$934,52,FALSE)+VLOOKUP(B254,[1]GD_CHAM_CONG!$C$6:$BF$934,53,FALSE)+VLOOKUP(B254,[1]GD_CHAM_CONG!$C$6:$BF$934,54,FALSE)</f>
        <v>0</v>
      </c>
      <c r="N254" s="16">
        <f>VLOOKUP(B254,[1]GD_CHAM_CONG!$C$1:$BK$473,61,FALSE)</f>
        <v>1</v>
      </c>
      <c r="O254" s="16">
        <f>VLOOKUP(B254,[1]GD_LCD_HS_LNS!$B$4:$F$469,5,FALSE)</f>
        <v>1.59</v>
      </c>
      <c r="P254" s="17">
        <f>VLOOKUP(B254,[1]RPT_LNS_LUONG_CHE_DO!$B$5:$BC$548,54,FALSE)</f>
        <v>7155000</v>
      </c>
      <c r="Q254" s="17">
        <f>VLOOKUP(B254,[1]RPT_LNS_LUONG_CHE_DO!$B$5:$CD$916,81,FALSE)</f>
        <v>0</v>
      </c>
      <c r="R254" s="17">
        <f>VLOOKUP(B254,[1]RPT_PHU_CAP_TN!$B$5:$G$992,6,FALSE)</f>
        <v>310000</v>
      </c>
      <c r="S254" s="17">
        <f>VLOOKUP(B254,[1]RPT_TIEN_AN_TRUA!$B$5:$I$993,8,FALSE)</f>
        <v>680000</v>
      </c>
      <c r="T254" s="17">
        <f>VLOOKUP(B254,[1]RPT_LNS_LUONG_CHE_DO!$B$5:$BX$920,75,FALSE)+VLOOKUP(B254,[1]RPT_LNS_LUONG_CHE_DO!$B$5:$BY$920,76,FALSE)</f>
        <v>435923.07692307694</v>
      </c>
      <c r="U254" s="13">
        <f>VLOOKUP(B254,[1]RPT_CAC_KHOAN_GIAM_TRU!$B$4:$I$472,7,FALSE) + VLOOKUP(B254,[1]RPT_CAC_KHOAN_GIAM_TRU!$B$4:$I$472,8,FALSE)</f>
        <v>145307.69230769231</v>
      </c>
      <c r="V254" s="17">
        <f t="shared" si="0"/>
        <v>8580923.0769230761</v>
      </c>
      <c r="W254" s="18">
        <f>VLOOKUP(B254,[1]RPT_BAO_HIEM!$B$5:$N$992,11,FALSE)</f>
        <v>302240</v>
      </c>
      <c r="X254" s="18">
        <f>VLOOKUP(B254,[1]RPT_BAO_HIEM!$B$5:$N$992,12,FALSE)</f>
        <v>56670</v>
      </c>
      <c r="Y254" s="18">
        <f>VLOOKUP(B254,[1]RPT_BAO_HIEM!$B$5:$N$992,13,FALSE)</f>
        <v>37780</v>
      </c>
      <c r="Z254" s="19">
        <f>MIN(VLOOKUP(B254,[1]RPT_DOAN_PHI!$B$5:$H$894,7,FALSE),115000)</f>
        <v>37780</v>
      </c>
      <c r="AA254" s="18">
        <f>VLOOKUP(B254,[1]RPT_THUE!$B$5:$H$850,7,FALSE)</f>
        <v>0</v>
      </c>
      <c r="AB254" s="18">
        <f t="shared" si="1"/>
        <v>434470</v>
      </c>
      <c r="AC254" s="20">
        <f t="shared" si="2"/>
        <v>8146453.0769230761</v>
      </c>
      <c r="AD254" s="20"/>
      <c r="AE254" s="20"/>
      <c r="AF254" s="20">
        <f t="shared" si="3"/>
        <v>8146453.0769230761</v>
      </c>
      <c r="AG254" s="82">
        <f t="shared" si="10"/>
        <v>396690</v>
      </c>
    </row>
    <row r="255" spans="1:33" ht="19.5" customHeight="1">
      <c r="A255" s="12">
        <f t="shared" si="11"/>
        <v>249</v>
      </c>
      <c r="B255" s="40">
        <f>[1]GD_CHUNG!B257</f>
        <v>10669</v>
      </c>
      <c r="C255" s="42" t="str">
        <f>[1]GD_CHUNG!C257</f>
        <v>Nguyễn Xuân Tân</v>
      </c>
      <c r="D255" s="42" t="str">
        <f>[1]GD_CHUNG!D257</f>
        <v>Nhân viên Bốc xếp</v>
      </c>
      <c r="E255" s="13" t="str">
        <f>[1]GD_CHUNG!G257</f>
        <v>HD3N</v>
      </c>
      <c r="F255" s="14">
        <f>VLOOKUP(B255,[1]GD_LCD_HS_LNS!$B$4:$E$993,4,FALSE)</f>
        <v>3778000</v>
      </c>
      <c r="G255" s="54">
        <f>VLOOKUP(B255,[1]GD_CHUNG!$B$5:$N$532,13,FALSE)</f>
        <v>19025652320019</v>
      </c>
      <c r="H255" s="15">
        <f>VLOOKUP(B255,[1]GD_CHAM_CONG!$C$6:$AN$934,38,FALSE)</f>
        <v>27</v>
      </c>
      <c r="I255" s="15">
        <f>VLOOKUP(B255,[1]GD_CHAM_CONG!$C$6:$AS$934,39,FALSE)+VLOOKUP(B255,[1]GD_CHAM_CONG!$C$6:$AS$934,40,FALSE)+VLOOKUP(B255,[1]GD_CHAM_CONG!$C$6:$AS$934,41,FALSE)+VLOOKUP(B255,[1]GD_CHAM_CONG!$C$6:$AS$934,42,FALSE)+VLOOKUP(B255,[1]GD_CHAM_CONG!$C$6:$AS$934,43,FALSE)</f>
        <v>0</v>
      </c>
      <c r="J255" s="15">
        <f>VLOOKUP(B255,[1]GD_CHAM_CONG!$C$6:$AV$934,44,FALSE)+VLOOKUP(B255,[1]GD_CHAM_CONG!$C$6:$AV$934,45,FALSE)+VLOOKUP(B255,[1]GD_CHAM_CONG!$C$6:$AV$934,46,FALSE)</f>
        <v>0</v>
      </c>
      <c r="K255" s="15">
        <f>VLOOKUP(B255,[1]GD_CHAM_CONG!$C$6:$AW$934,47,FALSE)</f>
        <v>0</v>
      </c>
      <c r="L255" s="15">
        <f>VLOOKUP(B255,[1]GD_CHAM_CONG!$C$6:$AZ$934,48,FALSE)</f>
        <v>0</v>
      </c>
      <c r="M255" s="15">
        <f>VLOOKUP(B255,[1]GD_CHAM_CONG!$C$6:$BF$934,50,FALSE)+VLOOKUP(B255,[1]GD_CHAM_CONG!$C$6:$BF$934,51,FALSE)+VLOOKUP(B255,[1]GD_CHAM_CONG!$C$6:$BF$934,52,FALSE)+VLOOKUP(B255,[1]GD_CHAM_CONG!$C$6:$BF$934,53,FALSE)+VLOOKUP(B255,[1]GD_CHAM_CONG!$C$6:$BF$934,54,FALSE)</f>
        <v>0</v>
      </c>
      <c r="N255" s="16">
        <f>VLOOKUP(B255,[1]GD_CHAM_CONG!$C$1:$BK$473,61,FALSE)</f>
        <v>1</v>
      </c>
      <c r="O255" s="16">
        <f>VLOOKUP(B255,[1]GD_LCD_HS_LNS!$B$4:$F$469,5,FALSE)</f>
        <v>1.5</v>
      </c>
      <c r="P255" s="17">
        <f>VLOOKUP(B255,[1]RPT_LNS_LUONG_CHE_DO!$B$5:$BC$548,54,FALSE)</f>
        <v>6750000</v>
      </c>
      <c r="Q255" s="17">
        <f>VLOOKUP(B255,[1]RPT_LNS_LUONG_CHE_DO!$B$5:$CD$916,81,FALSE)</f>
        <v>0</v>
      </c>
      <c r="R255" s="17">
        <f>VLOOKUP(B255,[1]RPT_PHU_CAP_TN!$B$5:$G$992,6,FALSE)</f>
        <v>155000</v>
      </c>
      <c r="S255" s="17">
        <f>VLOOKUP(B255,[1]RPT_TIEN_AN_TRUA!$B$5:$I$993,8,FALSE)</f>
        <v>680000</v>
      </c>
      <c r="T255" s="17">
        <f>VLOOKUP(B255,[1]RPT_LNS_LUONG_CHE_DO!$B$5:$BX$920,75,FALSE)+VLOOKUP(B255,[1]RPT_LNS_LUONG_CHE_DO!$B$5:$BY$920,76,FALSE)</f>
        <v>435923.07692307694</v>
      </c>
      <c r="U255" s="13">
        <f>VLOOKUP(B255,[1]RPT_CAC_KHOAN_GIAM_TRU!$B$4:$I$472,7,FALSE) + VLOOKUP(B255,[1]RPT_CAC_KHOAN_GIAM_TRU!$B$4:$I$472,8,FALSE)</f>
        <v>145307.69230769231</v>
      </c>
      <c r="V255" s="17">
        <f t="shared" si="0"/>
        <v>8020923.076923077</v>
      </c>
      <c r="W255" s="18">
        <f>VLOOKUP(B255,[1]RPT_BAO_HIEM!$B$5:$N$992,11,FALSE)</f>
        <v>302240</v>
      </c>
      <c r="X255" s="18">
        <f>VLOOKUP(B255,[1]RPT_BAO_HIEM!$B$5:$N$992,12,FALSE)</f>
        <v>56670</v>
      </c>
      <c r="Y255" s="18">
        <f>VLOOKUP(B255,[1]RPT_BAO_HIEM!$B$5:$N$992,13,FALSE)</f>
        <v>37780</v>
      </c>
      <c r="Z255" s="19">
        <f>MIN(VLOOKUP(B255,[1]RPT_DOAN_PHI!$B$5:$H$894,7,FALSE),115000)</f>
        <v>37780</v>
      </c>
      <c r="AA255" s="18">
        <f>VLOOKUP(B255,[1]RPT_THUE!$B$5:$H$850,7,FALSE)</f>
        <v>0</v>
      </c>
      <c r="AB255" s="18">
        <f t="shared" si="1"/>
        <v>434470</v>
      </c>
      <c r="AC255" s="20">
        <f t="shared" si="2"/>
        <v>7586453.076923077</v>
      </c>
      <c r="AD255" s="20"/>
      <c r="AE255" s="20"/>
      <c r="AF255" s="20">
        <f t="shared" si="3"/>
        <v>7586453.076923077</v>
      </c>
      <c r="AG255" s="82">
        <f t="shared" si="10"/>
        <v>396690</v>
      </c>
    </row>
    <row r="256" spans="1:33" ht="19.5" customHeight="1">
      <c r="A256" s="12">
        <f t="shared" si="11"/>
        <v>250</v>
      </c>
      <c r="B256" s="40">
        <f>[1]GD_CHUNG!B258</f>
        <v>10670</v>
      </c>
      <c r="C256" s="42" t="str">
        <f>[1]GD_CHUNG!C258</f>
        <v>Nguyễn Văn Toàn</v>
      </c>
      <c r="D256" s="42" t="str">
        <f>[1]GD_CHUNG!D258</f>
        <v>Nhân viên Bốc xếp</v>
      </c>
      <c r="E256" s="13" t="str">
        <f>[1]GD_CHUNG!G258</f>
        <v>HDKX</v>
      </c>
      <c r="F256" s="14">
        <f>VLOOKUP(B256,[1]GD_LCD_HS_LNS!$B$4:$E$993,4,FALSE)</f>
        <v>3778000</v>
      </c>
      <c r="G256" s="54">
        <f>VLOOKUP(B256,[1]GD_CHUNG!$B$5:$N$532,13,FALSE)</f>
        <v>10522162915015</v>
      </c>
      <c r="H256" s="15">
        <f>VLOOKUP(B256,[1]GD_CHAM_CONG!$C$6:$AN$934,38,FALSE)</f>
        <v>27</v>
      </c>
      <c r="I256" s="15">
        <f>VLOOKUP(B256,[1]GD_CHAM_CONG!$C$6:$AS$934,39,FALSE)+VLOOKUP(B256,[1]GD_CHAM_CONG!$C$6:$AS$934,40,FALSE)+VLOOKUP(B256,[1]GD_CHAM_CONG!$C$6:$AS$934,41,FALSE)+VLOOKUP(B256,[1]GD_CHAM_CONG!$C$6:$AS$934,42,FALSE)+VLOOKUP(B256,[1]GD_CHAM_CONG!$C$6:$AS$934,43,FALSE)</f>
        <v>0</v>
      </c>
      <c r="J256" s="15">
        <f>VLOOKUP(B256,[1]GD_CHAM_CONG!$C$6:$AV$934,44,FALSE)+VLOOKUP(B256,[1]GD_CHAM_CONG!$C$6:$AV$934,45,FALSE)+VLOOKUP(B256,[1]GD_CHAM_CONG!$C$6:$AV$934,46,FALSE)</f>
        <v>0</v>
      </c>
      <c r="K256" s="15">
        <f>VLOOKUP(B256,[1]GD_CHAM_CONG!$C$6:$AW$934,47,FALSE)</f>
        <v>0</v>
      </c>
      <c r="L256" s="15">
        <f>VLOOKUP(B256,[1]GD_CHAM_CONG!$C$6:$AZ$934,48,FALSE)</f>
        <v>0</v>
      </c>
      <c r="M256" s="15">
        <f>VLOOKUP(B256,[1]GD_CHAM_CONG!$C$6:$BF$934,50,FALSE)+VLOOKUP(B256,[1]GD_CHAM_CONG!$C$6:$BF$934,51,FALSE)+VLOOKUP(B256,[1]GD_CHAM_CONG!$C$6:$BF$934,52,FALSE)+VLOOKUP(B256,[1]GD_CHAM_CONG!$C$6:$BF$934,53,FALSE)+VLOOKUP(B256,[1]GD_CHAM_CONG!$C$6:$BF$934,54,FALSE)</f>
        <v>0</v>
      </c>
      <c r="N256" s="16">
        <f>VLOOKUP(B256,[1]GD_CHAM_CONG!$C$1:$BK$473,61,FALSE)</f>
        <v>1.05</v>
      </c>
      <c r="O256" s="16">
        <f>VLOOKUP(B256,[1]GD_LCD_HS_LNS!$B$4:$F$469,5,FALSE)</f>
        <v>1.79</v>
      </c>
      <c r="P256" s="17">
        <f>VLOOKUP(B256,[1]RPT_LNS_LUONG_CHE_DO!$B$5:$BC$548,54,FALSE)</f>
        <v>8457750</v>
      </c>
      <c r="Q256" s="17">
        <f>VLOOKUP(B256,[1]RPT_LNS_LUONG_CHE_DO!$B$5:$CD$916,81,FALSE)</f>
        <v>0</v>
      </c>
      <c r="R256" s="17">
        <f>VLOOKUP(B256,[1]RPT_PHU_CAP_TN!$B$5:$G$992,6,FALSE)</f>
        <v>620000</v>
      </c>
      <c r="S256" s="17">
        <f>VLOOKUP(B256,[1]RPT_TIEN_AN_TRUA!$B$5:$I$993,8,FALSE)</f>
        <v>680000</v>
      </c>
      <c r="T256" s="17">
        <f>VLOOKUP(B256,[1]RPT_LNS_LUONG_CHE_DO!$B$5:$BX$920,75,FALSE)+VLOOKUP(B256,[1]RPT_LNS_LUONG_CHE_DO!$B$5:$BY$920,76,FALSE)</f>
        <v>435923.07692307694</v>
      </c>
      <c r="U256" s="13">
        <f>VLOOKUP(B256,[1]RPT_CAC_KHOAN_GIAM_TRU!$B$4:$I$472,7,FALSE) + VLOOKUP(B256,[1]RPT_CAC_KHOAN_GIAM_TRU!$B$4:$I$472,8,FALSE)</f>
        <v>145307.69230769231</v>
      </c>
      <c r="V256" s="17">
        <f t="shared" si="0"/>
        <v>10193673.076923076</v>
      </c>
      <c r="W256" s="18">
        <f>VLOOKUP(B256,[1]RPT_BAO_HIEM!$B$5:$N$992,11,FALSE)</f>
        <v>302240</v>
      </c>
      <c r="X256" s="18">
        <f>VLOOKUP(B256,[1]RPT_BAO_HIEM!$B$5:$N$992,12,FALSE)</f>
        <v>56670</v>
      </c>
      <c r="Y256" s="18">
        <f>VLOOKUP(B256,[1]RPT_BAO_HIEM!$B$5:$N$992,13,FALSE)</f>
        <v>37780</v>
      </c>
      <c r="Z256" s="19">
        <f>MIN(VLOOKUP(B256,[1]RPT_DOAN_PHI!$B$5:$H$894,7,FALSE),115000)</f>
        <v>37780</v>
      </c>
      <c r="AA256" s="18">
        <f>VLOOKUP(B256,[1]RPT_THUE!$B$5:$H$850,7,FALSE)</f>
        <v>0</v>
      </c>
      <c r="AB256" s="18">
        <f t="shared" si="1"/>
        <v>434470</v>
      </c>
      <c r="AC256" s="20">
        <f t="shared" si="2"/>
        <v>9759203.0769230761</v>
      </c>
      <c r="AD256" s="20"/>
      <c r="AE256" s="20"/>
      <c r="AF256" s="20">
        <f t="shared" si="3"/>
        <v>9759203.0769230761</v>
      </c>
      <c r="AG256" s="82">
        <f t="shared" si="10"/>
        <v>396690</v>
      </c>
    </row>
    <row r="257" spans="1:33" ht="19.5" customHeight="1">
      <c r="A257" s="12">
        <f t="shared" si="11"/>
        <v>251</v>
      </c>
      <c r="B257" s="40">
        <f>[1]GD_CHUNG!B259</f>
        <v>10672</v>
      </c>
      <c r="C257" s="42" t="str">
        <f>[1]GD_CHUNG!C259</f>
        <v>Triệu Tuấn Anh</v>
      </c>
      <c r="D257" s="42" t="str">
        <f>[1]GD_CHUNG!D259</f>
        <v>Nhân viên Bốc xếp</v>
      </c>
      <c r="E257" s="13" t="str">
        <f>[1]GD_CHUNG!G259</f>
        <v>HDKX</v>
      </c>
      <c r="F257" s="14">
        <f>VLOOKUP(B257,[1]GD_LCD_HS_LNS!$B$4:$E$993,4,FALSE)</f>
        <v>4166000</v>
      </c>
      <c r="G257" s="54">
        <f>VLOOKUP(B257,[1]GD_CHUNG!$B$5:$N$532,13,FALSE)</f>
        <v>10522162888018</v>
      </c>
      <c r="H257" s="15">
        <f>VLOOKUP(B257,[1]GD_CHAM_CONG!$C$6:$AN$934,38,FALSE)</f>
        <v>27</v>
      </c>
      <c r="I257" s="15">
        <f>VLOOKUP(B257,[1]GD_CHAM_CONG!$C$6:$AS$934,39,FALSE)+VLOOKUP(B257,[1]GD_CHAM_CONG!$C$6:$AS$934,40,FALSE)+VLOOKUP(B257,[1]GD_CHAM_CONG!$C$6:$AS$934,41,FALSE)+VLOOKUP(B257,[1]GD_CHAM_CONG!$C$6:$AS$934,42,FALSE)+VLOOKUP(B257,[1]GD_CHAM_CONG!$C$6:$AS$934,43,FALSE)</f>
        <v>0</v>
      </c>
      <c r="J257" s="15">
        <f>VLOOKUP(B257,[1]GD_CHAM_CONG!$C$6:$AV$934,44,FALSE)+VLOOKUP(B257,[1]GD_CHAM_CONG!$C$6:$AV$934,45,FALSE)+VLOOKUP(B257,[1]GD_CHAM_CONG!$C$6:$AV$934,46,FALSE)</f>
        <v>0</v>
      </c>
      <c r="K257" s="15">
        <f>VLOOKUP(B257,[1]GD_CHAM_CONG!$C$6:$AW$934,47,FALSE)</f>
        <v>0</v>
      </c>
      <c r="L257" s="15">
        <f>VLOOKUP(B257,[1]GD_CHAM_CONG!$C$6:$AZ$934,48,FALSE)</f>
        <v>0</v>
      </c>
      <c r="M257" s="15">
        <f>VLOOKUP(B257,[1]GD_CHAM_CONG!$C$6:$BF$934,50,FALSE)+VLOOKUP(B257,[1]GD_CHAM_CONG!$C$6:$BF$934,51,FALSE)+VLOOKUP(B257,[1]GD_CHAM_CONG!$C$6:$BF$934,52,FALSE)+VLOOKUP(B257,[1]GD_CHAM_CONG!$C$6:$BF$934,53,FALSE)+VLOOKUP(B257,[1]GD_CHAM_CONG!$C$6:$BF$934,54,FALSE)</f>
        <v>0</v>
      </c>
      <c r="N257" s="16">
        <f>VLOOKUP(B257,[1]GD_CHAM_CONG!$C$1:$BK$473,61,FALSE)</f>
        <v>1</v>
      </c>
      <c r="O257" s="16">
        <f>VLOOKUP(B257,[1]GD_LCD_HS_LNS!$B$4:$F$469,5,FALSE)</f>
        <v>1.68</v>
      </c>
      <c r="P257" s="17">
        <f>VLOOKUP(B257,[1]RPT_LNS_LUONG_CHE_DO!$B$5:$BC$548,54,FALSE)</f>
        <v>7560000</v>
      </c>
      <c r="Q257" s="17">
        <f>VLOOKUP(B257,[1]RPT_LNS_LUONG_CHE_DO!$B$5:$CD$916,81,FALSE)</f>
        <v>0</v>
      </c>
      <c r="R257" s="17">
        <f>VLOOKUP(B257,[1]RPT_PHU_CAP_TN!$B$5:$G$992,6,FALSE)</f>
        <v>0</v>
      </c>
      <c r="S257" s="17">
        <f>VLOOKUP(B257,[1]RPT_TIEN_AN_TRUA!$B$5:$I$993,8,FALSE)</f>
        <v>680000</v>
      </c>
      <c r="T257" s="17">
        <f>VLOOKUP(B257,[1]RPT_LNS_LUONG_CHE_DO!$B$5:$BX$920,75,FALSE)+VLOOKUP(B257,[1]RPT_LNS_LUONG_CHE_DO!$B$5:$BY$920,76,FALSE)</f>
        <v>480692.30769230775</v>
      </c>
      <c r="U257" s="13">
        <f>VLOOKUP(B257,[1]RPT_CAC_KHOAN_GIAM_TRU!$B$4:$I$472,7,FALSE) + VLOOKUP(B257,[1]RPT_CAC_KHOAN_GIAM_TRU!$B$4:$I$472,8,FALSE)</f>
        <v>160230.76923076925</v>
      </c>
      <c r="V257" s="17">
        <f t="shared" si="0"/>
        <v>8720692.307692308</v>
      </c>
      <c r="W257" s="18">
        <f>VLOOKUP(B257,[1]RPT_BAO_HIEM!$B$5:$N$992,11,FALSE)</f>
        <v>333280</v>
      </c>
      <c r="X257" s="18">
        <f>VLOOKUP(B257,[1]RPT_BAO_HIEM!$B$5:$N$992,12,FALSE)</f>
        <v>62490</v>
      </c>
      <c r="Y257" s="18">
        <f>VLOOKUP(B257,[1]RPT_BAO_HIEM!$B$5:$N$992,13,FALSE)</f>
        <v>41660</v>
      </c>
      <c r="Z257" s="19">
        <f>MIN(VLOOKUP(B257,[1]RPT_DOAN_PHI!$B$5:$H$894,7,FALSE),115000)</f>
        <v>41660</v>
      </c>
      <c r="AA257" s="18">
        <f>VLOOKUP(B257,[1]RPT_THUE!$B$5:$H$850,7,FALSE)</f>
        <v>0</v>
      </c>
      <c r="AB257" s="18">
        <f t="shared" si="1"/>
        <v>479090</v>
      </c>
      <c r="AC257" s="20">
        <f t="shared" si="2"/>
        <v>8241602.307692308</v>
      </c>
      <c r="AD257" s="21"/>
      <c r="AE257" s="20"/>
      <c r="AF257" s="20">
        <f t="shared" si="3"/>
        <v>8241602.307692308</v>
      </c>
      <c r="AG257" s="82">
        <f t="shared" si="10"/>
        <v>437430</v>
      </c>
    </row>
    <row r="258" spans="1:33" ht="19.5" customHeight="1">
      <c r="A258" s="12">
        <f t="shared" si="11"/>
        <v>252</v>
      </c>
      <c r="B258" s="40">
        <f>[1]GD_CHUNG!B260</f>
        <v>10674</v>
      </c>
      <c r="C258" s="42" t="str">
        <f>[1]GD_CHUNG!C260</f>
        <v>Nguyễn Văn Tuế</v>
      </c>
      <c r="D258" s="42" t="str">
        <f>[1]GD_CHUNG!D260</f>
        <v>Nhân viên Bốc xếp</v>
      </c>
      <c r="E258" s="13" t="str">
        <f>[1]GD_CHUNG!G260</f>
        <v>HD3N</v>
      </c>
      <c r="F258" s="14">
        <f>VLOOKUP(B258,[1]GD_LCD_HS_LNS!$B$4:$E$993,4,FALSE)</f>
        <v>3778000</v>
      </c>
      <c r="G258" s="54">
        <f>VLOOKUP(B258,[1]GD_CHUNG!$B$5:$N$532,13,FALSE)</f>
        <v>10523498981012</v>
      </c>
      <c r="H258" s="15">
        <f>VLOOKUP(B258,[1]GD_CHAM_CONG!$C$6:$AN$934,38,FALSE)</f>
        <v>27</v>
      </c>
      <c r="I258" s="15">
        <f>VLOOKUP(B258,[1]GD_CHAM_CONG!$C$6:$AS$934,39,FALSE)+VLOOKUP(B258,[1]GD_CHAM_CONG!$C$6:$AS$934,40,FALSE)+VLOOKUP(B258,[1]GD_CHAM_CONG!$C$6:$AS$934,41,FALSE)+VLOOKUP(B258,[1]GD_CHAM_CONG!$C$6:$AS$934,42,FALSE)+VLOOKUP(B258,[1]GD_CHAM_CONG!$C$6:$AS$934,43,FALSE)</f>
        <v>0</v>
      </c>
      <c r="J258" s="15">
        <f>VLOOKUP(B258,[1]GD_CHAM_CONG!$C$6:$AV$934,44,FALSE)+VLOOKUP(B258,[1]GD_CHAM_CONG!$C$6:$AV$934,45,FALSE)+VLOOKUP(B258,[1]GD_CHAM_CONG!$C$6:$AV$934,46,FALSE)</f>
        <v>0</v>
      </c>
      <c r="K258" s="15">
        <f>VLOOKUP(B258,[1]GD_CHAM_CONG!$C$6:$AW$934,47,FALSE)</f>
        <v>0</v>
      </c>
      <c r="L258" s="15">
        <f>VLOOKUP(B258,[1]GD_CHAM_CONG!$C$6:$AZ$934,48,FALSE)</f>
        <v>0</v>
      </c>
      <c r="M258" s="15">
        <f>VLOOKUP(B258,[1]GD_CHAM_CONG!$C$6:$BF$934,50,FALSE)+VLOOKUP(B258,[1]GD_CHAM_CONG!$C$6:$BF$934,51,FALSE)+VLOOKUP(B258,[1]GD_CHAM_CONG!$C$6:$BF$934,52,FALSE)+VLOOKUP(B258,[1]GD_CHAM_CONG!$C$6:$BF$934,53,FALSE)+VLOOKUP(B258,[1]GD_CHAM_CONG!$C$6:$BF$934,54,FALSE)</f>
        <v>0</v>
      </c>
      <c r="N258" s="15">
        <f>VLOOKUP(B258,[1]GD_CHAM_CONG!$C$1:$BK$473,61,FALSE)</f>
        <v>1</v>
      </c>
      <c r="O258" s="16">
        <f>VLOOKUP(B258,[1]GD_LCD_HS_LNS!$B$4:$F$469,5,FALSE)</f>
        <v>1.59</v>
      </c>
      <c r="P258" s="17">
        <f>VLOOKUP(B258,[1]RPT_LNS_LUONG_CHE_DO!$B$5:$BC$548,54,FALSE)</f>
        <v>7155000</v>
      </c>
      <c r="Q258" s="17">
        <f>VLOOKUP(B258,[1]RPT_LNS_LUONG_CHE_DO!$B$5:$CD$916,81,FALSE)</f>
        <v>0</v>
      </c>
      <c r="R258" s="17">
        <f>VLOOKUP(B258,[1]RPT_PHU_CAP_TN!$B$5:$G$992,6,FALSE)</f>
        <v>310000</v>
      </c>
      <c r="S258" s="17">
        <f>VLOOKUP(B258,[1]RPT_TIEN_AN_TRUA!$B$5:$I$993,8,FALSE)</f>
        <v>680000</v>
      </c>
      <c r="T258" s="17">
        <f>VLOOKUP(B258,[1]RPT_LNS_LUONG_CHE_DO!$B$5:$BX$920,75,FALSE)+VLOOKUP(B258,[1]RPT_LNS_LUONG_CHE_DO!$B$5:$BY$920,76,FALSE)</f>
        <v>435923.07692307694</v>
      </c>
      <c r="U258" s="13">
        <f>VLOOKUP(B258,[1]RPT_CAC_KHOAN_GIAM_TRU!$B$4:$I$472,7,FALSE) + VLOOKUP(B258,[1]RPT_CAC_KHOAN_GIAM_TRU!$B$4:$I$472,8,FALSE)</f>
        <v>145307.69230769231</v>
      </c>
      <c r="V258" s="17">
        <f t="shared" si="0"/>
        <v>8580923.0769230761</v>
      </c>
      <c r="W258" s="18">
        <f>VLOOKUP(B258,[1]RPT_BAO_HIEM!$B$5:$N$992,11,FALSE)</f>
        <v>302240</v>
      </c>
      <c r="X258" s="18">
        <f>VLOOKUP(B258,[1]RPT_BAO_HIEM!$B$5:$N$992,12,FALSE)</f>
        <v>56670</v>
      </c>
      <c r="Y258" s="18">
        <f>VLOOKUP(B258,[1]RPT_BAO_HIEM!$B$5:$N$992,13,FALSE)</f>
        <v>37780</v>
      </c>
      <c r="Z258" s="19">
        <f>MIN(VLOOKUP(B258,[1]RPT_DOAN_PHI!$B$5:$H$894,7,FALSE),115000)</f>
        <v>37780</v>
      </c>
      <c r="AA258" s="18">
        <f>VLOOKUP(B258,[1]RPT_THUE!$B$5:$H$850,7,FALSE)</f>
        <v>0</v>
      </c>
      <c r="AB258" s="18">
        <f t="shared" si="1"/>
        <v>434470</v>
      </c>
      <c r="AC258" s="20">
        <f t="shared" si="2"/>
        <v>8146453.0769230761</v>
      </c>
      <c r="AD258" s="21"/>
      <c r="AE258" s="20"/>
      <c r="AF258" s="20">
        <f t="shared" si="3"/>
        <v>8146453.0769230761</v>
      </c>
      <c r="AG258" s="82">
        <f t="shared" si="10"/>
        <v>396690</v>
      </c>
    </row>
    <row r="259" spans="1:33" ht="19.5" customHeight="1">
      <c r="A259" s="12">
        <f t="shared" si="11"/>
        <v>253</v>
      </c>
      <c r="B259" s="40">
        <f>[1]GD_CHUNG!B261</f>
        <v>10675</v>
      </c>
      <c r="C259" s="42" t="str">
        <f>[1]GD_CHUNG!C261</f>
        <v>Phạm Văn Bảy</v>
      </c>
      <c r="D259" s="42" t="str">
        <f>[1]GD_CHUNG!D261</f>
        <v>Nhân viên Bốc xếp</v>
      </c>
      <c r="E259" s="13" t="str">
        <f>[1]GD_CHUNG!G261</f>
        <v>HD3N</v>
      </c>
      <c r="F259" s="14">
        <f>VLOOKUP(B259,[1]GD_LCD_HS_LNS!$B$4:$E$993,4,FALSE)</f>
        <v>3778000</v>
      </c>
      <c r="G259" s="54">
        <f>VLOOKUP(B259,[1]GD_CHUNG!$B$5:$N$532,13,FALSE)</f>
        <v>10523215468012</v>
      </c>
      <c r="H259" s="15">
        <f>VLOOKUP(B259,[1]GD_CHAM_CONG!$C$6:$AN$934,38,FALSE)</f>
        <v>27</v>
      </c>
      <c r="I259" s="15">
        <f>VLOOKUP(B259,[1]GD_CHAM_CONG!$C$6:$AS$934,39,FALSE)+VLOOKUP(B259,[1]GD_CHAM_CONG!$C$6:$AS$934,40,FALSE)+VLOOKUP(B259,[1]GD_CHAM_CONG!$C$6:$AS$934,41,FALSE)+VLOOKUP(B259,[1]GD_CHAM_CONG!$C$6:$AS$934,42,FALSE)+VLOOKUP(B259,[1]GD_CHAM_CONG!$C$6:$AS$934,43,FALSE)</f>
        <v>0</v>
      </c>
      <c r="J259" s="15">
        <f>VLOOKUP(B259,[1]GD_CHAM_CONG!$C$6:$AV$934,44,FALSE)+VLOOKUP(B259,[1]GD_CHAM_CONG!$C$6:$AV$934,45,FALSE)+VLOOKUP(B259,[1]GD_CHAM_CONG!$C$6:$AV$934,46,FALSE)</f>
        <v>0</v>
      </c>
      <c r="K259" s="15">
        <f>VLOOKUP(B259,[1]GD_CHAM_CONG!$C$6:$AW$934,47,FALSE)</f>
        <v>0</v>
      </c>
      <c r="L259" s="15">
        <f>VLOOKUP(B259,[1]GD_CHAM_CONG!$C$6:$AZ$934,48,FALSE)</f>
        <v>0</v>
      </c>
      <c r="M259" s="15">
        <f>VLOOKUP(B259,[1]GD_CHAM_CONG!$C$6:$BF$934,50,FALSE)+VLOOKUP(B259,[1]GD_CHAM_CONG!$C$6:$BF$934,51,FALSE)+VLOOKUP(B259,[1]GD_CHAM_CONG!$C$6:$BF$934,52,FALSE)+VLOOKUP(B259,[1]GD_CHAM_CONG!$C$6:$BF$934,53,FALSE)+VLOOKUP(B259,[1]GD_CHAM_CONG!$C$6:$BF$934,54,FALSE)</f>
        <v>0</v>
      </c>
      <c r="N259" s="16">
        <f>VLOOKUP(B259,[1]GD_CHAM_CONG!$C$1:$BK$473,61,FALSE)</f>
        <v>1</v>
      </c>
      <c r="O259" s="16">
        <f>VLOOKUP(B259,[1]GD_LCD_HS_LNS!$B$4:$F$469,5,FALSE)</f>
        <v>1.59</v>
      </c>
      <c r="P259" s="17">
        <f>VLOOKUP(B259,[1]RPT_LNS_LUONG_CHE_DO!$B$5:$BC$548,54,FALSE)</f>
        <v>7155000</v>
      </c>
      <c r="Q259" s="17">
        <f>VLOOKUP(B259,[1]RPT_LNS_LUONG_CHE_DO!$B$5:$CD$916,81,FALSE)</f>
        <v>0</v>
      </c>
      <c r="R259" s="17">
        <f>VLOOKUP(B259,[1]RPT_PHU_CAP_TN!$B$5:$G$992,6,FALSE)</f>
        <v>155000</v>
      </c>
      <c r="S259" s="17">
        <f>VLOOKUP(B259,[1]RPT_TIEN_AN_TRUA!$B$5:$I$993,8,FALSE)</f>
        <v>680000</v>
      </c>
      <c r="T259" s="17">
        <f>VLOOKUP(B259,[1]RPT_LNS_LUONG_CHE_DO!$B$5:$BX$920,75,FALSE)+VLOOKUP(B259,[1]RPT_LNS_LUONG_CHE_DO!$B$5:$BY$920,76,FALSE)</f>
        <v>0</v>
      </c>
      <c r="U259" s="13">
        <f>VLOOKUP(B259,[1]RPT_CAC_KHOAN_GIAM_TRU!$B$4:$I$472,7,FALSE) + VLOOKUP(B259,[1]RPT_CAC_KHOAN_GIAM_TRU!$B$4:$I$472,8,FALSE)</f>
        <v>0</v>
      </c>
      <c r="V259" s="17">
        <f t="shared" si="0"/>
        <v>7990000</v>
      </c>
      <c r="W259" s="18">
        <f>VLOOKUP(B259,[1]RPT_BAO_HIEM!$B$5:$N$992,11,FALSE)</f>
        <v>302240</v>
      </c>
      <c r="X259" s="18">
        <f>VLOOKUP(B259,[1]RPT_BAO_HIEM!$B$5:$N$992,12,FALSE)</f>
        <v>56670</v>
      </c>
      <c r="Y259" s="18">
        <f>VLOOKUP(B259,[1]RPT_BAO_HIEM!$B$5:$N$992,13,FALSE)</f>
        <v>37780</v>
      </c>
      <c r="Z259" s="19">
        <f>MIN(VLOOKUP(B259,[1]RPT_DOAN_PHI!$B$5:$H$894,7,FALSE),115000)</f>
        <v>37780</v>
      </c>
      <c r="AA259" s="18">
        <f>VLOOKUP(B259,[1]RPT_THUE!$B$5:$H$850,7,FALSE)</f>
        <v>0</v>
      </c>
      <c r="AB259" s="18">
        <f t="shared" si="1"/>
        <v>434470</v>
      </c>
      <c r="AC259" s="20">
        <f t="shared" si="2"/>
        <v>7555530</v>
      </c>
      <c r="AD259" s="20"/>
      <c r="AE259" s="20"/>
      <c r="AF259" s="20">
        <f t="shared" si="3"/>
        <v>7555530</v>
      </c>
      <c r="AG259" s="82">
        <f t="shared" si="10"/>
        <v>396690</v>
      </c>
    </row>
    <row r="260" spans="1:33" ht="19.5" customHeight="1">
      <c r="A260" s="12">
        <f t="shared" si="11"/>
        <v>254</v>
      </c>
      <c r="B260" s="40">
        <f>[1]GD_CHUNG!B262</f>
        <v>10676</v>
      </c>
      <c r="C260" s="42" t="str">
        <f>[1]GD_CHUNG!C262</f>
        <v>Vương Khắc Hòa</v>
      </c>
      <c r="D260" s="42" t="str">
        <f>[1]GD_CHUNG!D262</f>
        <v>NV Lái xe - VHTTB</v>
      </c>
      <c r="E260" s="13" t="str">
        <f>[1]GD_CHUNG!G262</f>
        <v>HDKX</v>
      </c>
      <c r="F260" s="14">
        <f>VLOOKUP(B260,[1]GD_LCD_HS_LNS!$B$4:$E$993,4,FALSE)</f>
        <v>4166000</v>
      </c>
      <c r="G260" s="54">
        <f>VLOOKUP(B260,[1]GD_CHUNG!$B$5:$N$532,13,FALSE)</f>
        <v>10522162941016</v>
      </c>
      <c r="H260" s="15">
        <f>VLOOKUP(B260,[1]GD_CHAM_CONG!$C$6:$AN$934,38,FALSE)</f>
        <v>27</v>
      </c>
      <c r="I260" s="15">
        <f>VLOOKUP(B260,[1]GD_CHAM_CONG!$C$6:$AS$934,39,FALSE)+VLOOKUP(B260,[1]GD_CHAM_CONG!$C$6:$AS$934,40,FALSE)+VLOOKUP(B260,[1]GD_CHAM_CONG!$C$6:$AS$934,41,FALSE)+VLOOKUP(B260,[1]GD_CHAM_CONG!$C$6:$AS$934,42,FALSE)+VLOOKUP(B260,[1]GD_CHAM_CONG!$C$6:$AS$934,43,FALSE)</f>
        <v>0</v>
      </c>
      <c r="J260" s="15">
        <f>VLOOKUP(B260,[1]GD_CHAM_CONG!$C$6:$AV$934,44,FALSE)+VLOOKUP(B260,[1]GD_CHAM_CONG!$C$6:$AV$934,45,FALSE)+VLOOKUP(B260,[1]GD_CHAM_CONG!$C$6:$AV$934,46,FALSE)</f>
        <v>0</v>
      </c>
      <c r="K260" s="15">
        <f>VLOOKUP(B260,[1]GD_CHAM_CONG!$C$6:$AW$934,47,FALSE)</f>
        <v>0</v>
      </c>
      <c r="L260" s="15">
        <f>VLOOKUP(B260,[1]GD_CHAM_CONG!$C$6:$AZ$934,48,FALSE)</f>
        <v>0</v>
      </c>
      <c r="M260" s="15">
        <f>VLOOKUP(B260,[1]GD_CHAM_CONG!$C$6:$BF$934,50,FALSE)+VLOOKUP(B260,[1]GD_CHAM_CONG!$C$6:$BF$934,51,FALSE)+VLOOKUP(B260,[1]GD_CHAM_CONG!$C$6:$BF$934,52,FALSE)+VLOOKUP(B260,[1]GD_CHAM_CONG!$C$6:$BF$934,53,FALSE)+VLOOKUP(B260,[1]GD_CHAM_CONG!$C$6:$BF$934,54,FALSE)</f>
        <v>0</v>
      </c>
      <c r="N260" s="16">
        <f>VLOOKUP(B260,[1]GD_CHAM_CONG!$C$1:$BK$473,61,FALSE)</f>
        <v>1</v>
      </c>
      <c r="O260" s="16">
        <f>VLOOKUP(B260,[1]GD_LCD_HS_LNS!$B$4:$F$469,5,FALSE)</f>
        <v>1.68</v>
      </c>
      <c r="P260" s="17">
        <f>VLOOKUP(B260,[1]RPT_LNS_LUONG_CHE_DO!$B$5:$BC$548,54,FALSE)</f>
        <v>7560000</v>
      </c>
      <c r="Q260" s="17">
        <f>VLOOKUP(B260,[1]RPT_LNS_LUONG_CHE_DO!$B$5:$CD$916,81,FALSE)</f>
        <v>0</v>
      </c>
      <c r="R260" s="17">
        <f>VLOOKUP(B260,[1]RPT_PHU_CAP_TN!$B$5:$G$992,6,FALSE)</f>
        <v>0</v>
      </c>
      <c r="S260" s="17">
        <f>VLOOKUP(B260,[1]RPT_TIEN_AN_TRUA!$B$5:$I$993,8,FALSE)</f>
        <v>680000</v>
      </c>
      <c r="T260" s="17">
        <f>VLOOKUP(B260,[1]RPT_LNS_LUONG_CHE_DO!$B$5:$BX$920,75,FALSE)+VLOOKUP(B260,[1]RPT_LNS_LUONG_CHE_DO!$B$5:$BY$920,76,FALSE)</f>
        <v>480692.30769230775</v>
      </c>
      <c r="U260" s="13">
        <f>VLOOKUP(B260,[1]RPT_CAC_KHOAN_GIAM_TRU!$B$4:$I$472,7,FALSE) + VLOOKUP(B260,[1]RPT_CAC_KHOAN_GIAM_TRU!$B$4:$I$472,8,FALSE)</f>
        <v>160230.76923076925</v>
      </c>
      <c r="V260" s="17">
        <f t="shared" ref="V260:V471" si="12">SUM(P260:T260)</f>
        <v>8720692.307692308</v>
      </c>
      <c r="W260" s="18">
        <f>VLOOKUP(B260,[1]RPT_BAO_HIEM!$B$5:$N$992,11,FALSE)</f>
        <v>333280</v>
      </c>
      <c r="X260" s="18">
        <f>VLOOKUP(B260,[1]RPT_BAO_HIEM!$B$5:$N$992,12,FALSE)</f>
        <v>62490</v>
      </c>
      <c r="Y260" s="18">
        <f>VLOOKUP(B260,[1]RPT_BAO_HIEM!$B$5:$N$992,13,FALSE)</f>
        <v>41660</v>
      </c>
      <c r="Z260" s="19">
        <f>MIN(VLOOKUP(B260,[1]RPT_DOAN_PHI!$B$5:$H$894,7,FALSE),115000)</f>
        <v>41660</v>
      </c>
      <c r="AA260" s="18">
        <f>VLOOKUP(B260,[1]RPT_THUE!$B$5:$H$850,7,FALSE)</f>
        <v>0</v>
      </c>
      <c r="AB260" s="18">
        <f t="shared" ref="AB260:AB471" si="13">SUM(W260:AA260)</f>
        <v>479090</v>
      </c>
      <c r="AC260" s="20">
        <f t="shared" ref="AC260:AC471" si="14">V260-AB260</f>
        <v>8241602.307692308</v>
      </c>
      <c r="AD260" s="20"/>
      <c r="AE260" s="21"/>
      <c r="AF260" s="20">
        <f t="shared" ref="AF260:AF471" si="15">AC260-AD260+AE260</f>
        <v>8241602.307692308</v>
      </c>
      <c r="AG260" s="82">
        <f t="shared" si="10"/>
        <v>437430</v>
      </c>
    </row>
    <row r="261" spans="1:33" ht="19.5" customHeight="1">
      <c r="A261" s="12">
        <f t="shared" si="11"/>
        <v>255</v>
      </c>
      <c r="B261" s="40">
        <f>[1]GD_CHUNG!B263</f>
        <v>10677</v>
      </c>
      <c r="C261" s="42" t="str">
        <f>[1]GD_CHUNG!C263</f>
        <v>Vũ Văn Thành</v>
      </c>
      <c r="D261" s="42" t="str">
        <f>[1]GD_CHUNG!D263</f>
        <v>Nhân viên Bốc xếp</v>
      </c>
      <c r="E261" s="13" t="str">
        <f>[1]GD_CHUNG!G263</f>
        <v>HD3N</v>
      </c>
      <c r="F261" s="14">
        <f>VLOOKUP(B261,[1]GD_LCD_HS_LNS!$B$4:$E$993,4,FALSE)</f>
        <v>3778000</v>
      </c>
      <c r="G261" s="54">
        <f>VLOOKUP(B261,[1]GD_CHUNG!$B$5:$N$532,13,FALSE)</f>
        <v>10523498949011</v>
      </c>
      <c r="H261" s="15">
        <f>VLOOKUP(B261,[1]GD_CHAM_CONG!$C$6:$AN$934,38,FALSE)</f>
        <v>27</v>
      </c>
      <c r="I261" s="15">
        <f>VLOOKUP(B261,[1]GD_CHAM_CONG!$C$6:$AS$934,39,FALSE)+VLOOKUP(B261,[1]GD_CHAM_CONG!$C$6:$AS$934,40,FALSE)+VLOOKUP(B261,[1]GD_CHAM_CONG!$C$6:$AS$934,41,FALSE)+VLOOKUP(B261,[1]GD_CHAM_CONG!$C$6:$AS$934,42,FALSE)+VLOOKUP(B261,[1]GD_CHAM_CONG!$C$6:$AS$934,43,FALSE)</f>
        <v>0</v>
      </c>
      <c r="J261" s="15">
        <f>VLOOKUP(B261,[1]GD_CHAM_CONG!$C$6:$AV$934,44,FALSE)+VLOOKUP(B261,[1]GD_CHAM_CONG!$C$6:$AV$934,45,FALSE)+VLOOKUP(B261,[1]GD_CHAM_CONG!$C$6:$AV$934,46,FALSE)</f>
        <v>0</v>
      </c>
      <c r="K261" s="15">
        <f>VLOOKUP(B261,[1]GD_CHAM_CONG!$C$6:$AW$934,47,FALSE)</f>
        <v>0</v>
      </c>
      <c r="L261" s="15">
        <f>VLOOKUP(B261,[1]GD_CHAM_CONG!$C$6:$AZ$934,48,FALSE)</f>
        <v>0</v>
      </c>
      <c r="M261" s="15">
        <f>VLOOKUP(B261,[1]GD_CHAM_CONG!$C$6:$BF$934,50,FALSE)+VLOOKUP(B261,[1]GD_CHAM_CONG!$C$6:$BF$934,51,FALSE)+VLOOKUP(B261,[1]GD_CHAM_CONG!$C$6:$BF$934,52,FALSE)+VLOOKUP(B261,[1]GD_CHAM_CONG!$C$6:$BF$934,53,FALSE)+VLOOKUP(B261,[1]GD_CHAM_CONG!$C$6:$BF$934,54,FALSE)</f>
        <v>0</v>
      </c>
      <c r="N261" s="16">
        <f>VLOOKUP(B261,[1]GD_CHAM_CONG!$C$1:$BK$473,61,FALSE)</f>
        <v>1</v>
      </c>
      <c r="O261" s="16">
        <f>VLOOKUP(B261,[1]GD_LCD_HS_LNS!$B$4:$F$469,5,FALSE)</f>
        <v>1.59</v>
      </c>
      <c r="P261" s="17">
        <f>VLOOKUP(B261,[1]RPT_LNS_LUONG_CHE_DO!$B$5:$BC$548,54,FALSE)</f>
        <v>7155000</v>
      </c>
      <c r="Q261" s="17">
        <f>VLOOKUP(B261,[1]RPT_LNS_LUONG_CHE_DO!$B$5:$CD$916,81,FALSE)</f>
        <v>0</v>
      </c>
      <c r="R261" s="17">
        <f>VLOOKUP(B261,[1]RPT_PHU_CAP_TN!$B$5:$G$992,6,FALSE)</f>
        <v>0</v>
      </c>
      <c r="S261" s="17">
        <f>VLOOKUP(B261,[1]RPT_TIEN_AN_TRUA!$B$5:$I$993,8,FALSE)</f>
        <v>680000</v>
      </c>
      <c r="T261" s="17">
        <f>VLOOKUP(B261,[1]RPT_LNS_LUONG_CHE_DO!$B$5:$BX$920,75,FALSE)+VLOOKUP(B261,[1]RPT_LNS_LUONG_CHE_DO!$B$5:$BY$920,76,FALSE)</f>
        <v>435923.07692307694</v>
      </c>
      <c r="U261" s="13">
        <f>VLOOKUP(B261,[1]RPT_CAC_KHOAN_GIAM_TRU!$B$4:$I$472,7,FALSE) + VLOOKUP(B261,[1]RPT_CAC_KHOAN_GIAM_TRU!$B$4:$I$472,8,FALSE)</f>
        <v>145307.69230769231</v>
      </c>
      <c r="V261" s="17">
        <f t="shared" si="12"/>
        <v>8270923.076923077</v>
      </c>
      <c r="W261" s="18">
        <f>VLOOKUP(B261,[1]RPT_BAO_HIEM!$B$5:$N$992,11,FALSE)</f>
        <v>302240</v>
      </c>
      <c r="X261" s="18">
        <f>VLOOKUP(B261,[1]RPT_BAO_HIEM!$B$5:$N$992,12,FALSE)</f>
        <v>56670</v>
      </c>
      <c r="Y261" s="18">
        <f>VLOOKUP(B261,[1]RPT_BAO_HIEM!$B$5:$N$992,13,FALSE)</f>
        <v>37780</v>
      </c>
      <c r="Z261" s="19">
        <f>MIN(VLOOKUP(B261,[1]RPT_DOAN_PHI!$B$5:$H$894,7,FALSE),115000)</f>
        <v>37780</v>
      </c>
      <c r="AA261" s="18">
        <f>VLOOKUP(B261,[1]RPT_THUE!$B$5:$H$850,7,FALSE)</f>
        <v>0</v>
      </c>
      <c r="AB261" s="18">
        <f t="shared" si="13"/>
        <v>434470</v>
      </c>
      <c r="AC261" s="20">
        <f t="shared" si="14"/>
        <v>7836453.076923077</v>
      </c>
      <c r="AD261" s="20"/>
      <c r="AE261" s="20"/>
      <c r="AF261" s="20">
        <f t="shared" si="15"/>
        <v>7836453.076923077</v>
      </c>
      <c r="AG261" s="82">
        <f t="shared" si="10"/>
        <v>396690</v>
      </c>
    </row>
    <row r="262" spans="1:33" ht="19.5" customHeight="1">
      <c r="A262" s="12">
        <f t="shared" si="11"/>
        <v>256</v>
      </c>
      <c r="B262" s="40">
        <f>[1]GD_CHUNG!B265</f>
        <v>10679</v>
      </c>
      <c r="C262" s="42" t="str">
        <f>[1]GD_CHUNG!C265</f>
        <v>Lã Văn Thảo</v>
      </c>
      <c r="D262" s="42" t="str">
        <f>[1]GD_CHUNG!D265</f>
        <v>Nhân viên Bốc xếp</v>
      </c>
      <c r="E262" s="13" t="str">
        <f>[1]GD_CHUNG!G265</f>
        <v>HD3N</v>
      </c>
      <c r="F262" s="14">
        <f>VLOOKUP(B262,[1]GD_LCD_HS_LNS!$B$4:$E$993,4,FALSE)</f>
        <v>3778000</v>
      </c>
      <c r="G262" s="54">
        <f>VLOOKUP(B262,[1]GD_CHUNG!$B$5:$N$532,13,FALSE)</f>
        <v>10523498950011</v>
      </c>
      <c r="H262" s="15">
        <f>VLOOKUP(B262,[1]GD_CHAM_CONG!$C$6:$AN$934,38,FALSE)</f>
        <v>25</v>
      </c>
      <c r="I262" s="15">
        <f>VLOOKUP(B262,[1]GD_CHAM_CONG!$C$6:$AS$934,39,FALSE)+VLOOKUP(B262,[1]GD_CHAM_CONG!$C$6:$AS$934,40,FALSE)+VLOOKUP(B262,[1]GD_CHAM_CONG!$C$6:$AS$934,41,FALSE)+VLOOKUP(B262,[1]GD_CHAM_CONG!$C$6:$AS$934,42,FALSE)+VLOOKUP(B262,[1]GD_CHAM_CONG!$C$6:$AS$934,43,FALSE)</f>
        <v>2</v>
      </c>
      <c r="J262" s="15">
        <f>VLOOKUP(B262,[1]GD_CHAM_CONG!$C$6:$AV$934,44,FALSE)+VLOOKUP(B262,[1]GD_CHAM_CONG!$C$6:$AV$934,45,FALSE)+VLOOKUP(B262,[1]GD_CHAM_CONG!$C$6:$AV$934,46,FALSE)</f>
        <v>0</v>
      </c>
      <c r="K262" s="15">
        <f>VLOOKUP(B262,[1]GD_CHAM_CONG!$C$6:$AW$934,47,FALSE)</f>
        <v>0</v>
      </c>
      <c r="L262" s="15">
        <f>VLOOKUP(B262,[1]GD_CHAM_CONG!$C$6:$AZ$934,48,FALSE)</f>
        <v>0</v>
      </c>
      <c r="M262" s="15">
        <f>VLOOKUP(B262,[1]GD_CHAM_CONG!$C$6:$BF$934,50,FALSE)+VLOOKUP(B262,[1]GD_CHAM_CONG!$C$6:$BF$934,51,FALSE)+VLOOKUP(B262,[1]GD_CHAM_CONG!$C$6:$BF$934,52,FALSE)+VLOOKUP(B262,[1]GD_CHAM_CONG!$C$6:$BF$934,53,FALSE)+VLOOKUP(B262,[1]GD_CHAM_CONG!$C$6:$BF$934,54,FALSE)</f>
        <v>0</v>
      </c>
      <c r="N262" s="16">
        <f>VLOOKUP(B262,[1]GD_CHAM_CONG!$C$1:$BK$473,61,FALSE)</f>
        <v>1</v>
      </c>
      <c r="O262" s="16">
        <f>VLOOKUP(B262,[1]GD_LCD_HS_LNS!$B$4:$F$469,5,FALSE)</f>
        <v>1.59</v>
      </c>
      <c r="P262" s="17">
        <f>VLOOKUP(B262,[1]RPT_LNS_LUONG_CHE_DO!$B$5:$BC$548,54,FALSE)</f>
        <v>6625000</v>
      </c>
      <c r="Q262" s="17">
        <f>VLOOKUP(B262,[1]RPT_LNS_LUONG_CHE_DO!$B$5:$CD$916,81,FALSE)</f>
        <v>0</v>
      </c>
      <c r="R262" s="17">
        <f>VLOOKUP(B262,[1]RPT_PHU_CAP_TN!$B$5:$G$992,6,FALSE)</f>
        <v>0</v>
      </c>
      <c r="S262" s="17">
        <f>VLOOKUP(B262,[1]RPT_TIEN_AN_TRUA!$B$5:$I$993,8,FALSE)</f>
        <v>629629.62962962966</v>
      </c>
      <c r="T262" s="17">
        <f>VLOOKUP(B262,[1]RPT_LNS_LUONG_CHE_DO!$B$5:$BX$920,75,FALSE)+VLOOKUP(B262,[1]RPT_LNS_LUONG_CHE_DO!$B$5:$BY$920,76,FALSE)</f>
        <v>435923.07692307694</v>
      </c>
      <c r="U262" s="13">
        <f>VLOOKUP(B262,[1]RPT_CAC_KHOAN_GIAM_TRU!$B$4:$I$472,7,FALSE) + VLOOKUP(B262,[1]RPT_CAC_KHOAN_GIAM_TRU!$B$4:$I$472,8,FALSE)</f>
        <v>145307.69230769231</v>
      </c>
      <c r="V262" s="17">
        <f t="shared" si="12"/>
        <v>7690552.7065527067</v>
      </c>
      <c r="W262" s="18">
        <f>VLOOKUP(B262,[1]RPT_BAO_HIEM!$B$5:$N$992,11,FALSE)</f>
        <v>302240</v>
      </c>
      <c r="X262" s="18">
        <f>VLOOKUP(B262,[1]RPT_BAO_HIEM!$B$5:$N$992,12,FALSE)</f>
        <v>56670</v>
      </c>
      <c r="Y262" s="18">
        <f>VLOOKUP(B262,[1]RPT_BAO_HIEM!$B$5:$N$992,13,FALSE)</f>
        <v>37780</v>
      </c>
      <c r="Z262" s="19">
        <f>MIN(VLOOKUP(B262,[1]RPT_DOAN_PHI!$B$5:$H$894,7,FALSE),115000)</f>
        <v>37780</v>
      </c>
      <c r="AA262" s="18">
        <f>VLOOKUP(B262,[1]RPT_THUE!$B$5:$H$850,7,FALSE)</f>
        <v>0</v>
      </c>
      <c r="AB262" s="18">
        <f t="shared" si="13"/>
        <v>434470</v>
      </c>
      <c r="AC262" s="20">
        <f t="shared" si="14"/>
        <v>7256082.7065527067</v>
      </c>
      <c r="AD262" s="20"/>
      <c r="AE262" s="21"/>
      <c r="AF262" s="20">
        <f t="shared" si="15"/>
        <v>7256082.7065527067</v>
      </c>
      <c r="AG262" s="82">
        <f t="shared" si="10"/>
        <v>396690</v>
      </c>
    </row>
    <row r="263" spans="1:33" ht="19.5" customHeight="1">
      <c r="A263" s="12">
        <f t="shared" si="11"/>
        <v>257</v>
      </c>
      <c r="B263" s="40">
        <f>[1]GD_CHUNG!B266</f>
        <v>10680</v>
      </c>
      <c r="C263" s="42" t="str">
        <f>[1]GD_CHUNG!C266</f>
        <v>Nguyễn Thanh Bình</v>
      </c>
      <c r="D263" s="42" t="str">
        <f>[1]GD_CHUNG!D266</f>
        <v>Nhân viên Bốc xếp</v>
      </c>
      <c r="E263" s="13" t="str">
        <f>[1]GD_CHUNG!G266</f>
        <v>HDKX</v>
      </c>
      <c r="F263" s="14">
        <f>VLOOKUP(B263,[1]GD_LCD_HS_LNS!$B$4:$E$993,4,FALSE)</f>
        <v>3778000</v>
      </c>
      <c r="G263" s="54">
        <f>VLOOKUP(B263,[1]GD_CHUNG!$B$5:$N$532,13,FALSE)</f>
        <v>10522162869013</v>
      </c>
      <c r="H263" s="15">
        <f>VLOOKUP(B263,[1]GD_CHAM_CONG!$C$6:$AN$934,38,FALSE)</f>
        <v>17</v>
      </c>
      <c r="I263" s="15">
        <f>VLOOKUP(B263,[1]GD_CHAM_CONG!$C$6:$AS$934,39,FALSE)+VLOOKUP(B263,[1]GD_CHAM_CONG!$C$6:$AS$934,40,FALSE)+VLOOKUP(B263,[1]GD_CHAM_CONG!$C$6:$AS$934,41,FALSE)+VLOOKUP(B263,[1]GD_CHAM_CONG!$C$6:$AS$934,42,FALSE)+VLOOKUP(B263,[1]GD_CHAM_CONG!$C$6:$AS$934,43,FALSE)</f>
        <v>5</v>
      </c>
      <c r="J263" s="15">
        <f>VLOOKUP(B263,[1]GD_CHAM_CONG!$C$6:$AV$934,44,FALSE)+VLOOKUP(B263,[1]GD_CHAM_CONG!$C$6:$AV$934,45,FALSE)+VLOOKUP(B263,[1]GD_CHAM_CONG!$C$6:$AV$934,46,FALSE)</f>
        <v>0</v>
      </c>
      <c r="K263" s="15">
        <f>VLOOKUP(B263,[1]GD_CHAM_CONG!$C$6:$AW$934,47,FALSE)</f>
        <v>0</v>
      </c>
      <c r="L263" s="15">
        <f>VLOOKUP(B263,[1]GD_CHAM_CONG!$C$6:$AZ$934,48,FALSE)</f>
        <v>5</v>
      </c>
      <c r="M263" s="15">
        <f>VLOOKUP(B263,[1]GD_CHAM_CONG!$C$6:$BF$934,50,FALSE)+VLOOKUP(B263,[1]GD_CHAM_CONG!$C$6:$BF$934,51,FALSE)+VLOOKUP(B263,[1]GD_CHAM_CONG!$C$6:$BF$934,52,FALSE)+VLOOKUP(B263,[1]GD_CHAM_CONG!$C$6:$BF$934,53,FALSE)+VLOOKUP(B263,[1]GD_CHAM_CONG!$C$6:$BF$934,54,FALSE)</f>
        <v>0</v>
      </c>
      <c r="N263" s="16">
        <f>VLOOKUP(B263,[1]GD_CHAM_CONG!$C$1:$BK$473,61,FALSE)</f>
        <v>1</v>
      </c>
      <c r="O263" s="16">
        <f>VLOOKUP(B263,[1]GD_LCD_HS_LNS!$B$4:$F$469,5,FALSE)</f>
        <v>1.79</v>
      </c>
      <c r="P263" s="17">
        <f>VLOOKUP(B263,[1]RPT_LNS_LUONG_CHE_DO!$B$5:$BC$548,54,FALSE)</f>
        <v>5071666.666666667</v>
      </c>
      <c r="Q263" s="17">
        <f>VLOOKUP(B263,[1]RPT_LNS_LUONG_CHE_DO!$B$5:$CD$916,81,FALSE)</f>
        <v>726538.46153846162</v>
      </c>
      <c r="R263" s="17">
        <f>VLOOKUP(B263,[1]RPT_PHU_CAP_TN!$B$5:$G$992,6,FALSE)</f>
        <v>195185.1851851852</v>
      </c>
      <c r="S263" s="17">
        <f>VLOOKUP(B263,[1]RPT_TIEN_AN_TRUA!$B$5:$I$993,8,FALSE)</f>
        <v>428148.14814814815</v>
      </c>
      <c r="T263" s="17">
        <f>VLOOKUP(B263,[1]RPT_LNS_LUONG_CHE_DO!$B$5:$BX$920,75,FALSE)+VLOOKUP(B263,[1]RPT_LNS_LUONG_CHE_DO!$B$5:$BY$920,76,FALSE)</f>
        <v>435923.07692307694</v>
      </c>
      <c r="U263" s="13">
        <f>VLOOKUP(B263,[1]RPT_CAC_KHOAN_GIAM_TRU!$B$4:$I$472,7,FALSE) + VLOOKUP(B263,[1]RPT_CAC_KHOAN_GIAM_TRU!$B$4:$I$472,8,FALSE)</f>
        <v>145307.69230769231</v>
      </c>
      <c r="V263" s="17">
        <f t="shared" si="12"/>
        <v>6857461.5384615399</v>
      </c>
      <c r="W263" s="18">
        <f>VLOOKUP(B263,[1]RPT_BAO_HIEM!$B$5:$N$992,11,FALSE)</f>
        <v>302240</v>
      </c>
      <c r="X263" s="18">
        <f>VLOOKUP(B263,[1]RPT_BAO_HIEM!$B$5:$N$992,12,FALSE)</f>
        <v>56670</v>
      </c>
      <c r="Y263" s="18">
        <f>VLOOKUP(B263,[1]RPT_BAO_HIEM!$B$5:$N$992,13,FALSE)</f>
        <v>37780</v>
      </c>
      <c r="Z263" s="19">
        <f>MIN(VLOOKUP(B263,[1]RPT_DOAN_PHI!$B$5:$H$894,7,FALSE),115000)</f>
        <v>37780</v>
      </c>
      <c r="AA263" s="18">
        <f>VLOOKUP(B263,[1]RPT_THUE!$B$5:$H$850,7,FALSE)</f>
        <v>0</v>
      </c>
      <c r="AB263" s="18">
        <f t="shared" si="13"/>
        <v>434470</v>
      </c>
      <c r="AC263" s="20">
        <f t="shared" si="14"/>
        <v>6422991.5384615399</v>
      </c>
      <c r="AD263" s="20"/>
      <c r="AE263" s="21"/>
      <c r="AF263" s="20">
        <f t="shared" si="15"/>
        <v>6422991.5384615399</v>
      </c>
      <c r="AG263" s="82">
        <f t="shared" si="10"/>
        <v>396690</v>
      </c>
    </row>
    <row r="264" spans="1:33" ht="19.5" customHeight="1">
      <c r="A264" s="12">
        <f t="shared" si="11"/>
        <v>258</v>
      </c>
      <c r="B264" s="40">
        <f>[1]GD_CHUNG!B267</f>
        <v>11086</v>
      </c>
      <c r="C264" s="42" t="str">
        <f>[1]GD_CHUNG!C267</f>
        <v>Nguyễn Quốc Dũng</v>
      </c>
      <c r="D264" s="42" t="str">
        <f>[1]GD_CHUNG!D267</f>
        <v>Nhân viên Bốc xếp</v>
      </c>
      <c r="E264" s="13" t="str">
        <f>[1]GD_CHUNG!G267</f>
        <v>HD3N</v>
      </c>
      <c r="F264" s="14">
        <f>VLOOKUP(B264,[1]GD_LCD_HS_LNS!$B$4:$E$993,4,FALSE)</f>
        <v>3778000</v>
      </c>
      <c r="G264" s="54">
        <f>VLOOKUP(B264,[1]GD_CHUNG!$B$5:$N$532,13,FALSE)</f>
        <v>10823818666017</v>
      </c>
      <c r="H264" s="15">
        <f>VLOOKUP(B264,[1]GD_CHAM_CONG!$C$6:$AN$934,38,FALSE)</f>
        <v>14</v>
      </c>
      <c r="I264" s="15">
        <f>VLOOKUP(B264,[1]GD_CHAM_CONG!$C$6:$AS$934,39,FALSE)+VLOOKUP(B264,[1]GD_CHAM_CONG!$C$6:$AS$934,40,FALSE)+VLOOKUP(B264,[1]GD_CHAM_CONG!$C$6:$AS$934,41,FALSE)+VLOOKUP(B264,[1]GD_CHAM_CONG!$C$6:$AS$934,42,FALSE)+VLOOKUP(B264,[1]GD_CHAM_CONG!$C$6:$AS$934,43,FALSE)</f>
        <v>13</v>
      </c>
      <c r="J264" s="15">
        <f>VLOOKUP(B264,[1]GD_CHAM_CONG!$C$6:$AV$934,44,FALSE)+VLOOKUP(B264,[1]GD_CHAM_CONG!$C$6:$AV$934,45,FALSE)+VLOOKUP(B264,[1]GD_CHAM_CONG!$C$6:$AV$934,46,FALSE)</f>
        <v>0</v>
      </c>
      <c r="K264" s="15">
        <f>VLOOKUP(B264,[1]GD_CHAM_CONG!$C$6:$AW$934,47,FALSE)</f>
        <v>0</v>
      </c>
      <c r="L264" s="15">
        <f>VLOOKUP(B264,[1]GD_CHAM_CONG!$C$6:$AZ$934,48,FALSE)</f>
        <v>0</v>
      </c>
      <c r="M264" s="15">
        <f>VLOOKUP(B264,[1]GD_CHAM_CONG!$C$6:$BF$934,50,FALSE)+VLOOKUP(B264,[1]GD_CHAM_CONG!$C$6:$BF$934,51,FALSE)+VLOOKUP(B264,[1]GD_CHAM_CONG!$C$6:$BF$934,52,FALSE)+VLOOKUP(B264,[1]GD_CHAM_CONG!$C$6:$BF$934,53,FALSE)+VLOOKUP(B264,[1]GD_CHAM_CONG!$C$6:$BF$934,54,FALSE)</f>
        <v>0</v>
      </c>
      <c r="N264" s="16">
        <f>VLOOKUP(B264,[1]GD_CHAM_CONG!$C$1:$BK$473,61,FALSE)</f>
        <v>1</v>
      </c>
      <c r="O264" s="16">
        <f>VLOOKUP(B264,[1]GD_LCD_HS_LNS!$B$4:$F$469,5,FALSE)</f>
        <v>1.5</v>
      </c>
      <c r="P264" s="17">
        <f>VLOOKUP(B264,[1]RPT_LNS_LUONG_CHE_DO!$B$5:$BC$548,54,FALSE)</f>
        <v>3499999.9999999995</v>
      </c>
      <c r="Q264" s="17">
        <f>VLOOKUP(B264,[1]RPT_LNS_LUONG_CHE_DO!$B$5:$CD$916,81,FALSE)</f>
        <v>0</v>
      </c>
      <c r="R264" s="17">
        <f>VLOOKUP(B264,[1]RPT_PHU_CAP_TN!$B$5:$G$992,6,FALSE)</f>
        <v>80370.37037037038</v>
      </c>
      <c r="S264" s="17">
        <f>VLOOKUP(B264,[1]RPT_TIEN_AN_TRUA!$B$5:$I$993,8,FALSE)</f>
        <v>352592.59259259258</v>
      </c>
      <c r="T264" s="17">
        <f>VLOOKUP(B264,[1]RPT_LNS_LUONG_CHE_DO!$B$5:$BX$920,75,FALSE)+VLOOKUP(B264,[1]RPT_LNS_LUONG_CHE_DO!$B$5:$BY$920,76,FALSE)</f>
        <v>0</v>
      </c>
      <c r="U264" s="13">
        <f>VLOOKUP(B264,[1]RPT_CAC_KHOAN_GIAM_TRU!$B$4:$I$472,7,FALSE) + VLOOKUP(B264,[1]RPT_CAC_KHOAN_GIAM_TRU!$B$4:$I$472,8,FALSE)</f>
        <v>0</v>
      </c>
      <c r="V264" s="17">
        <f t="shared" si="12"/>
        <v>3932962.9629629627</v>
      </c>
      <c r="W264" s="18">
        <f>VLOOKUP(B264,[1]RPT_BAO_HIEM!$B$5:$N$992,11,FALSE)</f>
        <v>302240</v>
      </c>
      <c r="X264" s="18">
        <f>VLOOKUP(B264,[1]RPT_BAO_HIEM!$B$5:$N$992,12,FALSE)</f>
        <v>56670</v>
      </c>
      <c r="Y264" s="18">
        <f>VLOOKUP(B264,[1]RPT_BAO_HIEM!$B$5:$N$992,13,FALSE)</f>
        <v>37780</v>
      </c>
      <c r="Z264" s="19">
        <f>MIN(VLOOKUP(B264,[1]RPT_DOAN_PHI!$B$5:$H$894,7,FALSE),115000)</f>
        <v>37780</v>
      </c>
      <c r="AA264" s="18">
        <f>VLOOKUP(B264,[1]RPT_THUE!$B$5:$H$850,7,FALSE)</f>
        <v>0</v>
      </c>
      <c r="AB264" s="18">
        <f t="shared" si="13"/>
        <v>434470</v>
      </c>
      <c r="AC264" s="20">
        <f t="shared" si="14"/>
        <v>3498492.9629629627</v>
      </c>
      <c r="AD264" s="20"/>
      <c r="AE264" s="20"/>
      <c r="AF264" s="20">
        <f t="shared" si="15"/>
        <v>3498492.9629629627</v>
      </c>
      <c r="AG264" s="82">
        <f t="shared" ref="AG264:AG327" si="16">+Y264+X264+W264</f>
        <v>396690</v>
      </c>
    </row>
    <row r="265" spans="1:33" ht="19.5" customHeight="1">
      <c r="A265" s="12">
        <f t="shared" ref="A265:A328" si="17">+A264+1</f>
        <v>259</v>
      </c>
      <c r="B265" s="40">
        <f>[1]GD_CHUNG!B268</f>
        <v>11092</v>
      </c>
      <c r="C265" s="42" t="str">
        <f>[1]GD_CHUNG!C268</f>
        <v>Nguyễn Thành Long</v>
      </c>
      <c r="D265" s="42" t="str">
        <f>[1]GD_CHUNG!D268</f>
        <v>Nhân viên Bốc xếp</v>
      </c>
      <c r="E265" s="13" t="str">
        <f>[1]GD_CHUNG!G268</f>
        <v>HD3N</v>
      </c>
      <c r="F265" s="14">
        <f>VLOOKUP(B265,[1]GD_LCD_HS_LNS!$B$4:$E$993,4,FALSE)</f>
        <v>3778000</v>
      </c>
      <c r="G265" s="54">
        <f>VLOOKUP(B265,[1]GD_CHUNG!$B$5:$N$532,13,FALSE)</f>
        <v>10521950496019</v>
      </c>
      <c r="H265" s="15">
        <f>VLOOKUP(B265,[1]GD_CHAM_CONG!$C$6:$AN$934,38,FALSE)</f>
        <v>27</v>
      </c>
      <c r="I265" s="15">
        <f>VLOOKUP(B265,[1]GD_CHAM_CONG!$C$6:$AS$934,39,FALSE)+VLOOKUP(B265,[1]GD_CHAM_CONG!$C$6:$AS$934,40,FALSE)+VLOOKUP(B265,[1]GD_CHAM_CONG!$C$6:$AS$934,41,FALSE)+VLOOKUP(B265,[1]GD_CHAM_CONG!$C$6:$AS$934,42,FALSE)+VLOOKUP(B265,[1]GD_CHAM_CONG!$C$6:$AS$934,43,FALSE)</f>
        <v>0</v>
      </c>
      <c r="J265" s="15">
        <f>VLOOKUP(B265,[1]GD_CHAM_CONG!$C$6:$AV$934,44,FALSE)+VLOOKUP(B265,[1]GD_CHAM_CONG!$C$6:$AV$934,45,FALSE)+VLOOKUP(B265,[1]GD_CHAM_CONG!$C$6:$AV$934,46,FALSE)</f>
        <v>0</v>
      </c>
      <c r="K265" s="15">
        <f>VLOOKUP(B265,[1]GD_CHAM_CONG!$C$6:$AW$934,47,FALSE)</f>
        <v>0</v>
      </c>
      <c r="L265" s="15">
        <f>VLOOKUP(B265,[1]GD_CHAM_CONG!$C$6:$AZ$934,48,FALSE)</f>
        <v>0</v>
      </c>
      <c r="M265" s="15">
        <f>VLOOKUP(B265,[1]GD_CHAM_CONG!$C$6:$BF$934,50,FALSE)+VLOOKUP(B265,[1]GD_CHAM_CONG!$C$6:$BF$934,51,FALSE)+VLOOKUP(B265,[1]GD_CHAM_CONG!$C$6:$BF$934,52,FALSE)+VLOOKUP(B265,[1]GD_CHAM_CONG!$C$6:$BF$934,53,FALSE)+VLOOKUP(B265,[1]GD_CHAM_CONG!$C$6:$BF$934,54,FALSE)</f>
        <v>0</v>
      </c>
      <c r="N265" s="16">
        <f>VLOOKUP(B265,[1]GD_CHAM_CONG!$C$1:$BK$473,61,FALSE)</f>
        <v>1</v>
      </c>
      <c r="O265" s="16">
        <f>VLOOKUP(B265,[1]GD_LCD_HS_LNS!$B$4:$F$469,5,FALSE)</f>
        <v>1.5</v>
      </c>
      <c r="P265" s="17">
        <f>VLOOKUP(B265,[1]RPT_LNS_LUONG_CHE_DO!$B$5:$BC$548,54,FALSE)</f>
        <v>6750000</v>
      </c>
      <c r="Q265" s="17">
        <f>VLOOKUP(B265,[1]RPT_LNS_LUONG_CHE_DO!$B$5:$CD$916,81,FALSE)</f>
        <v>0</v>
      </c>
      <c r="R265" s="17">
        <f>VLOOKUP(B265,[1]RPT_PHU_CAP_TN!$B$5:$G$992,6,FALSE)</f>
        <v>0</v>
      </c>
      <c r="S265" s="17">
        <f>VLOOKUP(B265,[1]RPT_TIEN_AN_TRUA!$B$5:$I$993,8,FALSE)</f>
        <v>680000</v>
      </c>
      <c r="T265" s="17">
        <f>VLOOKUP(B265,[1]RPT_LNS_LUONG_CHE_DO!$B$5:$BX$920,75,FALSE)+VLOOKUP(B265,[1]RPT_LNS_LUONG_CHE_DO!$B$5:$BY$920,76,FALSE)</f>
        <v>435923.07692307694</v>
      </c>
      <c r="U265" s="13">
        <f>VLOOKUP(B265,[1]RPT_CAC_KHOAN_GIAM_TRU!$B$4:$I$472,7,FALSE) + VLOOKUP(B265,[1]RPT_CAC_KHOAN_GIAM_TRU!$B$4:$I$472,8,FALSE)</f>
        <v>145307.69230769231</v>
      </c>
      <c r="V265" s="17">
        <f t="shared" si="12"/>
        <v>7865923.076923077</v>
      </c>
      <c r="W265" s="18">
        <f>VLOOKUP(B265,[1]RPT_BAO_HIEM!$B$5:$N$992,11,FALSE)</f>
        <v>302240</v>
      </c>
      <c r="X265" s="18">
        <f>VLOOKUP(B265,[1]RPT_BAO_HIEM!$B$5:$N$992,12,FALSE)</f>
        <v>56670</v>
      </c>
      <c r="Y265" s="18">
        <f>VLOOKUP(B265,[1]RPT_BAO_HIEM!$B$5:$N$992,13,FALSE)</f>
        <v>37780</v>
      </c>
      <c r="Z265" s="19">
        <f>MIN(VLOOKUP(B265,[1]RPT_DOAN_PHI!$B$5:$H$894,7,FALSE),115000)</f>
        <v>37780</v>
      </c>
      <c r="AA265" s="18">
        <f>VLOOKUP(B265,[1]RPT_THUE!$B$5:$H$850,7,FALSE)</f>
        <v>0</v>
      </c>
      <c r="AB265" s="18">
        <f t="shared" si="13"/>
        <v>434470</v>
      </c>
      <c r="AC265" s="20">
        <f t="shared" si="14"/>
        <v>7431453.076923077</v>
      </c>
      <c r="AD265" s="20"/>
      <c r="AE265" s="20"/>
      <c r="AF265" s="20">
        <f t="shared" si="15"/>
        <v>7431453.076923077</v>
      </c>
      <c r="AG265" s="82">
        <f t="shared" si="16"/>
        <v>396690</v>
      </c>
    </row>
    <row r="266" spans="1:33" ht="19.5" customHeight="1">
      <c r="A266" s="12">
        <f t="shared" si="17"/>
        <v>260</v>
      </c>
      <c r="B266" s="40">
        <f>[1]GD_CHUNG!B269</f>
        <v>11094</v>
      </c>
      <c r="C266" s="42" t="str">
        <f>[1]GD_CHUNG!C269</f>
        <v>Nguyễn Xuân Đỏ</v>
      </c>
      <c r="D266" s="42" t="str">
        <f>[1]GD_CHUNG!D269</f>
        <v>Nhân viên Bốc xếp</v>
      </c>
      <c r="E266" s="13" t="str">
        <f>[1]GD_CHUNG!G269</f>
        <v>HD3N</v>
      </c>
      <c r="F266" s="14">
        <f>VLOOKUP(B266,[1]GD_LCD_HS_LNS!$B$4:$E$993,4,FALSE)</f>
        <v>3778000</v>
      </c>
      <c r="G266" s="54">
        <f>VLOOKUP(B266,[1]GD_CHUNG!$B$5:$N$532,13,FALSE)</f>
        <v>19026970133011</v>
      </c>
      <c r="H266" s="15">
        <f>VLOOKUP(B266,[1]GD_CHAM_CONG!$C$6:$AN$934,38,FALSE)</f>
        <v>27</v>
      </c>
      <c r="I266" s="15">
        <f>VLOOKUP(B266,[1]GD_CHAM_CONG!$C$6:$AS$934,39,FALSE)+VLOOKUP(B266,[1]GD_CHAM_CONG!$C$6:$AS$934,40,FALSE)+VLOOKUP(B266,[1]GD_CHAM_CONG!$C$6:$AS$934,41,FALSE)+VLOOKUP(B266,[1]GD_CHAM_CONG!$C$6:$AS$934,42,FALSE)+VLOOKUP(B266,[1]GD_CHAM_CONG!$C$6:$AS$934,43,FALSE)</f>
        <v>0</v>
      </c>
      <c r="J266" s="15">
        <f>VLOOKUP(B266,[1]GD_CHAM_CONG!$C$6:$AV$934,44,FALSE)+VLOOKUP(B266,[1]GD_CHAM_CONG!$C$6:$AV$934,45,FALSE)+VLOOKUP(B266,[1]GD_CHAM_CONG!$C$6:$AV$934,46,FALSE)</f>
        <v>0</v>
      </c>
      <c r="K266" s="15">
        <f>VLOOKUP(B266,[1]GD_CHAM_CONG!$C$6:$AW$934,47,FALSE)</f>
        <v>0</v>
      </c>
      <c r="L266" s="15">
        <f>VLOOKUP(B266,[1]GD_CHAM_CONG!$C$6:$AZ$934,48,FALSE)</f>
        <v>0</v>
      </c>
      <c r="M266" s="15">
        <f>VLOOKUP(B266,[1]GD_CHAM_CONG!$C$6:$BF$934,50,FALSE)+VLOOKUP(B266,[1]GD_CHAM_CONG!$C$6:$BF$934,51,FALSE)+VLOOKUP(B266,[1]GD_CHAM_CONG!$C$6:$BF$934,52,FALSE)+VLOOKUP(B266,[1]GD_CHAM_CONG!$C$6:$BF$934,53,FALSE)+VLOOKUP(B266,[1]GD_CHAM_CONG!$C$6:$BF$934,54,FALSE)</f>
        <v>0</v>
      </c>
      <c r="N266" s="15">
        <f>VLOOKUP(B266,[1]GD_CHAM_CONG!$C$1:$BK$473,61,FALSE)</f>
        <v>0.95</v>
      </c>
      <c r="O266" s="16">
        <f>VLOOKUP(B266,[1]GD_LCD_HS_LNS!$B$4:$F$469,5,FALSE)</f>
        <v>1.5</v>
      </c>
      <c r="P266" s="17">
        <f>VLOOKUP(B266,[1]RPT_LNS_LUONG_CHE_DO!$B$5:$BC$548,54,FALSE)</f>
        <v>6412499.9999999991</v>
      </c>
      <c r="Q266" s="17">
        <f>VLOOKUP(B266,[1]RPT_LNS_LUONG_CHE_DO!$B$5:$CD$916,81,FALSE)</f>
        <v>0</v>
      </c>
      <c r="R266" s="17">
        <f>VLOOKUP(B266,[1]RPT_PHU_CAP_TN!$B$5:$G$992,6,FALSE)</f>
        <v>155000</v>
      </c>
      <c r="S266" s="17">
        <f>VLOOKUP(B266,[1]RPT_TIEN_AN_TRUA!$B$5:$I$993,8,FALSE)</f>
        <v>680000</v>
      </c>
      <c r="T266" s="17">
        <f>VLOOKUP(B266,[1]RPT_LNS_LUONG_CHE_DO!$B$5:$BX$920,75,FALSE)+VLOOKUP(B266,[1]RPT_LNS_LUONG_CHE_DO!$B$5:$BY$920,76,FALSE)</f>
        <v>0</v>
      </c>
      <c r="U266" s="13">
        <f>VLOOKUP(B266,[1]RPT_CAC_KHOAN_GIAM_TRU!$B$4:$I$472,7,FALSE) + VLOOKUP(B266,[1]RPT_CAC_KHOAN_GIAM_TRU!$B$4:$I$472,8,FALSE)</f>
        <v>0</v>
      </c>
      <c r="V266" s="17">
        <f t="shared" si="12"/>
        <v>7247499.9999999991</v>
      </c>
      <c r="W266" s="18">
        <f>VLOOKUP(B266,[1]RPT_BAO_HIEM!$B$5:$N$992,11,FALSE)</f>
        <v>302240</v>
      </c>
      <c r="X266" s="18">
        <f>VLOOKUP(B266,[1]RPT_BAO_HIEM!$B$5:$N$992,12,FALSE)</f>
        <v>56670</v>
      </c>
      <c r="Y266" s="18">
        <f>VLOOKUP(B266,[1]RPT_BAO_HIEM!$B$5:$N$992,13,FALSE)</f>
        <v>37780</v>
      </c>
      <c r="Z266" s="19">
        <f>MIN(VLOOKUP(B266,[1]RPT_DOAN_PHI!$B$5:$H$894,7,FALSE),115000)</f>
        <v>37780</v>
      </c>
      <c r="AA266" s="18">
        <f>VLOOKUP(B266,[1]RPT_THUE!$B$5:$H$850,7,FALSE)</f>
        <v>0</v>
      </c>
      <c r="AB266" s="18">
        <f t="shared" si="13"/>
        <v>434470</v>
      </c>
      <c r="AC266" s="20">
        <f t="shared" si="14"/>
        <v>6813029.9999999991</v>
      </c>
      <c r="AD266" s="20"/>
      <c r="AE266" s="20"/>
      <c r="AF266" s="20">
        <f t="shared" si="15"/>
        <v>6813029.9999999991</v>
      </c>
      <c r="AG266" s="82">
        <f t="shared" si="16"/>
        <v>396690</v>
      </c>
    </row>
    <row r="267" spans="1:33" ht="19.5" customHeight="1">
      <c r="A267" s="12">
        <f t="shared" si="17"/>
        <v>261</v>
      </c>
      <c r="B267" s="40">
        <f>[1]GD_CHUNG!B270</f>
        <v>11095</v>
      </c>
      <c r="C267" s="42" t="str">
        <f>[1]GD_CHUNG!C270</f>
        <v>Đỗ Văn Phụng</v>
      </c>
      <c r="D267" s="42" t="str">
        <f>[1]GD_CHUNG!D270</f>
        <v>Nhân viên Bốc xếp</v>
      </c>
      <c r="E267" s="13" t="str">
        <f>[1]GD_CHUNG!G270</f>
        <v>HD3N</v>
      </c>
      <c r="F267" s="14">
        <f>VLOOKUP(B267,[1]GD_LCD_HS_LNS!$B$4:$E$993,4,FALSE)</f>
        <v>3778000</v>
      </c>
      <c r="G267" s="54">
        <f>VLOOKUP(B267,[1]GD_CHUNG!$B$5:$N$532,13,FALSE)</f>
        <v>19026970134018</v>
      </c>
      <c r="H267" s="15">
        <f>VLOOKUP(B267,[1]GD_CHAM_CONG!$C$6:$AN$934,38,FALSE)</f>
        <v>26</v>
      </c>
      <c r="I267" s="15">
        <f>VLOOKUP(B267,[1]GD_CHAM_CONG!$C$6:$AS$934,39,FALSE)+VLOOKUP(B267,[1]GD_CHAM_CONG!$C$6:$AS$934,40,FALSE)+VLOOKUP(B267,[1]GD_CHAM_CONG!$C$6:$AS$934,41,FALSE)+VLOOKUP(B267,[1]GD_CHAM_CONG!$C$6:$AS$934,42,FALSE)+VLOOKUP(B267,[1]GD_CHAM_CONG!$C$6:$AS$934,43,FALSE)</f>
        <v>1</v>
      </c>
      <c r="J267" s="15">
        <f>VLOOKUP(B267,[1]GD_CHAM_CONG!$C$6:$AV$934,44,FALSE)+VLOOKUP(B267,[1]GD_CHAM_CONG!$C$6:$AV$934,45,FALSE)+VLOOKUP(B267,[1]GD_CHAM_CONG!$C$6:$AV$934,46,FALSE)</f>
        <v>0</v>
      </c>
      <c r="K267" s="15">
        <f>VLOOKUP(B267,[1]GD_CHAM_CONG!$C$6:$AW$934,47,FALSE)</f>
        <v>0</v>
      </c>
      <c r="L267" s="15">
        <f>VLOOKUP(B267,[1]GD_CHAM_CONG!$C$6:$AZ$934,48,FALSE)</f>
        <v>0</v>
      </c>
      <c r="M267" s="15">
        <f>VLOOKUP(B267,[1]GD_CHAM_CONG!$C$6:$BF$934,50,FALSE)+VLOOKUP(B267,[1]GD_CHAM_CONG!$C$6:$BF$934,51,FALSE)+VLOOKUP(B267,[1]GD_CHAM_CONG!$C$6:$BF$934,52,FALSE)+VLOOKUP(B267,[1]GD_CHAM_CONG!$C$6:$BF$934,53,FALSE)+VLOOKUP(B267,[1]GD_CHAM_CONG!$C$6:$BF$934,54,FALSE)</f>
        <v>0</v>
      </c>
      <c r="N267" s="16">
        <f>VLOOKUP(B267,[1]GD_CHAM_CONG!$C$1:$BK$473,61,FALSE)</f>
        <v>1</v>
      </c>
      <c r="O267" s="16">
        <f>VLOOKUP(B267,[1]GD_LCD_HS_LNS!$B$4:$F$469,5,FALSE)</f>
        <v>1.5</v>
      </c>
      <c r="P267" s="17">
        <f>VLOOKUP(B267,[1]RPT_LNS_LUONG_CHE_DO!$B$5:$BC$548,54,FALSE)</f>
        <v>6500000</v>
      </c>
      <c r="Q267" s="17">
        <f>VLOOKUP(B267,[1]RPT_LNS_LUONG_CHE_DO!$B$5:$CD$916,81,FALSE)</f>
        <v>0</v>
      </c>
      <c r="R267" s="17">
        <f>VLOOKUP(B267,[1]RPT_PHU_CAP_TN!$B$5:$G$992,6,FALSE)</f>
        <v>0</v>
      </c>
      <c r="S267" s="17">
        <f>VLOOKUP(B267,[1]RPT_TIEN_AN_TRUA!$B$5:$I$993,8,FALSE)</f>
        <v>654814.81481481483</v>
      </c>
      <c r="T267" s="17">
        <f>VLOOKUP(B267,[1]RPT_LNS_LUONG_CHE_DO!$B$5:$BX$920,75,FALSE)+VLOOKUP(B267,[1]RPT_LNS_LUONG_CHE_DO!$B$5:$BY$920,76,FALSE)</f>
        <v>0</v>
      </c>
      <c r="U267" s="13">
        <f>VLOOKUP(B267,[1]RPT_CAC_KHOAN_GIAM_TRU!$B$4:$I$472,7,FALSE) + VLOOKUP(B267,[1]RPT_CAC_KHOAN_GIAM_TRU!$B$4:$I$472,8,FALSE)</f>
        <v>0</v>
      </c>
      <c r="V267" s="17">
        <f t="shared" si="12"/>
        <v>7154814.8148148153</v>
      </c>
      <c r="W267" s="18">
        <f>VLOOKUP(B267,[1]RPT_BAO_HIEM!$B$5:$N$992,11,FALSE)</f>
        <v>302240</v>
      </c>
      <c r="X267" s="18">
        <f>VLOOKUP(B267,[1]RPT_BAO_HIEM!$B$5:$N$992,12,FALSE)</f>
        <v>56670</v>
      </c>
      <c r="Y267" s="18">
        <f>VLOOKUP(B267,[1]RPT_BAO_HIEM!$B$5:$N$992,13,FALSE)</f>
        <v>37780</v>
      </c>
      <c r="Z267" s="19">
        <f>MIN(VLOOKUP(B267,[1]RPT_DOAN_PHI!$B$5:$H$894,7,FALSE),115000)</f>
        <v>37780</v>
      </c>
      <c r="AA267" s="18">
        <f>VLOOKUP(B267,[1]RPT_THUE!$B$5:$H$850,7,FALSE)</f>
        <v>0</v>
      </c>
      <c r="AB267" s="18">
        <f t="shared" si="13"/>
        <v>434470</v>
      </c>
      <c r="AC267" s="20">
        <f t="shared" si="14"/>
        <v>6720344.8148148153</v>
      </c>
      <c r="AD267" s="20"/>
      <c r="AE267" s="20"/>
      <c r="AF267" s="20">
        <f t="shared" si="15"/>
        <v>6720344.8148148153</v>
      </c>
      <c r="AG267" s="82">
        <f t="shared" si="16"/>
        <v>396690</v>
      </c>
    </row>
    <row r="268" spans="1:33" ht="19.5" customHeight="1">
      <c r="A268" s="12">
        <f t="shared" si="17"/>
        <v>262</v>
      </c>
      <c r="B268" s="40">
        <f>[1]GD_CHUNG!B271</f>
        <v>11097</v>
      </c>
      <c r="C268" s="42" t="str">
        <f>[1]GD_CHUNG!C271</f>
        <v>Trần Đình Thăng</v>
      </c>
      <c r="D268" s="42" t="str">
        <f>[1]GD_CHUNG!D271</f>
        <v>Nhân viên Bốc xếp</v>
      </c>
      <c r="E268" s="13" t="str">
        <f>[1]GD_CHUNG!G271</f>
        <v>HD3N</v>
      </c>
      <c r="F268" s="14">
        <f>VLOOKUP(B268,[1]GD_LCD_HS_LNS!$B$4:$E$993,4,FALSE)</f>
        <v>3778000</v>
      </c>
      <c r="G268" s="54">
        <f>VLOOKUP(B268,[1]GD_CHUNG!$B$5:$N$532,13,FALSE)</f>
        <v>19026970136010</v>
      </c>
      <c r="H268" s="15">
        <f>VLOOKUP(B268,[1]GD_CHAM_CONG!$C$6:$AN$934,38,FALSE)</f>
        <v>27</v>
      </c>
      <c r="I268" s="15">
        <f>VLOOKUP(B268,[1]GD_CHAM_CONG!$C$6:$AS$934,39,FALSE)+VLOOKUP(B268,[1]GD_CHAM_CONG!$C$6:$AS$934,40,FALSE)+VLOOKUP(B268,[1]GD_CHAM_CONG!$C$6:$AS$934,41,FALSE)+VLOOKUP(B268,[1]GD_CHAM_CONG!$C$6:$AS$934,42,FALSE)+VLOOKUP(B268,[1]GD_CHAM_CONG!$C$6:$AS$934,43,FALSE)</f>
        <v>0</v>
      </c>
      <c r="J268" s="15">
        <f>VLOOKUP(B268,[1]GD_CHAM_CONG!$C$6:$AV$934,44,FALSE)+VLOOKUP(B268,[1]GD_CHAM_CONG!$C$6:$AV$934,45,FALSE)+VLOOKUP(B268,[1]GD_CHAM_CONG!$C$6:$AV$934,46,FALSE)</f>
        <v>0</v>
      </c>
      <c r="K268" s="15">
        <f>VLOOKUP(B268,[1]GD_CHAM_CONG!$C$6:$AW$934,47,FALSE)</f>
        <v>0</v>
      </c>
      <c r="L268" s="15">
        <f>VLOOKUP(B268,[1]GD_CHAM_CONG!$C$6:$AZ$934,48,FALSE)</f>
        <v>0</v>
      </c>
      <c r="M268" s="15">
        <f>VLOOKUP(B268,[1]GD_CHAM_CONG!$C$6:$BF$934,50,FALSE)+VLOOKUP(B268,[1]GD_CHAM_CONG!$C$6:$BF$934,51,FALSE)+VLOOKUP(B268,[1]GD_CHAM_CONG!$C$6:$BF$934,52,FALSE)+VLOOKUP(B268,[1]GD_CHAM_CONG!$C$6:$BF$934,53,FALSE)+VLOOKUP(B268,[1]GD_CHAM_CONG!$C$6:$BF$934,54,FALSE)</f>
        <v>0</v>
      </c>
      <c r="N268" s="16">
        <f>VLOOKUP(B268,[1]GD_CHAM_CONG!$C$1:$BK$473,61,FALSE)</f>
        <v>1</v>
      </c>
      <c r="O268" s="16">
        <f>VLOOKUP(B268,[1]GD_LCD_HS_LNS!$B$4:$F$469,5,FALSE)</f>
        <v>1.5</v>
      </c>
      <c r="P268" s="17">
        <f>VLOOKUP(B268,[1]RPT_LNS_LUONG_CHE_DO!$B$5:$BC$548,54,FALSE)</f>
        <v>6750000</v>
      </c>
      <c r="Q268" s="17">
        <f>VLOOKUP(B268,[1]RPT_LNS_LUONG_CHE_DO!$B$5:$CD$916,81,FALSE)</f>
        <v>0</v>
      </c>
      <c r="R268" s="17">
        <f>VLOOKUP(B268,[1]RPT_PHU_CAP_TN!$B$5:$G$992,6,FALSE)</f>
        <v>155000</v>
      </c>
      <c r="S268" s="17">
        <f>VLOOKUP(B268,[1]RPT_TIEN_AN_TRUA!$B$5:$I$993,8,FALSE)</f>
        <v>680000</v>
      </c>
      <c r="T268" s="17">
        <f>VLOOKUP(B268,[1]RPT_LNS_LUONG_CHE_DO!$B$5:$BX$920,75,FALSE)+VLOOKUP(B268,[1]RPT_LNS_LUONG_CHE_DO!$B$5:$BY$920,76,FALSE)</f>
        <v>435923.07692307694</v>
      </c>
      <c r="U268" s="13">
        <f>VLOOKUP(B268,[1]RPT_CAC_KHOAN_GIAM_TRU!$B$4:$I$472,7,FALSE) + VLOOKUP(B268,[1]RPT_CAC_KHOAN_GIAM_TRU!$B$4:$I$472,8,FALSE)</f>
        <v>145307.69230769231</v>
      </c>
      <c r="V268" s="17">
        <f t="shared" si="12"/>
        <v>8020923.076923077</v>
      </c>
      <c r="W268" s="18">
        <f>VLOOKUP(B268,[1]RPT_BAO_HIEM!$B$5:$N$992,11,FALSE)</f>
        <v>302240</v>
      </c>
      <c r="X268" s="18">
        <f>VLOOKUP(B268,[1]RPT_BAO_HIEM!$B$5:$N$992,12,FALSE)</f>
        <v>56670</v>
      </c>
      <c r="Y268" s="18">
        <f>VLOOKUP(B268,[1]RPT_BAO_HIEM!$B$5:$N$992,13,FALSE)</f>
        <v>37780</v>
      </c>
      <c r="Z268" s="19">
        <f>MIN(VLOOKUP(B268,[1]RPT_DOAN_PHI!$B$5:$H$894,7,FALSE),115000)</f>
        <v>37780</v>
      </c>
      <c r="AA268" s="18">
        <f>VLOOKUP(B268,[1]RPT_THUE!$B$5:$H$850,7,FALSE)</f>
        <v>0</v>
      </c>
      <c r="AB268" s="18">
        <f t="shared" si="13"/>
        <v>434470</v>
      </c>
      <c r="AC268" s="20">
        <f t="shared" si="14"/>
        <v>7586453.076923077</v>
      </c>
      <c r="AD268" s="20"/>
      <c r="AE268" s="21"/>
      <c r="AF268" s="20">
        <f t="shared" si="15"/>
        <v>7586453.076923077</v>
      </c>
      <c r="AG268" s="82">
        <f t="shared" si="16"/>
        <v>396690</v>
      </c>
    </row>
    <row r="269" spans="1:33" ht="19.5" customHeight="1">
      <c r="A269" s="12">
        <f t="shared" si="17"/>
        <v>263</v>
      </c>
      <c r="B269" s="40">
        <f>[1]GD_CHUNG!B272</f>
        <v>11098</v>
      </c>
      <c r="C269" s="42" t="str">
        <f>[1]GD_CHUNG!C272</f>
        <v>Lương Bá Huỳnh</v>
      </c>
      <c r="D269" s="42" t="str">
        <f>[1]GD_CHUNG!D272</f>
        <v>Nhân viên Bốc xếp</v>
      </c>
      <c r="E269" s="13" t="str">
        <f>[1]GD_CHUNG!G272</f>
        <v>HD3N</v>
      </c>
      <c r="F269" s="14">
        <f>VLOOKUP(B269,[1]GD_LCD_HS_LNS!$B$4:$E$993,4,FALSE)</f>
        <v>3778000</v>
      </c>
      <c r="G269" s="54">
        <f>VLOOKUP(B269,[1]GD_CHUNG!$B$5:$N$532,13,FALSE)</f>
        <v>19026970137017</v>
      </c>
      <c r="H269" s="15">
        <f>VLOOKUP(B269,[1]GD_CHAM_CONG!$C$6:$AN$934,38,FALSE)</f>
        <v>27</v>
      </c>
      <c r="I269" s="15">
        <f>VLOOKUP(B269,[1]GD_CHAM_CONG!$C$6:$AS$934,39,FALSE)+VLOOKUP(B269,[1]GD_CHAM_CONG!$C$6:$AS$934,40,FALSE)+VLOOKUP(B269,[1]GD_CHAM_CONG!$C$6:$AS$934,41,FALSE)+VLOOKUP(B269,[1]GD_CHAM_CONG!$C$6:$AS$934,42,FALSE)+VLOOKUP(B269,[1]GD_CHAM_CONG!$C$6:$AS$934,43,FALSE)</f>
        <v>0</v>
      </c>
      <c r="J269" s="15">
        <f>VLOOKUP(B269,[1]GD_CHAM_CONG!$C$6:$AV$934,44,FALSE)+VLOOKUP(B269,[1]GD_CHAM_CONG!$C$6:$AV$934,45,FALSE)+VLOOKUP(B269,[1]GD_CHAM_CONG!$C$6:$AV$934,46,FALSE)</f>
        <v>0</v>
      </c>
      <c r="K269" s="15">
        <f>VLOOKUP(B269,[1]GD_CHAM_CONG!$C$6:$AW$934,47,FALSE)</f>
        <v>0</v>
      </c>
      <c r="L269" s="15">
        <f>VLOOKUP(B269,[1]GD_CHAM_CONG!$C$6:$AZ$934,48,FALSE)</f>
        <v>0</v>
      </c>
      <c r="M269" s="15">
        <f>VLOOKUP(B269,[1]GD_CHAM_CONG!$C$6:$BF$934,50,FALSE)+VLOOKUP(B269,[1]GD_CHAM_CONG!$C$6:$BF$934,51,FALSE)+VLOOKUP(B269,[1]GD_CHAM_CONG!$C$6:$BF$934,52,FALSE)+VLOOKUP(B269,[1]GD_CHAM_CONG!$C$6:$BF$934,53,FALSE)+VLOOKUP(B269,[1]GD_CHAM_CONG!$C$6:$BF$934,54,FALSE)</f>
        <v>0</v>
      </c>
      <c r="N269" s="16">
        <f>VLOOKUP(B269,[1]GD_CHAM_CONG!$C$1:$BK$473,61,FALSE)</f>
        <v>0.98</v>
      </c>
      <c r="O269" s="16">
        <f>VLOOKUP(B269,[1]GD_LCD_HS_LNS!$B$4:$F$469,5,FALSE)</f>
        <v>1.5</v>
      </c>
      <c r="P269" s="17">
        <f>VLOOKUP(B269,[1]RPT_LNS_LUONG_CHE_DO!$B$5:$BC$548,54,FALSE)</f>
        <v>6615000</v>
      </c>
      <c r="Q269" s="17">
        <f>VLOOKUP(B269,[1]RPT_LNS_LUONG_CHE_DO!$B$5:$CD$916,81,FALSE)</f>
        <v>0</v>
      </c>
      <c r="R269" s="17">
        <f>VLOOKUP(B269,[1]RPT_PHU_CAP_TN!$B$5:$G$992,6,FALSE)</f>
        <v>155000</v>
      </c>
      <c r="S269" s="17">
        <f>VLOOKUP(B269,[1]RPT_TIEN_AN_TRUA!$B$5:$I$993,8,FALSE)</f>
        <v>680000</v>
      </c>
      <c r="T269" s="17">
        <f>VLOOKUP(B269,[1]RPT_LNS_LUONG_CHE_DO!$B$5:$BX$920,75,FALSE)+VLOOKUP(B269,[1]RPT_LNS_LUONG_CHE_DO!$B$5:$BY$920,76,FALSE)</f>
        <v>435923.07692307694</v>
      </c>
      <c r="U269" s="13">
        <f>VLOOKUP(B269,[1]RPT_CAC_KHOAN_GIAM_TRU!$B$4:$I$472,7,FALSE) + VLOOKUP(B269,[1]RPT_CAC_KHOAN_GIAM_TRU!$B$4:$I$472,8,FALSE)</f>
        <v>145307.69230769231</v>
      </c>
      <c r="V269" s="17">
        <f t="shared" si="12"/>
        <v>7885923.076923077</v>
      </c>
      <c r="W269" s="18">
        <f>VLOOKUP(B269,[1]RPT_BAO_HIEM!$B$5:$N$992,11,FALSE)</f>
        <v>302240</v>
      </c>
      <c r="X269" s="18">
        <f>VLOOKUP(B269,[1]RPT_BAO_HIEM!$B$5:$N$992,12,FALSE)</f>
        <v>56670</v>
      </c>
      <c r="Y269" s="18">
        <f>VLOOKUP(B269,[1]RPT_BAO_HIEM!$B$5:$N$992,13,FALSE)</f>
        <v>37780</v>
      </c>
      <c r="Z269" s="19">
        <f>MIN(VLOOKUP(B269,[1]RPT_DOAN_PHI!$B$5:$H$894,7,FALSE),115000)</f>
        <v>37780</v>
      </c>
      <c r="AA269" s="18">
        <f>VLOOKUP(B269,[1]RPT_THUE!$B$5:$H$850,7,FALSE)</f>
        <v>0</v>
      </c>
      <c r="AB269" s="18">
        <f t="shared" si="13"/>
        <v>434470</v>
      </c>
      <c r="AC269" s="20">
        <f t="shared" si="14"/>
        <v>7451453.076923077</v>
      </c>
      <c r="AD269" s="20"/>
      <c r="AE269" s="20"/>
      <c r="AF269" s="20">
        <f t="shared" si="15"/>
        <v>7451453.076923077</v>
      </c>
      <c r="AG269" s="82">
        <f t="shared" si="16"/>
        <v>396690</v>
      </c>
    </row>
    <row r="270" spans="1:33" ht="19.5" customHeight="1">
      <c r="A270" s="12">
        <f t="shared" si="17"/>
        <v>264</v>
      </c>
      <c r="B270" s="40">
        <f>[1]GD_CHUNG!B273</f>
        <v>12574</v>
      </c>
      <c r="C270" s="42" t="str">
        <f>[1]GD_CHUNG!C273</f>
        <v>Lê Văn Hùng</v>
      </c>
      <c r="D270" s="42" t="str">
        <f>[1]GD_CHUNG!D273</f>
        <v>Nhân viên Bốc xếp</v>
      </c>
      <c r="E270" s="13" t="str">
        <f>[1]GD_CHUNG!G273</f>
        <v>HD3N</v>
      </c>
      <c r="F270" s="14">
        <f>VLOOKUP(B270,[1]GD_LCD_HS_LNS!$B$4:$E$993,4,FALSE)</f>
        <v>3778000</v>
      </c>
      <c r="G270" s="54">
        <f>VLOOKUP(B270,[1]GD_CHUNG!$B$5:$N$532,13,FALSE)</f>
        <v>19028385597013</v>
      </c>
      <c r="H270" s="15">
        <f>VLOOKUP(B270,[1]GD_CHAM_CONG!$C$6:$AN$934,38,FALSE)</f>
        <v>26</v>
      </c>
      <c r="I270" s="15">
        <f>VLOOKUP(B270,[1]GD_CHAM_CONG!$C$6:$AS$934,39,FALSE)+VLOOKUP(B270,[1]GD_CHAM_CONG!$C$6:$AS$934,40,FALSE)+VLOOKUP(B270,[1]GD_CHAM_CONG!$C$6:$AS$934,41,FALSE)+VLOOKUP(B270,[1]GD_CHAM_CONG!$C$6:$AS$934,42,FALSE)+VLOOKUP(B270,[1]GD_CHAM_CONG!$C$6:$AS$934,43,FALSE)</f>
        <v>1</v>
      </c>
      <c r="J270" s="15">
        <f>VLOOKUP(B270,[1]GD_CHAM_CONG!$C$6:$AV$934,44,FALSE)+VLOOKUP(B270,[1]GD_CHAM_CONG!$C$6:$AV$934,45,FALSE)+VLOOKUP(B270,[1]GD_CHAM_CONG!$C$6:$AV$934,46,FALSE)</f>
        <v>0</v>
      </c>
      <c r="K270" s="15">
        <f>VLOOKUP(B270,[1]GD_CHAM_CONG!$C$6:$AW$934,47,FALSE)</f>
        <v>0</v>
      </c>
      <c r="L270" s="15">
        <f>VLOOKUP(B270,[1]GD_CHAM_CONG!$C$6:$AZ$934,48,FALSE)</f>
        <v>0</v>
      </c>
      <c r="M270" s="15">
        <f>VLOOKUP(B270,[1]GD_CHAM_CONG!$C$6:$BF$934,50,FALSE)+VLOOKUP(B270,[1]GD_CHAM_CONG!$C$6:$BF$934,51,FALSE)+VLOOKUP(B270,[1]GD_CHAM_CONG!$C$6:$BF$934,52,FALSE)+VLOOKUP(B270,[1]GD_CHAM_CONG!$C$6:$BF$934,53,FALSE)+VLOOKUP(B270,[1]GD_CHAM_CONG!$C$6:$BF$934,54,FALSE)</f>
        <v>0</v>
      </c>
      <c r="N270" s="16">
        <f>VLOOKUP(B270,[1]GD_CHAM_CONG!$C$1:$BK$473,61,FALSE)</f>
        <v>1</v>
      </c>
      <c r="O270" s="16">
        <f>VLOOKUP(B270,[1]GD_LCD_HS_LNS!$B$4:$F$469,5,FALSE)</f>
        <v>1.5</v>
      </c>
      <c r="P270" s="17">
        <f>VLOOKUP(B270,[1]RPT_LNS_LUONG_CHE_DO!$B$5:$BC$548,54,FALSE)</f>
        <v>6500000</v>
      </c>
      <c r="Q270" s="17">
        <f>VLOOKUP(B270,[1]RPT_LNS_LUONG_CHE_DO!$B$5:$CD$916,81,FALSE)</f>
        <v>0</v>
      </c>
      <c r="R270" s="17">
        <f>VLOOKUP(B270,[1]RPT_PHU_CAP_TN!$B$5:$G$992,6,FALSE)</f>
        <v>0</v>
      </c>
      <c r="S270" s="17">
        <f>VLOOKUP(B270,[1]RPT_TIEN_AN_TRUA!$B$5:$I$993,8,FALSE)</f>
        <v>654814.81481481483</v>
      </c>
      <c r="T270" s="17">
        <f>VLOOKUP(B270,[1]RPT_LNS_LUONG_CHE_DO!$B$5:$BX$920,75,FALSE)+VLOOKUP(B270,[1]RPT_LNS_LUONG_CHE_DO!$B$5:$BY$920,76,FALSE)</f>
        <v>435923.07692307694</v>
      </c>
      <c r="U270" s="13">
        <f>VLOOKUP(B270,[1]RPT_CAC_KHOAN_GIAM_TRU!$B$4:$I$472,7,FALSE) + VLOOKUP(B270,[1]RPT_CAC_KHOAN_GIAM_TRU!$B$4:$I$472,8,FALSE)</f>
        <v>145307.69230769231</v>
      </c>
      <c r="V270" s="17">
        <f t="shared" si="12"/>
        <v>7590737.8917378923</v>
      </c>
      <c r="W270" s="18">
        <f>VLOOKUP(B270,[1]RPT_BAO_HIEM!$B$5:$N$992,11,FALSE)</f>
        <v>302240</v>
      </c>
      <c r="X270" s="18">
        <f>VLOOKUP(B270,[1]RPT_BAO_HIEM!$B$5:$N$992,12,FALSE)</f>
        <v>56670</v>
      </c>
      <c r="Y270" s="18">
        <f>VLOOKUP(B270,[1]RPT_BAO_HIEM!$B$5:$N$992,13,FALSE)</f>
        <v>37780</v>
      </c>
      <c r="Z270" s="19">
        <f>MIN(VLOOKUP(B270,[1]RPT_DOAN_PHI!$B$5:$H$894,7,FALSE),115000)</f>
        <v>37780</v>
      </c>
      <c r="AA270" s="18">
        <f>VLOOKUP(B270,[1]RPT_THUE!$B$5:$H$850,7,FALSE)</f>
        <v>0</v>
      </c>
      <c r="AB270" s="18">
        <f t="shared" si="13"/>
        <v>434470</v>
      </c>
      <c r="AC270" s="20">
        <f t="shared" si="14"/>
        <v>7156267.8917378923</v>
      </c>
      <c r="AD270" s="20"/>
      <c r="AE270" s="20"/>
      <c r="AF270" s="20">
        <f t="shared" si="15"/>
        <v>7156267.8917378923</v>
      </c>
      <c r="AG270" s="82">
        <f t="shared" si="16"/>
        <v>396690</v>
      </c>
    </row>
    <row r="271" spans="1:33" ht="19.5" customHeight="1">
      <c r="A271" s="12">
        <f t="shared" si="17"/>
        <v>265</v>
      </c>
      <c r="B271" s="40">
        <f>[1]GD_CHUNG!B274</f>
        <v>12576</v>
      </c>
      <c r="C271" s="42" t="str">
        <f>[1]GD_CHUNG!C274</f>
        <v>Nguyễn Tùng Giang</v>
      </c>
      <c r="D271" s="42" t="str">
        <f>[1]GD_CHUNG!D274</f>
        <v>Nhân viên Bốc xếp</v>
      </c>
      <c r="E271" s="13" t="str">
        <f>[1]GD_CHUNG!G274</f>
        <v>HD3N</v>
      </c>
      <c r="F271" s="14">
        <f>VLOOKUP(B271,[1]GD_LCD_HS_LNS!$B$4:$E$993,4,FALSE)</f>
        <v>3778000</v>
      </c>
      <c r="G271" s="54">
        <f>VLOOKUP(B271,[1]GD_CHUNG!$B$5:$N$532,13,FALSE)</f>
        <v>19028385574013</v>
      </c>
      <c r="H271" s="15">
        <f>VLOOKUP(B271,[1]GD_CHAM_CONG!$C$6:$AN$934,38,FALSE)</f>
        <v>27</v>
      </c>
      <c r="I271" s="15">
        <f>VLOOKUP(B271,[1]GD_CHAM_CONG!$C$6:$AS$934,39,FALSE)+VLOOKUP(B271,[1]GD_CHAM_CONG!$C$6:$AS$934,40,FALSE)+VLOOKUP(B271,[1]GD_CHAM_CONG!$C$6:$AS$934,41,FALSE)+VLOOKUP(B271,[1]GD_CHAM_CONG!$C$6:$AS$934,42,FALSE)+VLOOKUP(B271,[1]GD_CHAM_CONG!$C$6:$AS$934,43,FALSE)</f>
        <v>0</v>
      </c>
      <c r="J271" s="15">
        <f>VLOOKUP(B271,[1]GD_CHAM_CONG!$C$6:$AV$934,44,FALSE)+VLOOKUP(B271,[1]GD_CHAM_CONG!$C$6:$AV$934,45,FALSE)+VLOOKUP(B271,[1]GD_CHAM_CONG!$C$6:$AV$934,46,FALSE)</f>
        <v>0</v>
      </c>
      <c r="K271" s="15">
        <f>VLOOKUP(B271,[1]GD_CHAM_CONG!$C$6:$AW$934,47,FALSE)</f>
        <v>0</v>
      </c>
      <c r="L271" s="15">
        <f>VLOOKUP(B271,[1]GD_CHAM_CONG!$C$6:$AZ$934,48,FALSE)</f>
        <v>0</v>
      </c>
      <c r="M271" s="15">
        <f>VLOOKUP(B271,[1]GD_CHAM_CONG!$C$6:$BF$934,50,FALSE)+VLOOKUP(B271,[1]GD_CHAM_CONG!$C$6:$BF$934,51,FALSE)+VLOOKUP(B271,[1]GD_CHAM_CONG!$C$6:$BF$934,52,FALSE)+VLOOKUP(B271,[1]GD_CHAM_CONG!$C$6:$BF$934,53,FALSE)+VLOOKUP(B271,[1]GD_CHAM_CONG!$C$6:$BF$934,54,FALSE)</f>
        <v>0</v>
      </c>
      <c r="N271" s="16">
        <f>VLOOKUP(B271,[1]GD_CHAM_CONG!$C$1:$BK$473,61,FALSE)</f>
        <v>1</v>
      </c>
      <c r="O271" s="16">
        <f>VLOOKUP(B271,[1]GD_LCD_HS_LNS!$B$4:$F$469,5,FALSE)</f>
        <v>1.5</v>
      </c>
      <c r="P271" s="17">
        <f>VLOOKUP(B271,[1]RPT_LNS_LUONG_CHE_DO!$B$5:$BC$548,54,FALSE)</f>
        <v>6750000</v>
      </c>
      <c r="Q271" s="17">
        <f>VLOOKUP(B271,[1]RPT_LNS_LUONG_CHE_DO!$B$5:$CD$916,81,FALSE)</f>
        <v>0</v>
      </c>
      <c r="R271" s="17">
        <f>VLOOKUP(B271,[1]RPT_PHU_CAP_TN!$B$5:$G$992,6,FALSE)</f>
        <v>0</v>
      </c>
      <c r="S271" s="17">
        <f>VLOOKUP(B271,[1]RPT_TIEN_AN_TRUA!$B$5:$I$993,8,FALSE)</f>
        <v>680000</v>
      </c>
      <c r="T271" s="17">
        <f>VLOOKUP(B271,[1]RPT_LNS_LUONG_CHE_DO!$B$5:$BX$920,75,FALSE)+VLOOKUP(B271,[1]RPT_LNS_LUONG_CHE_DO!$B$5:$BY$920,76,FALSE)</f>
        <v>217961.53846153847</v>
      </c>
      <c r="U271" s="13">
        <f>VLOOKUP(B271,[1]RPT_CAC_KHOAN_GIAM_TRU!$B$4:$I$472,7,FALSE) + VLOOKUP(B271,[1]RPT_CAC_KHOAN_GIAM_TRU!$B$4:$I$472,8,FALSE)</f>
        <v>72653.846153846156</v>
      </c>
      <c r="V271" s="17">
        <f t="shared" si="12"/>
        <v>7647961.538461538</v>
      </c>
      <c r="W271" s="18">
        <f>VLOOKUP(B271,[1]RPT_BAO_HIEM!$B$5:$N$992,11,FALSE)</f>
        <v>302240</v>
      </c>
      <c r="X271" s="18">
        <f>VLOOKUP(B271,[1]RPT_BAO_HIEM!$B$5:$N$992,12,FALSE)</f>
        <v>56670</v>
      </c>
      <c r="Y271" s="18">
        <f>VLOOKUP(B271,[1]RPT_BAO_HIEM!$B$5:$N$992,13,FALSE)</f>
        <v>37780</v>
      </c>
      <c r="Z271" s="19">
        <f>MIN(VLOOKUP(B271,[1]RPT_DOAN_PHI!$B$5:$H$894,7,FALSE),115000)</f>
        <v>37780</v>
      </c>
      <c r="AA271" s="18">
        <f>VLOOKUP(B271,[1]RPT_THUE!$B$5:$H$850,7,FALSE)</f>
        <v>0</v>
      </c>
      <c r="AB271" s="18">
        <f t="shared" si="13"/>
        <v>434470</v>
      </c>
      <c r="AC271" s="20">
        <f t="shared" si="14"/>
        <v>7213491.538461538</v>
      </c>
      <c r="AD271" s="20"/>
      <c r="AE271" s="20"/>
      <c r="AF271" s="20">
        <f t="shared" si="15"/>
        <v>7213491.538461538</v>
      </c>
      <c r="AG271" s="82">
        <f t="shared" si="16"/>
        <v>396690</v>
      </c>
    </row>
    <row r="272" spans="1:33" ht="19.5" customHeight="1">
      <c r="A272" s="12">
        <f t="shared" si="17"/>
        <v>266</v>
      </c>
      <c r="B272" s="40">
        <f>[1]GD_CHUNG!B275</f>
        <v>12578</v>
      </c>
      <c r="C272" s="42" t="str">
        <f>[1]GD_CHUNG!C275</f>
        <v>Bùi Bảo Long</v>
      </c>
      <c r="D272" s="42" t="str">
        <f>[1]GD_CHUNG!D275</f>
        <v>Nhân viên Bốc xếp</v>
      </c>
      <c r="E272" s="13" t="str">
        <f>[1]GD_CHUNG!G275</f>
        <v>HD3N</v>
      </c>
      <c r="F272" s="14">
        <f>VLOOKUP(B272,[1]GD_LCD_HS_LNS!$B$4:$E$993,4,FALSE)</f>
        <v>3778000</v>
      </c>
      <c r="G272" s="54">
        <f>VLOOKUP(B272,[1]GD_CHUNG!$B$5:$N$532,13,FALSE)</f>
        <v>14022643677012</v>
      </c>
      <c r="H272" s="15">
        <f>VLOOKUP(B272,[1]GD_CHAM_CONG!$C$6:$AN$934,38,FALSE)</f>
        <v>27</v>
      </c>
      <c r="I272" s="15">
        <f>VLOOKUP(B272,[1]GD_CHAM_CONG!$C$6:$AS$934,39,FALSE)+VLOOKUP(B272,[1]GD_CHAM_CONG!$C$6:$AS$934,40,FALSE)+VLOOKUP(B272,[1]GD_CHAM_CONG!$C$6:$AS$934,41,FALSE)+VLOOKUP(B272,[1]GD_CHAM_CONG!$C$6:$AS$934,42,FALSE)+VLOOKUP(B272,[1]GD_CHAM_CONG!$C$6:$AS$934,43,FALSE)</f>
        <v>0</v>
      </c>
      <c r="J272" s="15">
        <f>VLOOKUP(B272,[1]GD_CHAM_CONG!$C$6:$AV$934,44,FALSE)+VLOOKUP(B272,[1]GD_CHAM_CONG!$C$6:$AV$934,45,FALSE)+VLOOKUP(B272,[1]GD_CHAM_CONG!$C$6:$AV$934,46,FALSE)</f>
        <v>0</v>
      </c>
      <c r="K272" s="15">
        <f>VLOOKUP(B272,[1]GD_CHAM_CONG!$C$6:$AW$934,47,FALSE)</f>
        <v>0</v>
      </c>
      <c r="L272" s="15">
        <f>VLOOKUP(B272,[1]GD_CHAM_CONG!$C$6:$AZ$934,48,FALSE)</f>
        <v>0</v>
      </c>
      <c r="M272" s="15">
        <f>VLOOKUP(B272,[1]GD_CHAM_CONG!$C$6:$BF$934,50,FALSE)+VLOOKUP(B272,[1]GD_CHAM_CONG!$C$6:$BF$934,51,FALSE)+VLOOKUP(B272,[1]GD_CHAM_CONG!$C$6:$BF$934,52,FALSE)+VLOOKUP(B272,[1]GD_CHAM_CONG!$C$6:$BF$934,53,FALSE)+VLOOKUP(B272,[1]GD_CHAM_CONG!$C$6:$BF$934,54,FALSE)</f>
        <v>0</v>
      </c>
      <c r="N272" s="16">
        <f>VLOOKUP(B272,[1]GD_CHAM_CONG!$C$1:$BK$473,61,FALSE)</f>
        <v>1</v>
      </c>
      <c r="O272" s="16">
        <f>VLOOKUP(B272,[1]GD_LCD_HS_LNS!$B$4:$F$469,5,FALSE)</f>
        <v>1.5</v>
      </c>
      <c r="P272" s="17">
        <f>VLOOKUP(B272,[1]RPT_LNS_LUONG_CHE_DO!$B$5:$BC$548,54,FALSE)</f>
        <v>6750000</v>
      </c>
      <c r="Q272" s="17">
        <f>VLOOKUP(B272,[1]RPT_LNS_LUONG_CHE_DO!$B$5:$CD$916,81,FALSE)</f>
        <v>0</v>
      </c>
      <c r="R272" s="17">
        <f>VLOOKUP(B272,[1]RPT_PHU_CAP_TN!$B$5:$G$992,6,FALSE)</f>
        <v>155000</v>
      </c>
      <c r="S272" s="17">
        <f>VLOOKUP(B272,[1]RPT_TIEN_AN_TRUA!$B$5:$I$993,8,FALSE)</f>
        <v>680000</v>
      </c>
      <c r="T272" s="17">
        <f>VLOOKUP(B272,[1]RPT_LNS_LUONG_CHE_DO!$B$5:$BX$920,75,FALSE)+VLOOKUP(B272,[1]RPT_LNS_LUONG_CHE_DO!$B$5:$BY$920,76,FALSE)</f>
        <v>435923.07692307694</v>
      </c>
      <c r="U272" s="13">
        <f>VLOOKUP(B272,[1]RPT_CAC_KHOAN_GIAM_TRU!$B$4:$I$472,7,FALSE) + VLOOKUP(B272,[1]RPT_CAC_KHOAN_GIAM_TRU!$B$4:$I$472,8,FALSE)</f>
        <v>145307.69230769231</v>
      </c>
      <c r="V272" s="17">
        <f t="shared" si="12"/>
        <v>8020923.076923077</v>
      </c>
      <c r="W272" s="18">
        <f>VLOOKUP(B272,[1]RPT_BAO_HIEM!$B$5:$N$992,11,FALSE)</f>
        <v>302240</v>
      </c>
      <c r="X272" s="18">
        <f>VLOOKUP(B272,[1]RPT_BAO_HIEM!$B$5:$N$992,12,FALSE)</f>
        <v>56670</v>
      </c>
      <c r="Y272" s="18">
        <f>VLOOKUP(B272,[1]RPT_BAO_HIEM!$B$5:$N$992,13,FALSE)</f>
        <v>37780</v>
      </c>
      <c r="Z272" s="19">
        <f>MIN(VLOOKUP(B272,[1]RPT_DOAN_PHI!$B$5:$H$894,7,FALSE),115000)</f>
        <v>37780</v>
      </c>
      <c r="AA272" s="18">
        <f>VLOOKUP(B272,[1]RPT_THUE!$B$5:$H$850,7,FALSE)</f>
        <v>0</v>
      </c>
      <c r="AB272" s="18">
        <f t="shared" si="13"/>
        <v>434470</v>
      </c>
      <c r="AC272" s="20">
        <f t="shared" si="14"/>
        <v>7586453.076923077</v>
      </c>
      <c r="AD272" s="20"/>
      <c r="AE272" s="20"/>
      <c r="AF272" s="20">
        <f t="shared" si="15"/>
        <v>7586453.076923077</v>
      </c>
      <c r="AG272" s="82">
        <f t="shared" si="16"/>
        <v>396690</v>
      </c>
    </row>
    <row r="273" spans="1:33" ht="19.5" customHeight="1">
      <c r="A273" s="12">
        <f t="shared" si="17"/>
        <v>267</v>
      </c>
      <c r="B273" s="40">
        <f>[1]GD_CHUNG!B276</f>
        <v>12580</v>
      </c>
      <c r="C273" s="42" t="str">
        <f>[1]GD_CHUNG!C276</f>
        <v>Đào Công Duẩn</v>
      </c>
      <c r="D273" s="42" t="str">
        <f>[1]GD_CHUNG!D276</f>
        <v>Nhân viên Bốc xếp</v>
      </c>
      <c r="E273" s="13" t="str">
        <f>[1]GD_CHUNG!G276</f>
        <v>HD3N</v>
      </c>
      <c r="F273" s="14">
        <f>VLOOKUP(B273,[1]GD_LCD_HS_LNS!$B$4:$E$993,4,FALSE)</f>
        <v>3778000</v>
      </c>
      <c r="G273" s="54">
        <f>VLOOKUP(B273,[1]GD_CHUNG!$B$5:$N$532,13,FALSE)</f>
        <v>19028385612012</v>
      </c>
      <c r="H273" s="15">
        <f>VLOOKUP(B273,[1]GD_CHAM_CONG!$C$6:$AN$934,38,FALSE)</f>
        <v>21</v>
      </c>
      <c r="I273" s="15">
        <f>VLOOKUP(B273,[1]GD_CHAM_CONG!$C$6:$AS$934,39,FALSE)+VLOOKUP(B273,[1]GD_CHAM_CONG!$C$6:$AS$934,40,FALSE)+VLOOKUP(B273,[1]GD_CHAM_CONG!$C$6:$AS$934,41,FALSE)+VLOOKUP(B273,[1]GD_CHAM_CONG!$C$6:$AS$934,42,FALSE)+VLOOKUP(B273,[1]GD_CHAM_CONG!$C$6:$AS$934,43,FALSE)</f>
        <v>6</v>
      </c>
      <c r="J273" s="15">
        <f>VLOOKUP(B273,[1]GD_CHAM_CONG!$C$6:$AV$934,44,FALSE)+VLOOKUP(B273,[1]GD_CHAM_CONG!$C$6:$AV$934,45,FALSE)+VLOOKUP(B273,[1]GD_CHAM_CONG!$C$6:$AV$934,46,FALSE)</f>
        <v>0</v>
      </c>
      <c r="K273" s="15">
        <f>VLOOKUP(B273,[1]GD_CHAM_CONG!$C$6:$AW$934,47,FALSE)</f>
        <v>0</v>
      </c>
      <c r="L273" s="15">
        <f>VLOOKUP(B273,[1]GD_CHAM_CONG!$C$6:$AZ$934,48,FALSE)</f>
        <v>0</v>
      </c>
      <c r="M273" s="15">
        <f>VLOOKUP(B273,[1]GD_CHAM_CONG!$C$6:$BF$934,50,FALSE)+VLOOKUP(B273,[1]GD_CHAM_CONG!$C$6:$BF$934,51,FALSE)+VLOOKUP(B273,[1]GD_CHAM_CONG!$C$6:$BF$934,52,FALSE)+VLOOKUP(B273,[1]GD_CHAM_CONG!$C$6:$BF$934,53,FALSE)+VLOOKUP(B273,[1]GD_CHAM_CONG!$C$6:$BF$934,54,FALSE)</f>
        <v>0</v>
      </c>
      <c r="N273" s="16">
        <f>VLOOKUP(B273,[1]GD_CHAM_CONG!$C$1:$BK$473,61,FALSE)</f>
        <v>1</v>
      </c>
      <c r="O273" s="16">
        <f>VLOOKUP(B273,[1]GD_LCD_HS_LNS!$B$4:$F$469,5,FALSE)</f>
        <v>1.5</v>
      </c>
      <c r="P273" s="17">
        <f>VLOOKUP(B273,[1]RPT_LNS_LUONG_CHE_DO!$B$5:$BC$548,54,FALSE)</f>
        <v>5250000</v>
      </c>
      <c r="Q273" s="17">
        <f>VLOOKUP(B273,[1]RPT_LNS_LUONG_CHE_DO!$B$5:$CD$916,81,FALSE)</f>
        <v>0</v>
      </c>
      <c r="R273" s="17">
        <f>VLOOKUP(B273,[1]RPT_PHU_CAP_TN!$B$5:$G$992,6,FALSE)</f>
        <v>0</v>
      </c>
      <c r="S273" s="17">
        <f>VLOOKUP(B273,[1]RPT_TIEN_AN_TRUA!$B$5:$I$993,8,FALSE)</f>
        <v>528888.88888888888</v>
      </c>
      <c r="T273" s="17">
        <f>VLOOKUP(B273,[1]RPT_LNS_LUONG_CHE_DO!$B$5:$BX$920,75,FALSE)+VLOOKUP(B273,[1]RPT_LNS_LUONG_CHE_DO!$B$5:$BY$920,76,FALSE)</f>
        <v>435923.07692307694</v>
      </c>
      <c r="U273" s="13">
        <f>VLOOKUP(B273,[1]RPT_CAC_KHOAN_GIAM_TRU!$B$4:$I$472,7,FALSE) + VLOOKUP(B273,[1]RPT_CAC_KHOAN_GIAM_TRU!$B$4:$I$472,8,FALSE)</f>
        <v>145307.69230769231</v>
      </c>
      <c r="V273" s="17">
        <f t="shared" si="12"/>
        <v>6214811.965811966</v>
      </c>
      <c r="W273" s="18">
        <f>VLOOKUP(B273,[1]RPT_BAO_HIEM!$B$5:$N$992,11,FALSE)</f>
        <v>302240</v>
      </c>
      <c r="X273" s="18">
        <f>VLOOKUP(B273,[1]RPT_BAO_HIEM!$B$5:$N$992,12,FALSE)</f>
        <v>56670</v>
      </c>
      <c r="Y273" s="18">
        <f>VLOOKUP(B273,[1]RPT_BAO_HIEM!$B$5:$N$992,13,FALSE)</f>
        <v>37780</v>
      </c>
      <c r="Z273" s="19">
        <f>MIN(VLOOKUP(B273,[1]RPT_DOAN_PHI!$B$5:$H$894,7,FALSE),115000)</f>
        <v>37780</v>
      </c>
      <c r="AA273" s="18">
        <f>VLOOKUP(B273,[1]RPT_THUE!$B$5:$H$850,7,FALSE)</f>
        <v>0</v>
      </c>
      <c r="AB273" s="18">
        <f t="shared" si="13"/>
        <v>434470</v>
      </c>
      <c r="AC273" s="20">
        <f t="shared" si="14"/>
        <v>5780341.965811966</v>
      </c>
      <c r="AD273" s="20"/>
      <c r="AE273" s="20"/>
      <c r="AF273" s="20">
        <f t="shared" si="15"/>
        <v>5780341.965811966</v>
      </c>
      <c r="AG273" s="82">
        <f t="shared" si="16"/>
        <v>396690</v>
      </c>
    </row>
    <row r="274" spans="1:33" ht="19.5" customHeight="1">
      <c r="A274" s="12">
        <f t="shared" si="17"/>
        <v>268</v>
      </c>
      <c r="B274" s="40">
        <f>[1]GD_CHUNG!B277</f>
        <v>12581</v>
      </c>
      <c r="C274" s="42" t="str">
        <f>[1]GD_CHUNG!C277</f>
        <v>Nguyễn Gia Thắng</v>
      </c>
      <c r="D274" s="42" t="str">
        <f>[1]GD_CHUNG!D277</f>
        <v>Nhân viên Bốc xếp</v>
      </c>
      <c r="E274" s="13" t="str">
        <f>[1]GD_CHUNG!G277</f>
        <v>HD3N</v>
      </c>
      <c r="F274" s="14">
        <f>VLOOKUP(B274,[1]GD_LCD_HS_LNS!$B$4:$E$993,4,FALSE)</f>
        <v>3778000</v>
      </c>
      <c r="G274" s="54">
        <f>VLOOKUP(B274,[1]GD_CHUNG!$B$5:$N$532,13,FALSE)</f>
        <v>19028385591015</v>
      </c>
      <c r="H274" s="15">
        <f>VLOOKUP(B274,[1]GD_CHAM_CONG!$C$6:$AN$934,38,FALSE)</f>
        <v>27</v>
      </c>
      <c r="I274" s="15">
        <f>VLOOKUP(B274,[1]GD_CHAM_CONG!$C$6:$AS$934,39,FALSE)+VLOOKUP(B274,[1]GD_CHAM_CONG!$C$6:$AS$934,40,FALSE)+VLOOKUP(B274,[1]GD_CHAM_CONG!$C$6:$AS$934,41,FALSE)+VLOOKUP(B274,[1]GD_CHAM_CONG!$C$6:$AS$934,42,FALSE)+VLOOKUP(B274,[1]GD_CHAM_CONG!$C$6:$AS$934,43,FALSE)</f>
        <v>0</v>
      </c>
      <c r="J274" s="15">
        <f>VLOOKUP(B274,[1]GD_CHAM_CONG!$C$6:$AV$934,44,FALSE)+VLOOKUP(B274,[1]GD_CHAM_CONG!$C$6:$AV$934,45,FALSE)+VLOOKUP(B274,[1]GD_CHAM_CONG!$C$6:$AV$934,46,FALSE)</f>
        <v>0</v>
      </c>
      <c r="K274" s="15">
        <f>VLOOKUP(B274,[1]GD_CHAM_CONG!$C$6:$AW$934,47,FALSE)</f>
        <v>0</v>
      </c>
      <c r="L274" s="15">
        <f>VLOOKUP(B274,[1]GD_CHAM_CONG!$C$6:$AZ$934,48,FALSE)</f>
        <v>0</v>
      </c>
      <c r="M274" s="15">
        <f>VLOOKUP(B274,[1]GD_CHAM_CONG!$C$6:$BF$934,50,FALSE)+VLOOKUP(B274,[1]GD_CHAM_CONG!$C$6:$BF$934,51,FALSE)+VLOOKUP(B274,[1]GD_CHAM_CONG!$C$6:$BF$934,52,FALSE)+VLOOKUP(B274,[1]GD_CHAM_CONG!$C$6:$BF$934,53,FALSE)+VLOOKUP(B274,[1]GD_CHAM_CONG!$C$6:$BF$934,54,FALSE)</f>
        <v>0</v>
      </c>
      <c r="N274" s="15">
        <f>VLOOKUP(B274,[1]GD_CHAM_CONG!$C$1:$BK$473,61,FALSE)</f>
        <v>1</v>
      </c>
      <c r="O274" s="16">
        <f>VLOOKUP(B274,[1]GD_LCD_HS_LNS!$B$4:$F$469,5,FALSE)</f>
        <v>1.5</v>
      </c>
      <c r="P274" s="17">
        <f>VLOOKUP(B274,[1]RPT_LNS_LUONG_CHE_DO!$B$5:$BC$548,54,FALSE)</f>
        <v>6750000</v>
      </c>
      <c r="Q274" s="17">
        <f>VLOOKUP(B274,[1]RPT_LNS_LUONG_CHE_DO!$B$5:$CD$916,81,FALSE)</f>
        <v>0</v>
      </c>
      <c r="R274" s="17">
        <f>VLOOKUP(B274,[1]RPT_PHU_CAP_TN!$B$5:$G$992,6,FALSE)</f>
        <v>0</v>
      </c>
      <c r="S274" s="17">
        <f>VLOOKUP(B274,[1]RPT_TIEN_AN_TRUA!$B$5:$I$993,8,FALSE)</f>
        <v>680000</v>
      </c>
      <c r="T274" s="17">
        <f>VLOOKUP(B274,[1]RPT_LNS_LUONG_CHE_DO!$B$5:$BX$920,75,FALSE)+VLOOKUP(B274,[1]RPT_LNS_LUONG_CHE_DO!$B$5:$BY$920,76,FALSE)</f>
        <v>435923.07692307694</v>
      </c>
      <c r="U274" s="13">
        <f>VLOOKUP(B274,[1]RPT_CAC_KHOAN_GIAM_TRU!$B$4:$I$472,7,FALSE) + VLOOKUP(B274,[1]RPT_CAC_KHOAN_GIAM_TRU!$B$4:$I$472,8,FALSE)</f>
        <v>145307.69230769231</v>
      </c>
      <c r="V274" s="17">
        <f t="shared" si="12"/>
        <v>7865923.076923077</v>
      </c>
      <c r="W274" s="18">
        <f>VLOOKUP(B274,[1]RPT_BAO_HIEM!$B$5:$N$992,11,FALSE)</f>
        <v>302240</v>
      </c>
      <c r="X274" s="18">
        <f>VLOOKUP(B274,[1]RPT_BAO_HIEM!$B$5:$N$992,12,FALSE)</f>
        <v>56670</v>
      </c>
      <c r="Y274" s="18">
        <f>VLOOKUP(B274,[1]RPT_BAO_HIEM!$B$5:$N$992,13,FALSE)</f>
        <v>37780</v>
      </c>
      <c r="Z274" s="19">
        <f>MIN(VLOOKUP(B274,[1]RPT_DOAN_PHI!$B$5:$H$894,7,FALSE),115000)</f>
        <v>37780</v>
      </c>
      <c r="AA274" s="18">
        <f>VLOOKUP(B274,[1]RPT_THUE!$B$5:$H$850,7,FALSE)</f>
        <v>0</v>
      </c>
      <c r="AB274" s="18">
        <f t="shared" si="13"/>
        <v>434470</v>
      </c>
      <c r="AC274" s="20">
        <f t="shared" si="14"/>
        <v>7431453.076923077</v>
      </c>
      <c r="AD274" s="20"/>
      <c r="AE274" s="20"/>
      <c r="AF274" s="20">
        <f t="shared" si="15"/>
        <v>7431453.076923077</v>
      </c>
      <c r="AG274" s="82">
        <f t="shared" si="16"/>
        <v>396690</v>
      </c>
    </row>
    <row r="275" spans="1:33" ht="19.5" customHeight="1">
      <c r="A275" s="12">
        <f t="shared" si="17"/>
        <v>269</v>
      </c>
      <c r="B275" s="40">
        <f>[1]GD_CHUNG!B278</f>
        <v>12583</v>
      </c>
      <c r="C275" s="42" t="str">
        <f>[1]GD_CHUNG!C278</f>
        <v>Nguyễn Huy Đáp</v>
      </c>
      <c r="D275" s="42" t="str">
        <f>[1]GD_CHUNG!D278</f>
        <v>Nhân viên Bốc xếp</v>
      </c>
      <c r="E275" s="13" t="str">
        <f>[1]GD_CHUNG!G278</f>
        <v>HD3N</v>
      </c>
      <c r="F275" s="14">
        <f>VLOOKUP(B275,[1]GD_LCD_HS_LNS!$B$4:$E$993,4,FALSE)</f>
        <v>3778000</v>
      </c>
      <c r="G275" s="54">
        <f>VLOOKUP(B275,[1]GD_CHUNG!$B$5:$N$532,13,FALSE)</f>
        <v>19028385582016</v>
      </c>
      <c r="H275" s="15">
        <f>VLOOKUP(B275,[1]GD_CHAM_CONG!$C$6:$AN$934,38,FALSE)</f>
        <v>27</v>
      </c>
      <c r="I275" s="15">
        <f>VLOOKUP(B275,[1]GD_CHAM_CONG!$C$6:$AS$934,39,FALSE)+VLOOKUP(B275,[1]GD_CHAM_CONG!$C$6:$AS$934,40,FALSE)+VLOOKUP(B275,[1]GD_CHAM_CONG!$C$6:$AS$934,41,FALSE)+VLOOKUP(B275,[1]GD_CHAM_CONG!$C$6:$AS$934,42,FALSE)+VLOOKUP(B275,[1]GD_CHAM_CONG!$C$6:$AS$934,43,FALSE)</f>
        <v>0</v>
      </c>
      <c r="J275" s="15">
        <f>VLOOKUP(B275,[1]GD_CHAM_CONG!$C$6:$AV$934,44,FALSE)+VLOOKUP(B275,[1]GD_CHAM_CONG!$C$6:$AV$934,45,FALSE)+VLOOKUP(B275,[1]GD_CHAM_CONG!$C$6:$AV$934,46,FALSE)</f>
        <v>0</v>
      </c>
      <c r="K275" s="15">
        <f>VLOOKUP(B275,[1]GD_CHAM_CONG!$C$6:$AW$934,47,FALSE)</f>
        <v>0</v>
      </c>
      <c r="L275" s="15">
        <f>VLOOKUP(B275,[1]GD_CHAM_CONG!$C$6:$AZ$934,48,FALSE)</f>
        <v>0</v>
      </c>
      <c r="M275" s="15">
        <f>VLOOKUP(B275,[1]GD_CHAM_CONG!$C$6:$BF$934,50,FALSE)+VLOOKUP(B275,[1]GD_CHAM_CONG!$C$6:$BF$934,51,FALSE)+VLOOKUP(B275,[1]GD_CHAM_CONG!$C$6:$BF$934,52,FALSE)+VLOOKUP(B275,[1]GD_CHAM_CONG!$C$6:$BF$934,53,FALSE)+VLOOKUP(B275,[1]GD_CHAM_CONG!$C$6:$BF$934,54,FALSE)</f>
        <v>0</v>
      </c>
      <c r="N275" s="16">
        <f>VLOOKUP(B275,[1]GD_CHAM_CONG!$C$1:$BK$473,61,FALSE)</f>
        <v>1</v>
      </c>
      <c r="O275" s="16">
        <f>VLOOKUP(B275,[1]GD_LCD_HS_LNS!$B$4:$F$469,5,FALSE)</f>
        <v>1.5</v>
      </c>
      <c r="P275" s="17">
        <f>VLOOKUP(B275,[1]RPT_LNS_LUONG_CHE_DO!$B$5:$BC$548,54,FALSE)</f>
        <v>6750000</v>
      </c>
      <c r="Q275" s="17">
        <f>VLOOKUP(B275,[1]RPT_LNS_LUONG_CHE_DO!$B$5:$CD$916,81,FALSE)</f>
        <v>0</v>
      </c>
      <c r="R275" s="17">
        <f>VLOOKUP(B275,[1]RPT_PHU_CAP_TN!$B$5:$G$992,6,FALSE)</f>
        <v>0</v>
      </c>
      <c r="S275" s="17">
        <f>VLOOKUP(B275,[1]RPT_TIEN_AN_TRUA!$B$5:$I$993,8,FALSE)</f>
        <v>680000</v>
      </c>
      <c r="T275" s="17">
        <f>VLOOKUP(B275,[1]RPT_LNS_LUONG_CHE_DO!$B$5:$BX$920,75,FALSE)+VLOOKUP(B275,[1]RPT_LNS_LUONG_CHE_DO!$B$5:$BY$920,76,FALSE)</f>
        <v>435923.07692307694</v>
      </c>
      <c r="U275" s="13">
        <f>VLOOKUP(B275,[1]RPT_CAC_KHOAN_GIAM_TRU!$B$4:$I$472,7,FALSE) + VLOOKUP(B275,[1]RPT_CAC_KHOAN_GIAM_TRU!$B$4:$I$472,8,FALSE)</f>
        <v>145307.69230769231</v>
      </c>
      <c r="V275" s="17">
        <f t="shared" si="12"/>
        <v>7865923.076923077</v>
      </c>
      <c r="W275" s="18">
        <f>VLOOKUP(B275,[1]RPT_BAO_HIEM!$B$5:$N$992,11,FALSE)</f>
        <v>302240</v>
      </c>
      <c r="X275" s="18">
        <f>VLOOKUP(B275,[1]RPT_BAO_HIEM!$B$5:$N$992,12,FALSE)</f>
        <v>56670</v>
      </c>
      <c r="Y275" s="18">
        <f>VLOOKUP(B275,[1]RPT_BAO_HIEM!$B$5:$N$992,13,FALSE)</f>
        <v>37780</v>
      </c>
      <c r="Z275" s="19">
        <f>MIN(VLOOKUP(B275,[1]RPT_DOAN_PHI!$B$5:$H$894,7,FALSE),115000)</f>
        <v>37780</v>
      </c>
      <c r="AA275" s="18">
        <f>VLOOKUP(B275,[1]RPT_THUE!$B$5:$H$850,7,FALSE)</f>
        <v>0</v>
      </c>
      <c r="AB275" s="18">
        <f t="shared" si="13"/>
        <v>434470</v>
      </c>
      <c r="AC275" s="20">
        <f t="shared" si="14"/>
        <v>7431453.076923077</v>
      </c>
      <c r="AD275" s="20"/>
      <c r="AE275" s="20"/>
      <c r="AF275" s="20">
        <f t="shared" si="15"/>
        <v>7431453.076923077</v>
      </c>
      <c r="AG275" s="82">
        <f t="shared" si="16"/>
        <v>396690</v>
      </c>
    </row>
    <row r="276" spans="1:33" ht="19.5" customHeight="1">
      <c r="A276" s="12">
        <f t="shared" si="17"/>
        <v>270</v>
      </c>
      <c r="B276" s="40">
        <f>[1]GD_CHUNG!B279</f>
        <v>12584</v>
      </c>
      <c r="C276" s="42" t="str">
        <f>[1]GD_CHUNG!C279</f>
        <v>Lê Văn Thịnh</v>
      </c>
      <c r="D276" s="42" t="str">
        <f>[1]GD_CHUNG!D279</f>
        <v>Nhân viên Bốc xếp</v>
      </c>
      <c r="E276" s="13" t="str">
        <f>[1]GD_CHUNG!G279</f>
        <v>HD3N</v>
      </c>
      <c r="F276" s="14">
        <f>VLOOKUP(B276,[1]GD_LCD_HS_LNS!$B$4:$E$993,4,FALSE)</f>
        <v>3778000</v>
      </c>
      <c r="G276" s="54">
        <f>VLOOKUP(B276,[1]GD_CHUNG!$B$5:$N$532,13,FALSE)</f>
        <v>19028385557011</v>
      </c>
      <c r="H276" s="15">
        <f>VLOOKUP(B276,[1]GD_CHAM_CONG!$C$6:$AN$934,38,FALSE)</f>
        <v>27</v>
      </c>
      <c r="I276" s="15">
        <f>VLOOKUP(B276,[1]GD_CHAM_CONG!$C$6:$AS$934,39,FALSE)+VLOOKUP(B276,[1]GD_CHAM_CONG!$C$6:$AS$934,40,FALSE)+VLOOKUP(B276,[1]GD_CHAM_CONG!$C$6:$AS$934,41,FALSE)+VLOOKUP(B276,[1]GD_CHAM_CONG!$C$6:$AS$934,42,FALSE)+VLOOKUP(B276,[1]GD_CHAM_CONG!$C$6:$AS$934,43,FALSE)</f>
        <v>0</v>
      </c>
      <c r="J276" s="15">
        <f>VLOOKUP(B276,[1]GD_CHAM_CONG!$C$6:$AV$934,44,FALSE)+VLOOKUP(B276,[1]GD_CHAM_CONG!$C$6:$AV$934,45,FALSE)+VLOOKUP(B276,[1]GD_CHAM_CONG!$C$6:$AV$934,46,FALSE)</f>
        <v>0</v>
      </c>
      <c r="K276" s="15">
        <f>VLOOKUP(B276,[1]GD_CHAM_CONG!$C$6:$AW$934,47,FALSE)</f>
        <v>0</v>
      </c>
      <c r="L276" s="15">
        <f>VLOOKUP(B276,[1]GD_CHAM_CONG!$C$6:$AZ$934,48,FALSE)</f>
        <v>0</v>
      </c>
      <c r="M276" s="15">
        <f>VLOOKUP(B276,[1]GD_CHAM_CONG!$C$6:$BF$934,50,FALSE)+VLOOKUP(B276,[1]GD_CHAM_CONG!$C$6:$BF$934,51,FALSE)+VLOOKUP(B276,[1]GD_CHAM_CONG!$C$6:$BF$934,52,FALSE)+VLOOKUP(B276,[1]GD_CHAM_CONG!$C$6:$BF$934,53,FALSE)+VLOOKUP(B276,[1]GD_CHAM_CONG!$C$6:$BF$934,54,FALSE)</f>
        <v>0</v>
      </c>
      <c r="N276" s="16">
        <f>VLOOKUP(B276,[1]GD_CHAM_CONG!$C$1:$BK$473,61,FALSE)</f>
        <v>1</v>
      </c>
      <c r="O276" s="16">
        <f>VLOOKUP(B276,[1]GD_LCD_HS_LNS!$B$4:$F$469,5,FALSE)</f>
        <v>1.5</v>
      </c>
      <c r="P276" s="17">
        <f>VLOOKUP(B276,[1]RPT_LNS_LUONG_CHE_DO!$B$5:$BC$548,54,FALSE)</f>
        <v>6750000</v>
      </c>
      <c r="Q276" s="17">
        <f>VLOOKUP(B276,[1]RPT_LNS_LUONG_CHE_DO!$B$5:$CD$916,81,FALSE)</f>
        <v>0</v>
      </c>
      <c r="R276" s="17">
        <f>VLOOKUP(B276,[1]RPT_PHU_CAP_TN!$B$5:$G$992,6,FALSE)</f>
        <v>0</v>
      </c>
      <c r="S276" s="17">
        <f>VLOOKUP(B276,[1]RPT_TIEN_AN_TRUA!$B$5:$I$993,8,FALSE)</f>
        <v>680000</v>
      </c>
      <c r="T276" s="17">
        <f>VLOOKUP(B276,[1]RPT_LNS_LUONG_CHE_DO!$B$5:$BX$920,75,FALSE)+VLOOKUP(B276,[1]RPT_LNS_LUONG_CHE_DO!$B$5:$BY$920,76,FALSE)</f>
        <v>435923.07692307694</v>
      </c>
      <c r="U276" s="13">
        <f>VLOOKUP(B276,[1]RPT_CAC_KHOAN_GIAM_TRU!$B$4:$I$472,7,FALSE) + VLOOKUP(B276,[1]RPT_CAC_KHOAN_GIAM_TRU!$B$4:$I$472,8,FALSE)</f>
        <v>145307.69230769231</v>
      </c>
      <c r="V276" s="17">
        <f t="shared" si="12"/>
        <v>7865923.076923077</v>
      </c>
      <c r="W276" s="18">
        <f>VLOOKUP(B276,[1]RPT_BAO_HIEM!$B$5:$N$992,11,FALSE)</f>
        <v>302240</v>
      </c>
      <c r="X276" s="18">
        <f>VLOOKUP(B276,[1]RPT_BAO_HIEM!$B$5:$N$992,12,FALSE)</f>
        <v>56670</v>
      </c>
      <c r="Y276" s="18">
        <f>VLOOKUP(B276,[1]RPT_BAO_HIEM!$B$5:$N$992,13,FALSE)</f>
        <v>37780</v>
      </c>
      <c r="Z276" s="19">
        <f>MIN(VLOOKUP(B276,[1]RPT_DOAN_PHI!$B$5:$H$894,7,FALSE),115000)</f>
        <v>37780</v>
      </c>
      <c r="AA276" s="18">
        <f>VLOOKUP(B276,[1]RPT_THUE!$B$5:$H$850,7,FALSE)</f>
        <v>0</v>
      </c>
      <c r="AB276" s="18">
        <f t="shared" si="13"/>
        <v>434470</v>
      </c>
      <c r="AC276" s="20">
        <f t="shared" si="14"/>
        <v>7431453.076923077</v>
      </c>
      <c r="AD276" s="20"/>
      <c r="AE276" s="20"/>
      <c r="AF276" s="20">
        <f t="shared" si="15"/>
        <v>7431453.076923077</v>
      </c>
      <c r="AG276" s="82">
        <f t="shared" si="16"/>
        <v>396690</v>
      </c>
    </row>
    <row r="277" spans="1:33" ht="19.5" customHeight="1">
      <c r="A277" s="12">
        <f t="shared" si="17"/>
        <v>271</v>
      </c>
      <c r="B277" s="40">
        <f>[1]GD_CHUNG!B280</f>
        <v>12585</v>
      </c>
      <c r="C277" s="42" t="str">
        <f>[1]GD_CHUNG!C280</f>
        <v>Nguyễn Tuấn Anh</v>
      </c>
      <c r="D277" s="42" t="str">
        <f>[1]GD_CHUNG!D280</f>
        <v>Nhân viên Bốc xếp</v>
      </c>
      <c r="E277" s="13" t="str">
        <f>[1]GD_CHUNG!G280</f>
        <v>HD3N</v>
      </c>
      <c r="F277" s="14">
        <f>VLOOKUP(B277,[1]GD_LCD_HS_LNS!$B$4:$E$993,4,FALSE)</f>
        <v>3778000</v>
      </c>
      <c r="G277" s="54">
        <f>VLOOKUP(B277,[1]GD_CHUNG!$B$5:$N$532,13,FALSE)</f>
        <v>19028385584019</v>
      </c>
      <c r="H277" s="15">
        <f>VLOOKUP(B277,[1]GD_CHAM_CONG!$C$6:$AN$934,38,FALSE)</f>
        <v>27</v>
      </c>
      <c r="I277" s="15">
        <f>VLOOKUP(B277,[1]GD_CHAM_CONG!$C$6:$AS$934,39,FALSE)+VLOOKUP(B277,[1]GD_CHAM_CONG!$C$6:$AS$934,40,FALSE)+VLOOKUP(B277,[1]GD_CHAM_CONG!$C$6:$AS$934,41,FALSE)+VLOOKUP(B277,[1]GD_CHAM_CONG!$C$6:$AS$934,42,FALSE)+VLOOKUP(B277,[1]GD_CHAM_CONG!$C$6:$AS$934,43,FALSE)</f>
        <v>0</v>
      </c>
      <c r="J277" s="15">
        <f>VLOOKUP(B277,[1]GD_CHAM_CONG!$C$6:$AV$934,44,FALSE)+VLOOKUP(B277,[1]GD_CHAM_CONG!$C$6:$AV$934,45,FALSE)+VLOOKUP(B277,[1]GD_CHAM_CONG!$C$6:$AV$934,46,FALSE)</f>
        <v>0</v>
      </c>
      <c r="K277" s="15">
        <f>VLOOKUP(B277,[1]GD_CHAM_CONG!$C$6:$AW$934,47,FALSE)</f>
        <v>0</v>
      </c>
      <c r="L277" s="15">
        <f>VLOOKUP(B277,[1]GD_CHAM_CONG!$C$6:$AZ$934,48,FALSE)</f>
        <v>0</v>
      </c>
      <c r="M277" s="15">
        <f>VLOOKUP(B277,[1]GD_CHAM_CONG!$C$6:$BF$934,50,FALSE)+VLOOKUP(B277,[1]GD_CHAM_CONG!$C$6:$BF$934,51,FALSE)+VLOOKUP(B277,[1]GD_CHAM_CONG!$C$6:$BF$934,52,FALSE)+VLOOKUP(B277,[1]GD_CHAM_CONG!$C$6:$BF$934,53,FALSE)+VLOOKUP(B277,[1]GD_CHAM_CONG!$C$6:$BF$934,54,FALSE)</f>
        <v>0</v>
      </c>
      <c r="N277" s="16">
        <f>VLOOKUP(B277,[1]GD_CHAM_CONG!$C$1:$BK$473,61,FALSE)</f>
        <v>1</v>
      </c>
      <c r="O277" s="16">
        <f>VLOOKUP(B277,[1]GD_LCD_HS_LNS!$B$4:$F$469,5,FALSE)</f>
        <v>1.5</v>
      </c>
      <c r="P277" s="17">
        <f>VLOOKUP(B277,[1]RPT_LNS_LUONG_CHE_DO!$B$5:$BC$548,54,FALSE)</f>
        <v>6750000</v>
      </c>
      <c r="Q277" s="17">
        <f>VLOOKUP(B277,[1]RPT_LNS_LUONG_CHE_DO!$B$5:$CD$916,81,FALSE)</f>
        <v>0</v>
      </c>
      <c r="R277" s="17">
        <f>VLOOKUP(B277,[1]RPT_PHU_CAP_TN!$B$5:$G$992,6,FALSE)</f>
        <v>0</v>
      </c>
      <c r="S277" s="17">
        <f>VLOOKUP(B277,[1]RPT_TIEN_AN_TRUA!$B$5:$I$993,8,FALSE)</f>
        <v>680000</v>
      </c>
      <c r="T277" s="17">
        <f>VLOOKUP(B277,[1]RPT_LNS_LUONG_CHE_DO!$B$5:$BX$920,75,FALSE)+VLOOKUP(B277,[1]RPT_LNS_LUONG_CHE_DO!$B$5:$BY$920,76,FALSE)</f>
        <v>435923.07692307694</v>
      </c>
      <c r="U277" s="13">
        <f>VLOOKUP(B277,[1]RPT_CAC_KHOAN_GIAM_TRU!$B$4:$I$472,7,FALSE) + VLOOKUP(B277,[1]RPT_CAC_KHOAN_GIAM_TRU!$B$4:$I$472,8,FALSE)</f>
        <v>145307.69230769231</v>
      </c>
      <c r="V277" s="17">
        <f t="shared" si="12"/>
        <v>7865923.076923077</v>
      </c>
      <c r="W277" s="18">
        <f>VLOOKUP(B277,[1]RPT_BAO_HIEM!$B$5:$N$992,11,FALSE)</f>
        <v>302240</v>
      </c>
      <c r="X277" s="18">
        <f>VLOOKUP(B277,[1]RPT_BAO_HIEM!$B$5:$N$992,12,FALSE)</f>
        <v>56670</v>
      </c>
      <c r="Y277" s="18">
        <f>VLOOKUP(B277,[1]RPT_BAO_HIEM!$B$5:$N$992,13,FALSE)</f>
        <v>37780</v>
      </c>
      <c r="Z277" s="19">
        <f>MIN(VLOOKUP(B277,[1]RPT_DOAN_PHI!$B$5:$H$894,7,FALSE),115000)</f>
        <v>37780</v>
      </c>
      <c r="AA277" s="18">
        <f>VLOOKUP(B277,[1]RPT_THUE!$B$5:$H$850,7,FALSE)</f>
        <v>0</v>
      </c>
      <c r="AB277" s="18">
        <f t="shared" si="13"/>
        <v>434470</v>
      </c>
      <c r="AC277" s="20">
        <f t="shared" si="14"/>
        <v>7431453.076923077</v>
      </c>
      <c r="AD277" s="21"/>
      <c r="AE277" s="20"/>
      <c r="AF277" s="20">
        <f t="shared" si="15"/>
        <v>7431453.076923077</v>
      </c>
      <c r="AG277" s="82">
        <f t="shared" si="16"/>
        <v>396690</v>
      </c>
    </row>
    <row r="278" spans="1:33" ht="19.5" customHeight="1">
      <c r="A278" s="12">
        <f t="shared" si="17"/>
        <v>272</v>
      </c>
      <c r="B278" s="40">
        <f>[1]GD_CHUNG!B281</f>
        <v>12586</v>
      </c>
      <c r="C278" s="42" t="str">
        <f>[1]GD_CHUNG!C281</f>
        <v>Phạm Văn Trường</v>
      </c>
      <c r="D278" s="42" t="str">
        <f>[1]GD_CHUNG!D281</f>
        <v>Nhân viên Bốc xếp</v>
      </c>
      <c r="E278" s="13" t="str">
        <f>[1]GD_CHUNG!G281</f>
        <v>HD3N</v>
      </c>
      <c r="F278" s="14">
        <f>VLOOKUP(B278,[1]GD_LCD_HS_LNS!$B$4:$E$993,4,FALSE)</f>
        <v>3778000</v>
      </c>
      <c r="G278" s="54">
        <f>VLOOKUP(B278,[1]GD_CHUNG!$B$5:$N$532,13,FALSE)</f>
        <v>19028385587018</v>
      </c>
      <c r="H278" s="15">
        <f>VLOOKUP(B278,[1]GD_CHAM_CONG!$C$6:$AN$934,38,FALSE)</f>
        <v>27</v>
      </c>
      <c r="I278" s="15">
        <f>VLOOKUP(B278,[1]GD_CHAM_CONG!$C$6:$AS$934,39,FALSE)+VLOOKUP(B278,[1]GD_CHAM_CONG!$C$6:$AS$934,40,FALSE)+VLOOKUP(B278,[1]GD_CHAM_CONG!$C$6:$AS$934,41,FALSE)+VLOOKUP(B278,[1]GD_CHAM_CONG!$C$6:$AS$934,42,FALSE)+VLOOKUP(B278,[1]GD_CHAM_CONG!$C$6:$AS$934,43,FALSE)</f>
        <v>0</v>
      </c>
      <c r="J278" s="15">
        <f>VLOOKUP(B278,[1]GD_CHAM_CONG!$C$6:$AV$934,44,FALSE)+VLOOKUP(B278,[1]GD_CHAM_CONG!$C$6:$AV$934,45,FALSE)+VLOOKUP(B278,[1]GD_CHAM_CONG!$C$6:$AV$934,46,FALSE)</f>
        <v>0</v>
      </c>
      <c r="K278" s="15">
        <f>VLOOKUP(B278,[1]GD_CHAM_CONG!$C$6:$AW$934,47,FALSE)</f>
        <v>0</v>
      </c>
      <c r="L278" s="15">
        <f>VLOOKUP(B278,[1]GD_CHAM_CONG!$C$6:$AZ$934,48,FALSE)</f>
        <v>0</v>
      </c>
      <c r="M278" s="15">
        <f>VLOOKUP(B278,[1]GD_CHAM_CONG!$C$6:$BF$934,50,FALSE)+VLOOKUP(B278,[1]GD_CHAM_CONG!$C$6:$BF$934,51,FALSE)+VLOOKUP(B278,[1]GD_CHAM_CONG!$C$6:$BF$934,52,FALSE)+VLOOKUP(B278,[1]GD_CHAM_CONG!$C$6:$BF$934,53,FALSE)+VLOOKUP(B278,[1]GD_CHAM_CONG!$C$6:$BF$934,54,FALSE)</f>
        <v>0</v>
      </c>
      <c r="N278" s="16">
        <f>VLOOKUP(B278,[1]GD_CHAM_CONG!$C$1:$BK$473,61,FALSE)</f>
        <v>1</v>
      </c>
      <c r="O278" s="16">
        <f>VLOOKUP(B278,[1]GD_LCD_HS_LNS!$B$4:$F$469,5,FALSE)</f>
        <v>1.5</v>
      </c>
      <c r="P278" s="17">
        <f>VLOOKUP(B278,[1]RPT_LNS_LUONG_CHE_DO!$B$5:$BC$548,54,FALSE)</f>
        <v>6750000</v>
      </c>
      <c r="Q278" s="17">
        <f>VLOOKUP(B278,[1]RPT_LNS_LUONG_CHE_DO!$B$5:$CD$916,81,FALSE)</f>
        <v>0</v>
      </c>
      <c r="R278" s="17">
        <f>VLOOKUP(B278,[1]RPT_PHU_CAP_TN!$B$5:$G$992,6,FALSE)</f>
        <v>155000</v>
      </c>
      <c r="S278" s="17">
        <f>VLOOKUP(B278,[1]RPT_TIEN_AN_TRUA!$B$5:$I$993,8,FALSE)</f>
        <v>680000</v>
      </c>
      <c r="T278" s="17">
        <f>VLOOKUP(B278,[1]RPT_LNS_LUONG_CHE_DO!$B$5:$BX$920,75,FALSE)+VLOOKUP(B278,[1]RPT_LNS_LUONG_CHE_DO!$B$5:$BY$920,76,FALSE)</f>
        <v>435923.07692307694</v>
      </c>
      <c r="U278" s="13">
        <f>VLOOKUP(B278,[1]RPT_CAC_KHOAN_GIAM_TRU!$B$4:$I$472,7,FALSE) + VLOOKUP(B278,[1]RPT_CAC_KHOAN_GIAM_TRU!$B$4:$I$472,8,FALSE)</f>
        <v>145307.69230769231</v>
      </c>
      <c r="V278" s="17">
        <f t="shared" si="12"/>
        <v>8020923.076923077</v>
      </c>
      <c r="W278" s="18">
        <f>VLOOKUP(B278,[1]RPT_BAO_HIEM!$B$5:$N$992,11,FALSE)</f>
        <v>302240</v>
      </c>
      <c r="X278" s="18">
        <f>VLOOKUP(B278,[1]RPT_BAO_HIEM!$B$5:$N$992,12,FALSE)</f>
        <v>56670</v>
      </c>
      <c r="Y278" s="18">
        <f>VLOOKUP(B278,[1]RPT_BAO_HIEM!$B$5:$N$992,13,FALSE)</f>
        <v>37780</v>
      </c>
      <c r="Z278" s="19">
        <f>MIN(VLOOKUP(B278,[1]RPT_DOAN_PHI!$B$5:$H$894,7,FALSE),115000)</f>
        <v>37780</v>
      </c>
      <c r="AA278" s="18">
        <f>VLOOKUP(B278,[1]RPT_THUE!$B$5:$H$850,7,FALSE)</f>
        <v>0</v>
      </c>
      <c r="AB278" s="18">
        <f t="shared" si="13"/>
        <v>434470</v>
      </c>
      <c r="AC278" s="20">
        <f t="shared" si="14"/>
        <v>7586453.076923077</v>
      </c>
      <c r="AD278" s="21"/>
      <c r="AE278" s="20"/>
      <c r="AF278" s="20">
        <f t="shared" si="15"/>
        <v>7586453.076923077</v>
      </c>
      <c r="AG278" s="82">
        <f t="shared" si="16"/>
        <v>396690</v>
      </c>
    </row>
    <row r="279" spans="1:33" ht="19.5" customHeight="1">
      <c r="A279" s="12">
        <f t="shared" si="17"/>
        <v>273</v>
      </c>
      <c r="B279" s="40">
        <f>[1]GD_CHUNG!B282</f>
        <v>12587</v>
      </c>
      <c r="C279" s="42" t="str">
        <f>[1]GD_CHUNG!C282</f>
        <v>Nguyễn Minh Dũng</v>
      </c>
      <c r="D279" s="42" t="str">
        <f>[1]GD_CHUNG!D282</f>
        <v>Nhân viên Bốc xếp</v>
      </c>
      <c r="E279" s="13" t="str">
        <f>[1]GD_CHUNG!G282</f>
        <v>HD3N</v>
      </c>
      <c r="F279" s="14">
        <f>VLOOKUP(B279,[1]GD_LCD_HS_LNS!$B$4:$E$993,4,FALSE)</f>
        <v>3778000</v>
      </c>
      <c r="G279" s="54">
        <f>VLOOKUP(B279,[1]GD_CHUNG!$B$5:$N$532,13,FALSE)</f>
        <v>19028385600014</v>
      </c>
      <c r="H279" s="15">
        <f>VLOOKUP(B279,[1]GD_CHAM_CONG!$C$6:$AN$934,38,FALSE)</f>
        <v>27</v>
      </c>
      <c r="I279" s="15">
        <f>VLOOKUP(B279,[1]GD_CHAM_CONG!$C$6:$AS$934,39,FALSE)+VLOOKUP(B279,[1]GD_CHAM_CONG!$C$6:$AS$934,40,FALSE)+VLOOKUP(B279,[1]GD_CHAM_CONG!$C$6:$AS$934,41,FALSE)+VLOOKUP(B279,[1]GD_CHAM_CONG!$C$6:$AS$934,42,FALSE)+VLOOKUP(B279,[1]GD_CHAM_CONG!$C$6:$AS$934,43,FALSE)</f>
        <v>0</v>
      </c>
      <c r="J279" s="15">
        <f>VLOOKUP(B279,[1]GD_CHAM_CONG!$C$6:$AV$934,44,FALSE)+VLOOKUP(B279,[1]GD_CHAM_CONG!$C$6:$AV$934,45,FALSE)+VLOOKUP(B279,[1]GD_CHAM_CONG!$C$6:$AV$934,46,FALSE)</f>
        <v>0</v>
      </c>
      <c r="K279" s="15">
        <f>VLOOKUP(B279,[1]GD_CHAM_CONG!$C$6:$AW$934,47,FALSE)</f>
        <v>0</v>
      </c>
      <c r="L279" s="15">
        <f>VLOOKUP(B279,[1]GD_CHAM_CONG!$C$6:$AZ$934,48,FALSE)</f>
        <v>0</v>
      </c>
      <c r="M279" s="15">
        <f>VLOOKUP(B279,[1]GD_CHAM_CONG!$C$6:$BF$934,50,FALSE)+VLOOKUP(B279,[1]GD_CHAM_CONG!$C$6:$BF$934,51,FALSE)+VLOOKUP(B279,[1]GD_CHAM_CONG!$C$6:$BF$934,52,FALSE)+VLOOKUP(B279,[1]GD_CHAM_CONG!$C$6:$BF$934,53,FALSE)+VLOOKUP(B279,[1]GD_CHAM_CONG!$C$6:$BF$934,54,FALSE)</f>
        <v>0</v>
      </c>
      <c r="N279" s="16">
        <f>VLOOKUP(B279,[1]GD_CHAM_CONG!$C$1:$BK$473,61,FALSE)</f>
        <v>1.05</v>
      </c>
      <c r="O279" s="16">
        <f>VLOOKUP(B279,[1]GD_LCD_HS_LNS!$B$4:$F$469,5,FALSE)</f>
        <v>1.5</v>
      </c>
      <c r="P279" s="17">
        <f>VLOOKUP(B279,[1]RPT_LNS_LUONG_CHE_DO!$B$5:$BC$548,54,FALSE)</f>
        <v>7087500.0000000009</v>
      </c>
      <c r="Q279" s="17">
        <f>VLOOKUP(B279,[1]RPT_LNS_LUONG_CHE_DO!$B$5:$CD$916,81,FALSE)</f>
        <v>0</v>
      </c>
      <c r="R279" s="17">
        <f>VLOOKUP(B279,[1]RPT_PHU_CAP_TN!$B$5:$G$992,6,FALSE)</f>
        <v>155000</v>
      </c>
      <c r="S279" s="17">
        <f>VLOOKUP(B279,[1]RPT_TIEN_AN_TRUA!$B$5:$I$993,8,FALSE)</f>
        <v>680000</v>
      </c>
      <c r="T279" s="17">
        <f>VLOOKUP(B279,[1]RPT_LNS_LUONG_CHE_DO!$B$5:$BX$920,75,FALSE)+VLOOKUP(B279,[1]RPT_LNS_LUONG_CHE_DO!$B$5:$BY$920,76,FALSE)</f>
        <v>435923.07692307694</v>
      </c>
      <c r="U279" s="13">
        <f>VLOOKUP(B279,[1]RPT_CAC_KHOAN_GIAM_TRU!$B$4:$I$472,7,FALSE) + VLOOKUP(B279,[1]RPT_CAC_KHOAN_GIAM_TRU!$B$4:$I$472,8,FALSE)</f>
        <v>145307.69230769231</v>
      </c>
      <c r="V279" s="17">
        <f t="shared" si="12"/>
        <v>8358423.0769230779</v>
      </c>
      <c r="W279" s="18">
        <f>VLOOKUP(B279,[1]RPT_BAO_HIEM!$B$5:$N$992,11,FALSE)</f>
        <v>302240</v>
      </c>
      <c r="X279" s="18">
        <f>VLOOKUP(B279,[1]RPT_BAO_HIEM!$B$5:$N$992,12,FALSE)</f>
        <v>56670</v>
      </c>
      <c r="Y279" s="18">
        <f>VLOOKUP(B279,[1]RPT_BAO_HIEM!$B$5:$N$992,13,FALSE)</f>
        <v>37780</v>
      </c>
      <c r="Z279" s="19">
        <f>MIN(VLOOKUP(B279,[1]RPT_DOAN_PHI!$B$5:$H$894,7,FALSE),115000)</f>
        <v>37780</v>
      </c>
      <c r="AA279" s="18">
        <f>VLOOKUP(B279,[1]RPT_THUE!$B$5:$H$850,7,FALSE)</f>
        <v>0</v>
      </c>
      <c r="AB279" s="18">
        <f t="shared" si="13"/>
        <v>434470</v>
      </c>
      <c r="AC279" s="20">
        <f t="shared" si="14"/>
        <v>7923953.0769230779</v>
      </c>
      <c r="AD279" s="20"/>
      <c r="AE279" s="20"/>
      <c r="AF279" s="20">
        <f t="shared" si="15"/>
        <v>7923953.0769230779</v>
      </c>
      <c r="AG279" s="82">
        <f t="shared" si="16"/>
        <v>396690</v>
      </c>
    </row>
    <row r="280" spans="1:33" ht="19.5" customHeight="1">
      <c r="A280" s="12">
        <f t="shared" si="17"/>
        <v>274</v>
      </c>
      <c r="B280" s="40">
        <f>[1]GD_CHUNG!B283</f>
        <v>12588</v>
      </c>
      <c r="C280" s="42" t="str">
        <f>[1]GD_CHUNG!C283</f>
        <v>Đào Huy Phong</v>
      </c>
      <c r="D280" s="42" t="str">
        <f>[1]GD_CHUNG!D283</f>
        <v>Nhân viên Bốc xếp</v>
      </c>
      <c r="E280" s="13" t="str">
        <f>[1]GD_CHUNG!G283</f>
        <v>HD3N</v>
      </c>
      <c r="F280" s="14">
        <f>VLOOKUP(B280,[1]GD_LCD_HS_LNS!$B$4:$E$993,4,FALSE)</f>
        <v>3778000</v>
      </c>
      <c r="G280" s="54">
        <f>VLOOKUP(B280,[1]GD_CHUNG!$B$5:$N$532,13,FALSE)</f>
        <v>19028385553016</v>
      </c>
      <c r="H280" s="15">
        <f>VLOOKUP(B280,[1]GD_CHAM_CONG!$C$6:$AN$934,38,FALSE)</f>
        <v>27</v>
      </c>
      <c r="I280" s="15">
        <f>VLOOKUP(B280,[1]GD_CHAM_CONG!$C$6:$AS$934,39,FALSE)+VLOOKUP(B280,[1]GD_CHAM_CONG!$C$6:$AS$934,40,FALSE)+VLOOKUP(B280,[1]GD_CHAM_CONG!$C$6:$AS$934,41,FALSE)+VLOOKUP(B280,[1]GD_CHAM_CONG!$C$6:$AS$934,42,FALSE)+VLOOKUP(B280,[1]GD_CHAM_CONG!$C$6:$AS$934,43,FALSE)</f>
        <v>0</v>
      </c>
      <c r="J280" s="15">
        <f>VLOOKUP(B280,[1]GD_CHAM_CONG!$C$6:$AV$934,44,FALSE)+VLOOKUP(B280,[1]GD_CHAM_CONG!$C$6:$AV$934,45,FALSE)+VLOOKUP(B280,[1]GD_CHAM_CONG!$C$6:$AV$934,46,FALSE)</f>
        <v>0</v>
      </c>
      <c r="K280" s="15">
        <f>VLOOKUP(B280,[1]GD_CHAM_CONG!$C$6:$AW$934,47,FALSE)</f>
        <v>0</v>
      </c>
      <c r="L280" s="15">
        <f>VLOOKUP(B280,[1]GD_CHAM_CONG!$C$6:$AZ$934,48,FALSE)</f>
        <v>0</v>
      </c>
      <c r="M280" s="15">
        <f>VLOOKUP(B280,[1]GD_CHAM_CONG!$C$6:$BF$934,50,FALSE)+VLOOKUP(B280,[1]GD_CHAM_CONG!$C$6:$BF$934,51,FALSE)+VLOOKUP(B280,[1]GD_CHAM_CONG!$C$6:$BF$934,52,FALSE)+VLOOKUP(B280,[1]GD_CHAM_CONG!$C$6:$BF$934,53,FALSE)+VLOOKUP(B280,[1]GD_CHAM_CONG!$C$6:$BF$934,54,FALSE)</f>
        <v>0</v>
      </c>
      <c r="N280" s="16">
        <f>VLOOKUP(B280,[1]GD_CHAM_CONG!$C$1:$BK$473,61,FALSE)</f>
        <v>1</v>
      </c>
      <c r="O280" s="16">
        <f>VLOOKUP(B280,[1]GD_LCD_HS_LNS!$B$4:$F$469,5,FALSE)</f>
        <v>1.5</v>
      </c>
      <c r="P280" s="17">
        <f>VLOOKUP(B280,[1]RPT_LNS_LUONG_CHE_DO!$B$5:$BC$548,54,FALSE)</f>
        <v>6750000</v>
      </c>
      <c r="Q280" s="17">
        <f>VLOOKUP(B280,[1]RPT_LNS_LUONG_CHE_DO!$B$5:$CD$916,81,FALSE)</f>
        <v>0</v>
      </c>
      <c r="R280" s="17">
        <f>VLOOKUP(B280,[1]RPT_PHU_CAP_TN!$B$5:$G$992,6,FALSE)</f>
        <v>0</v>
      </c>
      <c r="S280" s="17">
        <f>VLOOKUP(B280,[1]RPT_TIEN_AN_TRUA!$B$5:$I$993,8,FALSE)</f>
        <v>680000</v>
      </c>
      <c r="T280" s="17">
        <f>VLOOKUP(B280,[1]RPT_LNS_LUONG_CHE_DO!$B$5:$BX$920,75,FALSE)+VLOOKUP(B280,[1]RPT_LNS_LUONG_CHE_DO!$B$5:$BY$920,76,FALSE)</f>
        <v>0</v>
      </c>
      <c r="U280" s="13">
        <f>VLOOKUP(B280,[1]RPT_CAC_KHOAN_GIAM_TRU!$B$4:$I$472,7,FALSE) + VLOOKUP(B280,[1]RPT_CAC_KHOAN_GIAM_TRU!$B$4:$I$472,8,FALSE)</f>
        <v>0</v>
      </c>
      <c r="V280" s="17">
        <f t="shared" si="12"/>
        <v>7430000</v>
      </c>
      <c r="W280" s="18">
        <f>VLOOKUP(B280,[1]RPT_BAO_HIEM!$B$5:$N$992,11,FALSE)</f>
        <v>302240</v>
      </c>
      <c r="X280" s="18">
        <f>VLOOKUP(B280,[1]RPT_BAO_HIEM!$B$5:$N$992,12,FALSE)</f>
        <v>56670</v>
      </c>
      <c r="Y280" s="18">
        <f>VLOOKUP(B280,[1]RPT_BAO_HIEM!$B$5:$N$992,13,FALSE)</f>
        <v>37780</v>
      </c>
      <c r="Z280" s="19">
        <f>MIN(VLOOKUP(B280,[1]RPT_DOAN_PHI!$B$5:$H$894,7,FALSE),115000)</f>
        <v>37780</v>
      </c>
      <c r="AA280" s="18">
        <f>VLOOKUP(B280,[1]RPT_THUE!$B$5:$H$850,7,FALSE)</f>
        <v>0</v>
      </c>
      <c r="AB280" s="18">
        <f t="shared" si="13"/>
        <v>434470</v>
      </c>
      <c r="AC280" s="20">
        <f t="shared" si="14"/>
        <v>6995530</v>
      </c>
      <c r="AD280" s="20"/>
      <c r="AE280" s="20"/>
      <c r="AF280" s="20">
        <f t="shared" si="15"/>
        <v>6995530</v>
      </c>
      <c r="AG280" s="82">
        <f t="shared" si="16"/>
        <v>396690</v>
      </c>
    </row>
    <row r="281" spans="1:33" ht="19.5" customHeight="1">
      <c r="A281" s="12">
        <f t="shared" si="17"/>
        <v>275</v>
      </c>
      <c r="B281" s="40">
        <f>[1]GD_CHUNG!B285</f>
        <v>12591</v>
      </c>
      <c r="C281" s="42" t="str">
        <f>[1]GD_CHUNG!C285</f>
        <v>Nguyễn Xuân Quý</v>
      </c>
      <c r="D281" s="42" t="str">
        <f>[1]GD_CHUNG!D285</f>
        <v>Nhân viên Bốc xếp</v>
      </c>
      <c r="E281" s="13" t="str">
        <f>[1]GD_CHUNG!G285</f>
        <v>HD3N</v>
      </c>
      <c r="F281" s="14">
        <f>VLOOKUP(B281,[1]GD_LCD_HS_LNS!$B$4:$E$993,4,FALSE)</f>
        <v>3778000</v>
      </c>
      <c r="G281" s="54">
        <f>VLOOKUP(B281,[1]GD_CHUNG!$B$5:$N$532,13,FALSE)</f>
        <v>19028385566010</v>
      </c>
      <c r="H281" s="15">
        <f>VLOOKUP(B281,[1]GD_CHAM_CONG!$C$6:$AN$934,38,FALSE)</f>
        <v>27</v>
      </c>
      <c r="I281" s="15">
        <f>VLOOKUP(B281,[1]GD_CHAM_CONG!$C$6:$AS$934,39,FALSE)+VLOOKUP(B281,[1]GD_CHAM_CONG!$C$6:$AS$934,40,FALSE)+VLOOKUP(B281,[1]GD_CHAM_CONG!$C$6:$AS$934,41,FALSE)+VLOOKUP(B281,[1]GD_CHAM_CONG!$C$6:$AS$934,42,FALSE)+VLOOKUP(B281,[1]GD_CHAM_CONG!$C$6:$AS$934,43,FALSE)</f>
        <v>0</v>
      </c>
      <c r="J281" s="15">
        <f>VLOOKUP(B281,[1]GD_CHAM_CONG!$C$6:$AV$934,44,FALSE)+VLOOKUP(B281,[1]GD_CHAM_CONG!$C$6:$AV$934,45,FALSE)+VLOOKUP(B281,[1]GD_CHAM_CONG!$C$6:$AV$934,46,FALSE)</f>
        <v>0</v>
      </c>
      <c r="K281" s="15">
        <f>VLOOKUP(B281,[1]GD_CHAM_CONG!$C$6:$AW$934,47,FALSE)</f>
        <v>0</v>
      </c>
      <c r="L281" s="15">
        <f>VLOOKUP(B281,[1]GD_CHAM_CONG!$C$6:$AZ$934,48,FALSE)</f>
        <v>0</v>
      </c>
      <c r="M281" s="15">
        <f>VLOOKUP(B281,[1]GD_CHAM_CONG!$C$6:$BF$934,50,FALSE)+VLOOKUP(B281,[1]GD_CHAM_CONG!$C$6:$BF$934,51,FALSE)+VLOOKUP(B281,[1]GD_CHAM_CONG!$C$6:$BF$934,52,FALSE)+VLOOKUP(B281,[1]GD_CHAM_CONG!$C$6:$BF$934,53,FALSE)+VLOOKUP(B281,[1]GD_CHAM_CONG!$C$6:$BF$934,54,FALSE)</f>
        <v>0</v>
      </c>
      <c r="N281" s="16">
        <f>VLOOKUP(B281,[1]GD_CHAM_CONG!$C$1:$BK$473,61,FALSE)</f>
        <v>0.98</v>
      </c>
      <c r="O281" s="16">
        <f>VLOOKUP(B281,[1]GD_LCD_HS_LNS!$B$4:$F$469,5,FALSE)</f>
        <v>1.5</v>
      </c>
      <c r="P281" s="17">
        <f>VLOOKUP(B281,[1]RPT_LNS_LUONG_CHE_DO!$B$5:$BC$548,54,FALSE)</f>
        <v>6615000</v>
      </c>
      <c r="Q281" s="17">
        <f>VLOOKUP(B281,[1]RPT_LNS_LUONG_CHE_DO!$B$5:$CD$916,81,FALSE)</f>
        <v>0</v>
      </c>
      <c r="R281" s="17">
        <f>VLOOKUP(B281,[1]RPT_PHU_CAP_TN!$B$5:$G$992,6,FALSE)</f>
        <v>0</v>
      </c>
      <c r="S281" s="17">
        <f>VLOOKUP(B281,[1]RPT_TIEN_AN_TRUA!$B$5:$I$993,8,FALSE)</f>
        <v>680000</v>
      </c>
      <c r="T281" s="17">
        <f>VLOOKUP(B281,[1]RPT_LNS_LUONG_CHE_DO!$B$5:$BX$920,75,FALSE)+VLOOKUP(B281,[1]RPT_LNS_LUONG_CHE_DO!$B$5:$BY$920,76,FALSE)</f>
        <v>435923.07692307694</v>
      </c>
      <c r="U281" s="13">
        <f>VLOOKUP(B281,[1]RPT_CAC_KHOAN_GIAM_TRU!$B$4:$I$472,7,FALSE) + VLOOKUP(B281,[1]RPT_CAC_KHOAN_GIAM_TRU!$B$4:$I$472,8,FALSE)</f>
        <v>145307.69230769231</v>
      </c>
      <c r="V281" s="17">
        <f t="shared" si="12"/>
        <v>7730923.076923077</v>
      </c>
      <c r="W281" s="18">
        <f>VLOOKUP(B281,[1]RPT_BAO_HIEM!$B$5:$N$992,11,FALSE)</f>
        <v>302240</v>
      </c>
      <c r="X281" s="18">
        <f>VLOOKUP(B281,[1]RPT_BAO_HIEM!$B$5:$N$992,12,FALSE)</f>
        <v>56670</v>
      </c>
      <c r="Y281" s="18">
        <f>VLOOKUP(B281,[1]RPT_BAO_HIEM!$B$5:$N$992,13,FALSE)</f>
        <v>37780</v>
      </c>
      <c r="Z281" s="19">
        <f>MIN(VLOOKUP(B281,[1]RPT_DOAN_PHI!$B$5:$H$894,7,FALSE),115000)</f>
        <v>37780</v>
      </c>
      <c r="AA281" s="18">
        <f>VLOOKUP(B281,[1]RPT_THUE!$B$5:$H$850,7,FALSE)</f>
        <v>0</v>
      </c>
      <c r="AB281" s="18">
        <f t="shared" si="13"/>
        <v>434470</v>
      </c>
      <c r="AC281" s="20">
        <f t="shared" si="14"/>
        <v>7296453.076923077</v>
      </c>
      <c r="AD281" s="20"/>
      <c r="AE281" s="20"/>
      <c r="AF281" s="20">
        <f t="shared" si="15"/>
        <v>7296453.076923077</v>
      </c>
      <c r="AG281" s="82">
        <f t="shared" si="16"/>
        <v>396690</v>
      </c>
    </row>
    <row r="282" spans="1:33" ht="19.5" customHeight="1">
      <c r="A282" s="12">
        <f t="shared" si="17"/>
        <v>276</v>
      </c>
      <c r="B282" s="40">
        <f>[1]GD_CHUNG!B286</f>
        <v>12592</v>
      </c>
      <c r="C282" s="42" t="str">
        <f>[1]GD_CHUNG!C286</f>
        <v>Lê Minh Huy</v>
      </c>
      <c r="D282" s="42" t="str">
        <f>[1]GD_CHUNG!D286</f>
        <v>Nhân viên Bốc xếp</v>
      </c>
      <c r="E282" s="13" t="str">
        <f>[1]GD_CHUNG!G286</f>
        <v>HD3N</v>
      </c>
      <c r="F282" s="14">
        <f>VLOOKUP(B282,[1]GD_LCD_HS_LNS!$B$4:$E$993,4,FALSE)</f>
        <v>3778000</v>
      </c>
      <c r="G282" s="54">
        <f>VLOOKUP(B282,[1]GD_CHUNG!$B$5:$N$532,13,FALSE)</f>
        <v>19028385570018</v>
      </c>
      <c r="H282" s="15">
        <f>VLOOKUP(B282,[1]GD_CHAM_CONG!$C$6:$AN$934,38,FALSE)</f>
        <v>27</v>
      </c>
      <c r="I282" s="15">
        <f>VLOOKUP(B282,[1]GD_CHAM_CONG!$C$6:$AS$934,39,FALSE)+VLOOKUP(B282,[1]GD_CHAM_CONG!$C$6:$AS$934,40,FALSE)+VLOOKUP(B282,[1]GD_CHAM_CONG!$C$6:$AS$934,41,FALSE)+VLOOKUP(B282,[1]GD_CHAM_CONG!$C$6:$AS$934,42,FALSE)+VLOOKUP(B282,[1]GD_CHAM_CONG!$C$6:$AS$934,43,FALSE)</f>
        <v>0</v>
      </c>
      <c r="J282" s="15">
        <f>VLOOKUP(B282,[1]GD_CHAM_CONG!$C$6:$AV$934,44,FALSE)+VLOOKUP(B282,[1]GD_CHAM_CONG!$C$6:$AV$934,45,FALSE)+VLOOKUP(B282,[1]GD_CHAM_CONG!$C$6:$AV$934,46,FALSE)</f>
        <v>0</v>
      </c>
      <c r="K282" s="15">
        <f>VLOOKUP(B282,[1]GD_CHAM_CONG!$C$6:$AW$934,47,FALSE)</f>
        <v>0</v>
      </c>
      <c r="L282" s="15">
        <f>VLOOKUP(B282,[1]GD_CHAM_CONG!$C$6:$AZ$934,48,FALSE)</f>
        <v>0</v>
      </c>
      <c r="M282" s="15">
        <f>VLOOKUP(B282,[1]GD_CHAM_CONG!$C$6:$BF$934,50,FALSE)+VLOOKUP(B282,[1]GD_CHAM_CONG!$C$6:$BF$934,51,FALSE)+VLOOKUP(B282,[1]GD_CHAM_CONG!$C$6:$BF$934,52,FALSE)+VLOOKUP(B282,[1]GD_CHAM_CONG!$C$6:$BF$934,53,FALSE)+VLOOKUP(B282,[1]GD_CHAM_CONG!$C$6:$BF$934,54,FALSE)</f>
        <v>0</v>
      </c>
      <c r="N282" s="16">
        <f>VLOOKUP(B282,[1]GD_CHAM_CONG!$C$1:$BK$473,61,FALSE)</f>
        <v>1</v>
      </c>
      <c r="O282" s="16">
        <f>VLOOKUP(B282,[1]GD_LCD_HS_LNS!$B$4:$F$469,5,FALSE)</f>
        <v>1.5</v>
      </c>
      <c r="P282" s="17">
        <f>VLOOKUP(B282,[1]RPT_LNS_LUONG_CHE_DO!$B$5:$BC$548,54,FALSE)</f>
        <v>6750000</v>
      </c>
      <c r="Q282" s="17">
        <f>VLOOKUP(B282,[1]RPT_LNS_LUONG_CHE_DO!$B$5:$CD$916,81,FALSE)</f>
        <v>0</v>
      </c>
      <c r="R282" s="17">
        <f>VLOOKUP(B282,[1]RPT_PHU_CAP_TN!$B$5:$G$992,6,FALSE)</f>
        <v>0</v>
      </c>
      <c r="S282" s="17">
        <f>VLOOKUP(B282,[1]RPT_TIEN_AN_TRUA!$B$5:$I$993,8,FALSE)</f>
        <v>680000</v>
      </c>
      <c r="T282" s="17">
        <f>VLOOKUP(B282,[1]RPT_LNS_LUONG_CHE_DO!$B$5:$BX$920,75,FALSE)+VLOOKUP(B282,[1]RPT_LNS_LUONG_CHE_DO!$B$5:$BY$920,76,FALSE)</f>
        <v>435923.07692307694</v>
      </c>
      <c r="U282" s="13">
        <f>VLOOKUP(B282,[1]RPT_CAC_KHOAN_GIAM_TRU!$B$4:$I$472,7,FALSE) + VLOOKUP(B282,[1]RPT_CAC_KHOAN_GIAM_TRU!$B$4:$I$472,8,FALSE)</f>
        <v>145307.69230769231</v>
      </c>
      <c r="V282" s="17">
        <f t="shared" si="12"/>
        <v>7865923.076923077</v>
      </c>
      <c r="W282" s="18">
        <f>VLOOKUP(B282,[1]RPT_BAO_HIEM!$B$5:$N$992,11,FALSE)</f>
        <v>302240</v>
      </c>
      <c r="X282" s="18">
        <f>VLOOKUP(B282,[1]RPT_BAO_HIEM!$B$5:$N$992,12,FALSE)</f>
        <v>56670</v>
      </c>
      <c r="Y282" s="18">
        <f>VLOOKUP(B282,[1]RPT_BAO_HIEM!$B$5:$N$992,13,FALSE)</f>
        <v>37780</v>
      </c>
      <c r="Z282" s="19">
        <f>MIN(VLOOKUP(B282,[1]RPT_DOAN_PHI!$B$5:$H$894,7,FALSE),115000)</f>
        <v>37780</v>
      </c>
      <c r="AA282" s="18">
        <f>VLOOKUP(B282,[1]RPT_THUE!$B$5:$H$850,7,FALSE)</f>
        <v>0</v>
      </c>
      <c r="AB282" s="18">
        <f t="shared" si="13"/>
        <v>434470</v>
      </c>
      <c r="AC282" s="20">
        <f t="shared" si="14"/>
        <v>7431453.076923077</v>
      </c>
      <c r="AD282" s="20"/>
      <c r="AE282" s="20"/>
      <c r="AF282" s="20">
        <f t="shared" si="15"/>
        <v>7431453.076923077</v>
      </c>
      <c r="AG282" s="82">
        <f t="shared" si="16"/>
        <v>396690</v>
      </c>
    </row>
    <row r="283" spans="1:33" ht="19.5" customHeight="1">
      <c r="A283" s="12">
        <f t="shared" si="17"/>
        <v>277</v>
      </c>
      <c r="B283" s="40">
        <f>[1]GD_CHUNG!B287</f>
        <v>13424</v>
      </c>
      <c r="C283" s="42" t="str">
        <f>[1]GD_CHUNG!C287</f>
        <v>Bùi Tuấn Anh</v>
      </c>
      <c r="D283" s="42" t="str">
        <f>[1]GD_CHUNG!D287</f>
        <v>Nhân viên Bốc xếp</v>
      </c>
      <c r="E283" s="13" t="str">
        <f>[1]GD_CHUNG!G287</f>
        <v>HD3N</v>
      </c>
      <c r="F283" s="14">
        <f>VLOOKUP(B283,[1]GD_LCD_HS_LNS!$B$4:$E$993,4,FALSE)</f>
        <v>3778000</v>
      </c>
      <c r="G283" s="54">
        <f>VLOOKUP(B283,[1]GD_CHUNG!$B$5:$N$532,13,FALSE)</f>
        <v>19028960235013</v>
      </c>
      <c r="H283" s="15">
        <f>VLOOKUP(B283,[1]GD_CHAM_CONG!$C$6:$AN$934,38,FALSE)</f>
        <v>27</v>
      </c>
      <c r="I283" s="15">
        <f>VLOOKUP(B283,[1]GD_CHAM_CONG!$C$6:$AS$934,39,FALSE)+VLOOKUP(B283,[1]GD_CHAM_CONG!$C$6:$AS$934,40,FALSE)+VLOOKUP(B283,[1]GD_CHAM_CONG!$C$6:$AS$934,41,FALSE)+VLOOKUP(B283,[1]GD_CHAM_CONG!$C$6:$AS$934,42,FALSE)+VLOOKUP(B283,[1]GD_CHAM_CONG!$C$6:$AS$934,43,FALSE)</f>
        <v>0</v>
      </c>
      <c r="J283" s="15">
        <f>VLOOKUP(B283,[1]GD_CHAM_CONG!$C$6:$AV$934,44,FALSE)+VLOOKUP(B283,[1]GD_CHAM_CONG!$C$6:$AV$934,45,FALSE)+VLOOKUP(B283,[1]GD_CHAM_CONG!$C$6:$AV$934,46,FALSE)</f>
        <v>0</v>
      </c>
      <c r="K283" s="15">
        <f>VLOOKUP(B283,[1]GD_CHAM_CONG!$C$6:$AW$934,47,FALSE)</f>
        <v>0</v>
      </c>
      <c r="L283" s="15">
        <f>VLOOKUP(B283,[1]GD_CHAM_CONG!$C$6:$AZ$934,48,FALSE)</f>
        <v>0</v>
      </c>
      <c r="M283" s="15">
        <f>VLOOKUP(B283,[1]GD_CHAM_CONG!$C$6:$BF$934,50,FALSE)+VLOOKUP(B283,[1]GD_CHAM_CONG!$C$6:$BF$934,51,FALSE)+VLOOKUP(B283,[1]GD_CHAM_CONG!$C$6:$BF$934,52,FALSE)+VLOOKUP(B283,[1]GD_CHAM_CONG!$C$6:$BF$934,53,FALSE)+VLOOKUP(B283,[1]GD_CHAM_CONG!$C$6:$BF$934,54,FALSE)</f>
        <v>0</v>
      </c>
      <c r="N283" s="16">
        <f>VLOOKUP(B283,[1]GD_CHAM_CONG!$C$1:$BK$473,61,FALSE)</f>
        <v>1</v>
      </c>
      <c r="O283" s="16">
        <f>VLOOKUP(B283,[1]GD_LCD_HS_LNS!$B$4:$F$469,5,FALSE)</f>
        <v>1.5</v>
      </c>
      <c r="P283" s="17">
        <f>VLOOKUP(B283,[1]RPT_LNS_LUONG_CHE_DO!$B$5:$BC$548,54,FALSE)</f>
        <v>6750000</v>
      </c>
      <c r="Q283" s="17">
        <f>VLOOKUP(B283,[1]RPT_LNS_LUONG_CHE_DO!$B$5:$CD$916,81,FALSE)</f>
        <v>0</v>
      </c>
      <c r="R283" s="17">
        <f>VLOOKUP(B283,[1]RPT_PHU_CAP_TN!$B$5:$G$992,6,FALSE)</f>
        <v>0</v>
      </c>
      <c r="S283" s="17">
        <f>VLOOKUP(B283,[1]RPT_TIEN_AN_TRUA!$B$5:$I$993,8,FALSE)</f>
        <v>680000</v>
      </c>
      <c r="T283" s="17">
        <f>VLOOKUP(B283,[1]RPT_LNS_LUONG_CHE_DO!$B$5:$BX$920,75,FALSE)+VLOOKUP(B283,[1]RPT_LNS_LUONG_CHE_DO!$B$5:$BY$920,76,FALSE)</f>
        <v>435923.07692307694</v>
      </c>
      <c r="U283" s="13">
        <f>VLOOKUP(B283,[1]RPT_CAC_KHOAN_GIAM_TRU!$B$4:$I$472,7,FALSE) + VLOOKUP(B283,[1]RPT_CAC_KHOAN_GIAM_TRU!$B$4:$I$472,8,FALSE)</f>
        <v>145307.69230769231</v>
      </c>
      <c r="V283" s="17">
        <f t="shared" si="12"/>
        <v>7865923.076923077</v>
      </c>
      <c r="W283" s="18">
        <f>VLOOKUP(B283,[1]RPT_BAO_HIEM!$B$5:$N$992,11,FALSE)</f>
        <v>302240</v>
      </c>
      <c r="X283" s="18">
        <f>VLOOKUP(B283,[1]RPT_BAO_HIEM!$B$5:$N$992,12,FALSE)</f>
        <v>56670</v>
      </c>
      <c r="Y283" s="18">
        <f>VLOOKUP(B283,[1]RPT_BAO_HIEM!$B$5:$N$992,13,FALSE)</f>
        <v>37780</v>
      </c>
      <c r="Z283" s="19">
        <f>MIN(VLOOKUP(B283,[1]RPT_DOAN_PHI!$B$5:$H$894,7,FALSE),115000)</f>
        <v>37780</v>
      </c>
      <c r="AA283" s="18">
        <f>VLOOKUP(B283,[1]RPT_THUE!$B$5:$H$850,7,FALSE)</f>
        <v>0</v>
      </c>
      <c r="AB283" s="18">
        <f t="shared" si="13"/>
        <v>434470</v>
      </c>
      <c r="AC283" s="20">
        <f t="shared" si="14"/>
        <v>7431453.076923077</v>
      </c>
      <c r="AD283" s="20"/>
      <c r="AE283" s="21"/>
      <c r="AF283" s="20">
        <f t="shared" si="15"/>
        <v>7431453.076923077</v>
      </c>
      <c r="AG283" s="82">
        <f t="shared" si="16"/>
        <v>396690</v>
      </c>
    </row>
    <row r="284" spans="1:33" ht="19.5" customHeight="1">
      <c r="A284" s="12">
        <f t="shared" si="17"/>
        <v>278</v>
      </c>
      <c r="B284" s="40">
        <f>[1]GD_CHUNG!B288</f>
        <v>13425</v>
      </c>
      <c r="C284" s="42" t="str">
        <f>[1]GD_CHUNG!C288</f>
        <v>Nguyễn Duy Trinh</v>
      </c>
      <c r="D284" s="42" t="str">
        <f>[1]GD_CHUNG!D288</f>
        <v>Nhân viên Bốc xếp</v>
      </c>
      <c r="E284" s="13" t="str">
        <f>[1]GD_CHUNG!G288</f>
        <v>HD3N</v>
      </c>
      <c r="F284" s="14">
        <f>VLOOKUP(B284,[1]GD_LCD_HS_LNS!$B$4:$E$993,4,FALSE)</f>
        <v>3778000</v>
      </c>
      <c r="G284" s="54">
        <f>VLOOKUP(B284,[1]GD_CHUNG!$B$5:$N$532,13,FALSE)</f>
        <v>19020203734011</v>
      </c>
      <c r="H284" s="15">
        <f>VLOOKUP(B284,[1]GD_CHAM_CONG!$C$6:$AN$934,38,FALSE)</f>
        <v>27</v>
      </c>
      <c r="I284" s="15">
        <f>VLOOKUP(B284,[1]GD_CHAM_CONG!$C$6:$AS$934,39,FALSE)+VLOOKUP(B284,[1]GD_CHAM_CONG!$C$6:$AS$934,40,FALSE)+VLOOKUP(B284,[1]GD_CHAM_CONG!$C$6:$AS$934,41,FALSE)+VLOOKUP(B284,[1]GD_CHAM_CONG!$C$6:$AS$934,42,FALSE)+VLOOKUP(B284,[1]GD_CHAM_CONG!$C$6:$AS$934,43,FALSE)</f>
        <v>0</v>
      </c>
      <c r="J284" s="15">
        <f>VLOOKUP(B284,[1]GD_CHAM_CONG!$C$6:$AV$934,44,FALSE)+VLOOKUP(B284,[1]GD_CHAM_CONG!$C$6:$AV$934,45,FALSE)+VLOOKUP(B284,[1]GD_CHAM_CONG!$C$6:$AV$934,46,FALSE)</f>
        <v>0</v>
      </c>
      <c r="K284" s="15">
        <f>VLOOKUP(B284,[1]GD_CHAM_CONG!$C$6:$AW$934,47,FALSE)</f>
        <v>0</v>
      </c>
      <c r="L284" s="15">
        <f>VLOOKUP(B284,[1]GD_CHAM_CONG!$C$6:$AZ$934,48,FALSE)</f>
        <v>0</v>
      </c>
      <c r="M284" s="15">
        <f>VLOOKUP(B284,[1]GD_CHAM_CONG!$C$6:$BF$934,50,FALSE)+VLOOKUP(B284,[1]GD_CHAM_CONG!$C$6:$BF$934,51,FALSE)+VLOOKUP(B284,[1]GD_CHAM_CONG!$C$6:$BF$934,52,FALSE)+VLOOKUP(B284,[1]GD_CHAM_CONG!$C$6:$BF$934,53,FALSE)+VLOOKUP(B284,[1]GD_CHAM_CONG!$C$6:$BF$934,54,FALSE)</f>
        <v>0</v>
      </c>
      <c r="N284" s="16">
        <f>VLOOKUP(B284,[1]GD_CHAM_CONG!$C$1:$BK$473,61,FALSE)</f>
        <v>1</v>
      </c>
      <c r="O284" s="16">
        <f>VLOOKUP(B284,[1]GD_LCD_HS_LNS!$B$4:$F$469,5,FALSE)</f>
        <v>1.5</v>
      </c>
      <c r="P284" s="17">
        <f>VLOOKUP(B284,[1]RPT_LNS_LUONG_CHE_DO!$B$5:$BC$548,54,FALSE)</f>
        <v>6750000</v>
      </c>
      <c r="Q284" s="17">
        <f>VLOOKUP(B284,[1]RPT_LNS_LUONG_CHE_DO!$B$5:$CD$916,81,FALSE)</f>
        <v>0</v>
      </c>
      <c r="R284" s="17">
        <f>VLOOKUP(B284,[1]RPT_PHU_CAP_TN!$B$5:$G$992,6,FALSE)</f>
        <v>155000</v>
      </c>
      <c r="S284" s="17">
        <f>VLOOKUP(B284,[1]RPT_TIEN_AN_TRUA!$B$5:$I$993,8,FALSE)</f>
        <v>680000</v>
      </c>
      <c r="T284" s="17">
        <f>VLOOKUP(B284,[1]RPT_LNS_LUONG_CHE_DO!$B$5:$BX$920,75,FALSE)+VLOOKUP(B284,[1]RPT_LNS_LUONG_CHE_DO!$B$5:$BY$920,76,FALSE)</f>
        <v>435923.07692307694</v>
      </c>
      <c r="U284" s="13">
        <f>VLOOKUP(B284,[1]RPT_CAC_KHOAN_GIAM_TRU!$B$4:$I$472,7,FALSE) + VLOOKUP(B284,[1]RPT_CAC_KHOAN_GIAM_TRU!$B$4:$I$472,8,FALSE)</f>
        <v>145307.69230769231</v>
      </c>
      <c r="V284" s="17">
        <f t="shared" si="12"/>
        <v>8020923.076923077</v>
      </c>
      <c r="W284" s="18">
        <f>VLOOKUP(B284,[1]RPT_BAO_HIEM!$B$5:$N$992,11,FALSE)</f>
        <v>302240</v>
      </c>
      <c r="X284" s="18">
        <f>VLOOKUP(B284,[1]RPT_BAO_HIEM!$B$5:$N$992,12,FALSE)</f>
        <v>56670</v>
      </c>
      <c r="Y284" s="18">
        <f>VLOOKUP(B284,[1]RPT_BAO_HIEM!$B$5:$N$992,13,FALSE)</f>
        <v>37780</v>
      </c>
      <c r="Z284" s="19">
        <f>MIN(VLOOKUP(B284,[1]RPT_DOAN_PHI!$B$5:$H$894,7,FALSE),115000)</f>
        <v>37780</v>
      </c>
      <c r="AA284" s="18">
        <f>VLOOKUP(B284,[1]RPT_THUE!$B$5:$H$850,7,FALSE)</f>
        <v>0</v>
      </c>
      <c r="AB284" s="18">
        <f t="shared" si="13"/>
        <v>434470</v>
      </c>
      <c r="AC284" s="20">
        <f t="shared" si="14"/>
        <v>7586453.076923077</v>
      </c>
      <c r="AD284" s="20"/>
      <c r="AE284" s="21"/>
      <c r="AF284" s="20">
        <f t="shared" si="15"/>
        <v>7586453.076923077</v>
      </c>
      <c r="AG284" s="82">
        <f t="shared" si="16"/>
        <v>396690</v>
      </c>
    </row>
    <row r="285" spans="1:33" ht="19.5" customHeight="1">
      <c r="A285" s="12">
        <f t="shared" si="17"/>
        <v>279</v>
      </c>
      <c r="B285" s="40">
        <f>[1]GD_CHUNG!B289</f>
        <v>13436</v>
      </c>
      <c r="C285" s="42" t="str">
        <f>[1]GD_CHUNG!C289</f>
        <v>Lê Văn Thư</v>
      </c>
      <c r="D285" s="42" t="str">
        <f>[1]GD_CHUNG!D289</f>
        <v>Nhân viên Bốc xếp</v>
      </c>
      <c r="E285" s="13" t="str">
        <f>[1]GD_CHUNG!G289</f>
        <v>HD3N</v>
      </c>
      <c r="F285" s="14">
        <f>VLOOKUP(B285,[1]GD_LCD_HS_LNS!$B$4:$E$993,4,FALSE)</f>
        <v>3778000</v>
      </c>
      <c r="G285" s="54">
        <f>VLOOKUP(B285,[1]GD_CHUNG!$B$5:$N$532,13,FALSE)</f>
        <v>19028960271011</v>
      </c>
      <c r="H285" s="15">
        <f>VLOOKUP(B285,[1]GD_CHAM_CONG!$C$6:$AN$934,38,FALSE)</f>
        <v>27</v>
      </c>
      <c r="I285" s="15">
        <f>VLOOKUP(B285,[1]GD_CHAM_CONG!$C$6:$AS$934,39,FALSE)+VLOOKUP(B285,[1]GD_CHAM_CONG!$C$6:$AS$934,40,FALSE)+VLOOKUP(B285,[1]GD_CHAM_CONG!$C$6:$AS$934,41,FALSE)+VLOOKUP(B285,[1]GD_CHAM_CONG!$C$6:$AS$934,42,FALSE)+VLOOKUP(B285,[1]GD_CHAM_CONG!$C$6:$AS$934,43,FALSE)</f>
        <v>0</v>
      </c>
      <c r="J285" s="15">
        <f>VLOOKUP(B285,[1]GD_CHAM_CONG!$C$6:$AV$934,44,FALSE)+VLOOKUP(B285,[1]GD_CHAM_CONG!$C$6:$AV$934,45,FALSE)+VLOOKUP(B285,[1]GD_CHAM_CONG!$C$6:$AV$934,46,FALSE)</f>
        <v>0</v>
      </c>
      <c r="K285" s="15">
        <f>VLOOKUP(B285,[1]GD_CHAM_CONG!$C$6:$AW$934,47,FALSE)</f>
        <v>0</v>
      </c>
      <c r="L285" s="15">
        <f>VLOOKUP(B285,[1]GD_CHAM_CONG!$C$6:$AZ$934,48,FALSE)</f>
        <v>0</v>
      </c>
      <c r="M285" s="15">
        <f>VLOOKUP(B285,[1]GD_CHAM_CONG!$C$6:$BF$934,50,FALSE)+VLOOKUP(B285,[1]GD_CHAM_CONG!$C$6:$BF$934,51,FALSE)+VLOOKUP(B285,[1]GD_CHAM_CONG!$C$6:$BF$934,52,FALSE)+VLOOKUP(B285,[1]GD_CHAM_CONG!$C$6:$BF$934,53,FALSE)+VLOOKUP(B285,[1]GD_CHAM_CONG!$C$6:$BF$934,54,FALSE)</f>
        <v>0</v>
      </c>
      <c r="N285" s="16">
        <f>VLOOKUP(B285,[1]GD_CHAM_CONG!$C$1:$BK$473,61,FALSE)</f>
        <v>1</v>
      </c>
      <c r="O285" s="16">
        <f>VLOOKUP(B285,[1]GD_LCD_HS_LNS!$B$4:$F$469,5,FALSE)</f>
        <v>1.5</v>
      </c>
      <c r="P285" s="17">
        <f>VLOOKUP(B285,[1]RPT_LNS_LUONG_CHE_DO!$B$5:$BC$548,54,FALSE)</f>
        <v>6750000</v>
      </c>
      <c r="Q285" s="17">
        <f>VLOOKUP(B285,[1]RPT_LNS_LUONG_CHE_DO!$B$5:$CD$916,81,FALSE)</f>
        <v>0</v>
      </c>
      <c r="R285" s="17">
        <f>VLOOKUP(B285,[1]RPT_PHU_CAP_TN!$B$5:$G$992,6,FALSE)</f>
        <v>155000</v>
      </c>
      <c r="S285" s="17">
        <f>VLOOKUP(B285,[1]RPT_TIEN_AN_TRUA!$B$5:$I$993,8,FALSE)</f>
        <v>680000</v>
      </c>
      <c r="T285" s="17">
        <f>VLOOKUP(B285,[1]RPT_LNS_LUONG_CHE_DO!$B$5:$BX$920,75,FALSE)+VLOOKUP(B285,[1]RPT_LNS_LUONG_CHE_DO!$B$5:$BY$920,76,FALSE)</f>
        <v>435923.07692307694</v>
      </c>
      <c r="U285" s="13">
        <f>VLOOKUP(B285,[1]RPT_CAC_KHOAN_GIAM_TRU!$B$4:$I$472,7,FALSE) + VLOOKUP(B285,[1]RPT_CAC_KHOAN_GIAM_TRU!$B$4:$I$472,8,FALSE)</f>
        <v>145307.69230769231</v>
      </c>
      <c r="V285" s="17">
        <f t="shared" si="12"/>
        <v>8020923.076923077</v>
      </c>
      <c r="W285" s="18">
        <f>VLOOKUP(B285,[1]RPT_BAO_HIEM!$B$5:$N$992,11,FALSE)</f>
        <v>302240</v>
      </c>
      <c r="X285" s="18">
        <f>VLOOKUP(B285,[1]RPT_BAO_HIEM!$B$5:$N$992,12,FALSE)</f>
        <v>56670</v>
      </c>
      <c r="Y285" s="18">
        <f>VLOOKUP(B285,[1]RPT_BAO_HIEM!$B$5:$N$992,13,FALSE)</f>
        <v>37780</v>
      </c>
      <c r="Z285" s="19">
        <f>MIN(VLOOKUP(B285,[1]RPT_DOAN_PHI!$B$5:$H$894,7,FALSE),115000)</f>
        <v>37780</v>
      </c>
      <c r="AA285" s="18">
        <f>VLOOKUP(B285,[1]RPT_THUE!$B$5:$H$850,7,FALSE)</f>
        <v>0</v>
      </c>
      <c r="AB285" s="18">
        <f t="shared" si="13"/>
        <v>434470</v>
      </c>
      <c r="AC285" s="20">
        <f t="shared" si="14"/>
        <v>7586453.076923077</v>
      </c>
      <c r="AD285" s="20"/>
      <c r="AE285" s="20"/>
      <c r="AF285" s="20">
        <f t="shared" si="15"/>
        <v>7586453.076923077</v>
      </c>
      <c r="AG285" s="82">
        <f t="shared" si="16"/>
        <v>396690</v>
      </c>
    </row>
    <row r="286" spans="1:33" ht="19.5" customHeight="1">
      <c r="A286" s="12">
        <f t="shared" si="17"/>
        <v>280</v>
      </c>
      <c r="B286" s="40">
        <f>[1]GD_CHUNG!B290</f>
        <v>13437</v>
      </c>
      <c r="C286" s="42" t="str">
        <f>[1]GD_CHUNG!C290</f>
        <v>Phạm Ngọc Huấn</v>
      </c>
      <c r="D286" s="42" t="str">
        <f>[1]GD_CHUNG!D290</f>
        <v>Nhân viên Bốc xếp</v>
      </c>
      <c r="E286" s="13" t="str">
        <f>[1]GD_CHUNG!G290</f>
        <v>HD3N</v>
      </c>
      <c r="F286" s="14">
        <f>VLOOKUP(B286,[1]GD_LCD_HS_LNS!$B$4:$E$993,4,FALSE)</f>
        <v>3778000</v>
      </c>
      <c r="G286" s="54">
        <f>VLOOKUP(B286,[1]GD_CHUNG!$B$5:$N$532,13,FALSE)</f>
        <v>19028960192012</v>
      </c>
      <c r="H286" s="15">
        <f>VLOOKUP(B286,[1]GD_CHAM_CONG!$C$6:$AN$934,38,FALSE)</f>
        <v>26</v>
      </c>
      <c r="I286" s="15">
        <f>VLOOKUP(B286,[1]GD_CHAM_CONG!$C$6:$AS$934,39,FALSE)+VLOOKUP(B286,[1]GD_CHAM_CONG!$C$6:$AS$934,40,FALSE)+VLOOKUP(B286,[1]GD_CHAM_CONG!$C$6:$AS$934,41,FALSE)+VLOOKUP(B286,[1]GD_CHAM_CONG!$C$6:$AS$934,42,FALSE)+VLOOKUP(B286,[1]GD_CHAM_CONG!$C$6:$AS$934,43,FALSE)</f>
        <v>1</v>
      </c>
      <c r="J286" s="15">
        <f>VLOOKUP(B286,[1]GD_CHAM_CONG!$C$6:$AV$934,44,FALSE)+VLOOKUP(B286,[1]GD_CHAM_CONG!$C$6:$AV$934,45,FALSE)+VLOOKUP(B286,[1]GD_CHAM_CONG!$C$6:$AV$934,46,FALSE)</f>
        <v>0</v>
      </c>
      <c r="K286" s="15">
        <f>VLOOKUP(B286,[1]GD_CHAM_CONG!$C$6:$AW$934,47,FALSE)</f>
        <v>0</v>
      </c>
      <c r="L286" s="15">
        <f>VLOOKUP(B286,[1]GD_CHAM_CONG!$C$6:$AZ$934,48,FALSE)</f>
        <v>0</v>
      </c>
      <c r="M286" s="15">
        <f>VLOOKUP(B286,[1]GD_CHAM_CONG!$C$6:$BF$934,50,FALSE)+VLOOKUP(B286,[1]GD_CHAM_CONG!$C$6:$BF$934,51,FALSE)+VLOOKUP(B286,[1]GD_CHAM_CONG!$C$6:$BF$934,52,FALSE)+VLOOKUP(B286,[1]GD_CHAM_CONG!$C$6:$BF$934,53,FALSE)+VLOOKUP(B286,[1]GD_CHAM_CONG!$C$6:$BF$934,54,FALSE)</f>
        <v>0</v>
      </c>
      <c r="N286" s="16">
        <f>VLOOKUP(B286,[1]GD_CHAM_CONG!$C$1:$BK$473,61,FALSE)</f>
        <v>1</v>
      </c>
      <c r="O286" s="16">
        <f>VLOOKUP(B286,[1]GD_LCD_HS_LNS!$B$4:$F$469,5,FALSE)</f>
        <v>1.5</v>
      </c>
      <c r="P286" s="17">
        <f>VLOOKUP(B286,[1]RPT_LNS_LUONG_CHE_DO!$B$5:$BC$548,54,FALSE)</f>
        <v>6500000</v>
      </c>
      <c r="Q286" s="17">
        <f>VLOOKUP(B286,[1]RPT_LNS_LUONG_CHE_DO!$B$5:$CD$916,81,FALSE)</f>
        <v>0</v>
      </c>
      <c r="R286" s="17">
        <f>VLOOKUP(B286,[1]RPT_PHU_CAP_TN!$B$5:$G$992,6,FALSE)</f>
        <v>0</v>
      </c>
      <c r="S286" s="17">
        <f>VLOOKUP(B286,[1]RPT_TIEN_AN_TRUA!$B$5:$I$993,8,FALSE)</f>
        <v>654814.81481481483</v>
      </c>
      <c r="T286" s="17">
        <f>VLOOKUP(B286,[1]RPT_LNS_LUONG_CHE_DO!$B$5:$BX$920,75,FALSE)+VLOOKUP(B286,[1]RPT_LNS_LUONG_CHE_DO!$B$5:$BY$920,76,FALSE)</f>
        <v>435923.07692307694</v>
      </c>
      <c r="U286" s="13">
        <f>VLOOKUP(B286,[1]RPT_CAC_KHOAN_GIAM_TRU!$B$4:$I$472,7,FALSE) + VLOOKUP(B286,[1]RPT_CAC_KHOAN_GIAM_TRU!$B$4:$I$472,8,FALSE)</f>
        <v>145307.69230769231</v>
      </c>
      <c r="V286" s="17">
        <f t="shared" si="12"/>
        <v>7590737.8917378923</v>
      </c>
      <c r="W286" s="18">
        <f>VLOOKUP(B286,[1]RPT_BAO_HIEM!$B$5:$N$992,11,FALSE)</f>
        <v>302240</v>
      </c>
      <c r="X286" s="18">
        <f>VLOOKUP(B286,[1]RPT_BAO_HIEM!$B$5:$N$992,12,FALSE)</f>
        <v>56670</v>
      </c>
      <c r="Y286" s="18">
        <f>VLOOKUP(B286,[1]RPT_BAO_HIEM!$B$5:$N$992,13,FALSE)</f>
        <v>37780</v>
      </c>
      <c r="Z286" s="19">
        <f>MIN(VLOOKUP(B286,[1]RPT_DOAN_PHI!$B$5:$H$894,7,FALSE),115000)</f>
        <v>37780</v>
      </c>
      <c r="AA286" s="18">
        <f>VLOOKUP(B286,[1]RPT_THUE!$B$5:$H$850,7,FALSE)</f>
        <v>0</v>
      </c>
      <c r="AB286" s="18">
        <f t="shared" si="13"/>
        <v>434470</v>
      </c>
      <c r="AC286" s="20">
        <f t="shared" si="14"/>
        <v>7156267.8917378923</v>
      </c>
      <c r="AD286" s="20"/>
      <c r="AE286" s="21"/>
      <c r="AF286" s="20">
        <f t="shared" si="15"/>
        <v>7156267.8917378923</v>
      </c>
      <c r="AG286" s="82">
        <f t="shared" si="16"/>
        <v>396690</v>
      </c>
    </row>
    <row r="287" spans="1:33" ht="19.5" customHeight="1">
      <c r="A287" s="12">
        <f t="shared" si="17"/>
        <v>281</v>
      </c>
      <c r="B287" s="40">
        <f>[1]GD_CHUNG!B291</f>
        <v>13446</v>
      </c>
      <c r="C287" s="42" t="str">
        <f>[1]GD_CHUNG!C291</f>
        <v>Dương Công Tú</v>
      </c>
      <c r="D287" s="42" t="str">
        <f>[1]GD_CHUNG!D291</f>
        <v>Nhân viên Bốc xếp</v>
      </c>
      <c r="E287" s="13" t="str">
        <f>[1]GD_CHUNG!G291</f>
        <v>HD3N</v>
      </c>
      <c r="F287" s="14">
        <f>VLOOKUP(B287,[1]GD_LCD_HS_LNS!$B$4:$E$993,4,FALSE)</f>
        <v>3778000</v>
      </c>
      <c r="G287" s="54">
        <f>VLOOKUP(B287,[1]GD_CHUNG!$B$5:$N$532,13,FALSE)</f>
        <v>19028960173018</v>
      </c>
      <c r="H287" s="15">
        <f>VLOOKUP(B287,[1]GD_CHAM_CONG!$C$6:$AN$934,38,FALSE)</f>
        <v>27</v>
      </c>
      <c r="I287" s="15">
        <f>VLOOKUP(B287,[1]GD_CHAM_CONG!$C$6:$AS$934,39,FALSE)+VLOOKUP(B287,[1]GD_CHAM_CONG!$C$6:$AS$934,40,FALSE)+VLOOKUP(B287,[1]GD_CHAM_CONG!$C$6:$AS$934,41,FALSE)+VLOOKUP(B287,[1]GD_CHAM_CONG!$C$6:$AS$934,42,FALSE)+VLOOKUP(B287,[1]GD_CHAM_CONG!$C$6:$AS$934,43,FALSE)</f>
        <v>0</v>
      </c>
      <c r="J287" s="15">
        <f>VLOOKUP(B287,[1]GD_CHAM_CONG!$C$6:$AV$934,44,FALSE)+VLOOKUP(B287,[1]GD_CHAM_CONG!$C$6:$AV$934,45,FALSE)+VLOOKUP(B287,[1]GD_CHAM_CONG!$C$6:$AV$934,46,FALSE)</f>
        <v>0</v>
      </c>
      <c r="K287" s="15">
        <f>VLOOKUP(B287,[1]GD_CHAM_CONG!$C$6:$AW$934,47,FALSE)</f>
        <v>0</v>
      </c>
      <c r="L287" s="15">
        <f>VLOOKUP(B287,[1]GD_CHAM_CONG!$C$6:$AZ$934,48,FALSE)</f>
        <v>0</v>
      </c>
      <c r="M287" s="15">
        <f>VLOOKUP(B287,[1]GD_CHAM_CONG!$C$6:$BF$934,50,FALSE)+VLOOKUP(B287,[1]GD_CHAM_CONG!$C$6:$BF$934,51,FALSE)+VLOOKUP(B287,[1]GD_CHAM_CONG!$C$6:$BF$934,52,FALSE)+VLOOKUP(B287,[1]GD_CHAM_CONG!$C$6:$BF$934,53,FALSE)+VLOOKUP(B287,[1]GD_CHAM_CONG!$C$6:$BF$934,54,FALSE)</f>
        <v>0</v>
      </c>
      <c r="N287" s="16">
        <f>VLOOKUP(B287,[1]GD_CHAM_CONG!$C$1:$BK$473,61,FALSE)</f>
        <v>1.05</v>
      </c>
      <c r="O287" s="16">
        <f>VLOOKUP(B287,[1]GD_LCD_HS_LNS!$B$4:$F$469,5,FALSE)</f>
        <v>1.5</v>
      </c>
      <c r="P287" s="17">
        <f>VLOOKUP(B287,[1]RPT_LNS_LUONG_CHE_DO!$B$5:$BC$548,54,FALSE)</f>
        <v>7087500.0000000009</v>
      </c>
      <c r="Q287" s="17">
        <f>VLOOKUP(B287,[1]RPT_LNS_LUONG_CHE_DO!$B$5:$CD$916,81,FALSE)</f>
        <v>0</v>
      </c>
      <c r="R287" s="17">
        <f>VLOOKUP(B287,[1]RPT_PHU_CAP_TN!$B$5:$G$992,6,FALSE)</f>
        <v>0</v>
      </c>
      <c r="S287" s="17">
        <f>VLOOKUP(B287,[1]RPT_TIEN_AN_TRUA!$B$5:$I$993,8,FALSE)</f>
        <v>680000</v>
      </c>
      <c r="T287" s="17">
        <f>VLOOKUP(B287,[1]RPT_LNS_LUONG_CHE_DO!$B$5:$BX$920,75,FALSE)+VLOOKUP(B287,[1]RPT_LNS_LUONG_CHE_DO!$B$5:$BY$920,76,FALSE)</f>
        <v>435923.07692307694</v>
      </c>
      <c r="U287" s="13">
        <f>VLOOKUP(B287,[1]RPT_CAC_KHOAN_GIAM_TRU!$B$4:$I$472,7,FALSE) + VLOOKUP(B287,[1]RPT_CAC_KHOAN_GIAM_TRU!$B$4:$I$472,8,FALSE)</f>
        <v>145307.69230769231</v>
      </c>
      <c r="V287" s="17">
        <f t="shared" si="12"/>
        <v>8203423.0769230779</v>
      </c>
      <c r="W287" s="18">
        <f>VLOOKUP(B287,[1]RPT_BAO_HIEM!$B$5:$N$992,11,FALSE)</f>
        <v>302240</v>
      </c>
      <c r="X287" s="18">
        <f>VLOOKUP(B287,[1]RPT_BAO_HIEM!$B$5:$N$992,12,FALSE)</f>
        <v>56670</v>
      </c>
      <c r="Y287" s="18">
        <f>VLOOKUP(B287,[1]RPT_BAO_HIEM!$B$5:$N$992,13,FALSE)</f>
        <v>37780</v>
      </c>
      <c r="Z287" s="19">
        <f>MIN(VLOOKUP(B287,[1]RPT_DOAN_PHI!$B$5:$H$894,7,FALSE),115000)</f>
        <v>37780</v>
      </c>
      <c r="AA287" s="18">
        <f>VLOOKUP(B287,[1]RPT_THUE!$B$5:$H$850,7,FALSE)</f>
        <v>0</v>
      </c>
      <c r="AB287" s="18">
        <f t="shared" si="13"/>
        <v>434470</v>
      </c>
      <c r="AC287" s="20">
        <f t="shared" si="14"/>
        <v>7768953.0769230779</v>
      </c>
      <c r="AD287" s="21"/>
      <c r="AE287" s="20"/>
      <c r="AF287" s="20">
        <f t="shared" si="15"/>
        <v>7768953.0769230779</v>
      </c>
      <c r="AG287" s="82">
        <f t="shared" si="16"/>
        <v>396690</v>
      </c>
    </row>
    <row r="288" spans="1:33" ht="19.5" customHeight="1">
      <c r="A288" s="12">
        <f t="shared" si="17"/>
        <v>282</v>
      </c>
      <c r="B288" s="40">
        <f>[1]GD_CHUNG!B292</f>
        <v>13448</v>
      </c>
      <c r="C288" s="42" t="str">
        <f>[1]GD_CHUNG!C292</f>
        <v>Nguyễn Hùng Anh</v>
      </c>
      <c r="D288" s="42" t="str">
        <f>[1]GD_CHUNG!D292</f>
        <v>Nhân viên Bốc xếp</v>
      </c>
      <c r="E288" s="13" t="str">
        <f>[1]GD_CHUNG!G292</f>
        <v>HD3N</v>
      </c>
      <c r="F288" s="14">
        <f>VLOOKUP(B288,[1]GD_LCD_HS_LNS!$B$4:$E$993,4,FALSE)</f>
        <v>3778000</v>
      </c>
      <c r="G288" s="54">
        <f>VLOOKUP(B288,[1]GD_CHUNG!$B$5:$N$532,13,FALSE)</f>
        <v>19028960229013</v>
      </c>
      <c r="H288" s="15">
        <f>VLOOKUP(B288,[1]GD_CHAM_CONG!$C$6:$AN$934,38,FALSE)</f>
        <v>27</v>
      </c>
      <c r="I288" s="15">
        <f>VLOOKUP(B288,[1]GD_CHAM_CONG!$C$6:$AS$934,39,FALSE)+VLOOKUP(B288,[1]GD_CHAM_CONG!$C$6:$AS$934,40,FALSE)+VLOOKUP(B288,[1]GD_CHAM_CONG!$C$6:$AS$934,41,FALSE)+VLOOKUP(B288,[1]GD_CHAM_CONG!$C$6:$AS$934,42,FALSE)+VLOOKUP(B288,[1]GD_CHAM_CONG!$C$6:$AS$934,43,FALSE)</f>
        <v>0</v>
      </c>
      <c r="J288" s="15">
        <f>VLOOKUP(B288,[1]GD_CHAM_CONG!$C$6:$AV$934,44,FALSE)+VLOOKUP(B288,[1]GD_CHAM_CONG!$C$6:$AV$934,45,FALSE)+VLOOKUP(B288,[1]GD_CHAM_CONG!$C$6:$AV$934,46,FALSE)</f>
        <v>0</v>
      </c>
      <c r="K288" s="15">
        <f>VLOOKUP(B288,[1]GD_CHAM_CONG!$C$6:$AW$934,47,FALSE)</f>
        <v>0</v>
      </c>
      <c r="L288" s="15">
        <f>VLOOKUP(B288,[1]GD_CHAM_CONG!$C$6:$AZ$934,48,FALSE)</f>
        <v>0</v>
      </c>
      <c r="M288" s="15">
        <f>VLOOKUP(B288,[1]GD_CHAM_CONG!$C$6:$BF$934,50,FALSE)+VLOOKUP(B288,[1]GD_CHAM_CONG!$C$6:$BF$934,51,FALSE)+VLOOKUP(B288,[1]GD_CHAM_CONG!$C$6:$BF$934,52,FALSE)+VLOOKUP(B288,[1]GD_CHAM_CONG!$C$6:$BF$934,53,FALSE)+VLOOKUP(B288,[1]GD_CHAM_CONG!$C$6:$BF$934,54,FALSE)</f>
        <v>0</v>
      </c>
      <c r="N288" s="16">
        <f>VLOOKUP(B288,[1]GD_CHAM_CONG!$C$1:$BK$473,61,FALSE)</f>
        <v>1</v>
      </c>
      <c r="O288" s="16">
        <f>VLOOKUP(B288,[1]GD_LCD_HS_LNS!$B$4:$F$469,5,FALSE)</f>
        <v>1.5</v>
      </c>
      <c r="P288" s="17">
        <f>VLOOKUP(B288,[1]RPT_LNS_LUONG_CHE_DO!$B$5:$BC$548,54,FALSE)</f>
        <v>6750000</v>
      </c>
      <c r="Q288" s="17">
        <f>VLOOKUP(B288,[1]RPT_LNS_LUONG_CHE_DO!$B$5:$CD$916,81,FALSE)</f>
        <v>0</v>
      </c>
      <c r="R288" s="17">
        <f>VLOOKUP(B288,[1]RPT_PHU_CAP_TN!$B$5:$G$992,6,FALSE)</f>
        <v>0</v>
      </c>
      <c r="S288" s="17">
        <f>VLOOKUP(B288,[1]RPT_TIEN_AN_TRUA!$B$5:$I$993,8,FALSE)</f>
        <v>680000</v>
      </c>
      <c r="T288" s="17">
        <f>VLOOKUP(B288,[1]RPT_LNS_LUONG_CHE_DO!$B$5:$BX$920,75,FALSE)+VLOOKUP(B288,[1]RPT_LNS_LUONG_CHE_DO!$B$5:$BY$920,76,FALSE)</f>
        <v>435923.07692307694</v>
      </c>
      <c r="U288" s="13">
        <f>VLOOKUP(B288,[1]RPT_CAC_KHOAN_GIAM_TRU!$B$4:$I$472,7,FALSE) + VLOOKUP(B288,[1]RPT_CAC_KHOAN_GIAM_TRU!$B$4:$I$472,8,FALSE)</f>
        <v>145307.69230769231</v>
      </c>
      <c r="V288" s="17">
        <f t="shared" si="12"/>
        <v>7865923.076923077</v>
      </c>
      <c r="W288" s="18">
        <f>VLOOKUP(B288,[1]RPT_BAO_HIEM!$B$5:$N$992,11,FALSE)</f>
        <v>302240</v>
      </c>
      <c r="X288" s="18">
        <f>VLOOKUP(B288,[1]RPT_BAO_HIEM!$B$5:$N$992,12,FALSE)</f>
        <v>56670</v>
      </c>
      <c r="Y288" s="18">
        <f>VLOOKUP(B288,[1]RPT_BAO_HIEM!$B$5:$N$992,13,FALSE)</f>
        <v>37780</v>
      </c>
      <c r="Z288" s="19">
        <f>MIN(VLOOKUP(B288,[1]RPT_DOAN_PHI!$B$5:$H$894,7,FALSE),115000)</f>
        <v>37780</v>
      </c>
      <c r="AA288" s="18">
        <f>VLOOKUP(B288,[1]RPT_THUE!$B$5:$H$850,7,FALSE)</f>
        <v>0</v>
      </c>
      <c r="AB288" s="18">
        <f t="shared" si="13"/>
        <v>434470</v>
      </c>
      <c r="AC288" s="20">
        <f t="shared" si="14"/>
        <v>7431453.076923077</v>
      </c>
      <c r="AD288" s="20"/>
      <c r="AE288" s="20"/>
      <c r="AF288" s="20">
        <f t="shared" si="15"/>
        <v>7431453.076923077</v>
      </c>
      <c r="AG288" s="82">
        <f t="shared" si="16"/>
        <v>396690</v>
      </c>
    </row>
    <row r="289" spans="1:43" ht="19.5" customHeight="1">
      <c r="A289" s="12">
        <f t="shared" si="17"/>
        <v>283</v>
      </c>
      <c r="B289" s="40">
        <f>[1]GD_CHUNG!B293</f>
        <v>13450</v>
      </c>
      <c r="C289" s="42" t="str">
        <f>[1]GD_CHUNG!C293</f>
        <v>Phạm Văn Mạnh</v>
      </c>
      <c r="D289" s="42" t="str">
        <f>[1]GD_CHUNG!D293</f>
        <v>Nhân viên Bốc xếp</v>
      </c>
      <c r="E289" s="13" t="str">
        <f>[1]GD_CHUNG!G293</f>
        <v>HD3N</v>
      </c>
      <c r="F289" s="14">
        <f>VLOOKUP(B289,[1]GD_LCD_HS_LNS!$B$4:$E$993,4,FALSE)</f>
        <v>3778000</v>
      </c>
      <c r="G289" s="54">
        <f>VLOOKUP(B289,[1]GD_CHUNG!$B$5:$N$532,13,FALSE)</f>
        <v>19027722431029</v>
      </c>
      <c r="H289" s="15">
        <f>VLOOKUP(B289,[1]GD_CHAM_CONG!$C$6:$AN$934,38,FALSE)</f>
        <v>27</v>
      </c>
      <c r="I289" s="15">
        <f>VLOOKUP(B289,[1]GD_CHAM_CONG!$C$6:$AS$934,39,FALSE)+VLOOKUP(B289,[1]GD_CHAM_CONG!$C$6:$AS$934,40,FALSE)+VLOOKUP(B289,[1]GD_CHAM_CONG!$C$6:$AS$934,41,FALSE)+VLOOKUP(B289,[1]GD_CHAM_CONG!$C$6:$AS$934,42,FALSE)+VLOOKUP(B289,[1]GD_CHAM_CONG!$C$6:$AS$934,43,FALSE)</f>
        <v>0</v>
      </c>
      <c r="J289" s="15">
        <f>VLOOKUP(B289,[1]GD_CHAM_CONG!$C$6:$AV$934,44,FALSE)+VLOOKUP(B289,[1]GD_CHAM_CONG!$C$6:$AV$934,45,FALSE)+VLOOKUP(B289,[1]GD_CHAM_CONG!$C$6:$AV$934,46,FALSE)</f>
        <v>0</v>
      </c>
      <c r="K289" s="15">
        <f>VLOOKUP(B289,[1]GD_CHAM_CONG!$C$6:$AW$934,47,FALSE)</f>
        <v>0</v>
      </c>
      <c r="L289" s="15">
        <f>VLOOKUP(B289,[1]GD_CHAM_CONG!$C$6:$AZ$934,48,FALSE)</f>
        <v>0</v>
      </c>
      <c r="M289" s="15">
        <f>VLOOKUP(B289,[1]GD_CHAM_CONG!$C$6:$BF$934,50,FALSE)+VLOOKUP(B289,[1]GD_CHAM_CONG!$C$6:$BF$934,51,FALSE)+VLOOKUP(B289,[1]GD_CHAM_CONG!$C$6:$BF$934,52,FALSE)+VLOOKUP(B289,[1]GD_CHAM_CONG!$C$6:$BF$934,53,FALSE)+VLOOKUP(B289,[1]GD_CHAM_CONG!$C$6:$BF$934,54,FALSE)</f>
        <v>0</v>
      </c>
      <c r="N289" s="16">
        <f>VLOOKUP(B289,[1]GD_CHAM_CONG!$C$1:$BK$473,61,FALSE)</f>
        <v>1</v>
      </c>
      <c r="O289" s="16">
        <f>VLOOKUP(B289,[1]GD_LCD_HS_LNS!$B$4:$F$469,5,FALSE)</f>
        <v>1.5</v>
      </c>
      <c r="P289" s="17">
        <f>VLOOKUP(B289,[1]RPT_LNS_LUONG_CHE_DO!$B$5:$BC$548,54,FALSE)</f>
        <v>6750000</v>
      </c>
      <c r="Q289" s="17">
        <f>VLOOKUP(B289,[1]RPT_LNS_LUONG_CHE_DO!$B$5:$CD$916,81,FALSE)</f>
        <v>0</v>
      </c>
      <c r="R289" s="17">
        <f>VLOOKUP(B289,[1]RPT_PHU_CAP_TN!$B$5:$G$992,6,FALSE)</f>
        <v>0</v>
      </c>
      <c r="S289" s="17">
        <f>VLOOKUP(B289,[1]RPT_TIEN_AN_TRUA!$B$5:$I$993,8,FALSE)</f>
        <v>680000</v>
      </c>
      <c r="T289" s="17">
        <f>VLOOKUP(B289,[1]RPT_LNS_LUONG_CHE_DO!$B$5:$BX$920,75,FALSE)+VLOOKUP(B289,[1]RPT_LNS_LUONG_CHE_DO!$B$5:$BY$920,76,FALSE)</f>
        <v>435923.07692307694</v>
      </c>
      <c r="U289" s="13">
        <f>VLOOKUP(B289,[1]RPT_CAC_KHOAN_GIAM_TRU!$B$4:$I$472,7,FALSE) + VLOOKUP(B289,[1]RPT_CAC_KHOAN_GIAM_TRU!$B$4:$I$472,8,FALSE)</f>
        <v>145307.69230769231</v>
      </c>
      <c r="V289" s="17">
        <f t="shared" si="12"/>
        <v>7865923.076923077</v>
      </c>
      <c r="W289" s="18">
        <f>VLOOKUP(B289,[1]RPT_BAO_HIEM!$B$5:$N$992,11,FALSE)</f>
        <v>302240</v>
      </c>
      <c r="X289" s="18">
        <f>VLOOKUP(B289,[1]RPT_BAO_HIEM!$B$5:$N$992,12,FALSE)</f>
        <v>56670</v>
      </c>
      <c r="Y289" s="18">
        <f>VLOOKUP(B289,[1]RPT_BAO_HIEM!$B$5:$N$992,13,FALSE)</f>
        <v>37780</v>
      </c>
      <c r="Z289" s="19">
        <f>MIN(VLOOKUP(B289,[1]RPT_DOAN_PHI!$B$5:$H$894,7,FALSE),115000)</f>
        <v>37780</v>
      </c>
      <c r="AA289" s="18">
        <f>VLOOKUP(B289,[1]RPT_THUE!$B$5:$H$850,7,FALSE)</f>
        <v>0</v>
      </c>
      <c r="AB289" s="18">
        <f t="shared" si="13"/>
        <v>434470</v>
      </c>
      <c r="AC289" s="20">
        <f t="shared" si="14"/>
        <v>7431453.076923077</v>
      </c>
      <c r="AD289" s="20"/>
      <c r="AE289" s="20"/>
      <c r="AF289" s="20">
        <f t="shared" si="15"/>
        <v>7431453.076923077</v>
      </c>
      <c r="AG289" s="82">
        <f t="shared" si="16"/>
        <v>396690</v>
      </c>
    </row>
    <row r="290" spans="1:43" ht="19.5" customHeight="1">
      <c r="A290" s="12">
        <f t="shared" si="17"/>
        <v>284</v>
      </c>
      <c r="B290" s="40">
        <f>[1]GD_CHUNG!B294</f>
        <v>13451</v>
      </c>
      <c r="C290" s="42" t="str">
        <f>[1]GD_CHUNG!C294</f>
        <v>Vũ Minh Tiến</v>
      </c>
      <c r="D290" s="42" t="str">
        <f>[1]GD_CHUNG!D294</f>
        <v>Nhân viên Bốc xếp</v>
      </c>
      <c r="E290" s="13" t="str">
        <f>[1]GD_CHUNG!G294</f>
        <v>HD3N</v>
      </c>
      <c r="F290" s="14">
        <f>VLOOKUP(B290,[1]GD_LCD_HS_LNS!$B$4:$E$993,4,FALSE)</f>
        <v>3778000</v>
      </c>
      <c r="G290" s="54">
        <f>VLOOKUP(B290,[1]GD_CHUNG!$B$5:$N$532,13,FALSE)</f>
        <v>19028960266016</v>
      </c>
      <c r="H290" s="15">
        <f>VLOOKUP(B290,[1]GD_CHAM_CONG!$C$6:$AN$934,38,FALSE)</f>
        <v>27</v>
      </c>
      <c r="I290" s="15">
        <f>VLOOKUP(B290,[1]GD_CHAM_CONG!$C$6:$AS$934,39,FALSE)+VLOOKUP(B290,[1]GD_CHAM_CONG!$C$6:$AS$934,40,FALSE)+VLOOKUP(B290,[1]GD_CHAM_CONG!$C$6:$AS$934,41,FALSE)+VLOOKUP(B290,[1]GD_CHAM_CONG!$C$6:$AS$934,42,FALSE)+VLOOKUP(B290,[1]GD_CHAM_CONG!$C$6:$AS$934,43,FALSE)</f>
        <v>0</v>
      </c>
      <c r="J290" s="15">
        <f>VLOOKUP(B290,[1]GD_CHAM_CONG!$C$6:$AV$934,44,FALSE)+VLOOKUP(B290,[1]GD_CHAM_CONG!$C$6:$AV$934,45,FALSE)+VLOOKUP(B290,[1]GD_CHAM_CONG!$C$6:$AV$934,46,FALSE)</f>
        <v>0</v>
      </c>
      <c r="K290" s="15">
        <f>VLOOKUP(B290,[1]GD_CHAM_CONG!$C$6:$AW$934,47,FALSE)</f>
        <v>0</v>
      </c>
      <c r="L290" s="15">
        <f>VLOOKUP(B290,[1]GD_CHAM_CONG!$C$6:$AZ$934,48,FALSE)</f>
        <v>0</v>
      </c>
      <c r="M290" s="15">
        <f>VLOOKUP(B290,[1]GD_CHAM_CONG!$C$6:$BF$934,50,FALSE)+VLOOKUP(B290,[1]GD_CHAM_CONG!$C$6:$BF$934,51,FALSE)+VLOOKUP(B290,[1]GD_CHAM_CONG!$C$6:$BF$934,52,FALSE)+VLOOKUP(B290,[1]GD_CHAM_CONG!$C$6:$BF$934,53,FALSE)+VLOOKUP(B290,[1]GD_CHAM_CONG!$C$6:$BF$934,54,FALSE)</f>
        <v>0</v>
      </c>
      <c r="N290" s="16">
        <f>VLOOKUP(B290,[1]GD_CHAM_CONG!$C$1:$BK$473,61,FALSE)</f>
        <v>1</v>
      </c>
      <c r="O290" s="16">
        <f>VLOOKUP(B290,[1]GD_LCD_HS_LNS!$B$4:$F$469,5,FALSE)</f>
        <v>1.5</v>
      </c>
      <c r="P290" s="17">
        <f>VLOOKUP(B290,[1]RPT_LNS_LUONG_CHE_DO!$B$5:$BC$548,54,FALSE)</f>
        <v>6750000</v>
      </c>
      <c r="Q290" s="17">
        <f>VLOOKUP(B290,[1]RPT_LNS_LUONG_CHE_DO!$B$5:$CD$916,81,FALSE)</f>
        <v>0</v>
      </c>
      <c r="R290" s="17">
        <f>VLOOKUP(B290,[1]RPT_PHU_CAP_TN!$B$5:$G$992,6,FALSE)</f>
        <v>0</v>
      </c>
      <c r="S290" s="17">
        <f>VLOOKUP(B290,[1]RPT_TIEN_AN_TRUA!$B$5:$I$993,8,FALSE)</f>
        <v>680000</v>
      </c>
      <c r="T290" s="17">
        <f>VLOOKUP(B290,[1]RPT_LNS_LUONG_CHE_DO!$B$5:$BX$920,75,FALSE)+VLOOKUP(B290,[1]RPT_LNS_LUONG_CHE_DO!$B$5:$BY$920,76,FALSE)</f>
        <v>435923.07692307694</v>
      </c>
      <c r="U290" s="13">
        <f>VLOOKUP(B290,[1]RPT_CAC_KHOAN_GIAM_TRU!$B$4:$I$472,7,FALSE) + VLOOKUP(B290,[1]RPT_CAC_KHOAN_GIAM_TRU!$B$4:$I$472,8,FALSE)</f>
        <v>145307.69230769231</v>
      </c>
      <c r="V290" s="17">
        <f t="shared" si="12"/>
        <v>7865923.076923077</v>
      </c>
      <c r="W290" s="18">
        <f>VLOOKUP(B290,[1]RPT_BAO_HIEM!$B$5:$N$992,11,FALSE)</f>
        <v>302240</v>
      </c>
      <c r="X290" s="18">
        <f>VLOOKUP(B290,[1]RPT_BAO_HIEM!$B$5:$N$992,12,FALSE)</f>
        <v>56670</v>
      </c>
      <c r="Y290" s="18">
        <f>VLOOKUP(B290,[1]RPT_BAO_HIEM!$B$5:$N$992,13,FALSE)</f>
        <v>37780</v>
      </c>
      <c r="Z290" s="19">
        <f>MIN(VLOOKUP(B290,[1]RPT_DOAN_PHI!$B$5:$H$894,7,FALSE),115000)</f>
        <v>37780</v>
      </c>
      <c r="AA290" s="18">
        <f>VLOOKUP(B290,[1]RPT_THUE!$B$5:$H$850,7,FALSE)</f>
        <v>0</v>
      </c>
      <c r="AB290" s="18">
        <f t="shared" si="13"/>
        <v>434470</v>
      </c>
      <c r="AC290" s="20">
        <f t="shared" si="14"/>
        <v>7431453.076923077</v>
      </c>
      <c r="AD290" s="20"/>
      <c r="AE290" s="20"/>
      <c r="AF290" s="20">
        <f t="shared" si="15"/>
        <v>7431453.076923077</v>
      </c>
      <c r="AG290" s="82">
        <f t="shared" si="16"/>
        <v>396690</v>
      </c>
    </row>
    <row r="291" spans="1:43" ht="19.5" customHeight="1">
      <c r="A291" s="12">
        <f t="shared" si="17"/>
        <v>285</v>
      </c>
      <c r="B291" s="40">
        <f>[1]GD_CHUNG!B295</f>
        <v>13453</v>
      </c>
      <c r="C291" s="42" t="str">
        <f>[1]GD_CHUNG!C295</f>
        <v>Nguyễn Văn Khiêm</v>
      </c>
      <c r="D291" s="42" t="str">
        <f>[1]GD_CHUNG!D295</f>
        <v>Nhân viên Bốc xếp</v>
      </c>
      <c r="E291" s="13" t="str">
        <f>[1]GD_CHUNG!G295</f>
        <v>HD3N</v>
      </c>
      <c r="F291" s="14">
        <f>VLOOKUP(B291,[1]GD_LCD_HS_LNS!$B$4:$E$993,4,FALSE)</f>
        <v>3778000</v>
      </c>
      <c r="G291" s="54">
        <f>VLOOKUP(B291,[1]GD_CHUNG!$B$5:$N$532,13,FALSE)</f>
        <v>19027527604016</v>
      </c>
      <c r="H291" s="15">
        <f>VLOOKUP(B291,[1]GD_CHAM_CONG!$C$6:$AN$934,38,FALSE)</f>
        <v>27</v>
      </c>
      <c r="I291" s="15">
        <f>VLOOKUP(B291,[1]GD_CHAM_CONG!$C$6:$AS$934,39,FALSE)+VLOOKUP(B291,[1]GD_CHAM_CONG!$C$6:$AS$934,40,FALSE)+VLOOKUP(B291,[1]GD_CHAM_CONG!$C$6:$AS$934,41,FALSE)+VLOOKUP(B291,[1]GD_CHAM_CONG!$C$6:$AS$934,42,FALSE)+VLOOKUP(B291,[1]GD_CHAM_CONG!$C$6:$AS$934,43,FALSE)</f>
        <v>0</v>
      </c>
      <c r="J291" s="15">
        <f>VLOOKUP(B291,[1]GD_CHAM_CONG!$C$6:$AV$934,44,FALSE)+VLOOKUP(B291,[1]GD_CHAM_CONG!$C$6:$AV$934,45,FALSE)+VLOOKUP(B291,[1]GD_CHAM_CONG!$C$6:$AV$934,46,FALSE)</f>
        <v>0</v>
      </c>
      <c r="K291" s="15">
        <f>VLOOKUP(B291,[1]GD_CHAM_CONG!$C$6:$AW$934,47,FALSE)</f>
        <v>0</v>
      </c>
      <c r="L291" s="15">
        <f>VLOOKUP(B291,[1]GD_CHAM_CONG!$C$6:$AZ$934,48,FALSE)</f>
        <v>0</v>
      </c>
      <c r="M291" s="15">
        <f>VLOOKUP(B291,[1]GD_CHAM_CONG!$C$6:$BF$934,50,FALSE)+VLOOKUP(B291,[1]GD_CHAM_CONG!$C$6:$BF$934,51,FALSE)+VLOOKUP(B291,[1]GD_CHAM_CONG!$C$6:$BF$934,52,FALSE)+VLOOKUP(B291,[1]GD_CHAM_CONG!$C$6:$BF$934,53,FALSE)+VLOOKUP(B291,[1]GD_CHAM_CONG!$C$6:$BF$934,54,FALSE)</f>
        <v>0</v>
      </c>
      <c r="N291" s="16">
        <f>VLOOKUP(B291,[1]GD_CHAM_CONG!$C$1:$BK$473,61,FALSE)</f>
        <v>1</v>
      </c>
      <c r="O291" s="16">
        <f>VLOOKUP(B291,[1]GD_LCD_HS_LNS!$B$4:$F$469,5,FALSE)</f>
        <v>1.5</v>
      </c>
      <c r="P291" s="17">
        <f>VLOOKUP(B291,[1]RPT_LNS_LUONG_CHE_DO!$B$5:$BC$548,54,FALSE)</f>
        <v>6750000</v>
      </c>
      <c r="Q291" s="17">
        <f>VLOOKUP(B291,[1]RPT_LNS_LUONG_CHE_DO!$B$5:$CD$916,81,FALSE)</f>
        <v>0</v>
      </c>
      <c r="R291" s="17">
        <f>VLOOKUP(B291,[1]RPT_PHU_CAP_TN!$B$5:$G$992,6,FALSE)</f>
        <v>0</v>
      </c>
      <c r="S291" s="17">
        <f>VLOOKUP(B291,[1]RPT_TIEN_AN_TRUA!$B$5:$I$993,8,FALSE)</f>
        <v>680000</v>
      </c>
      <c r="T291" s="17">
        <f>VLOOKUP(B291,[1]RPT_LNS_LUONG_CHE_DO!$B$5:$BX$920,75,FALSE)+VLOOKUP(B291,[1]RPT_LNS_LUONG_CHE_DO!$B$5:$BY$920,76,FALSE)</f>
        <v>435923.07692307694</v>
      </c>
      <c r="U291" s="13">
        <f>VLOOKUP(B291,[1]RPT_CAC_KHOAN_GIAM_TRU!$B$4:$I$472,7,FALSE) + VLOOKUP(B291,[1]RPT_CAC_KHOAN_GIAM_TRU!$B$4:$I$472,8,FALSE)</f>
        <v>145307.69230769231</v>
      </c>
      <c r="V291" s="17">
        <f t="shared" si="12"/>
        <v>7865923.076923077</v>
      </c>
      <c r="W291" s="18">
        <f>VLOOKUP(B291,[1]RPT_BAO_HIEM!$B$5:$N$992,11,FALSE)</f>
        <v>302240</v>
      </c>
      <c r="X291" s="18">
        <f>VLOOKUP(B291,[1]RPT_BAO_HIEM!$B$5:$N$992,12,FALSE)</f>
        <v>56670</v>
      </c>
      <c r="Y291" s="18">
        <f>VLOOKUP(B291,[1]RPT_BAO_HIEM!$B$5:$N$992,13,FALSE)</f>
        <v>37780</v>
      </c>
      <c r="Z291" s="19">
        <f>MIN(VLOOKUP(B291,[1]RPT_DOAN_PHI!$B$5:$H$894,7,FALSE),115000)</f>
        <v>37780</v>
      </c>
      <c r="AA291" s="18">
        <f>VLOOKUP(B291,[1]RPT_THUE!$B$5:$H$850,7,FALSE)</f>
        <v>0</v>
      </c>
      <c r="AB291" s="18">
        <f t="shared" si="13"/>
        <v>434470</v>
      </c>
      <c r="AC291" s="20">
        <f t="shared" si="14"/>
        <v>7431453.076923077</v>
      </c>
      <c r="AD291" s="20"/>
      <c r="AE291" s="20"/>
      <c r="AF291" s="20">
        <f t="shared" si="15"/>
        <v>7431453.076923077</v>
      </c>
      <c r="AG291" s="82">
        <f t="shared" si="16"/>
        <v>396690</v>
      </c>
    </row>
    <row r="292" spans="1:43" ht="19.5" customHeight="1">
      <c r="A292" s="12">
        <f t="shared" si="17"/>
        <v>286</v>
      </c>
      <c r="B292" s="40">
        <f>[1]GD_CHUNG!B296</f>
        <v>13454</v>
      </c>
      <c r="C292" s="42" t="str">
        <f>[1]GD_CHUNG!C296</f>
        <v>Nguyễn Xuân Hải</v>
      </c>
      <c r="D292" s="42" t="str">
        <f>[1]GD_CHUNG!D296</f>
        <v>Nhân viên Bốc xếp</v>
      </c>
      <c r="E292" s="13" t="str">
        <f>[1]GD_CHUNG!G296</f>
        <v>HD3N</v>
      </c>
      <c r="F292" s="14">
        <f>VLOOKUP(B292,[1]GD_LCD_HS_LNS!$B$4:$E$993,4,FALSE)</f>
        <v>3778000</v>
      </c>
      <c r="G292" s="54">
        <f>VLOOKUP(B292,[1]GD_CHUNG!$B$5:$N$532,13,FALSE)</f>
        <v>19028960290014</v>
      </c>
      <c r="H292" s="15">
        <f>VLOOKUP(B292,[1]GD_CHAM_CONG!$C$6:$AN$934,38,FALSE)</f>
        <v>27</v>
      </c>
      <c r="I292" s="15">
        <f>VLOOKUP(B292,[1]GD_CHAM_CONG!$C$6:$AS$934,39,FALSE)+VLOOKUP(B292,[1]GD_CHAM_CONG!$C$6:$AS$934,40,FALSE)+VLOOKUP(B292,[1]GD_CHAM_CONG!$C$6:$AS$934,41,FALSE)+VLOOKUP(B292,[1]GD_CHAM_CONG!$C$6:$AS$934,42,FALSE)+VLOOKUP(B292,[1]GD_CHAM_CONG!$C$6:$AS$934,43,FALSE)</f>
        <v>0</v>
      </c>
      <c r="J292" s="15">
        <f>VLOOKUP(B292,[1]GD_CHAM_CONG!$C$6:$AV$934,44,FALSE)+VLOOKUP(B292,[1]GD_CHAM_CONG!$C$6:$AV$934,45,FALSE)+VLOOKUP(B292,[1]GD_CHAM_CONG!$C$6:$AV$934,46,FALSE)</f>
        <v>0</v>
      </c>
      <c r="K292" s="15">
        <f>VLOOKUP(B292,[1]GD_CHAM_CONG!$C$6:$AW$934,47,FALSE)</f>
        <v>0</v>
      </c>
      <c r="L292" s="15">
        <f>VLOOKUP(B292,[1]GD_CHAM_CONG!$C$6:$AZ$934,48,FALSE)</f>
        <v>0</v>
      </c>
      <c r="M292" s="15">
        <f>VLOOKUP(B292,[1]GD_CHAM_CONG!$C$6:$BF$934,50,FALSE)+VLOOKUP(B292,[1]GD_CHAM_CONG!$C$6:$BF$934,51,FALSE)+VLOOKUP(B292,[1]GD_CHAM_CONG!$C$6:$BF$934,52,FALSE)+VLOOKUP(B292,[1]GD_CHAM_CONG!$C$6:$BF$934,53,FALSE)+VLOOKUP(B292,[1]GD_CHAM_CONG!$C$6:$BF$934,54,FALSE)</f>
        <v>0</v>
      </c>
      <c r="N292" s="16">
        <f>VLOOKUP(B292,[1]GD_CHAM_CONG!$C$1:$BK$473,61,FALSE)</f>
        <v>1</v>
      </c>
      <c r="O292" s="16">
        <f>VLOOKUP(B292,[1]GD_LCD_HS_LNS!$B$4:$F$469,5,FALSE)</f>
        <v>1.5</v>
      </c>
      <c r="P292" s="17">
        <f>VLOOKUP(B292,[1]RPT_LNS_LUONG_CHE_DO!$B$5:$BC$548,54,FALSE)</f>
        <v>6750000</v>
      </c>
      <c r="Q292" s="17">
        <f>VLOOKUP(B292,[1]RPT_LNS_LUONG_CHE_DO!$B$5:$CD$916,81,FALSE)</f>
        <v>0</v>
      </c>
      <c r="R292" s="17">
        <f>VLOOKUP(B292,[1]RPT_PHU_CAP_TN!$B$5:$G$992,6,FALSE)</f>
        <v>0</v>
      </c>
      <c r="S292" s="17">
        <f>VLOOKUP(B292,[1]RPT_TIEN_AN_TRUA!$B$5:$I$993,8,FALSE)</f>
        <v>680000</v>
      </c>
      <c r="T292" s="17">
        <f>VLOOKUP(B292,[1]RPT_LNS_LUONG_CHE_DO!$B$5:$BX$920,75,FALSE)+VLOOKUP(B292,[1]RPT_LNS_LUONG_CHE_DO!$B$5:$BY$920,76,FALSE)</f>
        <v>0</v>
      </c>
      <c r="U292" s="13">
        <f>VLOOKUP(B292,[1]RPT_CAC_KHOAN_GIAM_TRU!$B$4:$I$472,7,FALSE) + VLOOKUP(B292,[1]RPT_CAC_KHOAN_GIAM_TRU!$B$4:$I$472,8,FALSE)</f>
        <v>0</v>
      </c>
      <c r="V292" s="17">
        <f t="shared" si="12"/>
        <v>7430000</v>
      </c>
      <c r="W292" s="18">
        <f>VLOOKUP(B292,[1]RPT_BAO_HIEM!$B$5:$N$992,11,FALSE)</f>
        <v>302240</v>
      </c>
      <c r="X292" s="18">
        <f>VLOOKUP(B292,[1]RPT_BAO_HIEM!$B$5:$N$992,12,FALSE)</f>
        <v>56670</v>
      </c>
      <c r="Y292" s="18">
        <f>VLOOKUP(B292,[1]RPT_BAO_HIEM!$B$5:$N$992,13,FALSE)</f>
        <v>37780</v>
      </c>
      <c r="Z292" s="19">
        <f>MIN(VLOOKUP(B292,[1]RPT_DOAN_PHI!$B$5:$H$894,7,FALSE),115000)</f>
        <v>37780</v>
      </c>
      <c r="AA292" s="18">
        <f>VLOOKUP(B292,[1]RPT_THUE!$B$5:$H$850,7,FALSE)</f>
        <v>0</v>
      </c>
      <c r="AB292" s="18">
        <f t="shared" si="13"/>
        <v>434470</v>
      </c>
      <c r="AC292" s="20">
        <f t="shared" si="14"/>
        <v>6995530</v>
      </c>
      <c r="AD292" s="20"/>
      <c r="AE292" s="20"/>
      <c r="AF292" s="20">
        <f t="shared" si="15"/>
        <v>6995530</v>
      </c>
      <c r="AG292" s="82">
        <f t="shared" si="16"/>
        <v>396690</v>
      </c>
    </row>
    <row r="293" spans="1:43" ht="19.5" customHeight="1">
      <c r="A293" s="12">
        <f t="shared" si="17"/>
        <v>287</v>
      </c>
      <c r="B293" s="40">
        <f>[1]GD_CHUNG!B297</f>
        <v>13455</v>
      </c>
      <c r="C293" s="42" t="str">
        <f>[1]GD_CHUNG!C297</f>
        <v>Nguyễn Như Tuấn</v>
      </c>
      <c r="D293" s="42" t="str">
        <f>[1]GD_CHUNG!D297</f>
        <v>Nhân viên Bốc xếp</v>
      </c>
      <c r="E293" s="13" t="str">
        <f>[1]GD_CHUNG!G297</f>
        <v>HD3N</v>
      </c>
      <c r="F293" s="14">
        <f>VLOOKUP(B293,[1]GD_LCD_HS_LNS!$B$4:$E$993,4,FALSE)</f>
        <v>3778000</v>
      </c>
      <c r="G293" s="54">
        <f>VLOOKUP(B293,[1]GD_CHUNG!$B$5:$N$532,13,FALSE)</f>
        <v>19028960241013</v>
      </c>
      <c r="H293" s="15">
        <f>VLOOKUP(B293,[1]GD_CHAM_CONG!$C$6:$AN$934,38,FALSE)</f>
        <v>25</v>
      </c>
      <c r="I293" s="15">
        <f>VLOOKUP(B293,[1]GD_CHAM_CONG!$C$6:$AS$934,39,FALSE)+VLOOKUP(B293,[1]GD_CHAM_CONG!$C$6:$AS$934,40,FALSE)+VLOOKUP(B293,[1]GD_CHAM_CONG!$C$6:$AS$934,41,FALSE)+VLOOKUP(B293,[1]GD_CHAM_CONG!$C$6:$AS$934,42,FALSE)+VLOOKUP(B293,[1]GD_CHAM_CONG!$C$6:$AS$934,43,FALSE)</f>
        <v>2</v>
      </c>
      <c r="J293" s="15">
        <f>VLOOKUP(B293,[1]GD_CHAM_CONG!$C$6:$AV$934,44,FALSE)+VLOOKUP(B293,[1]GD_CHAM_CONG!$C$6:$AV$934,45,FALSE)+VLOOKUP(B293,[1]GD_CHAM_CONG!$C$6:$AV$934,46,FALSE)</f>
        <v>0</v>
      </c>
      <c r="K293" s="15">
        <f>VLOOKUP(B293,[1]GD_CHAM_CONG!$C$6:$AW$934,47,FALSE)</f>
        <v>0</v>
      </c>
      <c r="L293" s="15">
        <f>VLOOKUP(B293,[1]GD_CHAM_CONG!$C$6:$AZ$934,48,FALSE)</f>
        <v>0</v>
      </c>
      <c r="M293" s="15">
        <f>VLOOKUP(B293,[1]GD_CHAM_CONG!$C$6:$BF$934,50,FALSE)+VLOOKUP(B293,[1]GD_CHAM_CONG!$C$6:$BF$934,51,FALSE)+VLOOKUP(B293,[1]GD_CHAM_CONG!$C$6:$BF$934,52,FALSE)+VLOOKUP(B293,[1]GD_CHAM_CONG!$C$6:$BF$934,53,FALSE)+VLOOKUP(B293,[1]GD_CHAM_CONG!$C$6:$BF$934,54,FALSE)</f>
        <v>0</v>
      </c>
      <c r="N293" s="16">
        <f>VLOOKUP(B293,[1]GD_CHAM_CONG!$C$1:$BK$473,61,FALSE)</f>
        <v>1</v>
      </c>
      <c r="O293" s="16">
        <f>VLOOKUP(B293,[1]GD_LCD_HS_LNS!$B$4:$F$469,5,FALSE)</f>
        <v>1.5</v>
      </c>
      <c r="P293" s="17">
        <f>VLOOKUP(B293,[1]RPT_LNS_LUONG_CHE_DO!$B$5:$BC$548,54,FALSE)</f>
        <v>6250000</v>
      </c>
      <c r="Q293" s="17">
        <f>VLOOKUP(B293,[1]RPT_LNS_LUONG_CHE_DO!$B$5:$CD$916,81,FALSE)</f>
        <v>0</v>
      </c>
      <c r="R293" s="17">
        <f>VLOOKUP(B293,[1]RPT_PHU_CAP_TN!$B$5:$G$992,6,FALSE)</f>
        <v>0</v>
      </c>
      <c r="S293" s="17">
        <f>VLOOKUP(B293,[1]RPT_TIEN_AN_TRUA!$B$5:$I$993,8,FALSE)</f>
        <v>629629.62962962966</v>
      </c>
      <c r="T293" s="17">
        <f>VLOOKUP(B293,[1]RPT_LNS_LUONG_CHE_DO!$B$5:$BX$920,75,FALSE)+VLOOKUP(B293,[1]RPT_LNS_LUONG_CHE_DO!$B$5:$BY$920,76,FALSE)</f>
        <v>217961.53846153847</v>
      </c>
      <c r="U293" s="13">
        <f>VLOOKUP(B293,[1]RPT_CAC_KHOAN_GIAM_TRU!$B$4:$I$472,7,FALSE) + VLOOKUP(B293,[1]RPT_CAC_KHOAN_GIAM_TRU!$B$4:$I$472,8,FALSE)</f>
        <v>72653.846153846156</v>
      </c>
      <c r="V293" s="17">
        <f t="shared" si="12"/>
        <v>7097591.1680911677</v>
      </c>
      <c r="W293" s="18">
        <f>VLOOKUP(B293,[1]RPT_BAO_HIEM!$B$5:$N$992,11,FALSE)</f>
        <v>302240</v>
      </c>
      <c r="X293" s="18">
        <f>VLOOKUP(B293,[1]RPT_BAO_HIEM!$B$5:$N$992,12,FALSE)</f>
        <v>56670</v>
      </c>
      <c r="Y293" s="18">
        <f>VLOOKUP(B293,[1]RPT_BAO_HIEM!$B$5:$N$992,13,FALSE)</f>
        <v>37780</v>
      </c>
      <c r="Z293" s="19">
        <f>MIN(VLOOKUP(B293,[1]RPT_DOAN_PHI!$B$5:$H$894,7,FALSE),115000)</f>
        <v>37780</v>
      </c>
      <c r="AA293" s="18">
        <f>VLOOKUP(B293,[1]RPT_THUE!$B$5:$H$850,7,FALSE)</f>
        <v>0</v>
      </c>
      <c r="AB293" s="18">
        <f t="shared" si="13"/>
        <v>434470</v>
      </c>
      <c r="AC293" s="20">
        <f t="shared" si="14"/>
        <v>6663121.1680911677</v>
      </c>
      <c r="AD293" s="20"/>
      <c r="AE293" s="20"/>
      <c r="AF293" s="20">
        <f t="shared" si="15"/>
        <v>6663121.1680911677</v>
      </c>
      <c r="AG293" s="82">
        <f t="shared" si="16"/>
        <v>396690</v>
      </c>
    </row>
    <row r="294" spans="1:43" ht="19.5" customHeight="1">
      <c r="A294" s="12">
        <f t="shared" si="17"/>
        <v>288</v>
      </c>
      <c r="B294" s="40">
        <f>[1]GD_CHUNG!B298</f>
        <v>13457</v>
      </c>
      <c r="C294" s="42" t="str">
        <f>[1]GD_CHUNG!C298</f>
        <v>Trần Thanh Tuấn</v>
      </c>
      <c r="D294" s="42" t="str">
        <f>[1]GD_CHUNG!D298</f>
        <v>Nhân viên Bốc xếp</v>
      </c>
      <c r="E294" s="13" t="str">
        <f>[1]GD_CHUNG!G298</f>
        <v>HD3N</v>
      </c>
      <c r="F294" s="14">
        <f>VLOOKUP(B294,[1]GD_LCD_HS_LNS!$B$4:$E$993,4,FALSE)</f>
        <v>3778000</v>
      </c>
      <c r="G294" s="54">
        <f>VLOOKUP(B294,[1]GD_CHUNG!$B$5:$N$532,13,FALSE)</f>
        <v>10521547311017</v>
      </c>
      <c r="H294" s="15">
        <f>VLOOKUP(B294,[1]GD_CHAM_CONG!$C$6:$AN$934,38,FALSE)</f>
        <v>27</v>
      </c>
      <c r="I294" s="15">
        <f>VLOOKUP(B294,[1]GD_CHAM_CONG!$C$6:$AS$934,39,FALSE)+VLOOKUP(B294,[1]GD_CHAM_CONG!$C$6:$AS$934,40,FALSE)+VLOOKUP(B294,[1]GD_CHAM_CONG!$C$6:$AS$934,41,FALSE)+VLOOKUP(B294,[1]GD_CHAM_CONG!$C$6:$AS$934,42,FALSE)+VLOOKUP(B294,[1]GD_CHAM_CONG!$C$6:$AS$934,43,FALSE)</f>
        <v>0</v>
      </c>
      <c r="J294" s="15">
        <f>VLOOKUP(B294,[1]GD_CHAM_CONG!$C$6:$AV$934,44,FALSE)+VLOOKUP(B294,[1]GD_CHAM_CONG!$C$6:$AV$934,45,FALSE)+VLOOKUP(B294,[1]GD_CHAM_CONG!$C$6:$AV$934,46,FALSE)</f>
        <v>0</v>
      </c>
      <c r="K294" s="15">
        <f>VLOOKUP(B294,[1]GD_CHAM_CONG!$C$6:$AW$934,47,FALSE)</f>
        <v>0</v>
      </c>
      <c r="L294" s="15">
        <f>VLOOKUP(B294,[1]GD_CHAM_CONG!$C$6:$AZ$934,48,FALSE)</f>
        <v>0</v>
      </c>
      <c r="M294" s="15">
        <f>VLOOKUP(B294,[1]GD_CHAM_CONG!$C$6:$BF$934,50,FALSE)+VLOOKUP(B294,[1]GD_CHAM_CONG!$C$6:$BF$934,51,FALSE)+VLOOKUP(B294,[1]GD_CHAM_CONG!$C$6:$BF$934,52,FALSE)+VLOOKUP(B294,[1]GD_CHAM_CONG!$C$6:$BF$934,53,FALSE)+VLOOKUP(B294,[1]GD_CHAM_CONG!$C$6:$BF$934,54,FALSE)</f>
        <v>0</v>
      </c>
      <c r="N294" s="16">
        <f>VLOOKUP(B294,[1]GD_CHAM_CONG!$C$1:$BK$473,61,FALSE)</f>
        <v>0.95</v>
      </c>
      <c r="O294" s="16">
        <f>VLOOKUP(B294,[1]GD_LCD_HS_LNS!$B$4:$F$469,5,FALSE)</f>
        <v>1.5</v>
      </c>
      <c r="P294" s="17">
        <f>VLOOKUP(B294,[1]RPT_LNS_LUONG_CHE_DO!$B$5:$BC$548,54,FALSE)</f>
        <v>6412499.9999999991</v>
      </c>
      <c r="Q294" s="17">
        <f>VLOOKUP(B294,[1]RPT_LNS_LUONG_CHE_DO!$B$5:$CD$916,81,FALSE)</f>
        <v>0</v>
      </c>
      <c r="R294" s="17">
        <f>VLOOKUP(B294,[1]RPT_PHU_CAP_TN!$B$5:$G$992,6,FALSE)</f>
        <v>155000</v>
      </c>
      <c r="S294" s="17">
        <f>VLOOKUP(B294,[1]RPT_TIEN_AN_TRUA!$B$5:$I$993,8,FALSE)</f>
        <v>680000</v>
      </c>
      <c r="T294" s="17">
        <f>VLOOKUP(B294,[1]RPT_LNS_LUONG_CHE_DO!$B$5:$BX$920,75,FALSE)+VLOOKUP(B294,[1]RPT_LNS_LUONG_CHE_DO!$B$5:$BY$920,76,FALSE)</f>
        <v>1743692.3076923077</v>
      </c>
      <c r="U294" s="13">
        <f>VLOOKUP(B294,[1]RPT_CAC_KHOAN_GIAM_TRU!$B$4:$I$472,7,FALSE) + VLOOKUP(B294,[1]RPT_CAC_KHOAN_GIAM_TRU!$B$4:$I$472,8,FALSE)</f>
        <v>581230.76923076925</v>
      </c>
      <c r="V294" s="17">
        <f t="shared" si="12"/>
        <v>8991192.3076923061</v>
      </c>
      <c r="W294" s="18">
        <f>VLOOKUP(B294,[1]RPT_BAO_HIEM!$B$5:$N$992,11,FALSE)</f>
        <v>302240</v>
      </c>
      <c r="X294" s="18">
        <f>VLOOKUP(B294,[1]RPT_BAO_HIEM!$B$5:$N$992,12,FALSE)</f>
        <v>56670</v>
      </c>
      <c r="Y294" s="18">
        <f>VLOOKUP(B294,[1]RPT_BAO_HIEM!$B$5:$N$992,13,FALSE)</f>
        <v>37780</v>
      </c>
      <c r="Z294" s="19">
        <f>MIN(VLOOKUP(B294,[1]RPT_DOAN_PHI!$B$5:$H$894,7,FALSE),115000)</f>
        <v>37780</v>
      </c>
      <c r="AA294" s="18">
        <f>VLOOKUP(B294,[1]RPT_THUE!$B$5:$H$850,7,FALSE)</f>
        <v>0</v>
      </c>
      <c r="AB294" s="18">
        <f t="shared" si="13"/>
        <v>434470</v>
      </c>
      <c r="AC294" s="20">
        <f t="shared" si="14"/>
        <v>8556722.3076923061</v>
      </c>
      <c r="AD294" s="20"/>
      <c r="AE294" s="20"/>
      <c r="AF294" s="20">
        <f t="shared" si="15"/>
        <v>8556722.3076923061</v>
      </c>
      <c r="AG294" s="82">
        <f t="shared" si="16"/>
        <v>396690</v>
      </c>
    </row>
    <row r="295" spans="1:43" ht="19.5" customHeight="1">
      <c r="A295" s="12">
        <f t="shared" si="17"/>
        <v>289</v>
      </c>
      <c r="B295" s="40">
        <f>[1]GD_CHUNG!B299</f>
        <v>13458</v>
      </c>
      <c r="C295" s="42" t="str">
        <f>[1]GD_CHUNG!C299</f>
        <v>Nguyễn Việt Hải</v>
      </c>
      <c r="D295" s="42" t="str">
        <f>[1]GD_CHUNG!D299</f>
        <v>Nhân viên Bốc xếp</v>
      </c>
      <c r="E295" s="13" t="str">
        <f>[1]GD_CHUNG!G299</f>
        <v>HD3N</v>
      </c>
      <c r="F295" s="14">
        <f>VLOOKUP(B295,[1]GD_LCD_HS_LNS!$B$4:$E$993,4,FALSE)</f>
        <v>3778000</v>
      </c>
      <c r="G295" s="54">
        <f>VLOOKUP(B295,[1]GD_CHUNG!$B$5:$N$532,13,FALSE)</f>
        <v>19028960261014</v>
      </c>
      <c r="H295" s="15">
        <f>VLOOKUP(B295,[1]GD_CHAM_CONG!$C$6:$AN$934,38,FALSE)</f>
        <v>27</v>
      </c>
      <c r="I295" s="15">
        <f>VLOOKUP(B295,[1]GD_CHAM_CONG!$C$6:$AS$934,39,FALSE)+VLOOKUP(B295,[1]GD_CHAM_CONG!$C$6:$AS$934,40,FALSE)+VLOOKUP(B295,[1]GD_CHAM_CONG!$C$6:$AS$934,41,FALSE)+VLOOKUP(B295,[1]GD_CHAM_CONG!$C$6:$AS$934,42,FALSE)+VLOOKUP(B295,[1]GD_CHAM_CONG!$C$6:$AS$934,43,FALSE)</f>
        <v>0</v>
      </c>
      <c r="J295" s="15">
        <f>VLOOKUP(B295,[1]GD_CHAM_CONG!$C$6:$AV$934,44,FALSE)+VLOOKUP(B295,[1]GD_CHAM_CONG!$C$6:$AV$934,45,FALSE)+VLOOKUP(B295,[1]GD_CHAM_CONG!$C$6:$AV$934,46,FALSE)</f>
        <v>0</v>
      </c>
      <c r="K295" s="15">
        <f>VLOOKUP(B295,[1]GD_CHAM_CONG!$C$6:$AW$934,47,FALSE)</f>
        <v>0</v>
      </c>
      <c r="L295" s="15">
        <f>VLOOKUP(B295,[1]GD_CHAM_CONG!$C$6:$AZ$934,48,FALSE)</f>
        <v>0</v>
      </c>
      <c r="M295" s="15">
        <f>VLOOKUP(B295,[1]GD_CHAM_CONG!$C$6:$BF$934,50,FALSE)+VLOOKUP(B295,[1]GD_CHAM_CONG!$C$6:$BF$934,51,FALSE)+VLOOKUP(B295,[1]GD_CHAM_CONG!$C$6:$BF$934,52,FALSE)+VLOOKUP(B295,[1]GD_CHAM_CONG!$C$6:$BF$934,53,FALSE)+VLOOKUP(B295,[1]GD_CHAM_CONG!$C$6:$BF$934,54,FALSE)</f>
        <v>0</v>
      </c>
      <c r="N295" s="16">
        <f>VLOOKUP(B295,[1]GD_CHAM_CONG!$C$1:$BK$473,61,FALSE)</f>
        <v>1.05</v>
      </c>
      <c r="O295" s="16">
        <f>VLOOKUP(B295,[1]GD_LCD_HS_LNS!$B$4:$F$469,5,FALSE)</f>
        <v>1.5</v>
      </c>
      <c r="P295" s="17">
        <f>VLOOKUP(B295,[1]RPT_LNS_LUONG_CHE_DO!$B$5:$BC$548,54,FALSE)</f>
        <v>7087500.0000000009</v>
      </c>
      <c r="Q295" s="17">
        <f>VLOOKUP(B295,[1]RPT_LNS_LUONG_CHE_DO!$B$5:$CD$916,81,FALSE)</f>
        <v>0</v>
      </c>
      <c r="R295" s="17">
        <f>VLOOKUP(B295,[1]RPT_PHU_CAP_TN!$B$5:$G$992,6,FALSE)</f>
        <v>0</v>
      </c>
      <c r="S295" s="17">
        <f>VLOOKUP(B295,[1]RPT_TIEN_AN_TRUA!$B$5:$I$993,8,FALSE)</f>
        <v>680000</v>
      </c>
      <c r="T295" s="17">
        <f>VLOOKUP(B295,[1]RPT_LNS_LUONG_CHE_DO!$B$5:$BX$920,75,FALSE)+VLOOKUP(B295,[1]RPT_LNS_LUONG_CHE_DO!$B$5:$BY$920,76,FALSE)</f>
        <v>1743692.3076923077</v>
      </c>
      <c r="U295" s="13">
        <f>VLOOKUP(B295,[1]RPT_CAC_KHOAN_GIAM_TRU!$B$4:$I$472,7,FALSE) + VLOOKUP(B295,[1]RPT_CAC_KHOAN_GIAM_TRU!$B$4:$I$472,8,FALSE)</f>
        <v>581230.76923076925</v>
      </c>
      <c r="V295" s="17">
        <f t="shared" si="12"/>
        <v>9511192.307692308</v>
      </c>
      <c r="W295" s="18">
        <f>VLOOKUP(B295,[1]RPT_BAO_HIEM!$B$5:$N$992,11,FALSE)</f>
        <v>302240</v>
      </c>
      <c r="X295" s="18">
        <f>VLOOKUP(B295,[1]RPT_BAO_HIEM!$B$5:$N$992,12,FALSE)</f>
        <v>56670</v>
      </c>
      <c r="Y295" s="18">
        <f>VLOOKUP(B295,[1]RPT_BAO_HIEM!$B$5:$N$992,13,FALSE)</f>
        <v>37780</v>
      </c>
      <c r="Z295" s="19">
        <f>MIN(VLOOKUP(B295,[1]RPT_DOAN_PHI!$B$5:$H$894,7,FALSE),115000)</f>
        <v>37780</v>
      </c>
      <c r="AA295" s="18">
        <f>VLOOKUP(B295,[1]RPT_THUE!$B$5:$H$850,7,FALSE)</f>
        <v>0</v>
      </c>
      <c r="AB295" s="18">
        <f t="shared" si="13"/>
        <v>434470</v>
      </c>
      <c r="AC295" s="20">
        <f t="shared" si="14"/>
        <v>9076722.307692308</v>
      </c>
      <c r="AD295" s="20"/>
      <c r="AE295" s="20"/>
      <c r="AF295" s="20">
        <f t="shared" si="15"/>
        <v>9076722.307692308</v>
      </c>
      <c r="AG295" s="82">
        <f t="shared" si="16"/>
        <v>396690</v>
      </c>
    </row>
    <row r="296" spans="1:43" ht="19.5" customHeight="1">
      <c r="A296" s="12">
        <f t="shared" si="17"/>
        <v>290</v>
      </c>
      <c r="B296" s="40">
        <f>[1]GD_CHUNG!B300</f>
        <v>13461</v>
      </c>
      <c r="C296" s="42" t="str">
        <f>[1]GD_CHUNG!C300</f>
        <v>Cao Văn Mạnh</v>
      </c>
      <c r="D296" s="42" t="str">
        <f>[1]GD_CHUNG!D300</f>
        <v>Nhân viên Bốc xếp</v>
      </c>
      <c r="E296" s="13" t="str">
        <f>[1]GD_CHUNG!G300</f>
        <v>HD3N</v>
      </c>
      <c r="F296" s="14">
        <f>VLOOKUP(B296,[1]GD_LCD_HS_LNS!$B$4:$E$993,4,FALSE)</f>
        <v>3778000</v>
      </c>
      <c r="G296" s="54">
        <f>VLOOKUP(B296,[1]GD_CHUNG!$B$5:$N$532,13,FALSE)</f>
        <v>19028960231018</v>
      </c>
      <c r="H296" s="15">
        <f>VLOOKUP(B296,[1]GD_CHAM_CONG!$C$6:$AN$934,38,FALSE)</f>
        <v>27</v>
      </c>
      <c r="I296" s="15">
        <f>VLOOKUP(B296,[1]GD_CHAM_CONG!$C$6:$AS$934,39,FALSE)+VLOOKUP(B296,[1]GD_CHAM_CONG!$C$6:$AS$934,40,FALSE)+VLOOKUP(B296,[1]GD_CHAM_CONG!$C$6:$AS$934,41,FALSE)+VLOOKUP(B296,[1]GD_CHAM_CONG!$C$6:$AS$934,42,FALSE)+VLOOKUP(B296,[1]GD_CHAM_CONG!$C$6:$AS$934,43,FALSE)</f>
        <v>0</v>
      </c>
      <c r="J296" s="15">
        <f>VLOOKUP(B296,[1]GD_CHAM_CONG!$C$6:$AV$934,44,FALSE)+VLOOKUP(B296,[1]GD_CHAM_CONG!$C$6:$AV$934,45,FALSE)+VLOOKUP(B296,[1]GD_CHAM_CONG!$C$6:$AV$934,46,FALSE)</f>
        <v>0</v>
      </c>
      <c r="K296" s="15">
        <f>VLOOKUP(B296,[1]GD_CHAM_CONG!$C$6:$AW$934,47,FALSE)</f>
        <v>0</v>
      </c>
      <c r="L296" s="15">
        <f>VLOOKUP(B296,[1]GD_CHAM_CONG!$C$6:$AZ$934,48,FALSE)</f>
        <v>0</v>
      </c>
      <c r="M296" s="15">
        <f>VLOOKUP(B296,[1]GD_CHAM_CONG!$C$6:$BF$934,50,FALSE)+VLOOKUP(B296,[1]GD_CHAM_CONG!$C$6:$BF$934,51,FALSE)+VLOOKUP(B296,[1]GD_CHAM_CONG!$C$6:$BF$934,52,FALSE)+VLOOKUP(B296,[1]GD_CHAM_CONG!$C$6:$BF$934,53,FALSE)+VLOOKUP(B296,[1]GD_CHAM_CONG!$C$6:$BF$934,54,FALSE)</f>
        <v>0</v>
      </c>
      <c r="N296" s="16">
        <f>VLOOKUP(B296,[1]GD_CHAM_CONG!$C$1:$BK$473,61,FALSE)</f>
        <v>1</v>
      </c>
      <c r="O296" s="16">
        <f>VLOOKUP(B296,[1]GD_LCD_HS_LNS!$B$4:$F$469,5,FALSE)</f>
        <v>1.5</v>
      </c>
      <c r="P296" s="17">
        <f>VLOOKUP(B296,[1]RPT_LNS_LUONG_CHE_DO!$B$5:$BC$548,54,FALSE)</f>
        <v>6750000</v>
      </c>
      <c r="Q296" s="17">
        <f>VLOOKUP(B296,[1]RPT_LNS_LUONG_CHE_DO!$B$5:$CD$916,81,FALSE)</f>
        <v>0</v>
      </c>
      <c r="R296" s="17">
        <f>VLOOKUP(B296,[1]RPT_PHU_CAP_TN!$B$5:$G$992,6,FALSE)</f>
        <v>155000</v>
      </c>
      <c r="S296" s="17">
        <f>VLOOKUP(B296,[1]RPT_TIEN_AN_TRUA!$B$5:$I$993,8,FALSE)</f>
        <v>680000</v>
      </c>
      <c r="T296" s="17">
        <f>VLOOKUP(B296,[1]RPT_LNS_LUONG_CHE_DO!$B$5:$BX$920,75,FALSE)+VLOOKUP(B296,[1]RPT_LNS_LUONG_CHE_DO!$B$5:$BY$920,76,FALSE)</f>
        <v>1743692.3076923077</v>
      </c>
      <c r="U296" s="13">
        <f>VLOOKUP(B296,[1]RPT_CAC_KHOAN_GIAM_TRU!$B$4:$I$472,7,FALSE) + VLOOKUP(B296,[1]RPT_CAC_KHOAN_GIAM_TRU!$B$4:$I$472,8,FALSE)</f>
        <v>581230.76923076925</v>
      </c>
      <c r="V296" s="17">
        <f t="shared" si="12"/>
        <v>9328692.307692308</v>
      </c>
      <c r="W296" s="18">
        <f>VLOOKUP(B296,[1]RPT_BAO_HIEM!$B$5:$N$992,11,FALSE)</f>
        <v>302240</v>
      </c>
      <c r="X296" s="18">
        <f>VLOOKUP(B296,[1]RPT_BAO_HIEM!$B$5:$N$992,12,FALSE)</f>
        <v>56670</v>
      </c>
      <c r="Y296" s="18">
        <f>VLOOKUP(B296,[1]RPT_BAO_HIEM!$B$5:$N$992,13,FALSE)</f>
        <v>37780</v>
      </c>
      <c r="Z296" s="19">
        <f>MIN(VLOOKUP(B296,[1]RPT_DOAN_PHI!$B$5:$H$894,7,FALSE),115000)</f>
        <v>37780</v>
      </c>
      <c r="AA296" s="18">
        <f>VLOOKUP(B296,[1]RPT_THUE!$B$5:$H$850,7,FALSE)</f>
        <v>0</v>
      </c>
      <c r="AB296" s="18">
        <f t="shared" si="13"/>
        <v>434470</v>
      </c>
      <c r="AC296" s="20">
        <f t="shared" si="14"/>
        <v>8894222.307692308</v>
      </c>
      <c r="AD296" s="20"/>
      <c r="AE296" s="20"/>
      <c r="AF296" s="20">
        <f t="shared" si="15"/>
        <v>8894222.307692308</v>
      </c>
      <c r="AG296" s="82">
        <f t="shared" si="16"/>
        <v>396690</v>
      </c>
    </row>
    <row r="297" spans="1:43" ht="19.5" customHeight="1">
      <c r="A297" s="12">
        <f t="shared" si="17"/>
        <v>291</v>
      </c>
      <c r="B297" s="40">
        <f>[1]GD_CHUNG!B302</f>
        <v>13465</v>
      </c>
      <c r="C297" s="42" t="str">
        <f>[1]GD_CHUNG!C302</f>
        <v>Vũ Văn Tuyền</v>
      </c>
      <c r="D297" s="42" t="str">
        <f>[1]GD_CHUNG!D302</f>
        <v>Nhân viên Bốc xếp</v>
      </c>
      <c r="E297" s="13" t="str">
        <f>[1]GD_CHUNG!G302</f>
        <v>HD3N</v>
      </c>
      <c r="F297" s="14">
        <f>VLOOKUP(B297,[1]GD_LCD_HS_LNS!$B$4:$E$993,4,FALSE)</f>
        <v>3778000</v>
      </c>
      <c r="G297" s="54">
        <f>VLOOKUP(B297,[1]GD_CHUNG!$B$5:$N$532,13,FALSE)</f>
        <v>19028960218011</v>
      </c>
      <c r="H297" s="15">
        <f>VLOOKUP(B297,[1]GD_CHAM_CONG!$C$6:$AN$934,38,FALSE)</f>
        <v>27</v>
      </c>
      <c r="I297" s="15">
        <f>VLOOKUP(B297,[1]GD_CHAM_CONG!$C$6:$AS$934,39,FALSE)+VLOOKUP(B297,[1]GD_CHAM_CONG!$C$6:$AS$934,40,FALSE)+VLOOKUP(B297,[1]GD_CHAM_CONG!$C$6:$AS$934,41,FALSE)+VLOOKUP(B297,[1]GD_CHAM_CONG!$C$6:$AS$934,42,FALSE)+VLOOKUP(B297,[1]GD_CHAM_CONG!$C$6:$AS$934,43,FALSE)</f>
        <v>0</v>
      </c>
      <c r="J297" s="15">
        <f>VLOOKUP(B297,[1]GD_CHAM_CONG!$C$6:$AV$934,44,FALSE)+VLOOKUP(B297,[1]GD_CHAM_CONG!$C$6:$AV$934,45,FALSE)+VLOOKUP(B297,[1]GD_CHAM_CONG!$C$6:$AV$934,46,FALSE)</f>
        <v>0</v>
      </c>
      <c r="K297" s="15">
        <f>VLOOKUP(B297,[1]GD_CHAM_CONG!$C$6:$AW$934,47,FALSE)</f>
        <v>0</v>
      </c>
      <c r="L297" s="15">
        <f>VLOOKUP(B297,[1]GD_CHAM_CONG!$C$6:$AZ$934,48,FALSE)</f>
        <v>0</v>
      </c>
      <c r="M297" s="15">
        <f>VLOOKUP(B297,[1]GD_CHAM_CONG!$C$6:$BF$934,50,FALSE)+VLOOKUP(B297,[1]GD_CHAM_CONG!$C$6:$BF$934,51,FALSE)+VLOOKUP(B297,[1]GD_CHAM_CONG!$C$6:$BF$934,52,FALSE)+VLOOKUP(B297,[1]GD_CHAM_CONG!$C$6:$BF$934,53,FALSE)+VLOOKUP(B297,[1]GD_CHAM_CONG!$C$6:$BF$934,54,FALSE)</f>
        <v>0</v>
      </c>
      <c r="N297" s="16">
        <f>VLOOKUP(B297,[1]GD_CHAM_CONG!$C$1:$BK$473,61,FALSE)</f>
        <v>1.05</v>
      </c>
      <c r="O297" s="16">
        <f>VLOOKUP(B297,[1]GD_LCD_HS_LNS!$B$4:$F$469,5,FALSE)</f>
        <v>1.5</v>
      </c>
      <c r="P297" s="17">
        <f>VLOOKUP(B297,[1]RPT_LNS_LUONG_CHE_DO!$B$5:$BC$548,54,FALSE)</f>
        <v>7087500.0000000009</v>
      </c>
      <c r="Q297" s="17">
        <f>VLOOKUP(B297,[1]RPT_LNS_LUONG_CHE_DO!$B$5:$CD$916,81,FALSE)</f>
        <v>0</v>
      </c>
      <c r="R297" s="17">
        <f>VLOOKUP(B297,[1]RPT_PHU_CAP_TN!$B$5:$G$992,6,FALSE)</f>
        <v>0</v>
      </c>
      <c r="S297" s="17">
        <f>VLOOKUP(B297,[1]RPT_TIEN_AN_TRUA!$B$5:$I$993,8,FALSE)</f>
        <v>680000</v>
      </c>
      <c r="T297" s="17">
        <f>VLOOKUP(B297,[1]RPT_LNS_LUONG_CHE_DO!$B$5:$BX$920,75,FALSE)+VLOOKUP(B297,[1]RPT_LNS_LUONG_CHE_DO!$B$5:$BY$920,76,FALSE)</f>
        <v>435923.07692307694</v>
      </c>
      <c r="U297" s="13">
        <f>VLOOKUP(B297,[1]RPT_CAC_KHOAN_GIAM_TRU!$B$4:$I$472,7,FALSE) + VLOOKUP(B297,[1]RPT_CAC_KHOAN_GIAM_TRU!$B$4:$I$472,8,FALSE)</f>
        <v>145307.69230769231</v>
      </c>
      <c r="V297" s="17">
        <f t="shared" si="12"/>
        <v>8203423.0769230779</v>
      </c>
      <c r="W297" s="18">
        <f>VLOOKUP(B297,[1]RPT_BAO_HIEM!$B$5:$N$992,11,FALSE)</f>
        <v>302240</v>
      </c>
      <c r="X297" s="18">
        <f>VLOOKUP(B297,[1]RPT_BAO_HIEM!$B$5:$N$992,12,FALSE)</f>
        <v>56670</v>
      </c>
      <c r="Y297" s="18">
        <f>VLOOKUP(B297,[1]RPT_BAO_HIEM!$B$5:$N$992,13,FALSE)</f>
        <v>37780</v>
      </c>
      <c r="Z297" s="19">
        <f>MIN(VLOOKUP(B297,[1]RPT_DOAN_PHI!$B$5:$H$894,7,FALSE),115000)</f>
        <v>37780</v>
      </c>
      <c r="AA297" s="18">
        <f>VLOOKUP(B297,[1]RPT_THUE!$B$5:$H$850,7,FALSE)</f>
        <v>0</v>
      </c>
      <c r="AB297" s="18">
        <f t="shared" si="13"/>
        <v>434470</v>
      </c>
      <c r="AC297" s="20">
        <f t="shared" si="14"/>
        <v>7768953.0769230779</v>
      </c>
      <c r="AD297" s="20"/>
      <c r="AE297" s="21"/>
      <c r="AF297" s="20">
        <f t="shared" si="15"/>
        <v>7768953.0769230779</v>
      </c>
      <c r="AG297" s="82">
        <f t="shared" si="16"/>
        <v>396690</v>
      </c>
    </row>
    <row r="298" spans="1:43" ht="19.5" customHeight="1">
      <c r="A298" s="12">
        <f t="shared" si="17"/>
        <v>292</v>
      </c>
      <c r="B298" s="40">
        <f>[1]GD_CHUNG!B303</f>
        <v>13466</v>
      </c>
      <c r="C298" s="42" t="str">
        <f>[1]GD_CHUNG!C303</f>
        <v>Nguyễn Viết Phi</v>
      </c>
      <c r="D298" s="42" t="str">
        <f>[1]GD_CHUNG!D303</f>
        <v>Nhân viên Bốc xếp</v>
      </c>
      <c r="E298" s="13" t="str">
        <f>[1]GD_CHUNG!G303</f>
        <v>HD3N</v>
      </c>
      <c r="F298" s="14">
        <f>VLOOKUP(B298,[1]GD_LCD_HS_LNS!$B$4:$E$993,4,FALSE)</f>
        <v>3778000</v>
      </c>
      <c r="G298" s="54">
        <f>VLOOKUP(B298,[1]GD_CHUNG!$B$5:$N$532,13,FALSE)</f>
        <v>19028609457026</v>
      </c>
      <c r="H298" s="15">
        <f>VLOOKUP(B298,[1]GD_CHAM_CONG!$C$6:$AN$934,38,FALSE)</f>
        <v>27</v>
      </c>
      <c r="I298" s="15">
        <f>VLOOKUP(B298,[1]GD_CHAM_CONG!$C$6:$AS$934,39,FALSE)+VLOOKUP(B298,[1]GD_CHAM_CONG!$C$6:$AS$934,40,FALSE)+VLOOKUP(B298,[1]GD_CHAM_CONG!$C$6:$AS$934,41,FALSE)+VLOOKUP(B298,[1]GD_CHAM_CONG!$C$6:$AS$934,42,FALSE)+VLOOKUP(B298,[1]GD_CHAM_CONG!$C$6:$AS$934,43,FALSE)</f>
        <v>0</v>
      </c>
      <c r="J298" s="15">
        <f>VLOOKUP(B298,[1]GD_CHAM_CONG!$C$6:$AV$934,44,FALSE)+VLOOKUP(B298,[1]GD_CHAM_CONG!$C$6:$AV$934,45,FALSE)+VLOOKUP(B298,[1]GD_CHAM_CONG!$C$6:$AV$934,46,FALSE)</f>
        <v>0</v>
      </c>
      <c r="K298" s="15">
        <f>VLOOKUP(B298,[1]GD_CHAM_CONG!$C$6:$AW$934,47,FALSE)</f>
        <v>0</v>
      </c>
      <c r="L298" s="15">
        <f>VLOOKUP(B298,[1]GD_CHAM_CONG!$C$6:$AZ$934,48,FALSE)</f>
        <v>0</v>
      </c>
      <c r="M298" s="15">
        <f>VLOOKUP(B298,[1]GD_CHAM_CONG!$C$6:$BF$934,50,FALSE)+VLOOKUP(B298,[1]GD_CHAM_CONG!$C$6:$BF$934,51,FALSE)+VLOOKUP(B298,[1]GD_CHAM_CONG!$C$6:$BF$934,52,FALSE)+VLOOKUP(B298,[1]GD_CHAM_CONG!$C$6:$BF$934,53,FALSE)+VLOOKUP(B298,[1]GD_CHAM_CONG!$C$6:$BF$934,54,FALSE)</f>
        <v>0</v>
      </c>
      <c r="N298" s="16">
        <f>VLOOKUP(B298,[1]GD_CHAM_CONG!$C$1:$BK$473,61,FALSE)</f>
        <v>1</v>
      </c>
      <c r="O298" s="16">
        <f>VLOOKUP(B298,[1]GD_LCD_HS_LNS!$B$4:$F$469,5,FALSE)</f>
        <v>1.5</v>
      </c>
      <c r="P298" s="17">
        <f>VLOOKUP(B298,[1]RPT_LNS_LUONG_CHE_DO!$B$5:$BC$548,54,FALSE)</f>
        <v>6750000</v>
      </c>
      <c r="Q298" s="17">
        <f>VLOOKUP(B298,[1]RPT_LNS_LUONG_CHE_DO!$B$5:$CD$916,81,FALSE)</f>
        <v>0</v>
      </c>
      <c r="R298" s="17">
        <f>VLOOKUP(B298,[1]RPT_PHU_CAP_TN!$B$5:$G$992,6,FALSE)</f>
        <v>0</v>
      </c>
      <c r="S298" s="17">
        <f>VLOOKUP(B298,[1]RPT_TIEN_AN_TRUA!$B$5:$I$993,8,FALSE)</f>
        <v>680000</v>
      </c>
      <c r="T298" s="17">
        <f>VLOOKUP(B298,[1]RPT_LNS_LUONG_CHE_DO!$B$5:$BX$920,75,FALSE)+VLOOKUP(B298,[1]RPT_LNS_LUONG_CHE_DO!$B$5:$BY$920,76,FALSE)</f>
        <v>435923.07692307694</v>
      </c>
      <c r="U298" s="13">
        <f>VLOOKUP(B298,[1]RPT_CAC_KHOAN_GIAM_TRU!$B$4:$I$472,7,FALSE) + VLOOKUP(B298,[1]RPT_CAC_KHOAN_GIAM_TRU!$B$4:$I$472,8,FALSE)</f>
        <v>145307.69230769231</v>
      </c>
      <c r="V298" s="17">
        <f t="shared" si="12"/>
        <v>7865923.076923077</v>
      </c>
      <c r="W298" s="18">
        <f>VLOOKUP(B298,[1]RPT_BAO_HIEM!$B$5:$N$992,11,FALSE)</f>
        <v>302240</v>
      </c>
      <c r="X298" s="18">
        <f>VLOOKUP(B298,[1]RPT_BAO_HIEM!$B$5:$N$992,12,FALSE)</f>
        <v>56670</v>
      </c>
      <c r="Y298" s="18">
        <f>VLOOKUP(B298,[1]RPT_BAO_HIEM!$B$5:$N$992,13,FALSE)</f>
        <v>37780</v>
      </c>
      <c r="Z298" s="19">
        <f>MIN(VLOOKUP(B298,[1]RPT_DOAN_PHI!$B$5:$H$894,7,FALSE),115000)</f>
        <v>37780</v>
      </c>
      <c r="AA298" s="18">
        <f>VLOOKUP(B298,[1]RPT_THUE!$B$5:$H$850,7,FALSE)</f>
        <v>0</v>
      </c>
      <c r="AB298" s="18">
        <f t="shared" si="13"/>
        <v>434470</v>
      </c>
      <c r="AC298" s="20">
        <f t="shared" si="14"/>
        <v>7431453.076923077</v>
      </c>
      <c r="AD298" s="20"/>
      <c r="AE298" s="20"/>
      <c r="AF298" s="20">
        <f t="shared" si="15"/>
        <v>7431453.076923077</v>
      </c>
      <c r="AG298" s="82">
        <f t="shared" si="16"/>
        <v>396690</v>
      </c>
    </row>
    <row r="299" spans="1:43" ht="19.5" customHeight="1">
      <c r="A299" s="12">
        <f t="shared" si="17"/>
        <v>293</v>
      </c>
      <c r="B299" s="40">
        <f>[1]GD_CHUNG!B304</f>
        <v>13467</v>
      </c>
      <c r="C299" s="42" t="str">
        <f>[1]GD_CHUNG!C304</f>
        <v>Tăng Văn Hải</v>
      </c>
      <c r="D299" s="42" t="str">
        <f>[1]GD_CHUNG!D304</f>
        <v>Nhân viên Bốc xếp</v>
      </c>
      <c r="E299" s="13" t="str">
        <f>[1]GD_CHUNG!G304</f>
        <v>HD3N</v>
      </c>
      <c r="F299" s="14">
        <f>VLOOKUP(B299,[1]GD_LCD_HS_LNS!$B$4:$E$993,4,FALSE)</f>
        <v>3778000</v>
      </c>
      <c r="G299" s="54">
        <f>VLOOKUP(B299,[1]GD_CHUNG!$B$5:$N$532,13,FALSE)</f>
        <v>19028960196018</v>
      </c>
      <c r="H299" s="15">
        <f>VLOOKUP(B299,[1]GD_CHAM_CONG!$C$6:$AN$934,38,FALSE)</f>
        <v>27</v>
      </c>
      <c r="I299" s="15">
        <f>VLOOKUP(B299,[1]GD_CHAM_CONG!$C$6:$AS$934,39,FALSE)+VLOOKUP(B299,[1]GD_CHAM_CONG!$C$6:$AS$934,40,FALSE)+VLOOKUP(B299,[1]GD_CHAM_CONG!$C$6:$AS$934,41,FALSE)+VLOOKUP(B299,[1]GD_CHAM_CONG!$C$6:$AS$934,42,FALSE)+VLOOKUP(B299,[1]GD_CHAM_CONG!$C$6:$AS$934,43,FALSE)</f>
        <v>0</v>
      </c>
      <c r="J299" s="15">
        <f>VLOOKUP(B299,[1]GD_CHAM_CONG!$C$6:$AV$934,44,FALSE)+VLOOKUP(B299,[1]GD_CHAM_CONG!$C$6:$AV$934,45,FALSE)+VLOOKUP(B299,[1]GD_CHAM_CONG!$C$6:$AV$934,46,FALSE)</f>
        <v>0</v>
      </c>
      <c r="K299" s="15">
        <f>VLOOKUP(B299,[1]GD_CHAM_CONG!$C$6:$AW$934,47,FALSE)</f>
        <v>0</v>
      </c>
      <c r="L299" s="15">
        <f>VLOOKUP(B299,[1]GD_CHAM_CONG!$C$6:$AZ$934,48,FALSE)</f>
        <v>0</v>
      </c>
      <c r="M299" s="15">
        <f>VLOOKUP(B299,[1]GD_CHAM_CONG!$C$6:$BF$934,50,FALSE)+VLOOKUP(B299,[1]GD_CHAM_CONG!$C$6:$BF$934,51,FALSE)+VLOOKUP(B299,[1]GD_CHAM_CONG!$C$6:$BF$934,52,FALSE)+VLOOKUP(B299,[1]GD_CHAM_CONG!$C$6:$BF$934,53,FALSE)+VLOOKUP(B299,[1]GD_CHAM_CONG!$C$6:$BF$934,54,FALSE)</f>
        <v>0</v>
      </c>
      <c r="N299" s="16">
        <f>VLOOKUP(B299,[1]GD_CHAM_CONG!$C$1:$BK$473,61,FALSE)</f>
        <v>1</v>
      </c>
      <c r="O299" s="16">
        <f>VLOOKUP(B299,[1]GD_LCD_HS_LNS!$B$4:$F$469,5,FALSE)</f>
        <v>1.5</v>
      </c>
      <c r="P299" s="17">
        <f>VLOOKUP(B299,[1]RPT_LNS_LUONG_CHE_DO!$B$5:$BC$548,54,FALSE)</f>
        <v>6750000</v>
      </c>
      <c r="Q299" s="17">
        <f>VLOOKUP(B299,[1]RPT_LNS_LUONG_CHE_DO!$B$5:$CD$916,81,FALSE)</f>
        <v>0</v>
      </c>
      <c r="R299" s="17">
        <f>VLOOKUP(B299,[1]RPT_PHU_CAP_TN!$B$5:$G$992,6,FALSE)</f>
        <v>0</v>
      </c>
      <c r="S299" s="17">
        <f>VLOOKUP(B299,[1]RPT_TIEN_AN_TRUA!$B$5:$I$993,8,FALSE)</f>
        <v>680000</v>
      </c>
      <c r="T299" s="17">
        <f>VLOOKUP(B299,[1]RPT_LNS_LUONG_CHE_DO!$B$5:$BX$920,75,FALSE)+VLOOKUP(B299,[1]RPT_LNS_LUONG_CHE_DO!$B$5:$BY$920,76,FALSE)</f>
        <v>435923.07692307694</v>
      </c>
      <c r="U299" s="13">
        <f>VLOOKUP(B299,[1]RPT_CAC_KHOAN_GIAM_TRU!$B$4:$I$472,7,FALSE) + VLOOKUP(B299,[1]RPT_CAC_KHOAN_GIAM_TRU!$B$4:$I$472,8,FALSE)</f>
        <v>145307.69230769231</v>
      </c>
      <c r="V299" s="17">
        <f t="shared" si="12"/>
        <v>7865923.076923077</v>
      </c>
      <c r="W299" s="18">
        <f>VLOOKUP(B299,[1]RPT_BAO_HIEM!$B$5:$N$992,11,FALSE)</f>
        <v>302240</v>
      </c>
      <c r="X299" s="18">
        <f>VLOOKUP(B299,[1]RPT_BAO_HIEM!$B$5:$N$992,12,FALSE)</f>
        <v>56670</v>
      </c>
      <c r="Y299" s="18">
        <f>VLOOKUP(B299,[1]RPT_BAO_HIEM!$B$5:$N$992,13,FALSE)</f>
        <v>37780</v>
      </c>
      <c r="Z299" s="19">
        <f>MIN(VLOOKUP(B299,[1]RPT_DOAN_PHI!$B$5:$H$894,7,FALSE),115000)</f>
        <v>37780</v>
      </c>
      <c r="AA299" s="18">
        <f>VLOOKUP(B299,[1]RPT_THUE!$B$5:$H$850,7,FALSE)</f>
        <v>0</v>
      </c>
      <c r="AB299" s="18">
        <f t="shared" si="13"/>
        <v>434470</v>
      </c>
      <c r="AC299" s="20">
        <f t="shared" si="14"/>
        <v>7431453.076923077</v>
      </c>
      <c r="AD299" s="20"/>
      <c r="AE299" s="20"/>
      <c r="AF299" s="20">
        <f t="shared" si="15"/>
        <v>7431453.076923077</v>
      </c>
      <c r="AG299" s="82">
        <f t="shared" si="16"/>
        <v>396690</v>
      </c>
    </row>
    <row r="300" spans="1:43" ht="19.5" customHeight="1">
      <c r="A300" s="12">
        <f t="shared" si="17"/>
        <v>294</v>
      </c>
      <c r="B300" s="53">
        <f>[1]GD_CHUNG!B306</f>
        <v>11141</v>
      </c>
      <c r="C300" s="46" t="str">
        <f>[1]GD_CHUNG!C306</f>
        <v>Lê Trọng Lệ</v>
      </c>
      <c r="D300" s="46" t="str">
        <f>[1]GD_CHUNG!D306</f>
        <v>Nhân viên Bốc xếp</v>
      </c>
      <c r="E300" s="35" t="str">
        <f>[1]GD_CHUNG!G306</f>
        <v>HD3N</v>
      </c>
      <c r="F300" s="36">
        <f>VLOOKUP(B300,[1]GD_LCD_HS_LNS!$B$4:$E$993,4,FALSE)</f>
        <v>3778000</v>
      </c>
      <c r="G300" s="58">
        <f>VLOOKUP(B300,[1]GD_CHUNG!$B$5:$N$532,13,FALSE)</f>
        <v>19026970122011</v>
      </c>
      <c r="H300" s="37">
        <f>VLOOKUP(B300,[1]GD_CHAM_CONG!$C$6:$AN$934,38,FALSE)</f>
        <v>27</v>
      </c>
      <c r="I300" s="37">
        <f>VLOOKUP(B300,[1]GD_CHAM_CONG!$C$6:$AS$934,39,FALSE)+VLOOKUP(B300,[1]GD_CHAM_CONG!$C$6:$AS$934,40,FALSE)+VLOOKUP(B300,[1]GD_CHAM_CONG!$C$6:$AS$934,41,FALSE)+VLOOKUP(B300,[1]GD_CHAM_CONG!$C$6:$AS$934,42,FALSE)+VLOOKUP(B300,[1]GD_CHAM_CONG!$C$6:$AS$934,43,FALSE)</f>
        <v>0</v>
      </c>
      <c r="J300" s="37">
        <f>VLOOKUP(B300,[1]GD_CHAM_CONG!$C$6:$AV$934,44,FALSE)+VLOOKUP(B300,[1]GD_CHAM_CONG!$C$6:$AV$934,45,FALSE)+VLOOKUP(B300,[1]GD_CHAM_CONG!$C$6:$AV$934,46,FALSE)</f>
        <v>0</v>
      </c>
      <c r="K300" s="37">
        <f>VLOOKUP(B300,[1]GD_CHAM_CONG!$C$6:$AW$934,47,FALSE)</f>
        <v>0</v>
      </c>
      <c r="L300" s="15">
        <f>VLOOKUP(B300,[1]GD_CHAM_CONG!$C$6:$AZ$934,48,FALSE)</f>
        <v>0</v>
      </c>
      <c r="M300" s="37">
        <f>VLOOKUP(B300,[1]GD_CHAM_CONG!$C$6:$BF$934,50,FALSE)+VLOOKUP(B300,[1]GD_CHAM_CONG!$C$6:$BF$934,51,FALSE)+VLOOKUP(B300,[1]GD_CHAM_CONG!$C$6:$BF$934,52,FALSE)+VLOOKUP(B300,[1]GD_CHAM_CONG!$C$6:$BF$934,53,FALSE)+VLOOKUP(B300,[1]GD_CHAM_CONG!$C$6:$BF$934,54,FALSE)</f>
        <v>0</v>
      </c>
      <c r="N300" s="15">
        <f>VLOOKUP(B300,[1]GD_CHAM_CONG!$C$1:$BK$473,61,FALSE)</f>
        <v>1</v>
      </c>
      <c r="O300" s="16">
        <f>VLOOKUP(B300,[1]GD_LCD_HS_LNS!$B$4:$F$469,5,FALSE)</f>
        <v>1.5</v>
      </c>
      <c r="P300" s="17">
        <f>VLOOKUP(B300,[1]RPT_LNS_LUONG_CHE_DO!$B$5:$BC$548,54,FALSE)</f>
        <v>6750000</v>
      </c>
      <c r="Q300" s="17">
        <f>VLOOKUP(B300,[1]RPT_LNS_LUONG_CHE_DO!$B$5:$CD$916,81,FALSE)</f>
        <v>0</v>
      </c>
      <c r="R300" s="35">
        <f>VLOOKUP(B300,[1]RPT_PHU_CAP_TN!$B$5:$G$992,6,FALSE)</f>
        <v>0</v>
      </c>
      <c r="S300" s="35">
        <f>VLOOKUP(B300,[1]RPT_TIEN_AN_TRUA!$B$5:$I$993,8,FALSE)</f>
        <v>680000</v>
      </c>
      <c r="T300" s="17">
        <f>VLOOKUP(B300,[1]RPT_LNS_LUONG_CHE_DO!$B$5:$BX$920,75,FALSE)+VLOOKUP(B300,[1]RPT_LNS_LUONG_CHE_DO!$B$5:$BY$920,76,FALSE)</f>
        <v>435923.07692307694</v>
      </c>
      <c r="U300" s="13">
        <f>VLOOKUP(B300,[1]RPT_CAC_KHOAN_GIAM_TRU!$B$4:$I$472,7,FALSE) + VLOOKUP(B300,[1]RPT_CAC_KHOAN_GIAM_TRU!$B$4:$I$472,8,FALSE)</f>
        <v>145307.69230769231</v>
      </c>
      <c r="V300" s="35">
        <f t="shared" si="12"/>
        <v>7865923.076923077</v>
      </c>
      <c r="W300" s="35">
        <f>VLOOKUP(B300,[1]RPT_BAO_HIEM!$B$5:$N$992,11,FALSE)</f>
        <v>302240</v>
      </c>
      <c r="X300" s="35">
        <f>VLOOKUP(B300,[1]RPT_BAO_HIEM!$B$5:$N$992,12,FALSE)</f>
        <v>56670</v>
      </c>
      <c r="Y300" s="35">
        <f>VLOOKUP(B300,[1]RPT_BAO_HIEM!$B$5:$N$992,13,FALSE)</f>
        <v>37780</v>
      </c>
      <c r="Z300" s="19">
        <f>MIN(VLOOKUP(B300,[1]RPT_DOAN_PHI!$B$5:$H$894,7,FALSE),115000)</f>
        <v>37780</v>
      </c>
      <c r="AA300" s="35">
        <f>VLOOKUP(B300,[1]RPT_THUE!$B$5:$H$850,7,FALSE)</f>
        <v>0</v>
      </c>
      <c r="AB300" s="35">
        <f t="shared" si="13"/>
        <v>434470</v>
      </c>
      <c r="AC300" s="35">
        <f t="shared" si="14"/>
        <v>7431453.076923077</v>
      </c>
      <c r="AD300" s="35"/>
      <c r="AE300" s="35"/>
      <c r="AF300" s="35">
        <f t="shared" si="15"/>
        <v>7431453.076923077</v>
      </c>
      <c r="AG300" s="82">
        <f t="shared" si="16"/>
        <v>396690</v>
      </c>
      <c r="AH300" s="9"/>
      <c r="AI300" s="9"/>
      <c r="AJ300" s="9"/>
      <c r="AK300" s="9"/>
      <c r="AL300" s="9"/>
      <c r="AM300" s="9"/>
      <c r="AN300" s="9"/>
      <c r="AO300" s="9"/>
      <c r="AP300" s="9"/>
      <c r="AQ300" s="9"/>
    </row>
    <row r="301" spans="1:43" ht="19.5" customHeight="1">
      <c r="A301" s="12">
        <f t="shared" si="17"/>
        <v>295</v>
      </c>
      <c r="B301" s="40">
        <f>[1]GD_CHUNG!B307</f>
        <v>13715</v>
      </c>
      <c r="C301" s="42" t="str">
        <f>[1]GD_CHUNG!C307</f>
        <v>Vũ Anh Đức</v>
      </c>
      <c r="D301" s="42" t="str">
        <f>[1]GD_CHUNG!D307</f>
        <v>Nhân viên Bốc xếp</v>
      </c>
      <c r="E301" s="13" t="str">
        <f>[1]GD_CHUNG!G307</f>
        <v>HD1N</v>
      </c>
      <c r="F301" s="14">
        <f>VLOOKUP(B301,[1]GD_LCD_HS_LNS!$B$4:$E$993,4,FALSE)</f>
        <v>3778000</v>
      </c>
      <c r="G301" s="55">
        <v>19029389546010</v>
      </c>
      <c r="H301" s="15">
        <f>VLOOKUP(B301,[1]GD_CHAM_CONG!$C$6:$AN$934,38,FALSE)</f>
        <v>27</v>
      </c>
      <c r="I301" s="15">
        <f>VLOOKUP(B301,[1]GD_CHAM_CONG!$C$6:$AS$934,39,FALSE)+VLOOKUP(B301,[1]GD_CHAM_CONG!$C$6:$AS$934,40,FALSE)+VLOOKUP(B301,[1]GD_CHAM_CONG!$C$6:$AS$934,41,FALSE)+VLOOKUP(B301,[1]GD_CHAM_CONG!$C$6:$AS$934,42,FALSE)+VLOOKUP(B301,[1]GD_CHAM_CONG!$C$6:$AS$934,43,FALSE)</f>
        <v>0</v>
      </c>
      <c r="J301" s="15">
        <f>VLOOKUP(B301,[1]GD_CHAM_CONG!$C$6:$AV$934,44,FALSE)+VLOOKUP(B301,[1]GD_CHAM_CONG!$C$6:$AV$934,45,FALSE)+VLOOKUP(B301,[1]GD_CHAM_CONG!$C$6:$AV$934,46,FALSE)</f>
        <v>0</v>
      </c>
      <c r="K301" s="15">
        <f>VLOOKUP(B301,[1]GD_CHAM_CONG!$C$6:$AW$934,47,FALSE)</f>
        <v>0</v>
      </c>
      <c r="L301" s="15">
        <f>VLOOKUP(B301,[1]GD_CHAM_CONG!$C$6:$AZ$934,48,FALSE)</f>
        <v>0</v>
      </c>
      <c r="M301" s="15">
        <f>VLOOKUP(B301,[1]GD_CHAM_CONG!$C$6:$BF$934,50,FALSE)+VLOOKUP(B301,[1]GD_CHAM_CONG!$C$6:$BF$934,51,FALSE)+VLOOKUP(B301,[1]GD_CHAM_CONG!$C$6:$BF$934,52,FALSE)+VLOOKUP(B301,[1]GD_CHAM_CONG!$C$6:$BF$934,53,FALSE)+VLOOKUP(B301,[1]GD_CHAM_CONG!$C$6:$BF$934,54,FALSE)</f>
        <v>0</v>
      </c>
      <c r="N301" s="15">
        <f>VLOOKUP(B301,[1]GD_CHAM_CONG!$C$1:$BK$473,61,FALSE)</f>
        <v>1</v>
      </c>
      <c r="O301" s="16">
        <f>VLOOKUP(B301,[1]GD_LCD_HS_LNS!$B$4:$F$469,5,FALSE)</f>
        <v>1.5</v>
      </c>
      <c r="P301" s="17">
        <f>VLOOKUP(B301,[1]RPT_LNS_LUONG_CHE_DO!$B$5:$BC$548,54,FALSE)</f>
        <v>6075000</v>
      </c>
      <c r="Q301" s="17">
        <f>VLOOKUP(B301,[1]RPT_LNS_LUONG_CHE_DO!$B$5:$CD$916,81,FALSE)</f>
        <v>0</v>
      </c>
      <c r="R301" s="17">
        <f>VLOOKUP(B301,[1]RPT_PHU_CAP_TN!$B$5:$G$992,6,FALSE)</f>
        <v>0</v>
      </c>
      <c r="S301" s="17">
        <f>VLOOKUP(B301,[1]RPT_TIEN_AN_TRUA!$B$5:$I$993,8,FALSE)</f>
        <v>680000</v>
      </c>
      <c r="T301" s="17">
        <f>VLOOKUP(B301,[1]RPT_LNS_LUONG_CHE_DO!$B$5:$BX$920,75,FALSE)+VLOOKUP(B301,[1]RPT_LNS_LUONG_CHE_DO!$B$5:$BY$920,76,FALSE)</f>
        <v>435923.07692307694</v>
      </c>
      <c r="U301" s="13">
        <f>VLOOKUP(B301,[1]RPT_CAC_KHOAN_GIAM_TRU!$B$4:$I$472,7,FALSE) + VLOOKUP(B301,[1]RPT_CAC_KHOAN_GIAM_TRU!$B$4:$I$472,8,FALSE)</f>
        <v>145307.69230769231</v>
      </c>
      <c r="V301" s="17">
        <f t="shared" si="12"/>
        <v>7190923.076923077</v>
      </c>
      <c r="W301" s="18">
        <f>VLOOKUP(B301,[1]RPT_BAO_HIEM!$B$5:$N$992,11,FALSE)</f>
        <v>302240</v>
      </c>
      <c r="X301" s="18">
        <f>VLOOKUP(B301,[1]RPT_BAO_HIEM!$B$5:$N$992,12,FALSE)</f>
        <v>56670</v>
      </c>
      <c r="Y301" s="18">
        <f>VLOOKUP(B301,[1]RPT_BAO_HIEM!$B$5:$N$992,13,FALSE)</f>
        <v>37780</v>
      </c>
      <c r="Z301" s="19">
        <f>MIN(VLOOKUP(B301,[1]RPT_DOAN_PHI!$B$5:$H$894,7,FALSE),115000)</f>
        <v>37780</v>
      </c>
      <c r="AA301" s="18">
        <f>VLOOKUP(B301,[1]RPT_THUE!$B$5:$H$850,7,FALSE)</f>
        <v>0</v>
      </c>
      <c r="AB301" s="18">
        <f t="shared" si="13"/>
        <v>434470</v>
      </c>
      <c r="AC301" s="20">
        <f t="shared" si="14"/>
        <v>6756453.076923077</v>
      </c>
      <c r="AD301" s="20"/>
      <c r="AE301" s="20"/>
      <c r="AF301" s="20">
        <f t="shared" si="15"/>
        <v>6756453.076923077</v>
      </c>
      <c r="AG301" s="82">
        <f t="shared" si="16"/>
        <v>396690</v>
      </c>
    </row>
    <row r="302" spans="1:43" ht="19.5" customHeight="1">
      <c r="A302" s="12">
        <f t="shared" si="17"/>
        <v>296</v>
      </c>
      <c r="B302" s="40">
        <f>[1]GD_CHUNG!B308</f>
        <v>13716</v>
      </c>
      <c r="C302" s="42" t="str">
        <f>[1]GD_CHUNG!C308</f>
        <v>Ngô Văn Minh</v>
      </c>
      <c r="D302" s="42" t="str">
        <f>[1]GD_CHUNG!D308</f>
        <v>Nhân viên Bốc xếp</v>
      </c>
      <c r="E302" s="13" t="str">
        <f>[1]GD_CHUNG!G308</f>
        <v>HD1N</v>
      </c>
      <c r="F302" s="14">
        <f>VLOOKUP(B302,[1]GD_LCD_HS_LNS!$B$4:$E$993,4,FALSE)</f>
        <v>3778000</v>
      </c>
      <c r="G302" s="55">
        <v>19029389547017</v>
      </c>
      <c r="H302" s="15">
        <f>VLOOKUP(B302,[1]GD_CHAM_CONG!$C$6:$AN$934,38,FALSE)</f>
        <v>27</v>
      </c>
      <c r="I302" s="15">
        <f>VLOOKUP(B302,[1]GD_CHAM_CONG!$C$6:$AS$934,39,FALSE)+VLOOKUP(B302,[1]GD_CHAM_CONG!$C$6:$AS$934,40,FALSE)+VLOOKUP(B302,[1]GD_CHAM_CONG!$C$6:$AS$934,41,FALSE)+VLOOKUP(B302,[1]GD_CHAM_CONG!$C$6:$AS$934,42,FALSE)+VLOOKUP(B302,[1]GD_CHAM_CONG!$C$6:$AS$934,43,FALSE)</f>
        <v>0</v>
      </c>
      <c r="J302" s="15">
        <f>VLOOKUP(B302,[1]GD_CHAM_CONG!$C$6:$AV$934,44,FALSE)+VLOOKUP(B302,[1]GD_CHAM_CONG!$C$6:$AV$934,45,FALSE)+VLOOKUP(B302,[1]GD_CHAM_CONG!$C$6:$AV$934,46,FALSE)</f>
        <v>0</v>
      </c>
      <c r="K302" s="15">
        <f>VLOOKUP(B302,[1]GD_CHAM_CONG!$C$6:$AW$934,47,FALSE)</f>
        <v>0</v>
      </c>
      <c r="L302" s="15">
        <f>VLOOKUP(B302,[1]GD_CHAM_CONG!$C$6:$AZ$934,48,FALSE)</f>
        <v>0</v>
      </c>
      <c r="M302" s="15">
        <f>VLOOKUP(B302,[1]GD_CHAM_CONG!$C$6:$BF$934,50,FALSE)+VLOOKUP(B302,[1]GD_CHAM_CONG!$C$6:$BF$934,51,FALSE)+VLOOKUP(B302,[1]GD_CHAM_CONG!$C$6:$BF$934,52,FALSE)+VLOOKUP(B302,[1]GD_CHAM_CONG!$C$6:$BF$934,53,FALSE)+VLOOKUP(B302,[1]GD_CHAM_CONG!$C$6:$BF$934,54,FALSE)</f>
        <v>0</v>
      </c>
      <c r="N302" s="15">
        <f>VLOOKUP(B302,[1]GD_CHAM_CONG!$C$1:$BK$473,61,FALSE)</f>
        <v>1</v>
      </c>
      <c r="O302" s="16">
        <f>VLOOKUP(B302,[1]GD_LCD_HS_LNS!$B$4:$F$469,5,FALSE)</f>
        <v>1.5</v>
      </c>
      <c r="P302" s="17">
        <f>VLOOKUP(B302,[1]RPT_LNS_LUONG_CHE_DO!$B$5:$BC$548,54,FALSE)</f>
        <v>6075000</v>
      </c>
      <c r="Q302" s="17">
        <f>VLOOKUP(B302,[1]RPT_LNS_LUONG_CHE_DO!$B$5:$CD$916,81,FALSE)</f>
        <v>0</v>
      </c>
      <c r="R302" s="17">
        <f>VLOOKUP(B302,[1]RPT_PHU_CAP_TN!$B$5:$G$992,6,FALSE)</f>
        <v>0</v>
      </c>
      <c r="S302" s="17">
        <f>VLOOKUP(B302,[1]RPT_TIEN_AN_TRUA!$B$5:$I$993,8,FALSE)</f>
        <v>680000</v>
      </c>
      <c r="T302" s="17">
        <f>VLOOKUP(B302,[1]RPT_LNS_LUONG_CHE_DO!$B$5:$BX$920,75,FALSE)+VLOOKUP(B302,[1]RPT_LNS_LUONG_CHE_DO!$B$5:$BY$920,76,FALSE)</f>
        <v>435923.07692307694</v>
      </c>
      <c r="U302" s="13">
        <f>VLOOKUP(B302,[1]RPT_CAC_KHOAN_GIAM_TRU!$B$4:$I$472,7,FALSE) + VLOOKUP(B302,[1]RPT_CAC_KHOAN_GIAM_TRU!$B$4:$I$472,8,FALSE)</f>
        <v>145307.69230769231</v>
      </c>
      <c r="V302" s="17">
        <f t="shared" si="12"/>
        <v>7190923.076923077</v>
      </c>
      <c r="W302" s="18">
        <f>VLOOKUP(B302,[1]RPT_BAO_HIEM!$B$5:$N$992,11,FALSE)</f>
        <v>302240</v>
      </c>
      <c r="X302" s="18">
        <f>VLOOKUP(B302,[1]RPT_BAO_HIEM!$B$5:$N$992,12,FALSE)</f>
        <v>56670</v>
      </c>
      <c r="Y302" s="18">
        <f>VLOOKUP(B302,[1]RPT_BAO_HIEM!$B$5:$N$992,13,FALSE)</f>
        <v>37780</v>
      </c>
      <c r="Z302" s="19">
        <f>MIN(VLOOKUP(B302,[1]RPT_DOAN_PHI!$B$5:$H$894,7,FALSE),115000)</f>
        <v>37780</v>
      </c>
      <c r="AA302" s="18">
        <f>VLOOKUP(B302,[1]RPT_THUE!$B$5:$H$850,7,FALSE)</f>
        <v>0</v>
      </c>
      <c r="AB302" s="18">
        <f t="shared" si="13"/>
        <v>434470</v>
      </c>
      <c r="AC302" s="20">
        <f t="shared" si="14"/>
        <v>6756453.076923077</v>
      </c>
      <c r="AD302" s="20"/>
      <c r="AE302" s="20"/>
      <c r="AF302" s="20">
        <f t="shared" si="15"/>
        <v>6756453.076923077</v>
      </c>
      <c r="AG302" s="82">
        <f t="shared" si="16"/>
        <v>396690</v>
      </c>
    </row>
    <row r="303" spans="1:43" ht="19.5" customHeight="1">
      <c r="A303" s="12">
        <f t="shared" si="17"/>
        <v>297</v>
      </c>
      <c r="B303" s="40">
        <f>[1]GD_CHUNG!B309</f>
        <v>13717</v>
      </c>
      <c r="C303" s="42" t="str">
        <f>[1]GD_CHUNG!C309</f>
        <v>Nguyễn Xuân Thành</v>
      </c>
      <c r="D303" s="42" t="str">
        <f>[1]GD_CHUNG!D309</f>
        <v>Nhân viên Bốc xếp</v>
      </c>
      <c r="E303" s="13" t="str">
        <f>[1]GD_CHUNG!G309</f>
        <v>HD1N</v>
      </c>
      <c r="F303" s="14">
        <f>VLOOKUP(B303,[1]GD_LCD_HS_LNS!$B$4:$E$993,4,FALSE)</f>
        <v>3778000</v>
      </c>
      <c r="G303" s="55">
        <v>19026247488022</v>
      </c>
      <c r="H303" s="15">
        <f>VLOOKUP(B303,[1]GD_CHAM_CONG!$C$6:$AN$934,38,FALSE)</f>
        <v>27</v>
      </c>
      <c r="I303" s="15">
        <f>VLOOKUP(B303,[1]GD_CHAM_CONG!$C$6:$AS$934,39,FALSE)+VLOOKUP(B303,[1]GD_CHAM_CONG!$C$6:$AS$934,40,FALSE)+VLOOKUP(B303,[1]GD_CHAM_CONG!$C$6:$AS$934,41,FALSE)+VLOOKUP(B303,[1]GD_CHAM_CONG!$C$6:$AS$934,42,FALSE)+VLOOKUP(B303,[1]GD_CHAM_CONG!$C$6:$AS$934,43,FALSE)</f>
        <v>0</v>
      </c>
      <c r="J303" s="15">
        <f>VLOOKUP(B303,[1]GD_CHAM_CONG!$C$6:$AV$934,44,FALSE)+VLOOKUP(B303,[1]GD_CHAM_CONG!$C$6:$AV$934,45,FALSE)+VLOOKUP(B303,[1]GD_CHAM_CONG!$C$6:$AV$934,46,FALSE)</f>
        <v>0</v>
      </c>
      <c r="K303" s="15">
        <f>VLOOKUP(B303,[1]GD_CHAM_CONG!$C$6:$AW$934,47,FALSE)</f>
        <v>0</v>
      </c>
      <c r="L303" s="15">
        <f>VLOOKUP(B303,[1]GD_CHAM_CONG!$C$6:$AZ$934,48,FALSE)</f>
        <v>0</v>
      </c>
      <c r="M303" s="15">
        <f>VLOOKUP(B303,[1]GD_CHAM_CONG!$C$6:$BF$934,50,FALSE)+VLOOKUP(B303,[1]GD_CHAM_CONG!$C$6:$BF$934,51,FALSE)+VLOOKUP(B303,[1]GD_CHAM_CONG!$C$6:$BF$934,52,FALSE)+VLOOKUP(B303,[1]GD_CHAM_CONG!$C$6:$BF$934,53,FALSE)+VLOOKUP(B303,[1]GD_CHAM_CONG!$C$6:$BF$934,54,FALSE)</f>
        <v>0</v>
      </c>
      <c r="N303" s="15">
        <f>VLOOKUP(B303,[1]GD_CHAM_CONG!$C$1:$BK$473,61,FALSE)</f>
        <v>1</v>
      </c>
      <c r="O303" s="16">
        <f>VLOOKUP(B303,[1]GD_LCD_HS_LNS!$B$4:$F$469,5,FALSE)</f>
        <v>1.5</v>
      </c>
      <c r="P303" s="17">
        <f>VLOOKUP(B303,[1]RPT_LNS_LUONG_CHE_DO!$B$5:$BC$548,54,FALSE)</f>
        <v>6075000</v>
      </c>
      <c r="Q303" s="17">
        <f>VLOOKUP(B303,[1]RPT_LNS_LUONG_CHE_DO!$B$5:$CD$916,81,FALSE)</f>
        <v>0</v>
      </c>
      <c r="R303" s="17">
        <f>VLOOKUP(B303,[1]RPT_PHU_CAP_TN!$B$5:$G$992,6,FALSE)</f>
        <v>0</v>
      </c>
      <c r="S303" s="17">
        <f>VLOOKUP(B303,[1]RPT_TIEN_AN_TRUA!$B$5:$I$993,8,FALSE)</f>
        <v>680000</v>
      </c>
      <c r="T303" s="17">
        <f>VLOOKUP(B303,[1]RPT_LNS_LUONG_CHE_DO!$B$5:$BX$920,75,FALSE)+VLOOKUP(B303,[1]RPT_LNS_LUONG_CHE_DO!$B$5:$BY$920,76,FALSE)</f>
        <v>435923.07692307694</v>
      </c>
      <c r="U303" s="13">
        <f>VLOOKUP(B303,[1]RPT_CAC_KHOAN_GIAM_TRU!$B$4:$I$472,7,FALSE) + VLOOKUP(B303,[1]RPT_CAC_KHOAN_GIAM_TRU!$B$4:$I$472,8,FALSE)</f>
        <v>145307.69230769231</v>
      </c>
      <c r="V303" s="17">
        <f t="shared" si="12"/>
        <v>7190923.076923077</v>
      </c>
      <c r="W303" s="18">
        <f>VLOOKUP(B303,[1]RPT_BAO_HIEM!$B$5:$N$992,11,FALSE)</f>
        <v>302240</v>
      </c>
      <c r="X303" s="18">
        <f>VLOOKUP(B303,[1]RPT_BAO_HIEM!$B$5:$N$992,12,FALSE)</f>
        <v>56670</v>
      </c>
      <c r="Y303" s="18">
        <f>VLOOKUP(B303,[1]RPT_BAO_HIEM!$B$5:$N$992,13,FALSE)</f>
        <v>37780</v>
      </c>
      <c r="Z303" s="19">
        <f>MIN(VLOOKUP(B303,[1]RPT_DOAN_PHI!$B$5:$H$894,7,FALSE),115000)</f>
        <v>37780</v>
      </c>
      <c r="AA303" s="18">
        <f>VLOOKUP(B303,[1]RPT_THUE!$B$5:$H$850,7,FALSE)</f>
        <v>0</v>
      </c>
      <c r="AB303" s="18">
        <f t="shared" si="13"/>
        <v>434470</v>
      </c>
      <c r="AC303" s="20">
        <f t="shared" si="14"/>
        <v>6756453.076923077</v>
      </c>
      <c r="AD303" s="20"/>
      <c r="AE303" s="20"/>
      <c r="AF303" s="20">
        <f t="shared" si="15"/>
        <v>6756453.076923077</v>
      </c>
      <c r="AG303" s="82">
        <f t="shared" si="16"/>
        <v>396690</v>
      </c>
    </row>
    <row r="304" spans="1:43" ht="19.5" customHeight="1">
      <c r="A304" s="12">
        <f t="shared" si="17"/>
        <v>298</v>
      </c>
      <c r="B304" s="40">
        <f>[1]GD_CHUNG!B310</f>
        <v>13718</v>
      </c>
      <c r="C304" s="42" t="str">
        <f>[1]GD_CHUNG!C310</f>
        <v>Nguyễn Khánh Duy</v>
      </c>
      <c r="D304" s="42" t="str">
        <f>[1]GD_CHUNG!D310</f>
        <v>Nhân viên Bốc xếp</v>
      </c>
      <c r="E304" s="13" t="str">
        <f>[1]GD_CHUNG!G310</f>
        <v>HD1N</v>
      </c>
      <c r="F304" s="14">
        <f>VLOOKUP(B304,[1]GD_LCD_HS_LNS!$B$4:$E$993,4,FALSE)</f>
        <v>3778000</v>
      </c>
      <c r="G304" s="55">
        <v>19029389548013</v>
      </c>
      <c r="H304" s="15">
        <f>VLOOKUP(B304,[1]GD_CHAM_CONG!$C$6:$AN$934,38,FALSE)</f>
        <v>27</v>
      </c>
      <c r="I304" s="15">
        <f>VLOOKUP(B304,[1]GD_CHAM_CONG!$C$6:$AS$934,39,FALSE)+VLOOKUP(B304,[1]GD_CHAM_CONG!$C$6:$AS$934,40,FALSE)+VLOOKUP(B304,[1]GD_CHAM_CONG!$C$6:$AS$934,41,FALSE)+VLOOKUP(B304,[1]GD_CHAM_CONG!$C$6:$AS$934,42,FALSE)+VLOOKUP(B304,[1]GD_CHAM_CONG!$C$6:$AS$934,43,FALSE)</f>
        <v>0</v>
      </c>
      <c r="J304" s="15">
        <f>VLOOKUP(B304,[1]GD_CHAM_CONG!$C$6:$AV$934,44,FALSE)+VLOOKUP(B304,[1]GD_CHAM_CONG!$C$6:$AV$934,45,FALSE)+VLOOKUP(B304,[1]GD_CHAM_CONG!$C$6:$AV$934,46,FALSE)</f>
        <v>0</v>
      </c>
      <c r="K304" s="15">
        <f>VLOOKUP(B304,[1]GD_CHAM_CONG!$C$6:$AW$934,47,FALSE)</f>
        <v>0</v>
      </c>
      <c r="L304" s="15">
        <f>VLOOKUP(B304,[1]GD_CHAM_CONG!$C$6:$AZ$934,48,FALSE)</f>
        <v>0</v>
      </c>
      <c r="M304" s="15">
        <f>VLOOKUP(B304,[1]GD_CHAM_CONG!$C$6:$BF$934,50,FALSE)+VLOOKUP(B304,[1]GD_CHAM_CONG!$C$6:$BF$934,51,FALSE)+VLOOKUP(B304,[1]GD_CHAM_CONG!$C$6:$BF$934,52,FALSE)+VLOOKUP(B304,[1]GD_CHAM_CONG!$C$6:$BF$934,53,FALSE)+VLOOKUP(B304,[1]GD_CHAM_CONG!$C$6:$BF$934,54,FALSE)</f>
        <v>0</v>
      </c>
      <c r="N304" s="15">
        <f>VLOOKUP(B304,[1]GD_CHAM_CONG!$C$1:$BK$473,61,FALSE)</f>
        <v>1</v>
      </c>
      <c r="O304" s="16">
        <f>VLOOKUP(B304,[1]GD_LCD_HS_LNS!$B$4:$F$469,5,FALSE)</f>
        <v>1.5</v>
      </c>
      <c r="P304" s="17">
        <f>VLOOKUP(B304,[1]RPT_LNS_LUONG_CHE_DO!$B$5:$BC$548,54,FALSE)</f>
        <v>6075000</v>
      </c>
      <c r="Q304" s="17">
        <f>VLOOKUP(B304,[1]RPT_LNS_LUONG_CHE_DO!$B$5:$CD$916,81,FALSE)</f>
        <v>0</v>
      </c>
      <c r="R304" s="17">
        <f>VLOOKUP(B304,[1]RPT_PHU_CAP_TN!$B$5:$G$992,6,FALSE)</f>
        <v>0</v>
      </c>
      <c r="S304" s="17">
        <f>VLOOKUP(B304,[1]RPT_TIEN_AN_TRUA!$B$5:$I$993,8,FALSE)</f>
        <v>680000</v>
      </c>
      <c r="T304" s="17">
        <f>VLOOKUP(B304,[1]RPT_LNS_LUONG_CHE_DO!$B$5:$BX$920,75,FALSE)+VLOOKUP(B304,[1]RPT_LNS_LUONG_CHE_DO!$B$5:$BY$920,76,FALSE)</f>
        <v>435923.07692307694</v>
      </c>
      <c r="U304" s="13">
        <f>VLOOKUP(B304,[1]RPT_CAC_KHOAN_GIAM_TRU!$B$4:$I$472,7,FALSE) + VLOOKUP(B304,[1]RPT_CAC_KHOAN_GIAM_TRU!$B$4:$I$472,8,FALSE)</f>
        <v>145307.69230769231</v>
      </c>
      <c r="V304" s="17">
        <f t="shared" si="12"/>
        <v>7190923.076923077</v>
      </c>
      <c r="W304" s="18">
        <f>VLOOKUP(B304,[1]RPT_BAO_HIEM!$B$5:$N$992,11,FALSE)</f>
        <v>302240</v>
      </c>
      <c r="X304" s="18">
        <f>VLOOKUP(B304,[1]RPT_BAO_HIEM!$B$5:$N$992,12,FALSE)</f>
        <v>56670</v>
      </c>
      <c r="Y304" s="18">
        <f>VLOOKUP(B304,[1]RPT_BAO_HIEM!$B$5:$N$992,13,FALSE)</f>
        <v>37780</v>
      </c>
      <c r="Z304" s="19">
        <f>MIN(VLOOKUP(B304,[1]RPT_DOAN_PHI!$B$5:$H$894,7,FALSE),115000)</f>
        <v>37780</v>
      </c>
      <c r="AA304" s="18">
        <f>VLOOKUP(B304,[1]RPT_THUE!$B$5:$H$850,7,FALSE)</f>
        <v>0</v>
      </c>
      <c r="AB304" s="18">
        <f t="shared" si="13"/>
        <v>434470</v>
      </c>
      <c r="AC304" s="20">
        <f t="shared" si="14"/>
        <v>6756453.076923077</v>
      </c>
      <c r="AD304" s="20"/>
      <c r="AE304" s="20"/>
      <c r="AF304" s="20">
        <f t="shared" si="15"/>
        <v>6756453.076923077</v>
      </c>
      <c r="AG304" s="82">
        <f t="shared" si="16"/>
        <v>396690</v>
      </c>
    </row>
    <row r="305" spans="1:33" ht="19.5" customHeight="1">
      <c r="A305" s="12">
        <f t="shared" si="17"/>
        <v>299</v>
      </c>
      <c r="B305" s="40">
        <f>[1]GD_CHUNG!B311</f>
        <v>13719</v>
      </c>
      <c r="C305" s="42" t="str">
        <f>[1]GD_CHUNG!C311</f>
        <v>Nguyễn Quang Huy</v>
      </c>
      <c r="D305" s="42" t="str">
        <f>[1]GD_CHUNG!D311</f>
        <v>Nhân viên Bốc xếp</v>
      </c>
      <c r="E305" s="13" t="str">
        <f>[1]GD_CHUNG!G311</f>
        <v>HD1N</v>
      </c>
      <c r="F305" s="14">
        <f>VLOOKUP(B305,[1]GD_LCD_HS_LNS!$B$4:$E$993,4,FALSE)</f>
        <v>3778000</v>
      </c>
      <c r="G305" s="55">
        <v>19023905478010</v>
      </c>
      <c r="H305" s="15">
        <f>VLOOKUP(B305,[1]GD_CHAM_CONG!$C$6:$AN$934,38,FALSE)</f>
        <v>27</v>
      </c>
      <c r="I305" s="15">
        <f>VLOOKUP(B305,[1]GD_CHAM_CONG!$C$6:$AS$934,39,FALSE)+VLOOKUP(B305,[1]GD_CHAM_CONG!$C$6:$AS$934,40,FALSE)+VLOOKUP(B305,[1]GD_CHAM_CONG!$C$6:$AS$934,41,FALSE)+VLOOKUP(B305,[1]GD_CHAM_CONG!$C$6:$AS$934,42,FALSE)+VLOOKUP(B305,[1]GD_CHAM_CONG!$C$6:$AS$934,43,FALSE)</f>
        <v>0</v>
      </c>
      <c r="J305" s="15">
        <f>VLOOKUP(B305,[1]GD_CHAM_CONG!$C$6:$AV$934,44,FALSE)+VLOOKUP(B305,[1]GD_CHAM_CONG!$C$6:$AV$934,45,FALSE)+VLOOKUP(B305,[1]GD_CHAM_CONG!$C$6:$AV$934,46,FALSE)</f>
        <v>0</v>
      </c>
      <c r="K305" s="15">
        <f>VLOOKUP(B305,[1]GD_CHAM_CONG!$C$6:$AW$934,47,FALSE)</f>
        <v>0</v>
      </c>
      <c r="L305" s="15">
        <f>VLOOKUP(B305,[1]GD_CHAM_CONG!$C$6:$AZ$934,48,FALSE)</f>
        <v>0</v>
      </c>
      <c r="M305" s="15">
        <f>VLOOKUP(B305,[1]GD_CHAM_CONG!$C$6:$BF$934,50,FALSE)+VLOOKUP(B305,[1]GD_CHAM_CONG!$C$6:$BF$934,51,FALSE)+VLOOKUP(B305,[1]GD_CHAM_CONG!$C$6:$BF$934,52,FALSE)+VLOOKUP(B305,[1]GD_CHAM_CONG!$C$6:$BF$934,53,FALSE)+VLOOKUP(B305,[1]GD_CHAM_CONG!$C$6:$BF$934,54,FALSE)</f>
        <v>0</v>
      </c>
      <c r="N305" s="15">
        <f>VLOOKUP(B305,[1]GD_CHAM_CONG!$C$1:$BK$473,61,FALSE)</f>
        <v>1.05</v>
      </c>
      <c r="O305" s="16">
        <f>VLOOKUP(B305,[1]GD_LCD_HS_LNS!$B$4:$F$469,5,FALSE)</f>
        <v>1.5</v>
      </c>
      <c r="P305" s="17">
        <f>VLOOKUP(B305,[1]RPT_LNS_LUONG_CHE_DO!$B$5:$BC$548,54,FALSE)</f>
        <v>6378750.0000000009</v>
      </c>
      <c r="Q305" s="17">
        <f>VLOOKUP(B305,[1]RPT_LNS_LUONG_CHE_DO!$B$5:$CD$916,81,FALSE)</f>
        <v>0</v>
      </c>
      <c r="R305" s="17">
        <f>VLOOKUP(B305,[1]RPT_PHU_CAP_TN!$B$5:$G$992,6,FALSE)</f>
        <v>0</v>
      </c>
      <c r="S305" s="17">
        <f>VLOOKUP(B305,[1]RPT_TIEN_AN_TRUA!$B$5:$I$993,8,FALSE)</f>
        <v>680000</v>
      </c>
      <c r="T305" s="17">
        <f>VLOOKUP(B305,[1]RPT_LNS_LUONG_CHE_DO!$B$5:$BX$920,75,FALSE)+VLOOKUP(B305,[1]RPT_LNS_LUONG_CHE_DO!$B$5:$BY$920,76,FALSE)</f>
        <v>435923.07692307694</v>
      </c>
      <c r="U305" s="13">
        <f>VLOOKUP(B305,[1]RPT_CAC_KHOAN_GIAM_TRU!$B$4:$I$472,7,FALSE) + VLOOKUP(B305,[1]RPT_CAC_KHOAN_GIAM_TRU!$B$4:$I$472,8,FALSE)</f>
        <v>145307.69230769231</v>
      </c>
      <c r="V305" s="17">
        <f t="shared" si="12"/>
        <v>7494673.0769230779</v>
      </c>
      <c r="W305" s="18">
        <f>VLOOKUP(B305,[1]RPT_BAO_HIEM!$B$5:$N$992,11,FALSE)</f>
        <v>302240</v>
      </c>
      <c r="X305" s="18">
        <f>VLOOKUP(B305,[1]RPT_BAO_HIEM!$B$5:$N$992,12,FALSE)</f>
        <v>56670</v>
      </c>
      <c r="Y305" s="18">
        <f>VLOOKUP(B305,[1]RPT_BAO_HIEM!$B$5:$N$992,13,FALSE)</f>
        <v>37780</v>
      </c>
      <c r="Z305" s="19">
        <f>MIN(VLOOKUP(B305,[1]RPT_DOAN_PHI!$B$5:$H$894,7,FALSE),115000)</f>
        <v>37780</v>
      </c>
      <c r="AA305" s="18">
        <f>VLOOKUP(B305,[1]RPT_THUE!$B$5:$H$850,7,FALSE)</f>
        <v>0</v>
      </c>
      <c r="AB305" s="18">
        <f t="shared" si="13"/>
        <v>434470</v>
      </c>
      <c r="AC305" s="20">
        <f t="shared" si="14"/>
        <v>7060203.0769230779</v>
      </c>
      <c r="AD305" s="20"/>
      <c r="AE305" s="20"/>
      <c r="AF305" s="20">
        <f t="shared" si="15"/>
        <v>7060203.0769230779</v>
      </c>
      <c r="AG305" s="82">
        <f t="shared" si="16"/>
        <v>396690</v>
      </c>
    </row>
    <row r="306" spans="1:33" ht="19.5" customHeight="1">
      <c r="A306" s="12">
        <f t="shared" si="17"/>
        <v>300</v>
      </c>
      <c r="B306" s="40">
        <f>[1]GD_CHUNG!B312</f>
        <v>13720</v>
      </c>
      <c r="C306" s="42" t="str">
        <f>[1]GD_CHUNG!C312</f>
        <v>Đinh Văn Minh</v>
      </c>
      <c r="D306" s="42" t="str">
        <f>[1]GD_CHUNG!D312</f>
        <v>Nhân viên Bốc xếp</v>
      </c>
      <c r="E306" s="13" t="str">
        <f>[1]GD_CHUNG!G312</f>
        <v>HD1N</v>
      </c>
      <c r="F306" s="14">
        <f>VLOOKUP(B306,[1]GD_LCD_HS_LNS!$B$4:$E$993,4,FALSE)</f>
        <v>3778000</v>
      </c>
      <c r="G306" s="55">
        <v>19029389550018</v>
      </c>
      <c r="H306" s="15">
        <f>VLOOKUP(B306,[1]GD_CHAM_CONG!$C$6:$AN$934,38,FALSE)</f>
        <v>27</v>
      </c>
      <c r="I306" s="15">
        <f>VLOOKUP(B306,[1]GD_CHAM_CONG!$C$6:$AS$934,39,FALSE)+VLOOKUP(B306,[1]GD_CHAM_CONG!$C$6:$AS$934,40,FALSE)+VLOOKUP(B306,[1]GD_CHAM_CONG!$C$6:$AS$934,41,FALSE)+VLOOKUP(B306,[1]GD_CHAM_CONG!$C$6:$AS$934,42,FALSE)+VLOOKUP(B306,[1]GD_CHAM_CONG!$C$6:$AS$934,43,FALSE)</f>
        <v>0</v>
      </c>
      <c r="J306" s="15">
        <f>VLOOKUP(B306,[1]GD_CHAM_CONG!$C$6:$AV$934,44,FALSE)+VLOOKUP(B306,[1]GD_CHAM_CONG!$C$6:$AV$934,45,FALSE)+VLOOKUP(B306,[1]GD_CHAM_CONG!$C$6:$AV$934,46,FALSE)</f>
        <v>0</v>
      </c>
      <c r="K306" s="15">
        <f>VLOOKUP(B306,[1]GD_CHAM_CONG!$C$6:$AW$934,47,FALSE)</f>
        <v>0</v>
      </c>
      <c r="L306" s="15">
        <f>VLOOKUP(B306,[1]GD_CHAM_CONG!$C$6:$AZ$934,48,FALSE)</f>
        <v>0</v>
      </c>
      <c r="M306" s="15">
        <f>VLOOKUP(B306,[1]GD_CHAM_CONG!$C$6:$BF$934,50,FALSE)+VLOOKUP(B306,[1]GD_CHAM_CONG!$C$6:$BF$934,51,FALSE)+VLOOKUP(B306,[1]GD_CHAM_CONG!$C$6:$BF$934,52,FALSE)+VLOOKUP(B306,[1]GD_CHAM_CONG!$C$6:$BF$934,53,FALSE)+VLOOKUP(B306,[1]GD_CHAM_CONG!$C$6:$BF$934,54,FALSE)</f>
        <v>0</v>
      </c>
      <c r="N306" s="15">
        <f>VLOOKUP(B306,[1]GD_CHAM_CONG!$C$1:$BK$473,61,FALSE)</f>
        <v>1</v>
      </c>
      <c r="O306" s="16">
        <f>VLOOKUP(B306,[1]GD_LCD_HS_LNS!$B$4:$F$469,5,FALSE)</f>
        <v>1.5</v>
      </c>
      <c r="P306" s="17">
        <f>VLOOKUP(B306,[1]RPT_LNS_LUONG_CHE_DO!$B$5:$BC$548,54,FALSE)</f>
        <v>6075000</v>
      </c>
      <c r="Q306" s="17">
        <f>VLOOKUP(B306,[1]RPT_LNS_LUONG_CHE_DO!$B$5:$CD$916,81,FALSE)</f>
        <v>0</v>
      </c>
      <c r="R306" s="17">
        <f>VLOOKUP(B306,[1]RPT_PHU_CAP_TN!$B$5:$G$992,6,FALSE)</f>
        <v>0</v>
      </c>
      <c r="S306" s="17">
        <f>VLOOKUP(B306,[1]RPT_TIEN_AN_TRUA!$B$5:$I$993,8,FALSE)</f>
        <v>680000</v>
      </c>
      <c r="T306" s="17">
        <f>VLOOKUP(B306,[1]RPT_LNS_LUONG_CHE_DO!$B$5:$BX$920,75,FALSE)+VLOOKUP(B306,[1]RPT_LNS_LUONG_CHE_DO!$B$5:$BY$920,76,FALSE)</f>
        <v>435923.07692307694</v>
      </c>
      <c r="U306" s="13">
        <f>VLOOKUP(B306,[1]RPT_CAC_KHOAN_GIAM_TRU!$B$4:$I$472,7,FALSE) + VLOOKUP(B306,[1]RPT_CAC_KHOAN_GIAM_TRU!$B$4:$I$472,8,FALSE)</f>
        <v>145307.69230769231</v>
      </c>
      <c r="V306" s="17">
        <f t="shared" si="12"/>
        <v>7190923.076923077</v>
      </c>
      <c r="W306" s="18">
        <f>VLOOKUP(B306,[1]RPT_BAO_HIEM!$B$5:$N$992,11,FALSE)</f>
        <v>302240</v>
      </c>
      <c r="X306" s="18">
        <f>VLOOKUP(B306,[1]RPT_BAO_HIEM!$B$5:$N$992,12,FALSE)</f>
        <v>56670</v>
      </c>
      <c r="Y306" s="18">
        <f>VLOOKUP(B306,[1]RPT_BAO_HIEM!$B$5:$N$992,13,FALSE)</f>
        <v>37780</v>
      </c>
      <c r="Z306" s="19">
        <f>MIN(VLOOKUP(B306,[1]RPT_DOAN_PHI!$B$5:$H$894,7,FALSE),115000)</f>
        <v>37780</v>
      </c>
      <c r="AA306" s="18">
        <f>VLOOKUP(B306,[1]RPT_THUE!$B$5:$H$850,7,FALSE)</f>
        <v>0</v>
      </c>
      <c r="AB306" s="18">
        <f t="shared" si="13"/>
        <v>434470</v>
      </c>
      <c r="AC306" s="20">
        <f t="shared" si="14"/>
        <v>6756453.076923077</v>
      </c>
      <c r="AD306" s="20"/>
      <c r="AE306" s="20"/>
      <c r="AF306" s="20">
        <f t="shared" si="15"/>
        <v>6756453.076923077</v>
      </c>
      <c r="AG306" s="82">
        <f t="shared" si="16"/>
        <v>396690</v>
      </c>
    </row>
    <row r="307" spans="1:33" ht="19.5" customHeight="1">
      <c r="A307" s="12">
        <f t="shared" si="17"/>
        <v>301</v>
      </c>
      <c r="B307" s="40">
        <f>[1]GD_CHUNG!B313</f>
        <v>13721</v>
      </c>
      <c r="C307" s="42" t="str">
        <f>[1]GD_CHUNG!C313</f>
        <v>Nguyễn Đình Quân</v>
      </c>
      <c r="D307" s="42" t="str">
        <f>[1]GD_CHUNG!D313</f>
        <v>Nhân viên Bốc xếp</v>
      </c>
      <c r="E307" s="13" t="str">
        <f>[1]GD_CHUNG!G313</f>
        <v>HD1N</v>
      </c>
      <c r="F307" s="14">
        <f>VLOOKUP(B307,[1]GD_LCD_HS_LNS!$B$4:$E$993,4,FALSE)</f>
        <v>3778000</v>
      </c>
      <c r="G307" s="55">
        <v>19029389551014</v>
      </c>
      <c r="H307" s="15">
        <f>VLOOKUP(B307,[1]GD_CHAM_CONG!$C$6:$AN$934,38,FALSE)</f>
        <v>27</v>
      </c>
      <c r="I307" s="15">
        <f>VLOOKUP(B307,[1]GD_CHAM_CONG!$C$6:$AS$934,39,FALSE)+VLOOKUP(B307,[1]GD_CHAM_CONG!$C$6:$AS$934,40,FALSE)+VLOOKUP(B307,[1]GD_CHAM_CONG!$C$6:$AS$934,41,FALSE)+VLOOKUP(B307,[1]GD_CHAM_CONG!$C$6:$AS$934,42,FALSE)+VLOOKUP(B307,[1]GD_CHAM_CONG!$C$6:$AS$934,43,FALSE)</f>
        <v>0</v>
      </c>
      <c r="J307" s="15">
        <f>VLOOKUP(B307,[1]GD_CHAM_CONG!$C$6:$AV$934,44,FALSE)+VLOOKUP(B307,[1]GD_CHAM_CONG!$C$6:$AV$934,45,FALSE)+VLOOKUP(B307,[1]GD_CHAM_CONG!$C$6:$AV$934,46,FALSE)</f>
        <v>0</v>
      </c>
      <c r="K307" s="15">
        <f>VLOOKUP(B307,[1]GD_CHAM_CONG!$C$6:$AW$934,47,FALSE)</f>
        <v>0</v>
      </c>
      <c r="L307" s="15">
        <f>VLOOKUP(B307,[1]GD_CHAM_CONG!$C$6:$AZ$934,48,FALSE)</f>
        <v>0</v>
      </c>
      <c r="M307" s="15">
        <f>VLOOKUP(B307,[1]GD_CHAM_CONG!$C$6:$BF$934,50,FALSE)+VLOOKUP(B307,[1]GD_CHAM_CONG!$C$6:$BF$934,51,FALSE)+VLOOKUP(B307,[1]GD_CHAM_CONG!$C$6:$BF$934,52,FALSE)+VLOOKUP(B307,[1]GD_CHAM_CONG!$C$6:$BF$934,53,FALSE)+VLOOKUP(B307,[1]GD_CHAM_CONG!$C$6:$BF$934,54,FALSE)</f>
        <v>0</v>
      </c>
      <c r="N307" s="15">
        <f>VLOOKUP(B307,[1]GD_CHAM_CONG!$C$1:$BK$473,61,FALSE)</f>
        <v>1.05</v>
      </c>
      <c r="O307" s="16">
        <f>VLOOKUP(B307,[1]GD_LCD_HS_LNS!$B$4:$F$469,5,FALSE)</f>
        <v>1.5</v>
      </c>
      <c r="P307" s="17">
        <f>VLOOKUP(B307,[1]RPT_LNS_LUONG_CHE_DO!$B$5:$BC$548,54,FALSE)</f>
        <v>6378750.0000000009</v>
      </c>
      <c r="Q307" s="17">
        <f>VLOOKUP(B307,[1]RPT_LNS_LUONG_CHE_DO!$B$5:$CD$916,81,FALSE)</f>
        <v>0</v>
      </c>
      <c r="R307" s="17">
        <f>VLOOKUP(B307,[1]RPT_PHU_CAP_TN!$B$5:$G$992,6,FALSE)</f>
        <v>0</v>
      </c>
      <c r="S307" s="17">
        <f>VLOOKUP(B307,[1]RPT_TIEN_AN_TRUA!$B$5:$I$993,8,FALSE)</f>
        <v>680000</v>
      </c>
      <c r="T307" s="17">
        <f>VLOOKUP(B307,[1]RPT_LNS_LUONG_CHE_DO!$B$5:$BX$920,75,FALSE)+VLOOKUP(B307,[1]RPT_LNS_LUONG_CHE_DO!$B$5:$BY$920,76,FALSE)</f>
        <v>217961.53846153847</v>
      </c>
      <c r="U307" s="13">
        <f>VLOOKUP(B307,[1]RPT_CAC_KHOAN_GIAM_TRU!$B$4:$I$472,7,FALSE) + VLOOKUP(B307,[1]RPT_CAC_KHOAN_GIAM_TRU!$B$4:$I$472,8,FALSE)</f>
        <v>72653.846153846156</v>
      </c>
      <c r="V307" s="17">
        <f t="shared" si="12"/>
        <v>7276711.538461539</v>
      </c>
      <c r="W307" s="18">
        <f>VLOOKUP(B307,[1]RPT_BAO_HIEM!$B$5:$N$992,11,FALSE)</f>
        <v>302240</v>
      </c>
      <c r="X307" s="18">
        <f>VLOOKUP(B307,[1]RPT_BAO_HIEM!$B$5:$N$992,12,FALSE)</f>
        <v>56670</v>
      </c>
      <c r="Y307" s="18">
        <f>VLOOKUP(B307,[1]RPT_BAO_HIEM!$B$5:$N$992,13,FALSE)</f>
        <v>37780</v>
      </c>
      <c r="Z307" s="19">
        <f>MIN(VLOOKUP(B307,[1]RPT_DOAN_PHI!$B$5:$H$894,7,FALSE),115000)</f>
        <v>37780</v>
      </c>
      <c r="AA307" s="18">
        <f>VLOOKUP(B307,[1]RPT_THUE!$B$5:$H$850,7,FALSE)</f>
        <v>0</v>
      </c>
      <c r="AB307" s="18">
        <f t="shared" si="13"/>
        <v>434470</v>
      </c>
      <c r="AC307" s="20">
        <f t="shared" si="14"/>
        <v>6842241.538461539</v>
      </c>
      <c r="AD307" s="20"/>
      <c r="AE307" s="20"/>
      <c r="AF307" s="20">
        <f t="shared" si="15"/>
        <v>6842241.538461539</v>
      </c>
      <c r="AG307" s="82">
        <f t="shared" si="16"/>
        <v>396690</v>
      </c>
    </row>
    <row r="308" spans="1:33" ht="19.5" customHeight="1">
      <c r="A308" s="12">
        <f t="shared" si="17"/>
        <v>302</v>
      </c>
      <c r="B308" s="40">
        <f>[1]GD_CHUNG!B314</f>
        <v>13722</v>
      </c>
      <c r="C308" s="42" t="str">
        <f>[1]GD_CHUNG!C314</f>
        <v>Hoàng Anh Tuấn</v>
      </c>
      <c r="D308" s="42" t="str">
        <f>[1]GD_CHUNG!D314</f>
        <v>Nhân viên Bốc xếp</v>
      </c>
      <c r="E308" s="13" t="str">
        <f>[1]GD_CHUNG!G314</f>
        <v>HD1N</v>
      </c>
      <c r="F308" s="14">
        <f>VLOOKUP(B308,[1]GD_LCD_HS_LNS!$B$4:$E$993,4,FALSE)</f>
        <v>3778000</v>
      </c>
      <c r="G308" s="55">
        <v>19029389552010</v>
      </c>
      <c r="H308" s="15">
        <f>VLOOKUP(B308,[1]GD_CHAM_CONG!$C$6:$AN$934,38,FALSE)</f>
        <v>12</v>
      </c>
      <c r="I308" s="15">
        <f>VLOOKUP(B308,[1]GD_CHAM_CONG!$C$6:$AS$934,39,FALSE)+VLOOKUP(B308,[1]GD_CHAM_CONG!$C$6:$AS$934,40,FALSE)+VLOOKUP(B308,[1]GD_CHAM_CONG!$C$6:$AS$934,41,FALSE)+VLOOKUP(B308,[1]GD_CHAM_CONG!$C$6:$AS$934,42,FALSE)+VLOOKUP(B308,[1]GD_CHAM_CONG!$C$6:$AS$934,43,FALSE)</f>
        <v>12</v>
      </c>
      <c r="J308" s="15">
        <f>VLOOKUP(B308,[1]GD_CHAM_CONG!$C$6:$AV$934,44,FALSE)+VLOOKUP(B308,[1]GD_CHAM_CONG!$C$6:$AV$934,45,FALSE)+VLOOKUP(B308,[1]GD_CHAM_CONG!$C$6:$AV$934,46,FALSE)</f>
        <v>0</v>
      </c>
      <c r="K308" s="15">
        <f>VLOOKUP(B308,[1]GD_CHAM_CONG!$C$6:$AW$934,47,FALSE)</f>
        <v>0</v>
      </c>
      <c r="L308" s="15">
        <f>VLOOKUP(B308,[1]GD_CHAM_CONG!$C$6:$AZ$934,48,FALSE)</f>
        <v>3</v>
      </c>
      <c r="M308" s="15">
        <f>VLOOKUP(B308,[1]GD_CHAM_CONG!$C$6:$BF$934,50,FALSE)+VLOOKUP(B308,[1]GD_CHAM_CONG!$C$6:$BF$934,51,FALSE)+VLOOKUP(B308,[1]GD_CHAM_CONG!$C$6:$BF$934,52,FALSE)+VLOOKUP(B308,[1]GD_CHAM_CONG!$C$6:$BF$934,53,FALSE)+VLOOKUP(B308,[1]GD_CHAM_CONG!$C$6:$BF$934,54,FALSE)</f>
        <v>0</v>
      </c>
      <c r="N308" s="15">
        <f>VLOOKUP(B308,[1]GD_CHAM_CONG!$C$1:$BK$473,61,FALSE)</f>
        <v>1</v>
      </c>
      <c r="O308" s="16">
        <f>VLOOKUP(B308,[1]GD_LCD_HS_LNS!$B$4:$F$469,5,FALSE)</f>
        <v>1.5</v>
      </c>
      <c r="P308" s="17">
        <f>VLOOKUP(B308,[1]RPT_LNS_LUONG_CHE_DO!$B$5:$BC$548,54,FALSE)</f>
        <v>2700000</v>
      </c>
      <c r="Q308" s="17">
        <f>VLOOKUP(B308,[1]RPT_LNS_LUONG_CHE_DO!$B$5:$CD$916,81,FALSE)</f>
        <v>435923.07692307694</v>
      </c>
      <c r="R308" s="17">
        <f>VLOOKUP(B308,[1]RPT_PHU_CAP_TN!$B$5:$G$992,6,FALSE)</f>
        <v>0</v>
      </c>
      <c r="S308" s="17">
        <f>VLOOKUP(B308,[1]RPT_TIEN_AN_TRUA!$B$5:$I$993,8,FALSE)</f>
        <v>302222.22222222219</v>
      </c>
      <c r="T308" s="17">
        <f>VLOOKUP(B308,[1]RPT_LNS_LUONG_CHE_DO!$B$5:$BX$920,75,FALSE)+VLOOKUP(B308,[1]RPT_LNS_LUONG_CHE_DO!$B$5:$BY$920,76,FALSE)</f>
        <v>0</v>
      </c>
      <c r="U308" s="13">
        <f>VLOOKUP(B308,[1]RPT_CAC_KHOAN_GIAM_TRU!$B$4:$I$472,7,FALSE) + VLOOKUP(B308,[1]RPT_CAC_KHOAN_GIAM_TRU!$B$4:$I$472,8,FALSE)</f>
        <v>0</v>
      </c>
      <c r="V308" s="17">
        <f t="shared" si="12"/>
        <v>3438145.299145299</v>
      </c>
      <c r="W308" s="18">
        <f>VLOOKUP(B308,[1]RPT_BAO_HIEM!$B$5:$N$992,11,FALSE)</f>
        <v>302240</v>
      </c>
      <c r="X308" s="18">
        <f>VLOOKUP(B308,[1]RPT_BAO_HIEM!$B$5:$N$992,12,FALSE)</f>
        <v>56670</v>
      </c>
      <c r="Y308" s="18">
        <f>VLOOKUP(B308,[1]RPT_BAO_HIEM!$B$5:$N$992,13,FALSE)</f>
        <v>37780</v>
      </c>
      <c r="Z308" s="19">
        <f>MIN(VLOOKUP(B308,[1]RPT_DOAN_PHI!$B$5:$H$894,7,FALSE),115000)</f>
        <v>37780</v>
      </c>
      <c r="AA308" s="18">
        <f>VLOOKUP(B308,[1]RPT_THUE!$B$5:$H$850,7,FALSE)</f>
        <v>0</v>
      </c>
      <c r="AB308" s="18">
        <f t="shared" si="13"/>
        <v>434470</v>
      </c>
      <c r="AC308" s="20">
        <f t="shared" si="14"/>
        <v>3003675.299145299</v>
      </c>
      <c r="AD308" s="20"/>
      <c r="AE308" s="20"/>
      <c r="AF308" s="20">
        <f t="shared" si="15"/>
        <v>3003675.299145299</v>
      </c>
      <c r="AG308" s="82">
        <f t="shared" si="16"/>
        <v>396690</v>
      </c>
    </row>
    <row r="309" spans="1:33" ht="19.5" customHeight="1">
      <c r="A309" s="12">
        <f t="shared" si="17"/>
        <v>303</v>
      </c>
      <c r="B309" s="40">
        <f>[1]GD_CHUNG!B315</f>
        <v>13723</v>
      </c>
      <c r="C309" s="42" t="str">
        <f>[1]GD_CHUNG!C315</f>
        <v>Phạm Tiến Công</v>
      </c>
      <c r="D309" s="42" t="str">
        <f>[1]GD_CHUNG!D315</f>
        <v>Nhân viên Bốc xếp</v>
      </c>
      <c r="E309" s="13" t="str">
        <f>[1]GD_CHUNG!G315</f>
        <v>HD1N</v>
      </c>
      <c r="F309" s="14">
        <f>VLOOKUP(B309,[1]GD_LCD_HS_LNS!$B$4:$E$993,4,FALSE)</f>
        <v>3778000</v>
      </c>
      <c r="G309" s="55">
        <v>19029389553017</v>
      </c>
      <c r="H309" s="15">
        <f>VLOOKUP(B309,[1]GD_CHAM_CONG!$C$6:$AN$934,38,FALSE)</f>
        <v>27</v>
      </c>
      <c r="I309" s="15">
        <f>VLOOKUP(B309,[1]GD_CHAM_CONG!$C$6:$AS$934,39,FALSE)+VLOOKUP(B309,[1]GD_CHAM_CONG!$C$6:$AS$934,40,FALSE)+VLOOKUP(B309,[1]GD_CHAM_CONG!$C$6:$AS$934,41,FALSE)+VLOOKUP(B309,[1]GD_CHAM_CONG!$C$6:$AS$934,42,FALSE)+VLOOKUP(B309,[1]GD_CHAM_CONG!$C$6:$AS$934,43,FALSE)</f>
        <v>0</v>
      </c>
      <c r="J309" s="15">
        <f>VLOOKUP(B309,[1]GD_CHAM_CONG!$C$6:$AV$934,44,FALSE)+VLOOKUP(B309,[1]GD_CHAM_CONG!$C$6:$AV$934,45,FALSE)+VLOOKUP(B309,[1]GD_CHAM_CONG!$C$6:$AV$934,46,FALSE)</f>
        <v>0</v>
      </c>
      <c r="K309" s="15">
        <f>VLOOKUP(B309,[1]GD_CHAM_CONG!$C$6:$AW$934,47,FALSE)</f>
        <v>0</v>
      </c>
      <c r="L309" s="15">
        <f>VLOOKUP(B309,[1]GD_CHAM_CONG!$C$6:$AZ$934,48,FALSE)</f>
        <v>0</v>
      </c>
      <c r="M309" s="15">
        <f>VLOOKUP(B309,[1]GD_CHAM_CONG!$C$6:$BF$934,50,FALSE)+VLOOKUP(B309,[1]GD_CHAM_CONG!$C$6:$BF$934,51,FALSE)+VLOOKUP(B309,[1]GD_CHAM_CONG!$C$6:$BF$934,52,FALSE)+VLOOKUP(B309,[1]GD_CHAM_CONG!$C$6:$BF$934,53,FALSE)+VLOOKUP(B309,[1]GD_CHAM_CONG!$C$6:$BF$934,54,FALSE)</f>
        <v>0</v>
      </c>
      <c r="N309" s="15">
        <f>VLOOKUP(B309,[1]GD_CHAM_CONG!$C$1:$BK$473,61,FALSE)</f>
        <v>1</v>
      </c>
      <c r="O309" s="16">
        <f>VLOOKUP(B309,[1]GD_LCD_HS_LNS!$B$4:$F$469,5,FALSE)</f>
        <v>1.5</v>
      </c>
      <c r="P309" s="17">
        <f>VLOOKUP(B309,[1]RPT_LNS_LUONG_CHE_DO!$B$5:$BC$548,54,FALSE)</f>
        <v>6075000</v>
      </c>
      <c r="Q309" s="17">
        <f>VLOOKUP(B309,[1]RPT_LNS_LUONG_CHE_DO!$B$5:$CD$916,81,FALSE)</f>
        <v>0</v>
      </c>
      <c r="R309" s="17">
        <f>VLOOKUP(B309,[1]RPT_PHU_CAP_TN!$B$5:$G$992,6,FALSE)</f>
        <v>0</v>
      </c>
      <c r="S309" s="17">
        <f>VLOOKUP(B309,[1]RPT_TIEN_AN_TRUA!$B$5:$I$993,8,FALSE)</f>
        <v>680000</v>
      </c>
      <c r="T309" s="17">
        <f>VLOOKUP(B309,[1]RPT_LNS_LUONG_CHE_DO!$B$5:$BX$920,75,FALSE)+VLOOKUP(B309,[1]RPT_LNS_LUONG_CHE_DO!$B$5:$BY$920,76,FALSE)</f>
        <v>435923.07692307694</v>
      </c>
      <c r="U309" s="13">
        <f>VLOOKUP(B309,[1]RPT_CAC_KHOAN_GIAM_TRU!$B$4:$I$472,7,FALSE) + VLOOKUP(B309,[1]RPT_CAC_KHOAN_GIAM_TRU!$B$4:$I$472,8,FALSE)</f>
        <v>145307.69230769231</v>
      </c>
      <c r="V309" s="17">
        <f t="shared" si="12"/>
        <v>7190923.076923077</v>
      </c>
      <c r="W309" s="18">
        <f>VLOOKUP(B309,[1]RPT_BAO_HIEM!$B$5:$N$992,11,FALSE)</f>
        <v>302240</v>
      </c>
      <c r="X309" s="18">
        <f>VLOOKUP(B309,[1]RPT_BAO_HIEM!$B$5:$N$992,12,FALSE)</f>
        <v>56670</v>
      </c>
      <c r="Y309" s="18">
        <f>VLOOKUP(B309,[1]RPT_BAO_HIEM!$B$5:$N$992,13,FALSE)</f>
        <v>37780</v>
      </c>
      <c r="Z309" s="19">
        <f>MIN(VLOOKUP(B309,[1]RPT_DOAN_PHI!$B$5:$H$894,7,FALSE),115000)</f>
        <v>37780</v>
      </c>
      <c r="AA309" s="18">
        <f>VLOOKUP(B309,[1]RPT_THUE!$B$5:$H$850,7,FALSE)</f>
        <v>0</v>
      </c>
      <c r="AB309" s="18">
        <f t="shared" si="13"/>
        <v>434470</v>
      </c>
      <c r="AC309" s="20">
        <f t="shared" si="14"/>
        <v>6756453.076923077</v>
      </c>
      <c r="AD309" s="20"/>
      <c r="AE309" s="20"/>
      <c r="AF309" s="20">
        <f t="shared" si="15"/>
        <v>6756453.076923077</v>
      </c>
      <c r="AG309" s="82">
        <f t="shared" si="16"/>
        <v>396690</v>
      </c>
    </row>
    <row r="310" spans="1:33" ht="19.5" customHeight="1">
      <c r="A310" s="12">
        <f t="shared" si="17"/>
        <v>304</v>
      </c>
      <c r="B310" s="40">
        <f>[1]GD_CHUNG!B316</f>
        <v>13724</v>
      </c>
      <c r="C310" s="42" t="str">
        <f>[1]GD_CHUNG!C316</f>
        <v>Nguyễn Văn Hưng</v>
      </c>
      <c r="D310" s="42" t="str">
        <f>[1]GD_CHUNG!D316</f>
        <v>Nhân viên Bốc xếp</v>
      </c>
      <c r="E310" s="13" t="str">
        <f>[1]GD_CHUNG!G316</f>
        <v>HD1N</v>
      </c>
      <c r="F310" s="14">
        <f>VLOOKUP(B310,[1]GD_LCD_HS_LNS!$B$4:$E$993,4,FALSE)</f>
        <v>3778000</v>
      </c>
      <c r="G310" s="55">
        <v>19021836115013</v>
      </c>
      <c r="H310" s="15">
        <f>VLOOKUP(B310,[1]GD_CHAM_CONG!$C$6:$AN$934,38,FALSE)</f>
        <v>27</v>
      </c>
      <c r="I310" s="15">
        <f>VLOOKUP(B310,[1]GD_CHAM_CONG!$C$6:$AS$934,39,FALSE)+VLOOKUP(B310,[1]GD_CHAM_CONG!$C$6:$AS$934,40,FALSE)+VLOOKUP(B310,[1]GD_CHAM_CONG!$C$6:$AS$934,41,FALSE)+VLOOKUP(B310,[1]GD_CHAM_CONG!$C$6:$AS$934,42,FALSE)+VLOOKUP(B310,[1]GD_CHAM_CONG!$C$6:$AS$934,43,FALSE)</f>
        <v>0</v>
      </c>
      <c r="J310" s="15">
        <f>VLOOKUP(B310,[1]GD_CHAM_CONG!$C$6:$AV$934,44,FALSE)+VLOOKUP(B310,[1]GD_CHAM_CONG!$C$6:$AV$934,45,FALSE)+VLOOKUP(B310,[1]GD_CHAM_CONG!$C$6:$AV$934,46,FALSE)</f>
        <v>0</v>
      </c>
      <c r="K310" s="15">
        <f>VLOOKUP(B310,[1]GD_CHAM_CONG!$C$6:$AW$934,47,FALSE)</f>
        <v>0</v>
      </c>
      <c r="L310" s="15">
        <f>VLOOKUP(B310,[1]GD_CHAM_CONG!$C$6:$AZ$934,48,FALSE)</f>
        <v>0</v>
      </c>
      <c r="M310" s="15">
        <f>VLOOKUP(B310,[1]GD_CHAM_CONG!$C$6:$BF$934,50,FALSE)+VLOOKUP(B310,[1]GD_CHAM_CONG!$C$6:$BF$934,51,FALSE)+VLOOKUP(B310,[1]GD_CHAM_CONG!$C$6:$BF$934,52,FALSE)+VLOOKUP(B310,[1]GD_CHAM_CONG!$C$6:$BF$934,53,FALSE)+VLOOKUP(B310,[1]GD_CHAM_CONG!$C$6:$BF$934,54,FALSE)</f>
        <v>0</v>
      </c>
      <c r="N310" s="15">
        <f>VLOOKUP(B310,[1]GD_CHAM_CONG!$C$1:$BK$473,61,FALSE)</f>
        <v>1</v>
      </c>
      <c r="O310" s="16">
        <f>VLOOKUP(B310,[1]GD_LCD_HS_LNS!$B$4:$F$469,5,FALSE)</f>
        <v>1.5</v>
      </c>
      <c r="P310" s="17">
        <f>VLOOKUP(B310,[1]RPT_LNS_LUONG_CHE_DO!$B$5:$BC$548,54,FALSE)</f>
        <v>6075000</v>
      </c>
      <c r="Q310" s="17">
        <f>VLOOKUP(B310,[1]RPT_LNS_LUONG_CHE_DO!$B$5:$CD$916,81,FALSE)</f>
        <v>0</v>
      </c>
      <c r="R310" s="17">
        <f>VLOOKUP(B310,[1]RPT_PHU_CAP_TN!$B$5:$G$992,6,FALSE)</f>
        <v>0</v>
      </c>
      <c r="S310" s="17">
        <f>VLOOKUP(B310,[1]RPT_TIEN_AN_TRUA!$B$5:$I$993,8,FALSE)</f>
        <v>680000</v>
      </c>
      <c r="T310" s="17">
        <f>VLOOKUP(B310,[1]RPT_LNS_LUONG_CHE_DO!$B$5:$BX$920,75,FALSE)+VLOOKUP(B310,[1]RPT_LNS_LUONG_CHE_DO!$B$5:$BY$920,76,FALSE)</f>
        <v>435923.07692307694</v>
      </c>
      <c r="U310" s="13">
        <f>VLOOKUP(B310,[1]RPT_CAC_KHOAN_GIAM_TRU!$B$4:$I$472,7,FALSE) + VLOOKUP(B310,[1]RPT_CAC_KHOAN_GIAM_TRU!$B$4:$I$472,8,FALSE)</f>
        <v>145307.69230769231</v>
      </c>
      <c r="V310" s="17">
        <f t="shared" si="12"/>
        <v>7190923.076923077</v>
      </c>
      <c r="W310" s="18">
        <f>VLOOKUP(B310,[1]RPT_BAO_HIEM!$B$5:$N$992,11,FALSE)</f>
        <v>302240</v>
      </c>
      <c r="X310" s="18">
        <f>VLOOKUP(B310,[1]RPT_BAO_HIEM!$B$5:$N$992,12,FALSE)</f>
        <v>56670</v>
      </c>
      <c r="Y310" s="18">
        <f>VLOOKUP(B310,[1]RPT_BAO_HIEM!$B$5:$N$992,13,FALSE)</f>
        <v>37780</v>
      </c>
      <c r="Z310" s="19">
        <f>MIN(VLOOKUP(B310,[1]RPT_DOAN_PHI!$B$5:$H$894,7,FALSE),115000)</f>
        <v>37780</v>
      </c>
      <c r="AA310" s="18">
        <f>VLOOKUP(B310,[1]RPT_THUE!$B$5:$H$850,7,FALSE)</f>
        <v>0</v>
      </c>
      <c r="AB310" s="18">
        <f t="shared" si="13"/>
        <v>434470</v>
      </c>
      <c r="AC310" s="20">
        <f t="shared" si="14"/>
        <v>6756453.076923077</v>
      </c>
      <c r="AD310" s="20"/>
      <c r="AE310" s="20"/>
      <c r="AF310" s="20">
        <f t="shared" si="15"/>
        <v>6756453.076923077</v>
      </c>
      <c r="AG310" s="82">
        <f t="shared" si="16"/>
        <v>396690</v>
      </c>
    </row>
    <row r="311" spans="1:33" ht="19.5" customHeight="1">
      <c r="A311" s="12">
        <f t="shared" si="17"/>
        <v>305</v>
      </c>
      <c r="B311" s="40">
        <f>[1]GD_CHUNG!B317</f>
        <v>13725</v>
      </c>
      <c r="C311" s="42" t="str">
        <f>[1]GD_CHUNG!C317</f>
        <v>Nguyễn Ngọc Phú</v>
      </c>
      <c r="D311" s="42" t="str">
        <f>[1]GD_CHUNG!D317</f>
        <v>Nhân viên Bốc xếp</v>
      </c>
      <c r="E311" s="13" t="str">
        <f>[1]GD_CHUNG!G317</f>
        <v>HD1N</v>
      </c>
      <c r="F311" s="14">
        <f>VLOOKUP(B311,[1]GD_LCD_HS_LNS!$B$4:$E$993,4,FALSE)</f>
        <v>3778000</v>
      </c>
      <c r="G311" s="55">
        <v>19029389555011</v>
      </c>
      <c r="H311" s="15">
        <f>VLOOKUP(B311,[1]GD_CHAM_CONG!$C$6:$AN$934,38,FALSE)</f>
        <v>27</v>
      </c>
      <c r="I311" s="15">
        <f>VLOOKUP(B311,[1]GD_CHAM_CONG!$C$6:$AS$934,39,FALSE)+VLOOKUP(B311,[1]GD_CHAM_CONG!$C$6:$AS$934,40,FALSE)+VLOOKUP(B311,[1]GD_CHAM_CONG!$C$6:$AS$934,41,FALSE)+VLOOKUP(B311,[1]GD_CHAM_CONG!$C$6:$AS$934,42,FALSE)+VLOOKUP(B311,[1]GD_CHAM_CONG!$C$6:$AS$934,43,FALSE)</f>
        <v>0</v>
      </c>
      <c r="J311" s="15">
        <f>VLOOKUP(B311,[1]GD_CHAM_CONG!$C$6:$AV$934,44,FALSE)+VLOOKUP(B311,[1]GD_CHAM_CONG!$C$6:$AV$934,45,FALSE)+VLOOKUP(B311,[1]GD_CHAM_CONG!$C$6:$AV$934,46,FALSE)</f>
        <v>0</v>
      </c>
      <c r="K311" s="15">
        <f>VLOOKUP(B311,[1]GD_CHAM_CONG!$C$6:$AW$934,47,FALSE)</f>
        <v>0</v>
      </c>
      <c r="L311" s="15">
        <f>VLOOKUP(B311,[1]GD_CHAM_CONG!$C$6:$AZ$934,48,FALSE)</f>
        <v>0</v>
      </c>
      <c r="M311" s="15">
        <f>VLOOKUP(B311,[1]GD_CHAM_CONG!$C$6:$BF$934,50,FALSE)+VLOOKUP(B311,[1]GD_CHAM_CONG!$C$6:$BF$934,51,FALSE)+VLOOKUP(B311,[1]GD_CHAM_CONG!$C$6:$BF$934,52,FALSE)+VLOOKUP(B311,[1]GD_CHAM_CONG!$C$6:$BF$934,53,FALSE)+VLOOKUP(B311,[1]GD_CHAM_CONG!$C$6:$BF$934,54,FALSE)</f>
        <v>0</v>
      </c>
      <c r="N311" s="15">
        <f>VLOOKUP(B311,[1]GD_CHAM_CONG!$C$1:$BK$473,61,FALSE)</f>
        <v>0.95</v>
      </c>
      <c r="O311" s="16">
        <f>VLOOKUP(B311,[1]GD_LCD_HS_LNS!$B$4:$F$469,5,FALSE)</f>
        <v>1.5</v>
      </c>
      <c r="P311" s="17">
        <f>VLOOKUP(B311,[1]RPT_LNS_LUONG_CHE_DO!$B$5:$BC$548,54,FALSE)</f>
        <v>5771249.9999999991</v>
      </c>
      <c r="Q311" s="17">
        <f>VLOOKUP(B311,[1]RPT_LNS_LUONG_CHE_DO!$B$5:$CD$916,81,FALSE)</f>
        <v>0</v>
      </c>
      <c r="R311" s="17">
        <f>VLOOKUP(B311,[1]RPT_PHU_CAP_TN!$B$5:$G$992,6,FALSE)</f>
        <v>0</v>
      </c>
      <c r="S311" s="17">
        <f>VLOOKUP(B311,[1]RPT_TIEN_AN_TRUA!$B$5:$I$993,8,FALSE)</f>
        <v>680000</v>
      </c>
      <c r="T311" s="17">
        <f>VLOOKUP(B311,[1]RPT_LNS_LUONG_CHE_DO!$B$5:$BX$920,75,FALSE)+VLOOKUP(B311,[1]RPT_LNS_LUONG_CHE_DO!$B$5:$BY$920,76,FALSE)</f>
        <v>435923.07692307694</v>
      </c>
      <c r="U311" s="13">
        <f>VLOOKUP(B311,[1]RPT_CAC_KHOAN_GIAM_TRU!$B$4:$I$472,7,FALSE) + VLOOKUP(B311,[1]RPT_CAC_KHOAN_GIAM_TRU!$B$4:$I$472,8,FALSE)</f>
        <v>145307.69230769231</v>
      </c>
      <c r="V311" s="17">
        <f t="shared" si="12"/>
        <v>6887173.0769230761</v>
      </c>
      <c r="W311" s="18">
        <f>VLOOKUP(B311,[1]RPT_BAO_HIEM!$B$5:$N$992,11,FALSE)</f>
        <v>302240</v>
      </c>
      <c r="X311" s="18">
        <f>VLOOKUP(B311,[1]RPT_BAO_HIEM!$B$5:$N$992,12,FALSE)</f>
        <v>56670</v>
      </c>
      <c r="Y311" s="18">
        <f>VLOOKUP(B311,[1]RPT_BAO_HIEM!$B$5:$N$992,13,FALSE)</f>
        <v>37780</v>
      </c>
      <c r="Z311" s="19">
        <f>MIN(VLOOKUP(B311,[1]RPT_DOAN_PHI!$B$5:$H$894,7,FALSE),115000)</f>
        <v>37780</v>
      </c>
      <c r="AA311" s="18">
        <f>VLOOKUP(B311,[1]RPT_THUE!$B$5:$H$850,7,FALSE)</f>
        <v>0</v>
      </c>
      <c r="AB311" s="18">
        <f t="shared" si="13"/>
        <v>434470</v>
      </c>
      <c r="AC311" s="20">
        <f t="shared" si="14"/>
        <v>6452703.0769230761</v>
      </c>
      <c r="AD311" s="20"/>
      <c r="AE311" s="20"/>
      <c r="AF311" s="20">
        <f t="shared" si="15"/>
        <v>6452703.0769230761</v>
      </c>
      <c r="AG311" s="82">
        <f t="shared" si="16"/>
        <v>396690</v>
      </c>
    </row>
    <row r="312" spans="1:33" ht="19.5" customHeight="1">
      <c r="A312" s="12">
        <f t="shared" si="17"/>
        <v>306</v>
      </c>
      <c r="B312" s="40">
        <f>[1]GD_CHUNG!B318</f>
        <v>13726</v>
      </c>
      <c r="C312" s="42" t="str">
        <f>[1]GD_CHUNG!C318</f>
        <v>Lưu Xuân Thắng</v>
      </c>
      <c r="D312" s="42" t="str">
        <f>[1]GD_CHUNG!D318</f>
        <v>Nhân viên Bốc xếp</v>
      </c>
      <c r="E312" s="13" t="str">
        <f>[1]GD_CHUNG!G318</f>
        <v>HD1N</v>
      </c>
      <c r="F312" s="14">
        <f>VLOOKUP(B312,[1]GD_LCD_HS_LNS!$B$4:$E$993,4,FALSE)</f>
        <v>3778000</v>
      </c>
      <c r="G312" s="55">
        <v>19029389556016</v>
      </c>
      <c r="H312" s="15">
        <f>VLOOKUP(B312,[1]GD_CHAM_CONG!$C$6:$AN$934,38,FALSE)</f>
        <v>6</v>
      </c>
      <c r="I312" s="15">
        <f>VLOOKUP(B312,[1]GD_CHAM_CONG!$C$6:$AS$934,39,FALSE)+VLOOKUP(B312,[1]GD_CHAM_CONG!$C$6:$AS$934,40,FALSE)+VLOOKUP(B312,[1]GD_CHAM_CONG!$C$6:$AS$934,41,FALSE)+VLOOKUP(B312,[1]GD_CHAM_CONG!$C$6:$AS$934,42,FALSE)+VLOOKUP(B312,[1]GD_CHAM_CONG!$C$6:$AS$934,43,FALSE)</f>
        <v>0</v>
      </c>
      <c r="J312" s="15">
        <f>VLOOKUP(B312,[1]GD_CHAM_CONG!$C$6:$AV$934,44,FALSE)+VLOOKUP(B312,[1]GD_CHAM_CONG!$C$6:$AV$934,45,FALSE)+VLOOKUP(B312,[1]GD_CHAM_CONG!$C$6:$AV$934,46,FALSE)</f>
        <v>0</v>
      </c>
      <c r="K312" s="15">
        <f>VLOOKUP(B312,[1]GD_CHAM_CONG!$C$6:$AW$934,47,FALSE)</f>
        <v>0</v>
      </c>
      <c r="L312" s="15">
        <f>VLOOKUP(B312,[1]GD_CHAM_CONG!$C$6:$AZ$934,48,FALSE)</f>
        <v>0</v>
      </c>
      <c r="M312" s="15">
        <f>VLOOKUP(B312,[1]GD_CHAM_CONG!$C$6:$BF$934,50,FALSE)+VLOOKUP(B312,[1]GD_CHAM_CONG!$C$6:$BF$934,51,FALSE)+VLOOKUP(B312,[1]GD_CHAM_CONG!$C$6:$BF$934,52,FALSE)+VLOOKUP(B312,[1]GD_CHAM_CONG!$C$6:$BF$934,53,FALSE)+VLOOKUP(B312,[1]GD_CHAM_CONG!$C$6:$BF$934,54,FALSE)</f>
        <v>0</v>
      </c>
      <c r="N312" s="15">
        <f>VLOOKUP(B312,[1]GD_CHAM_CONG!$C$1:$BK$473,61,FALSE)</f>
        <v>1</v>
      </c>
      <c r="O312" s="16">
        <f>VLOOKUP(B312,[1]GD_LCD_HS_LNS!$B$4:$F$469,5,FALSE)</f>
        <v>1.5</v>
      </c>
      <c r="P312" s="17">
        <f>VLOOKUP(B312,[1]RPT_LNS_LUONG_CHE_DO!$B$5:$BC$548,54,FALSE)</f>
        <v>1350000</v>
      </c>
      <c r="Q312" s="17">
        <f>VLOOKUP(B312,[1]RPT_LNS_LUONG_CHE_DO!$B$5:$CD$916,81,FALSE)</f>
        <v>0</v>
      </c>
      <c r="R312" s="17">
        <f>VLOOKUP(B312,[1]RPT_PHU_CAP_TN!$B$5:$G$992,6,FALSE)</f>
        <v>0</v>
      </c>
      <c r="S312" s="17">
        <f>VLOOKUP(B312,[1]RPT_TIEN_AN_TRUA!$B$5:$I$993,8,FALSE)</f>
        <v>151111.11111111109</v>
      </c>
      <c r="T312" s="17">
        <f>VLOOKUP(B312,[1]RPT_LNS_LUONG_CHE_DO!$B$5:$BX$920,75,FALSE)+VLOOKUP(B312,[1]RPT_LNS_LUONG_CHE_DO!$B$5:$BY$920,76,FALSE)</f>
        <v>435923.07692307694</v>
      </c>
      <c r="U312" s="13">
        <f>VLOOKUP(B312,[1]RPT_CAC_KHOAN_GIAM_TRU!$B$4:$I$472,7,FALSE) + VLOOKUP(B312,[1]RPT_CAC_KHOAN_GIAM_TRU!$B$4:$I$472,8,FALSE)</f>
        <v>145307.69230769231</v>
      </c>
      <c r="V312" s="17">
        <f t="shared" si="12"/>
        <v>1937034.188034188</v>
      </c>
      <c r="W312" s="18">
        <f>VLOOKUP(B312,[1]RPT_BAO_HIEM!$B$5:$N$992,11,FALSE)</f>
        <v>0</v>
      </c>
      <c r="X312" s="18">
        <f>VLOOKUP(B312,[1]RPT_BAO_HIEM!$B$5:$N$992,12,FALSE)</f>
        <v>0</v>
      </c>
      <c r="Y312" s="18">
        <f>VLOOKUP(B312,[1]RPT_BAO_HIEM!$B$5:$N$992,13,FALSE)</f>
        <v>0</v>
      </c>
      <c r="Z312" s="19">
        <f>MIN(VLOOKUP(B312,[1]RPT_DOAN_PHI!$B$5:$H$894,7,FALSE),115000)</f>
        <v>0</v>
      </c>
      <c r="AA312" s="18">
        <f>VLOOKUP(B312,[1]RPT_THUE!$B$5:$H$850,7,FALSE)</f>
        <v>0</v>
      </c>
      <c r="AB312" s="18">
        <f t="shared" si="13"/>
        <v>0</v>
      </c>
      <c r="AC312" s="20">
        <f t="shared" si="14"/>
        <v>1937034.188034188</v>
      </c>
      <c r="AD312" s="20"/>
      <c r="AE312" s="20"/>
      <c r="AF312" s="20">
        <f t="shared" si="15"/>
        <v>1937034.188034188</v>
      </c>
      <c r="AG312" s="82">
        <f t="shared" si="16"/>
        <v>0</v>
      </c>
    </row>
    <row r="313" spans="1:33" ht="19.5" customHeight="1">
      <c r="A313" s="12">
        <f t="shared" si="17"/>
        <v>307</v>
      </c>
      <c r="B313" s="40">
        <f>[1]GD_CHUNG!B319</f>
        <v>13727</v>
      </c>
      <c r="C313" s="42" t="str">
        <f>[1]GD_CHUNG!C319</f>
        <v>Trần Quang Huy</v>
      </c>
      <c r="D313" s="42" t="str">
        <f>[1]GD_CHUNG!D319</f>
        <v>Nhân viên Bốc xếp</v>
      </c>
      <c r="E313" s="13" t="str">
        <f>[1]GD_CHUNG!G319</f>
        <v>HD1N</v>
      </c>
      <c r="F313" s="14">
        <f>VLOOKUP(B313,[1]GD_LCD_HS_LNS!$B$4:$E$993,4,FALSE)</f>
        <v>3778000</v>
      </c>
      <c r="G313" s="55">
        <v>19029389557012</v>
      </c>
      <c r="H313" s="15">
        <f>VLOOKUP(B313,[1]GD_CHAM_CONG!$C$6:$AN$934,38,FALSE)</f>
        <v>27</v>
      </c>
      <c r="I313" s="15">
        <f>VLOOKUP(B313,[1]GD_CHAM_CONG!$C$6:$AS$934,39,FALSE)+VLOOKUP(B313,[1]GD_CHAM_CONG!$C$6:$AS$934,40,FALSE)+VLOOKUP(B313,[1]GD_CHAM_CONG!$C$6:$AS$934,41,FALSE)+VLOOKUP(B313,[1]GD_CHAM_CONG!$C$6:$AS$934,42,FALSE)+VLOOKUP(B313,[1]GD_CHAM_CONG!$C$6:$AS$934,43,FALSE)</f>
        <v>0</v>
      </c>
      <c r="J313" s="15">
        <f>VLOOKUP(B313,[1]GD_CHAM_CONG!$C$6:$AV$934,44,FALSE)+VLOOKUP(B313,[1]GD_CHAM_CONG!$C$6:$AV$934,45,FALSE)+VLOOKUP(B313,[1]GD_CHAM_CONG!$C$6:$AV$934,46,FALSE)</f>
        <v>0</v>
      </c>
      <c r="K313" s="15">
        <f>VLOOKUP(B313,[1]GD_CHAM_CONG!$C$6:$AW$934,47,FALSE)</f>
        <v>0</v>
      </c>
      <c r="L313" s="15">
        <f>VLOOKUP(B313,[1]GD_CHAM_CONG!$C$6:$AZ$934,48,FALSE)</f>
        <v>0</v>
      </c>
      <c r="M313" s="15">
        <f>VLOOKUP(B313,[1]GD_CHAM_CONG!$C$6:$BF$934,50,FALSE)+VLOOKUP(B313,[1]GD_CHAM_CONG!$C$6:$BF$934,51,FALSE)+VLOOKUP(B313,[1]GD_CHAM_CONG!$C$6:$BF$934,52,FALSE)+VLOOKUP(B313,[1]GD_CHAM_CONG!$C$6:$BF$934,53,FALSE)+VLOOKUP(B313,[1]GD_CHAM_CONG!$C$6:$BF$934,54,FALSE)</f>
        <v>0</v>
      </c>
      <c r="N313" s="16">
        <f>VLOOKUP(B313,[1]GD_CHAM_CONG!$C$1:$BK$473,61,FALSE)</f>
        <v>1</v>
      </c>
      <c r="O313" s="16">
        <f>VLOOKUP(B313,[1]GD_LCD_HS_LNS!$B$4:$F$469,5,FALSE)</f>
        <v>1.5</v>
      </c>
      <c r="P313" s="17">
        <f>VLOOKUP(B313,[1]RPT_LNS_LUONG_CHE_DO!$B$5:$BC$548,54,FALSE)</f>
        <v>6075000</v>
      </c>
      <c r="Q313" s="17">
        <f>VLOOKUP(B313,[1]RPT_LNS_LUONG_CHE_DO!$B$5:$CD$916,81,FALSE)</f>
        <v>0</v>
      </c>
      <c r="R313" s="17">
        <f>VLOOKUP(B313,[1]RPT_PHU_CAP_TN!$B$5:$G$992,6,FALSE)</f>
        <v>0</v>
      </c>
      <c r="S313" s="17">
        <f>VLOOKUP(B313,[1]RPT_TIEN_AN_TRUA!$B$5:$I$993,8,FALSE)</f>
        <v>680000</v>
      </c>
      <c r="T313" s="17">
        <f>VLOOKUP(B313,[1]RPT_LNS_LUONG_CHE_DO!$B$5:$BX$920,75,FALSE)+VLOOKUP(B313,[1]RPT_LNS_LUONG_CHE_DO!$B$5:$BY$920,76,FALSE)</f>
        <v>435923.07692307694</v>
      </c>
      <c r="U313" s="13">
        <f>VLOOKUP(B313,[1]RPT_CAC_KHOAN_GIAM_TRU!$B$4:$I$472,7,FALSE) + VLOOKUP(B313,[1]RPT_CAC_KHOAN_GIAM_TRU!$B$4:$I$472,8,FALSE)</f>
        <v>145307.69230769231</v>
      </c>
      <c r="V313" s="17">
        <f t="shared" si="12"/>
        <v>7190923.076923077</v>
      </c>
      <c r="W313" s="18">
        <f>VLOOKUP(B313,[1]RPT_BAO_HIEM!$B$5:$N$992,11,FALSE)</f>
        <v>302240</v>
      </c>
      <c r="X313" s="18">
        <f>VLOOKUP(B313,[1]RPT_BAO_HIEM!$B$5:$N$992,12,FALSE)</f>
        <v>56670</v>
      </c>
      <c r="Y313" s="18">
        <f>VLOOKUP(B313,[1]RPT_BAO_HIEM!$B$5:$N$992,13,FALSE)</f>
        <v>37780</v>
      </c>
      <c r="Z313" s="19">
        <f>MIN(VLOOKUP(B313,[1]RPT_DOAN_PHI!$B$5:$H$894,7,FALSE),115000)</f>
        <v>37780</v>
      </c>
      <c r="AA313" s="18">
        <f>VLOOKUP(B313,[1]RPT_THUE!$B$5:$H$850,7,FALSE)</f>
        <v>0</v>
      </c>
      <c r="AB313" s="18">
        <f t="shared" si="13"/>
        <v>434470</v>
      </c>
      <c r="AC313" s="20">
        <f t="shared" si="14"/>
        <v>6756453.076923077</v>
      </c>
      <c r="AD313" s="20"/>
      <c r="AE313" s="20"/>
      <c r="AF313" s="20">
        <f t="shared" si="15"/>
        <v>6756453.076923077</v>
      </c>
      <c r="AG313" s="82">
        <f t="shared" si="16"/>
        <v>396690</v>
      </c>
    </row>
    <row r="314" spans="1:33" ht="19.5" customHeight="1">
      <c r="A314" s="12">
        <f t="shared" si="17"/>
        <v>308</v>
      </c>
      <c r="B314" s="40">
        <f>[1]GD_CHUNG!B320</f>
        <v>13714</v>
      </c>
      <c r="C314" s="42" t="str">
        <f>[1]GD_CHUNG!C320</f>
        <v>Nguyễn Công Cử</v>
      </c>
      <c r="D314" s="42" t="str">
        <f>[1]GD_CHUNG!D320</f>
        <v>Nhân viên Bốc xếp</v>
      </c>
      <c r="E314" s="13" t="str">
        <f>[1]GD_CHUNG!G320</f>
        <v>HD1N</v>
      </c>
      <c r="F314" s="14">
        <f>VLOOKUP(B314,[1]GD_LCD_HS_LNS!$B$4:$E$993,4,FALSE)</f>
        <v>3778000</v>
      </c>
      <c r="G314" s="55">
        <v>19029389545014</v>
      </c>
      <c r="H314" s="15">
        <f>VLOOKUP(B314,[1]GD_CHAM_CONG!$C$6:$AN$934,38,FALSE)</f>
        <v>27</v>
      </c>
      <c r="I314" s="15">
        <f>VLOOKUP(B314,[1]GD_CHAM_CONG!$C$6:$AS$934,39,FALSE)+VLOOKUP(B314,[1]GD_CHAM_CONG!$C$6:$AS$934,40,FALSE)+VLOOKUP(B314,[1]GD_CHAM_CONG!$C$6:$AS$934,41,FALSE)+VLOOKUP(B314,[1]GD_CHAM_CONG!$C$6:$AS$934,42,FALSE)+VLOOKUP(B314,[1]GD_CHAM_CONG!$C$6:$AS$934,43,FALSE)</f>
        <v>0</v>
      </c>
      <c r="J314" s="15">
        <f>VLOOKUP(B314,[1]GD_CHAM_CONG!$C$6:$AV$934,44,FALSE)+VLOOKUP(B314,[1]GD_CHAM_CONG!$C$6:$AV$934,45,FALSE)+VLOOKUP(B314,[1]GD_CHAM_CONG!$C$6:$AV$934,46,FALSE)</f>
        <v>0</v>
      </c>
      <c r="K314" s="15">
        <f>VLOOKUP(B314,[1]GD_CHAM_CONG!$C$6:$AW$934,47,FALSE)</f>
        <v>0</v>
      </c>
      <c r="L314" s="15">
        <f>VLOOKUP(B314,[1]GD_CHAM_CONG!$C$6:$AZ$934,48,FALSE)</f>
        <v>0</v>
      </c>
      <c r="M314" s="15">
        <f>VLOOKUP(B314,[1]GD_CHAM_CONG!$C$6:$BF$934,50,FALSE)+VLOOKUP(B314,[1]GD_CHAM_CONG!$C$6:$BF$934,51,FALSE)+VLOOKUP(B314,[1]GD_CHAM_CONG!$C$6:$BF$934,52,FALSE)+VLOOKUP(B314,[1]GD_CHAM_CONG!$C$6:$BF$934,53,FALSE)+VLOOKUP(B314,[1]GD_CHAM_CONG!$C$6:$BF$934,54,FALSE)</f>
        <v>0</v>
      </c>
      <c r="N314" s="16">
        <f>VLOOKUP(B314,[1]GD_CHAM_CONG!$C$1:$BK$473,61,FALSE)</f>
        <v>1</v>
      </c>
      <c r="O314" s="16">
        <f>VLOOKUP(B314,[1]GD_LCD_HS_LNS!$B$4:$F$469,5,FALSE)</f>
        <v>1.5</v>
      </c>
      <c r="P314" s="17">
        <f>VLOOKUP(B314,[1]RPT_LNS_LUONG_CHE_DO!$B$5:$BC$548,54,FALSE)</f>
        <v>6075000</v>
      </c>
      <c r="Q314" s="17">
        <f>VLOOKUP(B314,[1]RPT_LNS_LUONG_CHE_DO!$B$5:$CD$916,81,FALSE)</f>
        <v>0</v>
      </c>
      <c r="R314" s="17">
        <f>VLOOKUP(B314,[1]RPT_PHU_CAP_TN!$B$5:$G$992,6,FALSE)</f>
        <v>0</v>
      </c>
      <c r="S314" s="17">
        <f>VLOOKUP(B314,[1]RPT_TIEN_AN_TRUA!$B$5:$I$993,8,FALSE)</f>
        <v>680000</v>
      </c>
      <c r="T314" s="17">
        <f>VLOOKUP(B314,[1]RPT_LNS_LUONG_CHE_DO!$B$5:$BX$920,75,FALSE)+VLOOKUP(B314,[1]RPT_LNS_LUONG_CHE_DO!$B$5:$BY$920,76,FALSE)</f>
        <v>435923.07692307694</v>
      </c>
      <c r="U314" s="13">
        <f>VLOOKUP(B314,[1]RPT_CAC_KHOAN_GIAM_TRU!$B$4:$I$472,7,FALSE) + VLOOKUP(B314,[1]RPT_CAC_KHOAN_GIAM_TRU!$B$4:$I$472,8,FALSE)</f>
        <v>145307.69230769231</v>
      </c>
      <c r="V314" s="17">
        <f t="shared" si="12"/>
        <v>7190923.076923077</v>
      </c>
      <c r="W314" s="18">
        <f>VLOOKUP(B314,[1]RPT_BAO_HIEM!$B$5:$N$992,11,FALSE)</f>
        <v>302240</v>
      </c>
      <c r="X314" s="18">
        <f>VLOOKUP(B314,[1]RPT_BAO_HIEM!$B$5:$N$992,12,FALSE)</f>
        <v>56670</v>
      </c>
      <c r="Y314" s="18">
        <f>VLOOKUP(B314,[1]RPT_BAO_HIEM!$B$5:$N$992,13,FALSE)</f>
        <v>37780</v>
      </c>
      <c r="Z314" s="19">
        <f>MIN(VLOOKUP(B314,[1]RPT_DOAN_PHI!$B$5:$H$894,7,FALSE),115000)</f>
        <v>37780</v>
      </c>
      <c r="AA314" s="18">
        <f>VLOOKUP(B314,[1]RPT_THUE!$B$5:$H$850,7,FALSE)</f>
        <v>0</v>
      </c>
      <c r="AB314" s="18">
        <f t="shared" si="13"/>
        <v>434470</v>
      </c>
      <c r="AC314" s="20">
        <f t="shared" si="14"/>
        <v>6756453.076923077</v>
      </c>
      <c r="AD314" s="20"/>
      <c r="AE314" s="20"/>
      <c r="AF314" s="20">
        <f t="shared" si="15"/>
        <v>6756453.076923077</v>
      </c>
      <c r="AG314" s="82">
        <f t="shared" si="16"/>
        <v>396690</v>
      </c>
    </row>
    <row r="315" spans="1:33" ht="19.5" customHeight="1">
      <c r="A315" s="12">
        <f t="shared" si="17"/>
        <v>309</v>
      </c>
      <c r="B315" s="40">
        <f>[1]GD_CHUNG!B321</f>
        <v>13730</v>
      </c>
      <c r="C315" s="42" t="str">
        <f>[1]GD_CHUNG!C321</f>
        <v>Nguyễn Văn Trung</v>
      </c>
      <c r="D315" s="42" t="str">
        <f>[1]GD_CHUNG!D321</f>
        <v>Nhân viên Bốc xếp</v>
      </c>
      <c r="E315" s="13" t="str">
        <f>[1]GD_CHUNG!G321</f>
        <v>HD1N</v>
      </c>
      <c r="F315" s="14">
        <f>VLOOKUP(B315,[1]GD_LCD_HS_LNS!$B$4:$E$993,4,FALSE)</f>
        <v>3778000</v>
      </c>
      <c r="G315" s="55">
        <v>19029389560013</v>
      </c>
      <c r="H315" s="15">
        <f>VLOOKUP(B315,[1]GD_CHAM_CONG!$C$6:$AN$934,38,FALSE)</f>
        <v>27</v>
      </c>
      <c r="I315" s="15">
        <f>VLOOKUP(B315,[1]GD_CHAM_CONG!$C$6:$AS$934,39,FALSE)+VLOOKUP(B315,[1]GD_CHAM_CONG!$C$6:$AS$934,40,FALSE)+VLOOKUP(B315,[1]GD_CHAM_CONG!$C$6:$AS$934,41,FALSE)+VLOOKUP(B315,[1]GD_CHAM_CONG!$C$6:$AS$934,42,FALSE)+VLOOKUP(B315,[1]GD_CHAM_CONG!$C$6:$AS$934,43,FALSE)</f>
        <v>0</v>
      </c>
      <c r="J315" s="15">
        <f>VLOOKUP(B315,[1]GD_CHAM_CONG!$C$6:$AV$934,44,FALSE)+VLOOKUP(B315,[1]GD_CHAM_CONG!$C$6:$AV$934,45,FALSE)+VLOOKUP(B315,[1]GD_CHAM_CONG!$C$6:$AV$934,46,FALSE)</f>
        <v>0</v>
      </c>
      <c r="K315" s="15">
        <f>VLOOKUP(B315,[1]GD_CHAM_CONG!$C$6:$AW$934,47,FALSE)</f>
        <v>0</v>
      </c>
      <c r="L315" s="15">
        <f>VLOOKUP(B315,[1]GD_CHAM_CONG!$C$6:$AZ$934,48,FALSE)</f>
        <v>0</v>
      </c>
      <c r="M315" s="15">
        <f>VLOOKUP(B315,[1]GD_CHAM_CONG!$C$6:$BF$934,50,FALSE)+VLOOKUP(B315,[1]GD_CHAM_CONG!$C$6:$BF$934,51,FALSE)+VLOOKUP(B315,[1]GD_CHAM_CONG!$C$6:$BF$934,52,FALSE)+VLOOKUP(B315,[1]GD_CHAM_CONG!$C$6:$BF$934,53,FALSE)+VLOOKUP(B315,[1]GD_CHAM_CONG!$C$6:$BF$934,54,FALSE)</f>
        <v>0</v>
      </c>
      <c r="N315" s="16">
        <f>VLOOKUP(B315,[1]GD_CHAM_CONG!$C$1:$BK$473,61,FALSE)</f>
        <v>1</v>
      </c>
      <c r="O315" s="16">
        <f>VLOOKUP(B315,[1]GD_LCD_HS_LNS!$B$4:$F$469,5,FALSE)</f>
        <v>1.5</v>
      </c>
      <c r="P315" s="17">
        <f>VLOOKUP(B315,[1]RPT_LNS_LUONG_CHE_DO!$B$5:$BC$548,54,FALSE)</f>
        <v>6075000</v>
      </c>
      <c r="Q315" s="17">
        <f>VLOOKUP(B315,[1]RPT_LNS_LUONG_CHE_DO!$B$5:$CD$916,81,FALSE)</f>
        <v>0</v>
      </c>
      <c r="R315" s="17">
        <f>VLOOKUP(B315,[1]RPT_PHU_CAP_TN!$B$5:$G$992,6,FALSE)</f>
        <v>0</v>
      </c>
      <c r="S315" s="17">
        <f>VLOOKUP(B315,[1]RPT_TIEN_AN_TRUA!$B$5:$I$993,8,FALSE)</f>
        <v>680000</v>
      </c>
      <c r="T315" s="17">
        <f>VLOOKUP(B315,[1]RPT_LNS_LUONG_CHE_DO!$B$5:$BX$920,75,FALSE)+VLOOKUP(B315,[1]RPT_LNS_LUONG_CHE_DO!$B$5:$BY$920,76,FALSE)</f>
        <v>435923.07692307694</v>
      </c>
      <c r="U315" s="13">
        <f>VLOOKUP(B315,[1]RPT_CAC_KHOAN_GIAM_TRU!$B$4:$I$472,7,FALSE) + VLOOKUP(B315,[1]RPT_CAC_KHOAN_GIAM_TRU!$B$4:$I$472,8,FALSE)</f>
        <v>145307.69230769231</v>
      </c>
      <c r="V315" s="17">
        <f t="shared" si="12"/>
        <v>7190923.076923077</v>
      </c>
      <c r="W315" s="18">
        <f>VLOOKUP(B315,[1]RPT_BAO_HIEM!$B$5:$N$992,11,FALSE)</f>
        <v>302240</v>
      </c>
      <c r="X315" s="18">
        <f>VLOOKUP(B315,[1]RPT_BAO_HIEM!$B$5:$N$992,12,FALSE)</f>
        <v>56670</v>
      </c>
      <c r="Y315" s="18">
        <f>VLOOKUP(B315,[1]RPT_BAO_HIEM!$B$5:$N$992,13,FALSE)</f>
        <v>37780</v>
      </c>
      <c r="Z315" s="19">
        <f>MIN(VLOOKUP(B315,[1]RPT_DOAN_PHI!$B$5:$H$894,7,FALSE),115000)</f>
        <v>37780</v>
      </c>
      <c r="AA315" s="18">
        <f>VLOOKUP(B315,[1]RPT_THUE!$B$5:$H$850,7,FALSE)</f>
        <v>0</v>
      </c>
      <c r="AB315" s="18">
        <f t="shared" si="13"/>
        <v>434470</v>
      </c>
      <c r="AC315" s="20">
        <f t="shared" si="14"/>
        <v>6756453.076923077</v>
      </c>
      <c r="AD315" s="20"/>
      <c r="AE315" s="20"/>
      <c r="AF315" s="20">
        <f t="shared" si="15"/>
        <v>6756453.076923077</v>
      </c>
      <c r="AG315" s="82">
        <f t="shared" si="16"/>
        <v>396690</v>
      </c>
    </row>
    <row r="316" spans="1:33" ht="19.5" customHeight="1">
      <c r="A316" s="12">
        <f t="shared" si="17"/>
        <v>310</v>
      </c>
      <c r="B316" s="40">
        <f>[1]GD_CHUNG!B322</f>
        <v>13731</v>
      </c>
      <c r="C316" s="42" t="str">
        <f>[1]GD_CHUNG!C322</f>
        <v>Tạ Anh Tuấn</v>
      </c>
      <c r="D316" s="42" t="str">
        <f>[1]GD_CHUNG!D322</f>
        <v>Nhân viên Bốc xếp</v>
      </c>
      <c r="E316" s="13" t="str">
        <f>[1]GD_CHUNG!G322</f>
        <v>HD1N</v>
      </c>
      <c r="F316" s="14">
        <f>VLOOKUP(B316,[1]GD_LCD_HS_LNS!$B$4:$E$993,4,FALSE)</f>
        <v>3778000</v>
      </c>
      <c r="G316" s="55">
        <v>19029389561011</v>
      </c>
      <c r="H316" s="15">
        <f>VLOOKUP(B316,[1]GD_CHAM_CONG!$C$6:$AN$934,38,FALSE)</f>
        <v>27</v>
      </c>
      <c r="I316" s="15">
        <f>VLOOKUP(B316,[1]GD_CHAM_CONG!$C$6:$AS$934,39,FALSE)+VLOOKUP(B316,[1]GD_CHAM_CONG!$C$6:$AS$934,40,FALSE)+VLOOKUP(B316,[1]GD_CHAM_CONG!$C$6:$AS$934,41,FALSE)+VLOOKUP(B316,[1]GD_CHAM_CONG!$C$6:$AS$934,42,FALSE)+VLOOKUP(B316,[1]GD_CHAM_CONG!$C$6:$AS$934,43,FALSE)</f>
        <v>0</v>
      </c>
      <c r="J316" s="15">
        <f>VLOOKUP(B316,[1]GD_CHAM_CONG!$C$6:$AV$934,44,FALSE)+VLOOKUP(B316,[1]GD_CHAM_CONG!$C$6:$AV$934,45,FALSE)+VLOOKUP(B316,[1]GD_CHAM_CONG!$C$6:$AV$934,46,FALSE)</f>
        <v>0</v>
      </c>
      <c r="K316" s="15">
        <f>VLOOKUP(B316,[1]GD_CHAM_CONG!$C$6:$AW$934,47,FALSE)</f>
        <v>0</v>
      </c>
      <c r="L316" s="15">
        <f>VLOOKUP(B316,[1]GD_CHAM_CONG!$C$6:$AZ$934,48,FALSE)</f>
        <v>0</v>
      </c>
      <c r="M316" s="15">
        <f>VLOOKUP(B316,[1]GD_CHAM_CONG!$C$6:$BF$934,50,FALSE)+VLOOKUP(B316,[1]GD_CHAM_CONG!$C$6:$BF$934,51,FALSE)+VLOOKUP(B316,[1]GD_CHAM_CONG!$C$6:$BF$934,52,FALSE)+VLOOKUP(B316,[1]GD_CHAM_CONG!$C$6:$BF$934,53,FALSE)+VLOOKUP(B316,[1]GD_CHAM_CONG!$C$6:$BF$934,54,FALSE)</f>
        <v>0</v>
      </c>
      <c r="N316" s="16">
        <f>VLOOKUP(B316,[1]GD_CHAM_CONG!$C$1:$BK$473,61,FALSE)</f>
        <v>1</v>
      </c>
      <c r="O316" s="16">
        <f>VLOOKUP(B316,[1]GD_LCD_HS_LNS!$B$4:$F$469,5,FALSE)</f>
        <v>1.5</v>
      </c>
      <c r="P316" s="17">
        <f>VLOOKUP(B316,[1]RPT_LNS_LUONG_CHE_DO!$B$5:$BC$548,54,FALSE)</f>
        <v>6075000</v>
      </c>
      <c r="Q316" s="17">
        <f>VLOOKUP(B316,[1]RPT_LNS_LUONG_CHE_DO!$B$5:$CD$916,81,FALSE)</f>
        <v>0</v>
      </c>
      <c r="R316" s="17">
        <f>VLOOKUP(B316,[1]RPT_PHU_CAP_TN!$B$5:$G$992,6,FALSE)</f>
        <v>0</v>
      </c>
      <c r="S316" s="17">
        <f>VLOOKUP(B316,[1]RPT_TIEN_AN_TRUA!$B$5:$I$993,8,FALSE)</f>
        <v>680000</v>
      </c>
      <c r="T316" s="17">
        <f>VLOOKUP(B316,[1]RPT_LNS_LUONG_CHE_DO!$B$5:$BX$920,75,FALSE)+VLOOKUP(B316,[1]RPT_LNS_LUONG_CHE_DO!$B$5:$BY$920,76,FALSE)</f>
        <v>435923.07692307694</v>
      </c>
      <c r="U316" s="13">
        <f>VLOOKUP(B316,[1]RPT_CAC_KHOAN_GIAM_TRU!$B$4:$I$472,7,FALSE) + VLOOKUP(B316,[1]RPT_CAC_KHOAN_GIAM_TRU!$B$4:$I$472,8,FALSE)</f>
        <v>145307.69230769231</v>
      </c>
      <c r="V316" s="17">
        <f t="shared" si="12"/>
        <v>7190923.076923077</v>
      </c>
      <c r="W316" s="18">
        <f>VLOOKUP(B316,[1]RPT_BAO_HIEM!$B$5:$N$992,11,FALSE)</f>
        <v>302240</v>
      </c>
      <c r="X316" s="18">
        <f>VLOOKUP(B316,[1]RPT_BAO_HIEM!$B$5:$N$992,12,FALSE)</f>
        <v>56670</v>
      </c>
      <c r="Y316" s="18">
        <f>VLOOKUP(B316,[1]RPT_BAO_HIEM!$B$5:$N$992,13,FALSE)</f>
        <v>37780</v>
      </c>
      <c r="Z316" s="19">
        <f>MIN(VLOOKUP(B316,[1]RPT_DOAN_PHI!$B$5:$H$894,7,FALSE),115000)</f>
        <v>37780</v>
      </c>
      <c r="AA316" s="18">
        <f>VLOOKUP(B316,[1]RPT_THUE!$B$5:$H$850,7,FALSE)</f>
        <v>0</v>
      </c>
      <c r="AB316" s="18">
        <f t="shared" si="13"/>
        <v>434470</v>
      </c>
      <c r="AC316" s="20">
        <f t="shared" si="14"/>
        <v>6756453.076923077</v>
      </c>
      <c r="AD316" s="20"/>
      <c r="AE316" s="20"/>
      <c r="AF316" s="20">
        <f t="shared" si="15"/>
        <v>6756453.076923077</v>
      </c>
      <c r="AG316" s="82">
        <f t="shared" si="16"/>
        <v>396690</v>
      </c>
    </row>
    <row r="317" spans="1:33" ht="19.5" customHeight="1">
      <c r="A317" s="12">
        <f t="shared" si="17"/>
        <v>311</v>
      </c>
      <c r="B317" s="40">
        <f>[1]GD_CHUNG!B323</f>
        <v>13733</v>
      </c>
      <c r="C317" s="42" t="str">
        <f>[1]GD_CHUNG!C323</f>
        <v>Nguyễn Mạnh Hân Hoan</v>
      </c>
      <c r="D317" s="42" t="str">
        <f>[1]GD_CHUNG!D323</f>
        <v>Nhân viên Bốc xếp</v>
      </c>
      <c r="E317" s="13" t="str">
        <f>[1]GD_CHUNG!G323</f>
        <v>HD1N</v>
      </c>
      <c r="F317" s="14">
        <f>VLOOKUP(B317,[1]GD_LCD_HS_LNS!$B$4:$E$993,4,FALSE)</f>
        <v>3778000</v>
      </c>
      <c r="G317" s="55">
        <v>19029389562016</v>
      </c>
      <c r="H317" s="15">
        <f>VLOOKUP(B317,[1]GD_CHAM_CONG!$C$6:$AN$934,38,FALSE)</f>
        <v>27</v>
      </c>
      <c r="I317" s="15">
        <f>VLOOKUP(B317,[1]GD_CHAM_CONG!$C$6:$AS$934,39,FALSE)+VLOOKUP(B317,[1]GD_CHAM_CONG!$C$6:$AS$934,40,FALSE)+VLOOKUP(B317,[1]GD_CHAM_CONG!$C$6:$AS$934,41,FALSE)+VLOOKUP(B317,[1]GD_CHAM_CONG!$C$6:$AS$934,42,FALSE)+VLOOKUP(B317,[1]GD_CHAM_CONG!$C$6:$AS$934,43,FALSE)</f>
        <v>0</v>
      </c>
      <c r="J317" s="15">
        <f>VLOOKUP(B317,[1]GD_CHAM_CONG!$C$6:$AV$934,44,FALSE)+VLOOKUP(B317,[1]GD_CHAM_CONG!$C$6:$AV$934,45,FALSE)+VLOOKUP(B317,[1]GD_CHAM_CONG!$C$6:$AV$934,46,FALSE)</f>
        <v>0</v>
      </c>
      <c r="K317" s="15">
        <f>VLOOKUP(B317,[1]GD_CHAM_CONG!$C$6:$AW$934,47,FALSE)</f>
        <v>0</v>
      </c>
      <c r="L317" s="15">
        <f>VLOOKUP(B317,[1]GD_CHAM_CONG!$C$6:$AZ$934,48,FALSE)</f>
        <v>0</v>
      </c>
      <c r="M317" s="15">
        <f>VLOOKUP(B317,[1]GD_CHAM_CONG!$C$6:$BF$934,50,FALSE)+VLOOKUP(B317,[1]GD_CHAM_CONG!$C$6:$BF$934,51,FALSE)+VLOOKUP(B317,[1]GD_CHAM_CONG!$C$6:$BF$934,52,FALSE)+VLOOKUP(B317,[1]GD_CHAM_CONG!$C$6:$BF$934,53,FALSE)+VLOOKUP(B317,[1]GD_CHAM_CONG!$C$6:$BF$934,54,FALSE)</f>
        <v>0</v>
      </c>
      <c r="N317" s="16">
        <f>VLOOKUP(B317,[1]GD_CHAM_CONG!$C$1:$BK$473,61,FALSE)</f>
        <v>1</v>
      </c>
      <c r="O317" s="16">
        <f>VLOOKUP(B317,[1]GD_LCD_HS_LNS!$B$4:$F$469,5,FALSE)</f>
        <v>1.5</v>
      </c>
      <c r="P317" s="17">
        <f>VLOOKUP(B317,[1]RPT_LNS_LUONG_CHE_DO!$B$5:$BC$548,54,FALSE)</f>
        <v>6075000</v>
      </c>
      <c r="Q317" s="17">
        <f>VLOOKUP(B317,[1]RPT_LNS_LUONG_CHE_DO!$B$5:$CD$916,81,FALSE)</f>
        <v>0</v>
      </c>
      <c r="R317" s="17">
        <f>VLOOKUP(B317,[1]RPT_PHU_CAP_TN!$B$5:$G$992,6,FALSE)</f>
        <v>0</v>
      </c>
      <c r="S317" s="17">
        <f>VLOOKUP(B317,[1]RPT_TIEN_AN_TRUA!$B$5:$I$993,8,FALSE)</f>
        <v>680000</v>
      </c>
      <c r="T317" s="17">
        <f>VLOOKUP(B317,[1]RPT_LNS_LUONG_CHE_DO!$B$5:$BX$920,75,FALSE)+VLOOKUP(B317,[1]RPT_LNS_LUONG_CHE_DO!$B$5:$BY$920,76,FALSE)</f>
        <v>435923.07692307694</v>
      </c>
      <c r="U317" s="13">
        <f>VLOOKUP(B317,[1]RPT_CAC_KHOAN_GIAM_TRU!$B$4:$I$472,7,FALSE) + VLOOKUP(B317,[1]RPT_CAC_KHOAN_GIAM_TRU!$B$4:$I$472,8,FALSE)</f>
        <v>145307.69230769231</v>
      </c>
      <c r="V317" s="17">
        <f t="shared" si="12"/>
        <v>7190923.076923077</v>
      </c>
      <c r="W317" s="18">
        <f>VLOOKUP(B317,[1]RPT_BAO_HIEM!$B$5:$N$992,11,FALSE)</f>
        <v>302240</v>
      </c>
      <c r="X317" s="18">
        <f>VLOOKUP(B317,[1]RPT_BAO_HIEM!$B$5:$N$992,12,FALSE)</f>
        <v>56670</v>
      </c>
      <c r="Y317" s="18">
        <f>VLOOKUP(B317,[1]RPT_BAO_HIEM!$B$5:$N$992,13,FALSE)</f>
        <v>37780</v>
      </c>
      <c r="Z317" s="19">
        <f>MIN(VLOOKUP(B317,[1]RPT_DOAN_PHI!$B$5:$H$894,7,FALSE),115000)</f>
        <v>37780</v>
      </c>
      <c r="AA317" s="18">
        <f>VLOOKUP(B317,[1]RPT_THUE!$B$5:$H$850,7,FALSE)</f>
        <v>0</v>
      </c>
      <c r="AB317" s="18">
        <f t="shared" si="13"/>
        <v>434470</v>
      </c>
      <c r="AC317" s="20">
        <f t="shared" si="14"/>
        <v>6756453.076923077</v>
      </c>
      <c r="AD317" s="20"/>
      <c r="AE317" s="20"/>
      <c r="AF317" s="20">
        <f t="shared" si="15"/>
        <v>6756453.076923077</v>
      </c>
      <c r="AG317" s="82">
        <f t="shared" si="16"/>
        <v>396690</v>
      </c>
    </row>
    <row r="318" spans="1:33" ht="19.5" customHeight="1">
      <c r="A318" s="12">
        <f t="shared" si="17"/>
        <v>312</v>
      </c>
      <c r="B318" s="40">
        <f>[1]GD_CHUNG!B324</f>
        <v>13734</v>
      </c>
      <c r="C318" s="42" t="str">
        <f>[1]GD_CHUNG!C324</f>
        <v>Nguyễn Hữu Lâm</v>
      </c>
      <c r="D318" s="42" t="str">
        <f>[1]GD_CHUNG!D324</f>
        <v>Nhân viên Bốc xếp</v>
      </c>
      <c r="E318" s="13" t="str">
        <f>[1]GD_CHUNG!G324</f>
        <v>HD1N</v>
      </c>
      <c r="F318" s="14">
        <f>VLOOKUP(B318,[1]GD_LCD_HS_LNS!$B$4:$E$993,4,FALSE)</f>
        <v>3778000</v>
      </c>
      <c r="G318" s="55">
        <v>19029389563012</v>
      </c>
      <c r="H318" s="15">
        <f>VLOOKUP(B318,[1]GD_CHAM_CONG!$C$6:$AN$934,38,FALSE)</f>
        <v>27</v>
      </c>
      <c r="I318" s="15">
        <f>VLOOKUP(B318,[1]GD_CHAM_CONG!$C$6:$AS$934,39,FALSE)+VLOOKUP(B318,[1]GD_CHAM_CONG!$C$6:$AS$934,40,FALSE)+VLOOKUP(B318,[1]GD_CHAM_CONG!$C$6:$AS$934,41,FALSE)+VLOOKUP(B318,[1]GD_CHAM_CONG!$C$6:$AS$934,42,FALSE)+VLOOKUP(B318,[1]GD_CHAM_CONG!$C$6:$AS$934,43,FALSE)</f>
        <v>0</v>
      </c>
      <c r="J318" s="15">
        <f>VLOOKUP(B318,[1]GD_CHAM_CONG!$C$6:$AV$934,44,FALSE)+VLOOKUP(B318,[1]GD_CHAM_CONG!$C$6:$AV$934,45,FALSE)+VLOOKUP(B318,[1]GD_CHAM_CONG!$C$6:$AV$934,46,FALSE)</f>
        <v>0</v>
      </c>
      <c r="K318" s="15">
        <f>VLOOKUP(B318,[1]GD_CHAM_CONG!$C$6:$AW$934,47,FALSE)</f>
        <v>0</v>
      </c>
      <c r="L318" s="15">
        <f>VLOOKUP(B318,[1]GD_CHAM_CONG!$C$6:$AZ$934,48,FALSE)</f>
        <v>0</v>
      </c>
      <c r="M318" s="15">
        <f>VLOOKUP(B318,[1]GD_CHAM_CONG!$C$6:$BF$934,50,FALSE)+VLOOKUP(B318,[1]GD_CHAM_CONG!$C$6:$BF$934,51,FALSE)+VLOOKUP(B318,[1]GD_CHAM_CONG!$C$6:$BF$934,52,FALSE)+VLOOKUP(B318,[1]GD_CHAM_CONG!$C$6:$BF$934,53,FALSE)+VLOOKUP(B318,[1]GD_CHAM_CONG!$C$6:$BF$934,54,FALSE)</f>
        <v>0</v>
      </c>
      <c r="N318" s="16">
        <f>VLOOKUP(B318,[1]GD_CHAM_CONG!$C$1:$BK$473,61,FALSE)</f>
        <v>1.05</v>
      </c>
      <c r="O318" s="16">
        <f>VLOOKUP(B318,[1]GD_LCD_HS_LNS!$B$4:$F$469,5,FALSE)</f>
        <v>1.5</v>
      </c>
      <c r="P318" s="17">
        <f>VLOOKUP(B318,[1]RPT_LNS_LUONG_CHE_DO!$B$5:$BC$548,54,FALSE)</f>
        <v>6378750.0000000009</v>
      </c>
      <c r="Q318" s="17">
        <f>VLOOKUP(B318,[1]RPT_LNS_LUONG_CHE_DO!$B$5:$CD$916,81,FALSE)</f>
        <v>0</v>
      </c>
      <c r="R318" s="17">
        <f>VLOOKUP(B318,[1]RPT_PHU_CAP_TN!$B$5:$G$992,6,FALSE)</f>
        <v>0</v>
      </c>
      <c r="S318" s="17">
        <f>VLOOKUP(B318,[1]RPT_TIEN_AN_TRUA!$B$5:$I$993,8,FALSE)</f>
        <v>680000</v>
      </c>
      <c r="T318" s="17">
        <f>VLOOKUP(B318,[1]RPT_LNS_LUONG_CHE_DO!$B$5:$BX$920,75,FALSE)+VLOOKUP(B318,[1]RPT_LNS_LUONG_CHE_DO!$B$5:$BY$920,76,FALSE)</f>
        <v>435923.07692307694</v>
      </c>
      <c r="U318" s="13">
        <f>VLOOKUP(B318,[1]RPT_CAC_KHOAN_GIAM_TRU!$B$4:$I$472,7,FALSE) + VLOOKUP(B318,[1]RPT_CAC_KHOAN_GIAM_TRU!$B$4:$I$472,8,FALSE)</f>
        <v>145307.69230769231</v>
      </c>
      <c r="V318" s="17">
        <f t="shared" si="12"/>
        <v>7494673.0769230779</v>
      </c>
      <c r="W318" s="18">
        <f>VLOOKUP(B318,[1]RPT_BAO_HIEM!$B$5:$N$992,11,FALSE)</f>
        <v>302240</v>
      </c>
      <c r="X318" s="18">
        <f>VLOOKUP(B318,[1]RPT_BAO_HIEM!$B$5:$N$992,12,FALSE)</f>
        <v>56670</v>
      </c>
      <c r="Y318" s="18">
        <f>VLOOKUP(B318,[1]RPT_BAO_HIEM!$B$5:$N$992,13,FALSE)</f>
        <v>37780</v>
      </c>
      <c r="Z318" s="19">
        <f>MIN(VLOOKUP(B318,[1]RPT_DOAN_PHI!$B$5:$H$894,7,FALSE),115000)</f>
        <v>37780</v>
      </c>
      <c r="AA318" s="18">
        <f>VLOOKUP(B318,[1]RPT_THUE!$B$5:$H$850,7,FALSE)</f>
        <v>0</v>
      </c>
      <c r="AB318" s="18">
        <f t="shared" si="13"/>
        <v>434470</v>
      </c>
      <c r="AC318" s="20">
        <f t="shared" si="14"/>
        <v>7060203.0769230779</v>
      </c>
      <c r="AD318" s="20"/>
      <c r="AE318" s="20"/>
      <c r="AF318" s="20">
        <f t="shared" si="15"/>
        <v>7060203.0769230779</v>
      </c>
      <c r="AG318" s="82">
        <f t="shared" si="16"/>
        <v>396690</v>
      </c>
    </row>
    <row r="319" spans="1:33" ht="19.5" customHeight="1">
      <c r="A319" s="12">
        <f t="shared" si="17"/>
        <v>313</v>
      </c>
      <c r="B319" s="40">
        <f>[1]GD_CHUNG!B325</f>
        <v>13736</v>
      </c>
      <c r="C319" s="42" t="str">
        <f>[1]GD_CHUNG!C325</f>
        <v>Nguyễn Mạnh Tưởng</v>
      </c>
      <c r="D319" s="42" t="str">
        <f>[1]GD_CHUNG!D325</f>
        <v>Nhân viên Bốc xếp</v>
      </c>
      <c r="E319" s="13" t="str">
        <f>[1]GD_CHUNG!G325</f>
        <v>HD1N</v>
      </c>
      <c r="F319" s="14">
        <f>VLOOKUP(B319,[1]GD_LCD_HS_LNS!$B$4:$E$993,4,FALSE)</f>
        <v>3778000</v>
      </c>
      <c r="G319" s="55">
        <v>19029389566011</v>
      </c>
      <c r="H319" s="15">
        <f>VLOOKUP(B319,[1]GD_CHAM_CONG!$C$6:$AN$934,38,FALSE)</f>
        <v>27</v>
      </c>
      <c r="I319" s="15">
        <f>VLOOKUP(B319,[1]GD_CHAM_CONG!$C$6:$AS$934,39,FALSE)+VLOOKUP(B319,[1]GD_CHAM_CONG!$C$6:$AS$934,40,FALSE)+VLOOKUP(B319,[1]GD_CHAM_CONG!$C$6:$AS$934,41,FALSE)+VLOOKUP(B319,[1]GD_CHAM_CONG!$C$6:$AS$934,42,FALSE)+VLOOKUP(B319,[1]GD_CHAM_CONG!$C$6:$AS$934,43,FALSE)</f>
        <v>0</v>
      </c>
      <c r="J319" s="15">
        <f>VLOOKUP(B319,[1]GD_CHAM_CONG!$C$6:$AV$934,44,FALSE)+VLOOKUP(B319,[1]GD_CHAM_CONG!$C$6:$AV$934,45,FALSE)+VLOOKUP(B319,[1]GD_CHAM_CONG!$C$6:$AV$934,46,FALSE)</f>
        <v>0</v>
      </c>
      <c r="K319" s="15">
        <f>VLOOKUP(B319,[1]GD_CHAM_CONG!$C$6:$AW$934,47,FALSE)</f>
        <v>0</v>
      </c>
      <c r="L319" s="15">
        <f>VLOOKUP(B319,[1]GD_CHAM_CONG!$C$6:$AZ$934,48,FALSE)</f>
        <v>0</v>
      </c>
      <c r="M319" s="15">
        <f>VLOOKUP(B319,[1]GD_CHAM_CONG!$C$6:$BF$934,50,FALSE)+VLOOKUP(B319,[1]GD_CHAM_CONG!$C$6:$BF$934,51,FALSE)+VLOOKUP(B319,[1]GD_CHAM_CONG!$C$6:$BF$934,52,FALSE)+VLOOKUP(B319,[1]GD_CHAM_CONG!$C$6:$BF$934,53,FALSE)+VLOOKUP(B319,[1]GD_CHAM_CONG!$C$6:$BF$934,54,FALSE)</f>
        <v>0</v>
      </c>
      <c r="N319" s="16">
        <f>VLOOKUP(B319,[1]GD_CHAM_CONG!$C$1:$BK$473,61,FALSE)</f>
        <v>0.9</v>
      </c>
      <c r="O319" s="16">
        <f>VLOOKUP(B319,[1]GD_LCD_HS_LNS!$B$4:$F$469,5,FALSE)</f>
        <v>1.5</v>
      </c>
      <c r="P319" s="17">
        <f>VLOOKUP(B319,[1]RPT_LNS_LUONG_CHE_DO!$B$5:$BC$548,54,FALSE)</f>
        <v>5467500</v>
      </c>
      <c r="Q319" s="17">
        <f>VLOOKUP(B319,[1]RPT_LNS_LUONG_CHE_DO!$B$5:$CD$916,81,FALSE)</f>
        <v>0</v>
      </c>
      <c r="R319" s="17">
        <f>VLOOKUP(B319,[1]RPT_PHU_CAP_TN!$B$5:$G$992,6,FALSE)</f>
        <v>0</v>
      </c>
      <c r="S319" s="17">
        <f>VLOOKUP(B319,[1]RPT_TIEN_AN_TRUA!$B$5:$I$993,8,FALSE)</f>
        <v>680000</v>
      </c>
      <c r="T319" s="17">
        <f>VLOOKUP(B319,[1]RPT_LNS_LUONG_CHE_DO!$B$5:$BX$920,75,FALSE)+VLOOKUP(B319,[1]RPT_LNS_LUONG_CHE_DO!$B$5:$BY$920,76,FALSE)</f>
        <v>435923.07692307694</v>
      </c>
      <c r="U319" s="13">
        <f>VLOOKUP(B319,[1]RPT_CAC_KHOAN_GIAM_TRU!$B$4:$I$472,7,FALSE) + VLOOKUP(B319,[1]RPT_CAC_KHOAN_GIAM_TRU!$B$4:$I$472,8,FALSE)</f>
        <v>145307.69230769231</v>
      </c>
      <c r="V319" s="17">
        <f t="shared" si="12"/>
        <v>6583423.076923077</v>
      </c>
      <c r="W319" s="18">
        <f>VLOOKUP(B319,[1]RPT_BAO_HIEM!$B$5:$N$992,11,FALSE)</f>
        <v>302240</v>
      </c>
      <c r="X319" s="18">
        <f>VLOOKUP(B319,[1]RPT_BAO_HIEM!$B$5:$N$992,12,FALSE)</f>
        <v>56670</v>
      </c>
      <c r="Y319" s="18">
        <f>VLOOKUP(B319,[1]RPT_BAO_HIEM!$B$5:$N$992,13,FALSE)</f>
        <v>37780</v>
      </c>
      <c r="Z319" s="19">
        <f>MIN(VLOOKUP(B319,[1]RPT_DOAN_PHI!$B$5:$H$894,7,FALSE),115000)</f>
        <v>37780</v>
      </c>
      <c r="AA319" s="18">
        <f>VLOOKUP(B319,[1]RPT_THUE!$B$5:$H$850,7,FALSE)</f>
        <v>0</v>
      </c>
      <c r="AB319" s="18">
        <f t="shared" si="13"/>
        <v>434470</v>
      </c>
      <c r="AC319" s="20">
        <f t="shared" si="14"/>
        <v>6148953.076923077</v>
      </c>
      <c r="AD319" s="20"/>
      <c r="AE319" s="20"/>
      <c r="AF319" s="20">
        <f t="shared" si="15"/>
        <v>6148953.076923077</v>
      </c>
      <c r="AG319" s="82">
        <f t="shared" si="16"/>
        <v>396690</v>
      </c>
    </row>
    <row r="320" spans="1:33" ht="19.5" customHeight="1">
      <c r="A320" s="12">
        <f t="shared" si="17"/>
        <v>314</v>
      </c>
      <c r="B320" s="40">
        <f>[1]GD_CHUNG!B326</f>
        <v>13737</v>
      </c>
      <c r="C320" s="42" t="str">
        <f>[1]GD_CHUNG!C326</f>
        <v>Nguyễn Minh Hiếu</v>
      </c>
      <c r="D320" s="42" t="str">
        <f>[1]GD_CHUNG!D326</f>
        <v>Nhân viên Bốc xếp</v>
      </c>
      <c r="E320" s="13" t="str">
        <f>[1]GD_CHUNG!G326</f>
        <v>HD1N</v>
      </c>
      <c r="F320" s="14">
        <f>VLOOKUP(B320,[1]GD_LCD_HS_LNS!$B$4:$E$993,4,FALSE)</f>
        <v>3778000</v>
      </c>
      <c r="G320" s="55">
        <v>19026719468020</v>
      </c>
      <c r="H320" s="15">
        <f>VLOOKUP(B320,[1]GD_CHAM_CONG!$C$6:$AN$934,38,FALSE)</f>
        <v>5</v>
      </c>
      <c r="I320" s="15">
        <f>VLOOKUP(B320,[1]GD_CHAM_CONG!$C$6:$AS$934,39,FALSE)+VLOOKUP(B320,[1]GD_CHAM_CONG!$C$6:$AS$934,40,FALSE)+VLOOKUP(B320,[1]GD_CHAM_CONG!$C$6:$AS$934,41,FALSE)+VLOOKUP(B320,[1]GD_CHAM_CONG!$C$6:$AS$934,42,FALSE)+VLOOKUP(B320,[1]GD_CHAM_CONG!$C$6:$AS$934,43,FALSE)</f>
        <v>19</v>
      </c>
      <c r="J320" s="15">
        <f>VLOOKUP(B320,[1]GD_CHAM_CONG!$C$6:$AV$934,44,FALSE)+VLOOKUP(B320,[1]GD_CHAM_CONG!$C$6:$AV$934,45,FALSE)+VLOOKUP(B320,[1]GD_CHAM_CONG!$C$6:$AV$934,46,FALSE)</f>
        <v>0</v>
      </c>
      <c r="K320" s="15">
        <f>VLOOKUP(B320,[1]GD_CHAM_CONG!$C$6:$AW$934,47,FALSE)</f>
        <v>0</v>
      </c>
      <c r="L320" s="15">
        <f>VLOOKUP(B320,[1]GD_CHAM_CONG!$C$6:$AZ$934,48,FALSE)</f>
        <v>3</v>
      </c>
      <c r="M320" s="15">
        <f>VLOOKUP(B320,[1]GD_CHAM_CONG!$C$6:$BF$934,50,FALSE)+VLOOKUP(B320,[1]GD_CHAM_CONG!$C$6:$BF$934,51,FALSE)+VLOOKUP(B320,[1]GD_CHAM_CONG!$C$6:$BF$934,52,FALSE)+VLOOKUP(B320,[1]GD_CHAM_CONG!$C$6:$BF$934,53,FALSE)+VLOOKUP(B320,[1]GD_CHAM_CONG!$C$6:$BF$934,54,FALSE)</f>
        <v>0</v>
      </c>
      <c r="N320" s="16">
        <f>VLOOKUP(B320,[1]GD_CHAM_CONG!$C$1:$BK$473,61,FALSE)</f>
        <v>1</v>
      </c>
      <c r="O320" s="16">
        <f>VLOOKUP(B320,[1]GD_LCD_HS_LNS!$B$4:$F$469,5,FALSE)</f>
        <v>1.5</v>
      </c>
      <c r="P320" s="17">
        <f>VLOOKUP(B320,[1]RPT_LNS_LUONG_CHE_DO!$B$5:$BC$548,54,FALSE)</f>
        <v>1125000</v>
      </c>
      <c r="Q320" s="17">
        <f>VLOOKUP(B320,[1]RPT_LNS_LUONG_CHE_DO!$B$5:$CD$916,81,FALSE)</f>
        <v>435923.07692307694</v>
      </c>
      <c r="R320" s="17">
        <f>VLOOKUP(B320,[1]RPT_PHU_CAP_TN!$B$5:$G$992,6,FALSE)</f>
        <v>0</v>
      </c>
      <c r="S320" s="17">
        <f>VLOOKUP(B320,[1]RPT_TIEN_AN_TRUA!$B$5:$I$993,8,FALSE)</f>
        <v>125925.92592592591</v>
      </c>
      <c r="T320" s="17">
        <f>VLOOKUP(B320,[1]RPT_LNS_LUONG_CHE_DO!$B$5:$BX$920,75,FALSE)+VLOOKUP(B320,[1]RPT_LNS_LUONG_CHE_DO!$B$5:$BY$920,76,FALSE)</f>
        <v>0</v>
      </c>
      <c r="U320" s="13">
        <f>VLOOKUP(B320,[1]RPT_CAC_KHOAN_GIAM_TRU!$B$4:$I$472,7,FALSE) + VLOOKUP(B320,[1]RPT_CAC_KHOAN_GIAM_TRU!$B$4:$I$472,8,FALSE)</f>
        <v>0</v>
      </c>
      <c r="V320" s="17">
        <f t="shared" si="12"/>
        <v>1686849.0028490028</v>
      </c>
      <c r="W320" s="18">
        <f>VLOOKUP(B320,[1]RPT_BAO_HIEM!$B$5:$N$992,11,FALSE)</f>
        <v>302240</v>
      </c>
      <c r="X320" s="18">
        <f>VLOOKUP(B320,[1]RPT_BAO_HIEM!$B$5:$N$992,12,FALSE)</f>
        <v>56670</v>
      </c>
      <c r="Y320" s="18">
        <f>VLOOKUP(B320,[1]RPT_BAO_HIEM!$B$5:$N$992,13,FALSE)</f>
        <v>37780</v>
      </c>
      <c r="Z320" s="19">
        <f>MIN(VLOOKUP(B320,[1]RPT_DOAN_PHI!$B$5:$H$894,7,FALSE),115000)</f>
        <v>37780</v>
      </c>
      <c r="AA320" s="18">
        <f>VLOOKUP(B320,[1]RPT_THUE!$B$5:$H$850,7,FALSE)</f>
        <v>0</v>
      </c>
      <c r="AB320" s="18">
        <f t="shared" si="13"/>
        <v>434470</v>
      </c>
      <c r="AC320" s="20">
        <f t="shared" si="14"/>
        <v>1252379.0028490028</v>
      </c>
      <c r="AD320" s="20"/>
      <c r="AE320" s="20"/>
      <c r="AF320" s="20">
        <f t="shared" si="15"/>
        <v>1252379.0028490028</v>
      </c>
      <c r="AG320" s="82">
        <f t="shared" si="16"/>
        <v>396690</v>
      </c>
    </row>
    <row r="321" spans="1:33" ht="19.5" customHeight="1">
      <c r="A321" s="12">
        <f t="shared" si="17"/>
        <v>315</v>
      </c>
      <c r="B321" s="40">
        <f>[1]GD_CHUNG!B327</f>
        <v>13738</v>
      </c>
      <c r="C321" s="42" t="str">
        <f>[1]GD_CHUNG!C327</f>
        <v>Lê Văn Hợi</v>
      </c>
      <c r="D321" s="42" t="str">
        <f>[1]GD_CHUNG!D327</f>
        <v>Nhân viên Bốc xếp</v>
      </c>
      <c r="E321" s="13" t="str">
        <f>[1]GD_CHUNG!G327</f>
        <v>HD1N</v>
      </c>
      <c r="F321" s="14">
        <f>VLOOKUP(B321,[1]GD_LCD_HS_LNS!$B$4:$E$993,4,FALSE)</f>
        <v>3778000</v>
      </c>
      <c r="G321" s="54">
        <v>19028053836014</v>
      </c>
      <c r="H321" s="15">
        <f>VLOOKUP(B321,[1]GD_CHAM_CONG!$C$6:$AN$934,38,FALSE)</f>
        <v>27</v>
      </c>
      <c r="I321" s="15">
        <f>VLOOKUP(B321,[1]GD_CHAM_CONG!$C$6:$AS$934,39,FALSE)+VLOOKUP(B321,[1]GD_CHAM_CONG!$C$6:$AS$934,40,FALSE)+VLOOKUP(B321,[1]GD_CHAM_CONG!$C$6:$AS$934,41,FALSE)+VLOOKUP(B321,[1]GD_CHAM_CONG!$C$6:$AS$934,42,FALSE)+VLOOKUP(B321,[1]GD_CHAM_CONG!$C$6:$AS$934,43,FALSE)</f>
        <v>0</v>
      </c>
      <c r="J321" s="15">
        <f>VLOOKUP(B321,[1]GD_CHAM_CONG!$C$6:$AV$934,44,FALSE)+VLOOKUP(B321,[1]GD_CHAM_CONG!$C$6:$AV$934,45,FALSE)+VLOOKUP(B321,[1]GD_CHAM_CONG!$C$6:$AV$934,46,FALSE)</f>
        <v>0</v>
      </c>
      <c r="K321" s="15">
        <f>VLOOKUP(B321,[1]GD_CHAM_CONG!$C$6:$AW$934,47,FALSE)</f>
        <v>0</v>
      </c>
      <c r="L321" s="15">
        <f>VLOOKUP(B321,[1]GD_CHAM_CONG!$C$6:$AZ$934,48,FALSE)</f>
        <v>0</v>
      </c>
      <c r="M321" s="15">
        <f>VLOOKUP(B321,[1]GD_CHAM_CONG!$C$6:$BF$934,50,FALSE)+VLOOKUP(B321,[1]GD_CHAM_CONG!$C$6:$BF$934,51,FALSE)+VLOOKUP(B321,[1]GD_CHAM_CONG!$C$6:$BF$934,52,FALSE)+VLOOKUP(B321,[1]GD_CHAM_CONG!$C$6:$BF$934,53,FALSE)+VLOOKUP(B321,[1]GD_CHAM_CONG!$C$6:$BF$934,54,FALSE)</f>
        <v>0</v>
      </c>
      <c r="N321" s="16">
        <f>VLOOKUP(B321,[1]GD_CHAM_CONG!$C$1:$BK$473,61,FALSE)</f>
        <v>1</v>
      </c>
      <c r="O321" s="16">
        <f>VLOOKUP(B321,[1]GD_LCD_HS_LNS!$B$4:$F$469,5,FALSE)</f>
        <v>1.5</v>
      </c>
      <c r="P321" s="17">
        <f>VLOOKUP(B321,[1]RPT_LNS_LUONG_CHE_DO!$B$5:$BC$548,54,FALSE)</f>
        <v>6075000</v>
      </c>
      <c r="Q321" s="17">
        <f>VLOOKUP(B321,[1]RPT_LNS_LUONG_CHE_DO!$B$5:$CD$916,81,FALSE)</f>
        <v>0</v>
      </c>
      <c r="R321" s="17">
        <f>VLOOKUP(B321,[1]RPT_PHU_CAP_TN!$B$5:$G$992,6,FALSE)</f>
        <v>0</v>
      </c>
      <c r="S321" s="17">
        <f>VLOOKUP(B321,[1]RPT_TIEN_AN_TRUA!$B$5:$I$993,8,FALSE)</f>
        <v>680000</v>
      </c>
      <c r="T321" s="17">
        <f>VLOOKUP(B321,[1]RPT_LNS_LUONG_CHE_DO!$B$5:$BX$920,75,FALSE)+VLOOKUP(B321,[1]RPT_LNS_LUONG_CHE_DO!$B$5:$BY$920,76,FALSE)</f>
        <v>435923.07692307694</v>
      </c>
      <c r="U321" s="13">
        <f>VLOOKUP(B321,[1]RPT_CAC_KHOAN_GIAM_TRU!$B$4:$I$472,7,FALSE) + VLOOKUP(B321,[1]RPT_CAC_KHOAN_GIAM_TRU!$B$4:$I$472,8,FALSE)</f>
        <v>145307.69230769231</v>
      </c>
      <c r="V321" s="17">
        <f t="shared" si="12"/>
        <v>7190923.076923077</v>
      </c>
      <c r="W321" s="18">
        <f>VLOOKUP(B321,[1]RPT_BAO_HIEM!$B$5:$N$992,11,FALSE)</f>
        <v>302240</v>
      </c>
      <c r="X321" s="18">
        <f>VLOOKUP(B321,[1]RPT_BAO_HIEM!$B$5:$N$992,12,FALSE)</f>
        <v>56670</v>
      </c>
      <c r="Y321" s="18">
        <f>VLOOKUP(B321,[1]RPT_BAO_HIEM!$B$5:$N$992,13,FALSE)</f>
        <v>37780</v>
      </c>
      <c r="Z321" s="19">
        <f>MIN(VLOOKUP(B321,[1]RPT_DOAN_PHI!$B$5:$H$894,7,FALSE),115000)</f>
        <v>37780</v>
      </c>
      <c r="AA321" s="18">
        <f>VLOOKUP(B321,[1]RPT_THUE!$B$5:$H$850,7,FALSE)</f>
        <v>0</v>
      </c>
      <c r="AB321" s="18">
        <f t="shared" si="13"/>
        <v>434470</v>
      </c>
      <c r="AC321" s="20">
        <f t="shared" si="14"/>
        <v>6756453.076923077</v>
      </c>
      <c r="AD321" s="20"/>
      <c r="AE321" s="20"/>
      <c r="AF321" s="20">
        <f t="shared" si="15"/>
        <v>6756453.076923077</v>
      </c>
      <c r="AG321" s="82">
        <f t="shared" si="16"/>
        <v>396690</v>
      </c>
    </row>
    <row r="322" spans="1:33" ht="19.5" customHeight="1">
      <c r="A322" s="12">
        <f t="shared" si="17"/>
        <v>316</v>
      </c>
      <c r="B322" s="40">
        <f>[1]GD_CHUNG!B328</f>
        <v>13739</v>
      </c>
      <c r="C322" s="42" t="str">
        <f>[1]GD_CHUNG!C328</f>
        <v>Bùi Đình Cảnh</v>
      </c>
      <c r="D322" s="42" t="str">
        <f>[1]GD_CHUNG!D328</f>
        <v>Nhân viên Bốc xếp</v>
      </c>
      <c r="E322" s="13" t="str">
        <f>[1]GD_CHUNG!G328</f>
        <v>HD1N</v>
      </c>
      <c r="F322" s="14">
        <f>VLOOKUP(B322,[1]GD_LCD_HS_LNS!$B$4:$E$993,4,FALSE)</f>
        <v>3778000</v>
      </c>
      <c r="G322" s="55">
        <v>19029389567018</v>
      </c>
      <c r="H322" s="15">
        <f>VLOOKUP(B322,[1]GD_CHAM_CONG!$C$6:$AN$934,38,FALSE)</f>
        <v>27</v>
      </c>
      <c r="I322" s="15">
        <f>VLOOKUP(B322,[1]GD_CHAM_CONG!$C$6:$AS$934,39,FALSE)+VLOOKUP(B322,[1]GD_CHAM_CONG!$C$6:$AS$934,40,FALSE)+VLOOKUP(B322,[1]GD_CHAM_CONG!$C$6:$AS$934,41,FALSE)+VLOOKUP(B322,[1]GD_CHAM_CONG!$C$6:$AS$934,42,FALSE)+VLOOKUP(B322,[1]GD_CHAM_CONG!$C$6:$AS$934,43,FALSE)</f>
        <v>0</v>
      </c>
      <c r="J322" s="15">
        <f>VLOOKUP(B322,[1]GD_CHAM_CONG!$C$6:$AV$934,44,FALSE)+VLOOKUP(B322,[1]GD_CHAM_CONG!$C$6:$AV$934,45,FALSE)+VLOOKUP(B322,[1]GD_CHAM_CONG!$C$6:$AV$934,46,FALSE)</f>
        <v>0</v>
      </c>
      <c r="K322" s="15">
        <f>VLOOKUP(B322,[1]GD_CHAM_CONG!$C$6:$AW$934,47,FALSE)</f>
        <v>0</v>
      </c>
      <c r="L322" s="15">
        <f>VLOOKUP(B322,[1]GD_CHAM_CONG!$C$6:$AZ$934,48,FALSE)</f>
        <v>0</v>
      </c>
      <c r="M322" s="15">
        <f>VLOOKUP(B322,[1]GD_CHAM_CONG!$C$6:$BF$934,50,FALSE)+VLOOKUP(B322,[1]GD_CHAM_CONG!$C$6:$BF$934,51,FALSE)+VLOOKUP(B322,[1]GD_CHAM_CONG!$C$6:$BF$934,52,FALSE)+VLOOKUP(B322,[1]GD_CHAM_CONG!$C$6:$BF$934,53,FALSE)+VLOOKUP(B322,[1]GD_CHAM_CONG!$C$6:$BF$934,54,FALSE)</f>
        <v>0</v>
      </c>
      <c r="N322" s="16">
        <f>VLOOKUP(B322,[1]GD_CHAM_CONG!$C$1:$BK$473,61,FALSE)</f>
        <v>1.05</v>
      </c>
      <c r="O322" s="16">
        <f>VLOOKUP(B322,[1]GD_LCD_HS_LNS!$B$4:$F$469,5,FALSE)</f>
        <v>1.5</v>
      </c>
      <c r="P322" s="17">
        <f>VLOOKUP(B322,[1]RPT_LNS_LUONG_CHE_DO!$B$5:$BC$548,54,FALSE)</f>
        <v>6378750.0000000009</v>
      </c>
      <c r="Q322" s="17">
        <f>VLOOKUP(B322,[1]RPT_LNS_LUONG_CHE_DO!$B$5:$CD$916,81,FALSE)</f>
        <v>0</v>
      </c>
      <c r="R322" s="17">
        <f>VLOOKUP(B322,[1]RPT_PHU_CAP_TN!$B$5:$G$992,6,FALSE)</f>
        <v>0</v>
      </c>
      <c r="S322" s="17">
        <f>VLOOKUP(B322,[1]RPT_TIEN_AN_TRUA!$B$5:$I$993,8,FALSE)</f>
        <v>680000</v>
      </c>
      <c r="T322" s="17">
        <f>VLOOKUP(B322,[1]RPT_LNS_LUONG_CHE_DO!$B$5:$BX$920,75,FALSE)+VLOOKUP(B322,[1]RPT_LNS_LUONG_CHE_DO!$B$5:$BY$920,76,FALSE)</f>
        <v>435923.07692307694</v>
      </c>
      <c r="U322" s="13">
        <f>VLOOKUP(B322,[1]RPT_CAC_KHOAN_GIAM_TRU!$B$4:$I$472,7,FALSE) + VLOOKUP(B322,[1]RPT_CAC_KHOAN_GIAM_TRU!$B$4:$I$472,8,FALSE)</f>
        <v>145307.69230769231</v>
      </c>
      <c r="V322" s="17">
        <f t="shared" si="12"/>
        <v>7494673.0769230779</v>
      </c>
      <c r="W322" s="18">
        <f>VLOOKUP(B322,[1]RPT_BAO_HIEM!$B$5:$N$992,11,FALSE)</f>
        <v>302240</v>
      </c>
      <c r="X322" s="18">
        <f>VLOOKUP(B322,[1]RPT_BAO_HIEM!$B$5:$N$992,12,FALSE)</f>
        <v>56670</v>
      </c>
      <c r="Y322" s="18">
        <f>VLOOKUP(B322,[1]RPT_BAO_HIEM!$B$5:$N$992,13,FALSE)</f>
        <v>37780</v>
      </c>
      <c r="Z322" s="19">
        <f>MIN(VLOOKUP(B322,[1]RPT_DOAN_PHI!$B$5:$H$894,7,FALSE),115000)</f>
        <v>37780</v>
      </c>
      <c r="AA322" s="18">
        <f>VLOOKUP(B322,[1]RPT_THUE!$B$5:$H$850,7,FALSE)</f>
        <v>0</v>
      </c>
      <c r="AB322" s="18">
        <f t="shared" si="13"/>
        <v>434470</v>
      </c>
      <c r="AC322" s="20">
        <f t="shared" si="14"/>
        <v>7060203.0769230779</v>
      </c>
      <c r="AD322" s="20"/>
      <c r="AE322" s="20"/>
      <c r="AF322" s="20">
        <f t="shared" si="15"/>
        <v>7060203.0769230779</v>
      </c>
      <c r="AG322" s="82">
        <f t="shared" si="16"/>
        <v>396690</v>
      </c>
    </row>
    <row r="323" spans="1:33" ht="19.5" customHeight="1">
      <c r="A323" s="12">
        <f t="shared" si="17"/>
        <v>317</v>
      </c>
      <c r="B323" s="40">
        <f>[1]GD_CHUNG!B329</f>
        <v>13740</v>
      </c>
      <c r="C323" s="42" t="str">
        <f>[1]GD_CHUNG!C329</f>
        <v>Nguyễn Đức Duy</v>
      </c>
      <c r="D323" s="42" t="str">
        <f>[1]GD_CHUNG!D329</f>
        <v>Nhân viên Bốc xếp</v>
      </c>
      <c r="E323" s="13" t="str">
        <f>[1]GD_CHUNG!G329</f>
        <v>HD1N</v>
      </c>
      <c r="F323" s="14">
        <f>VLOOKUP(B323,[1]GD_LCD_HS_LNS!$B$4:$E$993,4,FALSE)</f>
        <v>3778000</v>
      </c>
      <c r="G323" s="55">
        <v>19029389574014</v>
      </c>
      <c r="H323" s="15">
        <f>VLOOKUP(B323,[1]GD_CHAM_CONG!$C$6:$AN$934,38,FALSE)</f>
        <v>27</v>
      </c>
      <c r="I323" s="15">
        <f>VLOOKUP(B323,[1]GD_CHAM_CONG!$C$6:$AS$934,39,FALSE)+VLOOKUP(B323,[1]GD_CHAM_CONG!$C$6:$AS$934,40,FALSE)+VLOOKUP(B323,[1]GD_CHAM_CONG!$C$6:$AS$934,41,FALSE)+VLOOKUP(B323,[1]GD_CHAM_CONG!$C$6:$AS$934,42,FALSE)+VLOOKUP(B323,[1]GD_CHAM_CONG!$C$6:$AS$934,43,FALSE)</f>
        <v>0</v>
      </c>
      <c r="J323" s="15">
        <f>VLOOKUP(B323,[1]GD_CHAM_CONG!$C$6:$AV$934,44,FALSE)+VLOOKUP(B323,[1]GD_CHAM_CONG!$C$6:$AV$934,45,FALSE)+VLOOKUP(B323,[1]GD_CHAM_CONG!$C$6:$AV$934,46,FALSE)</f>
        <v>0</v>
      </c>
      <c r="K323" s="15">
        <f>VLOOKUP(B323,[1]GD_CHAM_CONG!$C$6:$AW$934,47,FALSE)</f>
        <v>0</v>
      </c>
      <c r="L323" s="15">
        <f>VLOOKUP(B323,[1]GD_CHAM_CONG!$C$6:$AZ$934,48,FALSE)</f>
        <v>0</v>
      </c>
      <c r="M323" s="15">
        <f>VLOOKUP(B323,[1]GD_CHAM_CONG!$C$6:$BF$934,50,FALSE)+VLOOKUP(B323,[1]GD_CHAM_CONG!$C$6:$BF$934,51,FALSE)+VLOOKUP(B323,[1]GD_CHAM_CONG!$C$6:$BF$934,52,FALSE)+VLOOKUP(B323,[1]GD_CHAM_CONG!$C$6:$BF$934,53,FALSE)+VLOOKUP(B323,[1]GD_CHAM_CONG!$C$6:$BF$934,54,FALSE)</f>
        <v>0</v>
      </c>
      <c r="N323" s="16">
        <f>VLOOKUP(B323,[1]GD_CHAM_CONG!$C$1:$BK$473,61,FALSE)</f>
        <v>1</v>
      </c>
      <c r="O323" s="16">
        <f>VLOOKUP(B323,[1]GD_LCD_HS_LNS!$B$4:$F$469,5,FALSE)</f>
        <v>1.5</v>
      </c>
      <c r="P323" s="17">
        <f>VLOOKUP(B323,[1]RPT_LNS_LUONG_CHE_DO!$B$5:$BC$548,54,FALSE)</f>
        <v>6075000</v>
      </c>
      <c r="Q323" s="17">
        <f>VLOOKUP(B323,[1]RPT_LNS_LUONG_CHE_DO!$B$5:$CD$916,81,FALSE)</f>
        <v>0</v>
      </c>
      <c r="R323" s="17">
        <f>VLOOKUP(B323,[1]RPT_PHU_CAP_TN!$B$5:$G$992,6,FALSE)</f>
        <v>0</v>
      </c>
      <c r="S323" s="17">
        <f>VLOOKUP(B323,[1]RPT_TIEN_AN_TRUA!$B$5:$I$993,8,FALSE)</f>
        <v>680000</v>
      </c>
      <c r="T323" s="17">
        <f>VLOOKUP(B323,[1]RPT_LNS_LUONG_CHE_DO!$B$5:$BX$920,75,FALSE)+VLOOKUP(B323,[1]RPT_LNS_LUONG_CHE_DO!$B$5:$BY$920,76,FALSE)</f>
        <v>435923.07692307694</v>
      </c>
      <c r="U323" s="13">
        <f>VLOOKUP(B323,[1]RPT_CAC_KHOAN_GIAM_TRU!$B$4:$I$472,7,FALSE) + VLOOKUP(B323,[1]RPT_CAC_KHOAN_GIAM_TRU!$B$4:$I$472,8,FALSE)</f>
        <v>145307.69230769231</v>
      </c>
      <c r="V323" s="17">
        <f t="shared" si="12"/>
        <v>7190923.076923077</v>
      </c>
      <c r="W323" s="18">
        <f>VLOOKUP(B323,[1]RPT_BAO_HIEM!$B$5:$N$992,11,FALSE)</f>
        <v>302240</v>
      </c>
      <c r="X323" s="18">
        <f>VLOOKUP(B323,[1]RPT_BAO_HIEM!$B$5:$N$992,12,FALSE)</f>
        <v>56670</v>
      </c>
      <c r="Y323" s="18">
        <f>VLOOKUP(B323,[1]RPT_BAO_HIEM!$B$5:$N$992,13,FALSE)</f>
        <v>37780</v>
      </c>
      <c r="Z323" s="19">
        <f>MIN(VLOOKUP(B323,[1]RPT_DOAN_PHI!$B$5:$H$894,7,FALSE),115000)</f>
        <v>37780</v>
      </c>
      <c r="AA323" s="18">
        <f>VLOOKUP(B323,[1]RPT_THUE!$B$5:$H$850,7,FALSE)</f>
        <v>0</v>
      </c>
      <c r="AB323" s="18">
        <f t="shared" si="13"/>
        <v>434470</v>
      </c>
      <c r="AC323" s="20">
        <f t="shared" si="14"/>
        <v>6756453.076923077</v>
      </c>
      <c r="AD323" s="20"/>
      <c r="AE323" s="20"/>
      <c r="AF323" s="20">
        <f t="shared" si="15"/>
        <v>6756453.076923077</v>
      </c>
      <c r="AG323" s="82">
        <f t="shared" si="16"/>
        <v>396690</v>
      </c>
    </row>
    <row r="324" spans="1:33" ht="19.5" customHeight="1">
      <c r="A324" s="12">
        <f t="shared" si="17"/>
        <v>318</v>
      </c>
      <c r="B324" s="40">
        <f>[1]GD_CHUNG!B330</f>
        <v>13741</v>
      </c>
      <c r="C324" s="42" t="str">
        <f>[1]GD_CHUNG!C330</f>
        <v>Trương Trung Hải</v>
      </c>
      <c r="D324" s="42" t="str">
        <f>[1]GD_CHUNG!D330</f>
        <v>Nhân viên Bốc xếp</v>
      </c>
      <c r="E324" s="13" t="str">
        <f>[1]GD_CHUNG!G330</f>
        <v>HD1N</v>
      </c>
      <c r="F324" s="14">
        <f>VLOOKUP(B324,[1]GD_LCD_HS_LNS!$B$4:$E$993,4,FALSE)</f>
        <v>3778000</v>
      </c>
      <c r="G324" s="55">
        <v>19029389575010</v>
      </c>
      <c r="H324" s="15">
        <f>VLOOKUP(B324,[1]GD_CHAM_CONG!$C$6:$AN$934,38,FALSE)</f>
        <v>27</v>
      </c>
      <c r="I324" s="15">
        <f>VLOOKUP(B324,[1]GD_CHAM_CONG!$C$6:$AS$934,39,FALSE)+VLOOKUP(B324,[1]GD_CHAM_CONG!$C$6:$AS$934,40,FALSE)+VLOOKUP(B324,[1]GD_CHAM_CONG!$C$6:$AS$934,41,FALSE)+VLOOKUP(B324,[1]GD_CHAM_CONG!$C$6:$AS$934,42,FALSE)+VLOOKUP(B324,[1]GD_CHAM_CONG!$C$6:$AS$934,43,FALSE)</f>
        <v>0</v>
      </c>
      <c r="J324" s="15">
        <f>VLOOKUP(B324,[1]GD_CHAM_CONG!$C$6:$AV$934,44,FALSE)+VLOOKUP(B324,[1]GD_CHAM_CONG!$C$6:$AV$934,45,FALSE)+VLOOKUP(B324,[1]GD_CHAM_CONG!$C$6:$AV$934,46,FALSE)</f>
        <v>0</v>
      </c>
      <c r="K324" s="15">
        <f>VLOOKUP(B324,[1]GD_CHAM_CONG!$C$6:$AW$934,47,FALSE)</f>
        <v>0</v>
      </c>
      <c r="L324" s="15">
        <f>VLOOKUP(B324,[1]GD_CHAM_CONG!$C$6:$AZ$934,48,FALSE)</f>
        <v>0</v>
      </c>
      <c r="M324" s="15">
        <f>VLOOKUP(B324,[1]GD_CHAM_CONG!$C$6:$BF$934,50,FALSE)+VLOOKUP(B324,[1]GD_CHAM_CONG!$C$6:$BF$934,51,FALSE)+VLOOKUP(B324,[1]GD_CHAM_CONG!$C$6:$BF$934,52,FALSE)+VLOOKUP(B324,[1]GD_CHAM_CONG!$C$6:$BF$934,53,FALSE)+VLOOKUP(B324,[1]GD_CHAM_CONG!$C$6:$BF$934,54,FALSE)</f>
        <v>0</v>
      </c>
      <c r="N324" s="16">
        <f>VLOOKUP(B324,[1]GD_CHAM_CONG!$C$1:$BK$473,61,FALSE)</f>
        <v>1</v>
      </c>
      <c r="O324" s="16">
        <f>VLOOKUP(B324,[1]GD_LCD_HS_LNS!$B$4:$F$469,5,FALSE)</f>
        <v>1.5</v>
      </c>
      <c r="P324" s="17">
        <f>VLOOKUP(B324,[1]RPT_LNS_LUONG_CHE_DO!$B$5:$BC$548,54,FALSE)</f>
        <v>6075000</v>
      </c>
      <c r="Q324" s="17">
        <f>VLOOKUP(B324,[1]RPT_LNS_LUONG_CHE_DO!$B$5:$CD$916,81,FALSE)</f>
        <v>0</v>
      </c>
      <c r="R324" s="17">
        <f>VLOOKUP(B324,[1]RPT_PHU_CAP_TN!$B$5:$G$992,6,FALSE)</f>
        <v>0</v>
      </c>
      <c r="S324" s="17">
        <f>VLOOKUP(B324,[1]RPT_TIEN_AN_TRUA!$B$5:$I$993,8,FALSE)</f>
        <v>680000</v>
      </c>
      <c r="T324" s="17">
        <f>VLOOKUP(B324,[1]RPT_LNS_LUONG_CHE_DO!$B$5:$BX$920,75,FALSE)+VLOOKUP(B324,[1]RPT_LNS_LUONG_CHE_DO!$B$5:$BY$920,76,FALSE)</f>
        <v>435923.07692307694</v>
      </c>
      <c r="U324" s="13">
        <f>VLOOKUP(B324,[1]RPT_CAC_KHOAN_GIAM_TRU!$B$4:$I$472,7,FALSE) + VLOOKUP(B324,[1]RPT_CAC_KHOAN_GIAM_TRU!$B$4:$I$472,8,FALSE)</f>
        <v>145307.69230769231</v>
      </c>
      <c r="V324" s="17">
        <f t="shared" si="12"/>
        <v>7190923.076923077</v>
      </c>
      <c r="W324" s="18">
        <f>VLOOKUP(B324,[1]RPT_BAO_HIEM!$B$5:$N$992,11,FALSE)</f>
        <v>302240</v>
      </c>
      <c r="X324" s="18">
        <f>VLOOKUP(B324,[1]RPT_BAO_HIEM!$B$5:$N$992,12,FALSE)</f>
        <v>56670</v>
      </c>
      <c r="Y324" s="18">
        <f>VLOOKUP(B324,[1]RPT_BAO_HIEM!$B$5:$N$992,13,FALSE)</f>
        <v>37780</v>
      </c>
      <c r="Z324" s="19">
        <f>MIN(VLOOKUP(B324,[1]RPT_DOAN_PHI!$B$5:$H$894,7,FALSE),115000)</f>
        <v>37780</v>
      </c>
      <c r="AA324" s="18">
        <f>VLOOKUP(B324,[1]RPT_THUE!$B$5:$H$850,7,FALSE)</f>
        <v>0</v>
      </c>
      <c r="AB324" s="18">
        <f t="shared" si="13"/>
        <v>434470</v>
      </c>
      <c r="AC324" s="20">
        <f t="shared" si="14"/>
        <v>6756453.076923077</v>
      </c>
      <c r="AD324" s="20"/>
      <c r="AE324" s="20"/>
      <c r="AF324" s="20">
        <f t="shared" si="15"/>
        <v>6756453.076923077</v>
      </c>
      <c r="AG324" s="82">
        <f t="shared" si="16"/>
        <v>396690</v>
      </c>
    </row>
    <row r="325" spans="1:33" ht="19.5" customHeight="1">
      <c r="A325" s="12">
        <f t="shared" si="17"/>
        <v>319</v>
      </c>
      <c r="B325" s="40">
        <f>[1]GD_CHUNG!B331</f>
        <v>13817</v>
      </c>
      <c r="C325" s="42" t="str">
        <f>[1]GD_CHUNG!C331</f>
        <v>Cù Quốc Trịnh</v>
      </c>
      <c r="D325" s="42" t="str">
        <f>[1]GD_CHUNG!D331</f>
        <v>Nhân viên Bốc xếp</v>
      </c>
      <c r="E325" s="13" t="str">
        <f>[1]GD_CHUNG!G331</f>
        <v>HD1N</v>
      </c>
      <c r="F325" s="14">
        <f>VLOOKUP(B325,[1]GD_LCD_HS_LNS!$B$4:$E$993,4,FALSE)</f>
        <v>3778000</v>
      </c>
      <c r="G325" s="55">
        <v>19029389559015</v>
      </c>
      <c r="H325" s="15">
        <f>VLOOKUP(B325,[1]GD_CHAM_CONG!$C$6:$AN$934,38,FALSE)</f>
        <v>27</v>
      </c>
      <c r="I325" s="15">
        <f>VLOOKUP(B325,[1]GD_CHAM_CONG!$C$6:$AS$934,39,FALSE)+VLOOKUP(B325,[1]GD_CHAM_CONG!$C$6:$AS$934,40,FALSE)+VLOOKUP(B325,[1]GD_CHAM_CONG!$C$6:$AS$934,41,FALSE)+VLOOKUP(B325,[1]GD_CHAM_CONG!$C$6:$AS$934,42,FALSE)+VLOOKUP(B325,[1]GD_CHAM_CONG!$C$6:$AS$934,43,FALSE)</f>
        <v>0</v>
      </c>
      <c r="J325" s="15">
        <f>VLOOKUP(B325,[1]GD_CHAM_CONG!$C$6:$AV$934,44,FALSE)+VLOOKUP(B325,[1]GD_CHAM_CONG!$C$6:$AV$934,45,FALSE)+VLOOKUP(B325,[1]GD_CHAM_CONG!$C$6:$AV$934,46,FALSE)</f>
        <v>0</v>
      </c>
      <c r="K325" s="15">
        <f>VLOOKUP(B325,[1]GD_CHAM_CONG!$C$6:$AW$934,47,FALSE)</f>
        <v>0</v>
      </c>
      <c r="L325" s="15">
        <f>VLOOKUP(B325,[1]GD_CHAM_CONG!$C$6:$AZ$934,48,FALSE)</f>
        <v>0</v>
      </c>
      <c r="M325" s="15">
        <f>VLOOKUP(B325,[1]GD_CHAM_CONG!$C$6:$BF$934,50,FALSE)+VLOOKUP(B325,[1]GD_CHAM_CONG!$C$6:$BF$934,51,FALSE)+VLOOKUP(B325,[1]GD_CHAM_CONG!$C$6:$BF$934,52,FALSE)+VLOOKUP(B325,[1]GD_CHAM_CONG!$C$6:$BF$934,53,FALSE)+VLOOKUP(B325,[1]GD_CHAM_CONG!$C$6:$BF$934,54,FALSE)</f>
        <v>0</v>
      </c>
      <c r="N325" s="16">
        <f>VLOOKUP(B325,[1]GD_CHAM_CONG!$C$1:$BK$473,61,FALSE)</f>
        <v>1</v>
      </c>
      <c r="O325" s="16">
        <f>VLOOKUP(B325,[1]GD_LCD_HS_LNS!$B$4:$F$469,5,FALSE)</f>
        <v>1.5</v>
      </c>
      <c r="P325" s="17">
        <f>VLOOKUP(B325,[1]RPT_LNS_LUONG_CHE_DO!$B$5:$BC$548,54,FALSE)</f>
        <v>6075000</v>
      </c>
      <c r="Q325" s="17">
        <f>VLOOKUP(B325,[1]RPT_LNS_LUONG_CHE_DO!$B$5:$CD$916,81,FALSE)</f>
        <v>0</v>
      </c>
      <c r="R325" s="17">
        <f>VLOOKUP(B325,[1]RPT_PHU_CAP_TN!$B$5:$G$992,6,FALSE)</f>
        <v>0</v>
      </c>
      <c r="S325" s="17">
        <f>VLOOKUP(B325,[1]RPT_TIEN_AN_TRUA!$B$5:$I$993,8,FALSE)</f>
        <v>680000</v>
      </c>
      <c r="T325" s="17">
        <f>VLOOKUP(B325,[1]RPT_LNS_LUONG_CHE_DO!$B$5:$BX$920,75,FALSE)+VLOOKUP(B325,[1]RPT_LNS_LUONG_CHE_DO!$B$5:$BY$920,76,FALSE)</f>
        <v>435923.07692307694</v>
      </c>
      <c r="U325" s="13">
        <f>VLOOKUP(B325,[1]RPT_CAC_KHOAN_GIAM_TRU!$B$4:$I$472,7,FALSE) + VLOOKUP(B325,[1]RPT_CAC_KHOAN_GIAM_TRU!$B$4:$I$472,8,FALSE)</f>
        <v>145307.69230769231</v>
      </c>
      <c r="V325" s="17">
        <f t="shared" si="12"/>
        <v>7190923.076923077</v>
      </c>
      <c r="W325" s="18">
        <f>VLOOKUP(B325,[1]RPT_BAO_HIEM!$B$5:$N$992,11,FALSE)</f>
        <v>302240</v>
      </c>
      <c r="X325" s="18">
        <f>VLOOKUP(B325,[1]RPT_BAO_HIEM!$B$5:$N$992,12,FALSE)</f>
        <v>56670</v>
      </c>
      <c r="Y325" s="18">
        <f>VLOOKUP(B325,[1]RPT_BAO_HIEM!$B$5:$N$992,13,FALSE)</f>
        <v>37780</v>
      </c>
      <c r="Z325" s="19">
        <f>MIN(VLOOKUP(B325,[1]RPT_DOAN_PHI!$B$5:$H$894,7,FALSE),115000)</f>
        <v>37780</v>
      </c>
      <c r="AA325" s="18">
        <f>VLOOKUP(B325,[1]RPT_THUE!$B$5:$H$850,7,FALSE)</f>
        <v>0</v>
      </c>
      <c r="AB325" s="18">
        <f t="shared" si="13"/>
        <v>434470</v>
      </c>
      <c r="AC325" s="20">
        <f t="shared" si="14"/>
        <v>6756453.076923077</v>
      </c>
      <c r="AD325" s="20"/>
      <c r="AE325" s="20"/>
      <c r="AF325" s="20">
        <f t="shared" si="15"/>
        <v>6756453.076923077</v>
      </c>
      <c r="AG325" s="82">
        <f t="shared" si="16"/>
        <v>396690</v>
      </c>
    </row>
    <row r="326" spans="1:33" ht="19.5" customHeight="1">
      <c r="A326" s="12">
        <f t="shared" si="17"/>
        <v>320</v>
      </c>
      <c r="B326" s="40">
        <f>[1]GD_CHUNG!B332</f>
        <v>201516</v>
      </c>
      <c r="C326" s="42" t="str">
        <f>[1]GD_CHUNG!C332</f>
        <v>Nguyễn Trọng Thi</v>
      </c>
      <c r="D326" s="42" t="str">
        <f>[1]GD_CHUNG!D332</f>
        <v>Nhân viên Bốc xếp</v>
      </c>
      <c r="E326" s="13" t="str">
        <f>[1]GD_CHUNG!G332</f>
        <v>HD1N</v>
      </c>
      <c r="F326" s="14">
        <f>VLOOKUP(B326,[1]GD_LCD_HS_LNS!$B$4:$E$993,4,FALSE)</f>
        <v>3778000</v>
      </c>
      <c r="G326" s="55">
        <v>19029389577013</v>
      </c>
      <c r="H326" s="15">
        <f>VLOOKUP(B326,[1]GD_CHAM_CONG!$C$6:$AN$934,38,FALSE)</f>
        <v>27</v>
      </c>
      <c r="I326" s="15">
        <f>VLOOKUP(B326,[1]GD_CHAM_CONG!$C$6:$AS$934,39,FALSE)+VLOOKUP(B326,[1]GD_CHAM_CONG!$C$6:$AS$934,40,FALSE)+VLOOKUP(B326,[1]GD_CHAM_CONG!$C$6:$AS$934,41,FALSE)+VLOOKUP(B326,[1]GD_CHAM_CONG!$C$6:$AS$934,42,FALSE)+VLOOKUP(B326,[1]GD_CHAM_CONG!$C$6:$AS$934,43,FALSE)</f>
        <v>0</v>
      </c>
      <c r="J326" s="15">
        <f>VLOOKUP(B326,[1]GD_CHAM_CONG!$C$6:$AV$934,44,FALSE)+VLOOKUP(B326,[1]GD_CHAM_CONG!$C$6:$AV$934,45,FALSE)+VLOOKUP(B326,[1]GD_CHAM_CONG!$C$6:$AV$934,46,FALSE)</f>
        <v>0</v>
      </c>
      <c r="K326" s="15">
        <f>VLOOKUP(B326,[1]GD_CHAM_CONG!$C$6:$AW$934,47,FALSE)</f>
        <v>0</v>
      </c>
      <c r="L326" s="15">
        <f>VLOOKUP(B326,[1]GD_CHAM_CONG!$C$6:$AZ$934,48,FALSE)</f>
        <v>0</v>
      </c>
      <c r="M326" s="15">
        <f>VLOOKUP(B326,[1]GD_CHAM_CONG!$C$6:$BF$934,50,FALSE)+VLOOKUP(B326,[1]GD_CHAM_CONG!$C$6:$BF$934,51,FALSE)+VLOOKUP(B326,[1]GD_CHAM_CONG!$C$6:$BF$934,52,FALSE)+VLOOKUP(B326,[1]GD_CHAM_CONG!$C$6:$BF$934,53,FALSE)+VLOOKUP(B326,[1]GD_CHAM_CONG!$C$6:$BF$934,54,FALSE)</f>
        <v>0</v>
      </c>
      <c r="N326" s="16">
        <f>VLOOKUP(B326,[1]GD_CHAM_CONG!$C$1:$BK$473,61,FALSE)</f>
        <v>1</v>
      </c>
      <c r="O326" s="16">
        <f>VLOOKUP(B326,[1]GD_LCD_HS_LNS!$B$4:$F$469,5,FALSE)</f>
        <v>1.5</v>
      </c>
      <c r="P326" s="17">
        <f>VLOOKUP(B326,[1]RPT_LNS_LUONG_CHE_DO!$B$5:$BC$548,54,FALSE)</f>
        <v>6075000</v>
      </c>
      <c r="Q326" s="17">
        <f>VLOOKUP(B326,[1]RPT_LNS_LUONG_CHE_DO!$B$5:$CD$916,81,FALSE)</f>
        <v>0</v>
      </c>
      <c r="R326" s="17">
        <f>VLOOKUP(B326,[1]RPT_PHU_CAP_TN!$B$5:$G$992,6,FALSE)</f>
        <v>0</v>
      </c>
      <c r="S326" s="17">
        <f>VLOOKUP(B326,[1]RPT_TIEN_AN_TRUA!$B$5:$I$993,8,FALSE)</f>
        <v>680000</v>
      </c>
      <c r="T326" s="17">
        <f>VLOOKUP(B326,[1]RPT_LNS_LUONG_CHE_DO!$B$5:$BX$920,75,FALSE)+VLOOKUP(B326,[1]RPT_LNS_LUONG_CHE_DO!$B$5:$BY$920,76,FALSE)</f>
        <v>435923.07692307694</v>
      </c>
      <c r="U326" s="13">
        <f>VLOOKUP(B326,[1]RPT_CAC_KHOAN_GIAM_TRU!$B$4:$I$472,7,FALSE) + VLOOKUP(B326,[1]RPT_CAC_KHOAN_GIAM_TRU!$B$4:$I$472,8,FALSE)</f>
        <v>145307.69230769231</v>
      </c>
      <c r="V326" s="17">
        <f t="shared" si="12"/>
        <v>7190923.076923077</v>
      </c>
      <c r="W326" s="18">
        <f>VLOOKUP(B326,[1]RPT_BAO_HIEM!$B$5:$N$992,11,FALSE)</f>
        <v>302240</v>
      </c>
      <c r="X326" s="18">
        <f>VLOOKUP(B326,[1]RPT_BAO_HIEM!$B$5:$N$992,12,FALSE)</f>
        <v>56670</v>
      </c>
      <c r="Y326" s="18">
        <f>VLOOKUP(B326,[1]RPT_BAO_HIEM!$B$5:$N$992,13,FALSE)</f>
        <v>37780</v>
      </c>
      <c r="Z326" s="19">
        <f>MIN(VLOOKUP(B326,[1]RPT_DOAN_PHI!$B$5:$H$894,7,FALSE),115000)</f>
        <v>37780</v>
      </c>
      <c r="AA326" s="18">
        <f>VLOOKUP(B326,[1]RPT_THUE!$B$5:$H$850,7,FALSE)</f>
        <v>0</v>
      </c>
      <c r="AB326" s="18">
        <f t="shared" si="13"/>
        <v>434470</v>
      </c>
      <c r="AC326" s="20">
        <f t="shared" si="14"/>
        <v>6756453.076923077</v>
      </c>
      <c r="AD326" s="20"/>
      <c r="AE326" s="20"/>
      <c r="AF326" s="20">
        <f t="shared" si="15"/>
        <v>6756453.076923077</v>
      </c>
      <c r="AG326" s="82">
        <f t="shared" si="16"/>
        <v>396690</v>
      </c>
    </row>
    <row r="327" spans="1:33" ht="19.5" customHeight="1">
      <c r="A327" s="12">
        <f t="shared" si="17"/>
        <v>321</v>
      </c>
      <c r="B327" s="40">
        <f>[1]GD_CHUNG!B333</f>
        <v>10681</v>
      </c>
      <c r="C327" s="42" t="str">
        <f>[1]GD_CHUNG!C333</f>
        <v>Trần Văn Minh</v>
      </c>
      <c r="D327" s="42" t="str">
        <f>[1]GD_CHUNG!D333</f>
        <v>NV Lái xe - VHTTB</v>
      </c>
      <c r="E327" s="13" t="str">
        <f>[1]GD_CHUNG!G333</f>
        <v>HDKX</v>
      </c>
      <c r="F327" s="14">
        <f>VLOOKUP(B327,[1]GD_LCD_HS_LNS!$B$4:$E$993,4,FALSE)</f>
        <v>4921000</v>
      </c>
      <c r="G327" s="54">
        <f>VLOOKUP(B327,[1]GD_CHUNG!$B$5:$N$532,13,FALSE)</f>
        <v>10522162833019</v>
      </c>
      <c r="H327" s="15">
        <f>VLOOKUP(B327,[1]GD_CHAM_CONG!$C$6:$AN$934,38,FALSE)</f>
        <v>27</v>
      </c>
      <c r="I327" s="15">
        <f>VLOOKUP(B327,[1]GD_CHAM_CONG!$C$6:$AS$934,39,FALSE)+VLOOKUP(B327,[1]GD_CHAM_CONG!$C$6:$AS$934,40,FALSE)+VLOOKUP(B327,[1]GD_CHAM_CONG!$C$6:$AS$934,41,FALSE)+VLOOKUP(B327,[1]GD_CHAM_CONG!$C$6:$AS$934,42,FALSE)+VLOOKUP(B327,[1]GD_CHAM_CONG!$C$6:$AS$934,43,FALSE)</f>
        <v>0</v>
      </c>
      <c r="J327" s="15">
        <f>VLOOKUP(B327,[1]GD_CHAM_CONG!$C$6:$AV$934,44,FALSE)+VLOOKUP(B327,[1]GD_CHAM_CONG!$C$6:$AV$934,45,FALSE)+VLOOKUP(B327,[1]GD_CHAM_CONG!$C$6:$AV$934,46,FALSE)</f>
        <v>0</v>
      </c>
      <c r="K327" s="15">
        <f>VLOOKUP(B327,[1]GD_CHAM_CONG!$C$6:$AW$934,47,FALSE)</f>
        <v>0</v>
      </c>
      <c r="L327" s="15">
        <f>VLOOKUP(B327,[1]GD_CHAM_CONG!$C$6:$AZ$934,48,FALSE)</f>
        <v>0</v>
      </c>
      <c r="M327" s="15">
        <f>VLOOKUP(B327,[1]GD_CHAM_CONG!$C$6:$BF$934,50,FALSE)+VLOOKUP(B327,[1]GD_CHAM_CONG!$C$6:$BF$934,51,FALSE)+VLOOKUP(B327,[1]GD_CHAM_CONG!$C$6:$BF$934,52,FALSE)+VLOOKUP(B327,[1]GD_CHAM_CONG!$C$6:$BF$934,53,FALSE)+VLOOKUP(B327,[1]GD_CHAM_CONG!$C$6:$BF$934,54,FALSE)</f>
        <v>0</v>
      </c>
      <c r="N327" s="15">
        <f>VLOOKUP(B327,[1]GD_CHAM_CONG!$C$1:$BK$473,61,FALSE)</f>
        <v>1</v>
      </c>
      <c r="O327" s="16">
        <f>VLOOKUP(B327,[1]GD_LCD_HS_LNS!$B$4:$F$469,5,FALSE)</f>
        <v>2.02</v>
      </c>
      <c r="P327" s="17">
        <f>VLOOKUP(B327,[1]RPT_LNS_LUONG_CHE_DO!$B$5:$BC$548,54,FALSE)</f>
        <v>9090000</v>
      </c>
      <c r="Q327" s="17">
        <f>VLOOKUP(B327,[1]RPT_LNS_LUONG_CHE_DO!$B$5:$CD$916,81,FALSE)</f>
        <v>0</v>
      </c>
      <c r="R327" s="17">
        <f>VLOOKUP(B327,[1]RPT_PHU_CAP_TN!$B$5:$G$992,6,FALSE)</f>
        <v>155000</v>
      </c>
      <c r="S327" s="17">
        <f>VLOOKUP(B327,[1]RPT_TIEN_AN_TRUA!$B$5:$I$993,8,FALSE)</f>
        <v>680000</v>
      </c>
      <c r="T327" s="17">
        <f>VLOOKUP(B327,[1]RPT_LNS_LUONG_CHE_DO!$B$5:$BX$920,75,FALSE)+VLOOKUP(B327,[1]RPT_LNS_LUONG_CHE_DO!$B$5:$BY$920,76,FALSE)</f>
        <v>567807.69230769237</v>
      </c>
      <c r="U327" s="13">
        <f>VLOOKUP(B327,[1]RPT_CAC_KHOAN_GIAM_TRU!$B$4:$I$472,7,FALSE) + VLOOKUP(B327,[1]RPT_CAC_KHOAN_GIAM_TRU!$B$4:$I$472,8,FALSE)</f>
        <v>189269.23076923078</v>
      </c>
      <c r="V327" s="17">
        <f t="shared" si="12"/>
        <v>10492807.692307692</v>
      </c>
      <c r="W327" s="18">
        <f>VLOOKUP(B327,[1]RPT_BAO_HIEM!$B$5:$N$992,11,FALSE)</f>
        <v>393680</v>
      </c>
      <c r="X327" s="18">
        <f>VLOOKUP(B327,[1]RPT_BAO_HIEM!$B$5:$N$992,12,FALSE)</f>
        <v>73815</v>
      </c>
      <c r="Y327" s="18">
        <f>VLOOKUP(B327,[1]RPT_BAO_HIEM!$B$5:$N$992,13,FALSE)</f>
        <v>49210</v>
      </c>
      <c r="Z327" s="19">
        <f>MIN(VLOOKUP(B327,[1]RPT_DOAN_PHI!$B$5:$H$894,7,FALSE),115000)</f>
        <v>49210</v>
      </c>
      <c r="AA327" s="18">
        <f>VLOOKUP(B327,[1]RPT_THUE!$B$5:$H$850,7,FALSE)</f>
        <v>0</v>
      </c>
      <c r="AB327" s="18">
        <f t="shared" si="13"/>
        <v>565915</v>
      </c>
      <c r="AC327" s="20">
        <f t="shared" si="14"/>
        <v>9926892.692307692</v>
      </c>
      <c r="AD327" s="20"/>
      <c r="AE327" s="20"/>
      <c r="AF327" s="20">
        <f t="shared" si="15"/>
        <v>9926892.692307692</v>
      </c>
      <c r="AG327" s="82">
        <f t="shared" si="16"/>
        <v>516705</v>
      </c>
    </row>
    <row r="328" spans="1:33" ht="19.5" customHeight="1">
      <c r="A328" s="12">
        <f t="shared" si="17"/>
        <v>322</v>
      </c>
      <c r="B328" s="40">
        <f>[1]GD_CHUNG!B334</f>
        <v>10682</v>
      </c>
      <c r="C328" s="42" t="str">
        <f>[1]GD_CHUNG!C334</f>
        <v>Nguyễn Gia Chiến</v>
      </c>
      <c r="D328" s="42" t="str">
        <f>[1]GD_CHUNG!D334</f>
        <v>NV Lái xe - VHTTB</v>
      </c>
      <c r="E328" s="13" t="str">
        <f>[1]GD_CHUNG!G334</f>
        <v>HDKX</v>
      </c>
      <c r="F328" s="14">
        <f>VLOOKUP(B328,[1]GD_LCD_HS_LNS!$B$4:$E$993,4,FALSE)</f>
        <v>4921000</v>
      </c>
      <c r="G328" s="54">
        <f>VLOOKUP(B328,[1]GD_CHUNG!$B$5:$N$532,13,FALSE)</f>
        <v>10522201381015</v>
      </c>
      <c r="H328" s="15">
        <f>VLOOKUP(B328,[1]GD_CHAM_CONG!$C$6:$AN$934,38,FALSE)</f>
        <v>27</v>
      </c>
      <c r="I328" s="15">
        <f>VLOOKUP(B328,[1]GD_CHAM_CONG!$C$6:$AS$934,39,FALSE)+VLOOKUP(B328,[1]GD_CHAM_CONG!$C$6:$AS$934,40,FALSE)+VLOOKUP(B328,[1]GD_CHAM_CONG!$C$6:$AS$934,41,FALSE)+VLOOKUP(B328,[1]GD_CHAM_CONG!$C$6:$AS$934,42,FALSE)+VLOOKUP(B328,[1]GD_CHAM_CONG!$C$6:$AS$934,43,FALSE)</f>
        <v>0</v>
      </c>
      <c r="J328" s="15">
        <f>VLOOKUP(B328,[1]GD_CHAM_CONG!$C$6:$AV$934,44,FALSE)+VLOOKUP(B328,[1]GD_CHAM_CONG!$C$6:$AV$934,45,FALSE)+VLOOKUP(B328,[1]GD_CHAM_CONG!$C$6:$AV$934,46,FALSE)</f>
        <v>0</v>
      </c>
      <c r="K328" s="15">
        <f>VLOOKUP(B328,[1]GD_CHAM_CONG!$C$6:$AW$934,47,FALSE)</f>
        <v>0</v>
      </c>
      <c r="L328" s="15">
        <f>VLOOKUP(B328,[1]GD_CHAM_CONG!$C$6:$AZ$934,48,FALSE)</f>
        <v>0</v>
      </c>
      <c r="M328" s="15">
        <f>VLOOKUP(B328,[1]GD_CHAM_CONG!$C$6:$BF$934,50,FALSE)+VLOOKUP(B328,[1]GD_CHAM_CONG!$C$6:$BF$934,51,FALSE)+VLOOKUP(B328,[1]GD_CHAM_CONG!$C$6:$BF$934,52,FALSE)+VLOOKUP(B328,[1]GD_CHAM_CONG!$C$6:$BF$934,53,FALSE)+VLOOKUP(B328,[1]GD_CHAM_CONG!$C$6:$BF$934,54,FALSE)</f>
        <v>0</v>
      </c>
      <c r="N328" s="16">
        <f>VLOOKUP(B328,[1]GD_CHAM_CONG!$C$1:$BK$473,61,FALSE)</f>
        <v>1</v>
      </c>
      <c r="O328" s="16">
        <f>VLOOKUP(B328,[1]GD_LCD_HS_LNS!$B$4:$F$469,5,FALSE)</f>
        <v>2.12</v>
      </c>
      <c r="P328" s="17">
        <f>VLOOKUP(B328,[1]RPT_LNS_LUONG_CHE_DO!$B$5:$BC$548,54,FALSE)</f>
        <v>9540000</v>
      </c>
      <c r="Q328" s="17">
        <f>VLOOKUP(B328,[1]RPT_LNS_LUONG_CHE_DO!$B$5:$CD$916,81,FALSE)</f>
        <v>0</v>
      </c>
      <c r="R328" s="17">
        <f>VLOOKUP(B328,[1]RPT_PHU_CAP_TN!$B$5:$G$992,6,FALSE)</f>
        <v>0</v>
      </c>
      <c r="S328" s="17">
        <f>VLOOKUP(B328,[1]RPT_TIEN_AN_TRUA!$B$5:$I$993,8,FALSE)</f>
        <v>680000</v>
      </c>
      <c r="T328" s="17">
        <f>VLOOKUP(B328,[1]RPT_LNS_LUONG_CHE_DO!$B$5:$BX$920,75,FALSE)+VLOOKUP(B328,[1]RPT_LNS_LUONG_CHE_DO!$B$5:$BY$920,76,FALSE)</f>
        <v>0</v>
      </c>
      <c r="U328" s="13">
        <f>VLOOKUP(B328,[1]RPT_CAC_KHOAN_GIAM_TRU!$B$4:$I$472,7,FALSE) + VLOOKUP(B328,[1]RPT_CAC_KHOAN_GIAM_TRU!$B$4:$I$472,8,FALSE)</f>
        <v>0</v>
      </c>
      <c r="V328" s="17">
        <f t="shared" si="12"/>
        <v>10220000</v>
      </c>
      <c r="W328" s="18">
        <f>VLOOKUP(B328,[1]RPT_BAO_HIEM!$B$5:$N$992,11,FALSE)</f>
        <v>393680</v>
      </c>
      <c r="X328" s="18">
        <f>VLOOKUP(B328,[1]RPT_BAO_HIEM!$B$5:$N$992,12,FALSE)</f>
        <v>73815</v>
      </c>
      <c r="Y328" s="18">
        <f>VLOOKUP(B328,[1]RPT_BAO_HIEM!$B$5:$N$992,13,FALSE)</f>
        <v>49210</v>
      </c>
      <c r="Z328" s="19">
        <f>MIN(VLOOKUP(B328,[1]RPT_DOAN_PHI!$B$5:$H$894,7,FALSE),115000)</f>
        <v>49210</v>
      </c>
      <c r="AA328" s="18">
        <f>VLOOKUP(B328,[1]RPT_THUE!$B$5:$H$850,7,FALSE)</f>
        <v>1164.75</v>
      </c>
      <c r="AB328" s="18">
        <f t="shared" si="13"/>
        <v>567079.75</v>
      </c>
      <c r="AC328" s="20">
        <f t="shared" si="14"/>
        <v>9652920.25</v>
      </c>
      <c r="AD328" s="21"/>
      <c r="AE328" s="20"/>
      <c r="AF328" s="20">
        <f t="shared" si="15"/>
        <v>9652920.25</v>
      </c>
      <c r="AG328" s="82">
        <f t="shared" ref="AG328:AG391" si="18">+Y328+X328+W328</f>
        <v>516705</v>
      </c>
    </row>
    <row r="329" spans="1:33" ht="19.5" customHeight="1">
      <c r="A329" s="12">
        <f t="shared" ref="A329:A392" si="19">+A328+1</f>
        <v>323</v>
      </c>
      <c r="B329" s="40">
        <f>[1]GD_CHUNG!B335</f>
        <v>10683</v>
      </c>
      <c r="C329" s="42" t="str">
        <f>[1]GD_CHUNG!C335</f>
        <v>Nguyễn Trung Sơn</v>
      </c>
      <c r="D329" s="42" t="str">
        <f>[1]GD_CHUNG!D335</f>
        <v>NV Lái xe - VHTTB</v>
      </c>
      <c r="E329" s="13" t="str">
        <f>[1]GD_CHUNG!G335</f>
        <v>HDKX</v>
      </c>
      <c r="F329" s="14">
        <f>VLOOKUP(B329,[1]GD_LCD_HS_LNS!$B$4:$E$993,4,FALSE)</f>
        <v>4921000</v>
      </c>
      <c r="G329" s="54">
        <f>VLOOKUP(B329,[1]GD_CHUNG!$B$5:$N$532,13,FALSE)</f>
        <v>10522162724015</v>
      </c>
      <c r="H329" s="15">
        <f>VLOOKUP(B329,[1]GD_CHAM_CONG!$C$6:$AN$934,38,FALSE)</f>
        <v>27</v>
      </c>
      <c r="I329" s="15">
        <f>VLOOKUP(B329,[1]GD_CHAM_CONG!$C$6:$AS$934,39,FALSE)+VLOOKUP(B329,[1]GD_CHAM_CONG!$C$6:$AS$934,40,FALSE)+VLOOKUP(B329,[1]GD_CHAM_CONG!$C$6:$AS$934,41,FALSE)+VLOOKUP(B329,[1]GD_CHAM_CONG!$C$6:$AS$934,42,FALSE)+VLOOKUP(B329,[1]GD_CHAM_CONG!$C$6:$AS$934,43,FALSE)</f>
        <v>0</v>
      </c>
      <c r="J329" s="15">
        <f>VLOOKUP(B329,[1]GD_CHAM_CONG!$C$6:$AV$934,44,FALSE)+VLOOKUP(B329,[1]GD_CHAM_CONG!$C$6:$AV$934,45,FALSE)+VLOOKUP(B329,[1]GD_CHAM_CONG!$C$6:$AV$934,46,FALSE)</f>
        <v>0</v>
      </c>
      <c r="K329" s="15">
        <f>VLOOKUP(B329,[1]GD_CHAM_CONG!$C$6:$AW$934,47,FALSE)</f>
        <v>0</v>
      </c>
      <c r="L329" s="15">
        <f>VLOOKUP(B329,[1]GD_CHAM_CONG!$C$6:$AZ$934,48,FALSE)</f>
        <v>0</v>
      </c>
      <c r="M329" s="15">
        <f>VLOOKUP(B329,[1]GD_CHAM_CONG!$C$6:$BF$934,50,FALSE)+VLOOKUP(B329,[1]GD_CHAM_CONG!$C$6:$BF$934,51,FALSE)+VLOOKUP(B329,[1]GD_CHAM_CONG!$C$6:$BF$934,52,FALSE)+VLOOKUP(B329,[1]GD_CHAM_CONG!$C$6:$BF$934,53,FALSE)+VLOOKUP(B329,[1]GD_CHAM_CONG!$C$6:$BF$934,54,FALSE)</f>
        <v>0</v>
      </c>
      <c r="N329" s="16">
        <f>VLOOKUP(B329,[1]GD_CHAM_CONG!$C$1:$BK$473,61,FALSE)</f>
        <v>1</v>
      </c>
      <c r="O329" s="16">
        <f>VLOOKUP(B329,[1]GD_LCD_HS_LNS!$B$4:$F$469,5,FALSE)</f>
        <v>2.02</v>
      </c>
      <c r="P329" s="17">
        <f>VLOOKUP(B329,[1]RPT_LNS_LUONG_CHE_DO!$B$5:$BC$548,54,FALSE)</f>
        <v>9090000</v>
      </c>
      <c r="Q329" s="17">
        <f>VLOOKUP(B329,[1]RPT_LNS_LUONG_CHE_DO!$B$5:$CD$916,81,FALSE)</f>
        <v>0</v>
      </c>
      <c r="R329" s="17">
        <f>VLOOKUP(B329,[1]RPT_PHU_CAP_TN!$B$5:$G$992,6,FALSE)</f>
        <v>0</v>
      </c>
      <c r="S329" s="17">
        <f>VLOOKUP(B329,[1]RPT_TIEN_AN_TRUA!$B$5:$I$993,8,FALSE)</f>
        <v>680000</v>
      </c>
      <c r="T329" s="17">
        <f>VLOOKUP(B329,[1]RPT_LNS_LUONG_CHE_DO!$B$5:$BX$920,75,FALSE)+VLOOKUP(B329,[1]RPT_LNS_LUONG_CHE_DO!$B$5:$BY$920,76,FALSE)</f>
        <v>567807.69230769237</v>
      </c>
      <c r="U329" s="13">
        <f>VLOOKUP(B329,[1]RPT_CAC_KHOAN_GIAM_TRU!$B$4:$I$472,7,FALSE) + VLOOKUP(B329,[1]RPT_CAC_KHOAN_GIAM_TRU!$B$4:$I$472,8,FALSE)</f>
        <v>189269.23076923078</v>
      </c>
      <c r="V329" s="17">
        <f t="shared" si="12"/>
        <v>10337807.692307692</v>
      </c>
      <c r="W329" s="18">
        <f>VLOOKUP(B329,[1]RPT_BAO_HIEM!$B$5:$N$992,11,FALSE)</f>
        <v>393680</v>
      </c>
      <c r="X329" s="18">
        <f>VLOOKUP(B329,[1]RPT_BAO_HIEM!$B$5:$N$992,12,FALSE)</f>
        <v>73815</v>
      </c>
      <c r="Y329" s="18">
        <f>VLOOKUP(B329,[1]RPT_BAO_HIEM!$B$5:$N$992,13,FALSE)</f>
        <v>49210</v>
      </c>
      <c r="Z329" s="19">
        <f>MIN(VLOOKUP(B329,[1]RPT_DOAN_PHI!$B$5:$H$894,7,FALSE),115000)</f>
        <v>49210</v>
      </c>
      <c r="AA329" s="18">
        <f>VLOOKUP(B329,[1]RPT_THUE!$B$5:$H$850,7,FALSE)</f>
        <v>0</v>
      </c>
      <c r="AB329" s="18">
        <f t="shared" si="13"/>
        <v>565915</v>
      </c>
      <c r="AC329" s="20">
        <f t="shared" si="14"/>
        <v>9771892.692307692</v>
      </c>
      <c r="AD329" s="21"/>
      <c r="AE329" s="20"/>
      <c r="AF329" s="20">
        <f t="shared" si="15"/>
        <v>9771892.692307692</v>
      </c>
      <c r="AG329" s="82">
        <f t="shared" si="18"/>
        <v>516705</v>
      </c>
    </row>
    <row r="330" spans="1:33" ht="19.5" customHeight="1">
      <c r="A330" s="12">
        <f t="shared" si="19"/>
        <v>324</v>
      </c>
      <c r="B330" s="40">
        <f>[1]GD_CHUNG!B336</f>
        <v>10684</v>
      </c>
      <c r="C330" s="42" t="str">
        <f>[1]GD_CHUNG!C336</f>
        <v>Lê Quang Hợp</v>
      </c>
      <c r="D330" s="42" t="str">
        <f>[1]GD_CHUNG!D336</f>
        <v>NV Lái xe - VHTTB</v>
      </c>
      <c r="E330" s="13" t="str">
        <f>[1]GD_CHUNG!G336</f>
        <v>HDKX</v>
      </c>
      <c r="F330" s="14">
        <f>VLOOKUP(B330,[1]GD_LCD_HS_LNS!$B$4:$E$993,4,FALSE)</f>
        <v>4921000</v>
      </c>
      <c r="G330" s="54">
        <f>VLOOKUP(B330,[1]GD_CHUNG!$B$5:$N$532,13,FALSE)</f>
        <v>10520053143018</v>
      </c>
      <c r="H330" s="15">
        <f>VLOOKUP(B330,[1]GD_CHAM_CONG!$C$6:$AN$934,38,FALSE)</f>
        <v>27</v>
      </c>
      <c r="I330" s="15">
        <f>VLOOKUP(B330,[1]GD_CHAM_CONG!$C$6:$AS$934,39,FALSE)+VLOOKUP(B330,[1]GD_CHAM_CONG!$C$6:$AS$934,40,FALSE)+VLOOKUP(B330,[1]GD_CHAM_CONG!$C$6:$AS$934,41,FALSE)+VLOOKUP(B330,[1]GD_CHAM_CONG!$C$6:$AS$934,42,FALSE)+VLOOKUP(B330,[1]GD_CHAM_CONG!$C$6:$AS$934,43,FALSE)</f>
        <v>0</v>
      </c>
      <c r="J330" s="15">
        <f>VLOOKUP(B330,[1]GD_CHAM_CONG!$C$6:$AV$934,44,FALSE)+VLOOKUP(B330,[1]GD_CHAM_CONG!$C$6:$AV$934,45,FALSE)+VLOOKUP(B330,[1]GD_CHAM_CONG!$C$6:$AV$934,46,FALSE)</f>
        <v>0</v>
      </c>
      <c r="K330" s="15">
        <f>VLOOKUP(B330,[1]GD_CHAM_CONG!$C$6:$AW$934,47,FALSE)</f>
        <v>0</v>
      </c>
      <c r="L330" s="15">
        <f>VLOOKUP(B330,[1]GD_CHAM_CONG!$C$6:$AZ$934,48,FALSE)</f>
        <v>0</v>
      </c>
      <c r="M330" s="15">
        <f>VLOOKUP(B330,[1]GD_CHAM_CONG!$C$6:$BF$934,50,FALSE)+VLOOKUP(B330,[1]GD_CHAM_CONG!$C$6:$BF$934,51,FALSE)+VLOOKUP(B330,[1]GD_CHAM_CONG!$C$6:$BF$934,52,FALSE)+VLOOKUP(B330,[1]GD_CHAM_CONG!$C$6:$BF$934,53,FALSE)+VLOOKUP(B330,[1]GD_CHAM_CONG!$C$6:$BF$934,54,FALSE)</f>
        <v>0</v>
      </c>
      <c r="N330" s="16">
        <f>VLOOKUP(B330,[1]GD_CHAM_CONG!$C$1:$BK$473,61,FALSE)</f>
        <v>1</v>
      </c>
      <c r="O330" s="16">
        <f>VLOOKUP(B330,[1]GD_LCD_HS_LNS!$B$4:$F$469,5,FALSE)</f>
        <v>2.02</v>
      </c>
      <c r="P330" s="17">
        <f>VLOOKUP(B330,[1]RPT_LNS_LUONG_CHE_DO!$B$5:$BC$548,54,FALSE)</f>
        <v>9090000</v>
      </c>
      <c r="Q330" s="17">
        <f>VLOOKUP(B330,[1]RPT_LNS_LUONG_CHE_DO!$B$5:$CD$916,81,FALSE)</f>
        <v>0</v>
      </c>
      <c r="R330" s="17">
        <f>VLOOKUP(B330,[1]RPT_PHU_CAP_TN!$B$5:$G$992,6,FALSE)</f>
        <v>0</v>
      </c>
      <c r="S330" s="17">
        <f>VLOOKUP(B330,[1]RPT_TIEN_AN_TRUA!$B$5:$I$993,8,FALSE)</f>
        <v>680000</v>
      </c>
      <c r="T330" s="17">
        <f>VLOOKUP(B330,[1]RPT_LNS_LUONG_CHE_DO!$B$5:$BX$920,75,FALSE)+VLOOKUP(B330,[1]RPT_LNS_LUONG_CHE_DO!$B$5:$BY$920,76,FALSE)</f>
        <v>0</v>
      </c>
      <c r="U330" s="13">
        <f>VLOOKUP(B330,[1]RPT_CAC_KHOAN_GIAM_TRU!$B$4:$I$472,7,FALSE) + VLOOKUP(B330,[1]RPT_CAC_KHOAN_GIAM_TRU!$B$4:$I$472,8,FALSE)</f>
        <v>0</v>
      </c>
      <c r="V330" s="17">
        <f t="shared" si="12"/>
        <v>9770000</v>
      </c>
      <c r="W330" s="18">
        <f>VLOOKUP(B330,[1]RPT_BAO_HIEM!$B$5:$N$992,11,FALSE)</f>
        <v>393680</v>
      </c>
      <c r="X330" s="18">
        <f>VLOOKUP(B330,[1]RPT_BAO_HIEM!$B$5:$N$992,12,FALSE)</f>
        <v>73815</v>
      </c>
      <c r="Y330" s="18">
        <f>VLOOKUP(B330,[1]RPT_BAO_HIEM!$B$5:$N$992,13,FALSE)</f>
        <v>49210</v>
      </c>
      <c r="Z330" s="19">
        <f>MIN(VLOOKUP(B330,[1]RPT_DOAN_PHI!$B$5:$H$894,7,FALSE),115000)</f>
        <v>49210</v>
      </c>
      <c r="AA330" s="18">
        <f>VLOOKUP(B330,[1]RPT_THUE!$B$5:$H$850,7,FALSE)</f>
        <v>0</v>
      </c>
      <c r="AB330" s="18">
        <f t="shared" si="13"/>
        <v>565915</v>
      </c>
      <c r="AC330" s="20">
        <f t="shared" si="14"/>
        <v>9204085</v>
      </c>
      <c r="AD330" s="20"/>
      <c r="AE330" s="20"/>
      <c r="AF330" s="20">
        <f t="shared" si="15"/>
        <v>9204085</v>
      </c>
      <c r="AG330" s="82">
        <f t="shared" si="18"/>
        <v>516705</v>
      </c>
    </row>
    <row r="331" spans="1:33" ht="19.5" customHeight="1">
      <c r="A331" s="12">
        <f t="shared" si="19"/>
        <v>325</v>
      </c>
      <c r="B331" s="40">
        <f>[1]GD_CHUNG!B337</f>
        <v>10705</v>
      </c>
      <c r="C331" s="42" t="str">
        <f>[1]GD_CHUNG!C337</f>
        <v>Nguyễn Hữu Nam</v>
      </c>
      <c r="D331" s="42" t="str">
        <f>[1]GD_CHUNG!D337</f>
        <v>NV Lái xe - VHTTB</v>
      </c>
      <c r="E331" s="13" t="str">
        <f>[1]GD_CHUNG!G337</f>
        <v>HDKX</v>
      </c>
      <c r="F331" s="14">
        <f>VLOOKUP(B331,[1]GD_LCD_HS_LNS!$B$4:$E$993,4,FALSE)</f>
        <v>4921000</v>
      </c>
      <c r="G331" s="54">
        <f>VLOOKUP(B331,[1]GD_CHUNG!$B$5:$N$532,13,FALSE)</f>
        <v>10522162653010</v>
      </c>
      <c r="H331" s="15">
        <f>VLOOKUP(B331,[1]GD_CHAM_CONG!$C$6:$AN$934,38,FALSE)</f>
        <v>27</v>
      </c>
      <c r="I331" s="15">
        <f>VLOOKUP(B331,[1]GD_CHAM_CONG!$C$6:$AS$934,39,FALSE)+VLOOKUP(B331,[1]GD_CHAM_CONG!$C$6:$AS$934,40,FALSE)+VLOOKUP(B331,[1]GD_CHAM_CONG!$C$6:$AS$934,41,FALSE)+VLOOKUP(B331,[1]GD_CHAM_CONG!$C$6:$AS$934,42,FALSE)+VLOOKUP(B331,[1]GD_CHAM_CONG!$C$6:$AS$934,43,FALSE)</f>
        <v>0</v>
      </c>
      <c r="J331" s="15">
        <f>VLOOKUP(B331,[1]GD_CHAM_CONG!$C$6:$AV$934,44,FALSE)+VLOOKUP(B331,[1]GD_CHAM_CONG!$C$6:$AV$934,45,FALSE)+VLOOKUP(B331,[1]GD_CHAM_CONG!$C$6:$AV$934,46,FALSE)</f>
        <v>0</v>
      </c>
      <c r="K331" s="15">
        <f>VLOOKUP(B331,[1]GD_CHAM_CONG!$C$6:$AW$934,47,FALSE)</f>
        <v>0</v>
      </c>
      <c r="L331" s="15">
        <f>VLOOKUP(B331,[1]GD_CHAM_CONG!$C$6:$AZ$934,48,FALSE)</f>
        <v>0</v>
      </c>
      <c r="M331" s="15">
        <f>VLOOKUP(B331,[1]GD_CHAM_CONG!$C$6:$BF$934,50,FALSE)+VLOOKUP(B331,[1]GD_CHAM_CONG!$C$6:$BF$934,51,FALSE)+VLOOKUP(B331,[1]GD_CHAM_CONG!$C$6:$BF$934,52,FALSE)+VLOOKUP(B331,[1]GD_CHAM_CONG!$C$6:$BF$934,53,FALSE)+VLOOKUP(B331,[1]GD_CHAM_CONG!$C$6:$BF$934,54,FALSE)</f>
        <v>0</v>
      </c>
      <c r="N331" s="16">
        <f>VLOOKUP(B331,[1]GD_CHAM_CONG!$C$1:$BK$473,61,FALSE)</f>
        <v>1</v>
      </c>
      <c r="O331" s="16">
        <f>VLOOKUP(B331,[1]GD_LCD_HS_LNS!$B$4:$F$469,5,FALSE)</f>
        <v>2.02</v>
      </c>
      <c r="P331" s="17">
        <f>VLOOKUP(B331,[1]RPT_LNS_LUONG_CHE_DO!$B$5:$BC$548,54,FALSE)</f>
        <v>9090000</v>
      </c>
      <c r="Q331" s="17">
        <f>VLOOKUP(B331,[1]RPT_LNS_LUONG_CHE_DO!$B$5:$CD$916,81,FALSE)</f>
        <v>0</v>
      </c>
      <c r="R331" s="17">
        <f>VLOOKUP(B331,[1]RPT_PHU_CAP_TN!$B$5:$G$992,6,FALSE)</f>
        <v>0</v>
      </c>
      <c r="S331" s="17">
        <f>VLOOKUP(B331,[1]RPT_TIEN_AN_TRUA!$B$5:$I$993,8,FALSE)</f>
        <v>680000</v>
      </c>
      <c r="T331" s="17">
        <f>VLOOKUP(B331,[1]RPT_LNS_LUONG_CHE_DO!$B$5:$BX$920,75,FALSE)+VLOOKUP(B331,[1]RPT_LNS_LUONG_CHE_DO!$B$5:$BY$920,76,FALSE)</f>
        <v>567807.69230769237</v>
      </c>
      <c r="U331" s="13">
        <f>VLOOKUP(B331,[1]RPT_CAC_KHOAN_GIAM_TRU!$B$4:$I$472,7,FALSE) + VLOOKUP(B331,[1]RPT_CAC_KHOAN_GIAM_TRU!$B$4:$I$472,8,FALSE)</f>
        <v>189269.23076923078</v>
      </c>
      <c r="V331" s="17">
        <f t="shared" si="12"/>
        <v>10337807.692307692</v>
      </c>
      <c r="W331" s="18">
        <f>VLOOKUP(B331,[1]RPT_BAO_HIEM!$B$5:$N$992,11,FALSE)</f>
        <v>393680</v>
      </c>
      <c r="X331" s="18">
        <f>VLOOKUP(B331,[1]RPT_BAO_HIEM!$B$5:$N$992,12,FALSE)</f>
        <v>73815</v>
      </c>
      <c r="Y331" s="18">
        <f>VLOOKUP(B331,[1]RPT_BAO_HIEM!$B$5:$N$992,13,FALSE)</f>
        <v>49210</v>
      </c>
      <c r="Z331" s="19">
        <f>MIN(VLOOKUP(B331,[1]RPT_DOAN_PHI!$B$5:$H$894,7,FALSE),115000)</f>
        <v>49210</v>
      </c>
      <c r="AA331" s="18">
        <f>VLOOKUP(B331,[1]RPT_THUE!$B$5:$H$850,7,FALSE)</f>
        <v>0</v>
      </c>
      <c r="AB331" s="18">
        <f t="shared" si="13"/>
        <v>565915</v>
      </c>
      <c r="AC331" s="20">
        <f t="shared" si="14"/>
        <v>9771892.692307692</v>
      </c>
      <c r="AD331" s="20"/>
      <c r="AE331" s="20"/>
      <c r="AF331" s="20">
        <f t="shared" si="15"/>
        <v>9771892.692307692</v>
      </c>
      <c r="AG331" s="82">
        <f t="shared" si="18"/>
        <v>516705</v>
      </c>
    </row>
    <row r="332" spans="1:33" ht="19.5" customHeight="1">
      <c r="A332" s="12">
        <f t="shared" si="19"/>
        <v>326</v>
      </c>
      <c r="B332" s="40">
        <f>[1]GD_CHUNG!B338</f>
        <v>10706</v>
      </c>
      <c r="C332" s="42" t="str">
        <f>[1]GD_CHUNG!C338</f>
        <v>Đặng Đình Phương</v>
      </c>
      <c r="D332" s="42" t="str">
        <f>[1]GD_CHUNG!D338</f>
        <v>NV Lái xe - VHTTB</v>
      </c>
      <c r="E332" s="13" t="str">
        <f>[1]GD_CHUNG!G338</f>
        <v>HDKX</v>
      </c>
      <c r="F332" s="14">
        <f>VLOOKUP(B332,[1]GD_LCD_HS_LNS!$B$4:$E$993,4,FALSE)</f>
        <v>4921000</v>
      </c>
      <c r="G332" s="54">
        <f>VLOOKUP(B332,[1]GD_CHUNG!$B$5:$N$532,13,FALSE)</f>
        <v>10522162710014</v>
      </c>
      <c r="H332" s="15">
        <f>VLOOKUP(B332,[1]GD_CHAM_CONG!$C$6:$AN$934,38,FALSE)</f>
        <v>27</v>
      </c>
      <c r="I332" s="15">
        <f>VLOOKUP(B332,[1]GD_CHAM_CONG!$C$6:$AS$934,39,FALSE)+VLOOKUP(B332,[1]GD_CHAM_CONG!$C$6:$AS$934,40,FALSE)+VLOOKUP(B332,[1]GD_CHAM_CONG!$C$6:$AS$934,41,FALSE)+VLOOKUP(B332,[1]GD_CHAM_CONG!$C$6:$AS$934,42,FALSE)+VLOOKUP(B332,[1]GD_CHAM_CONG!$C$6:$AS$934,43,FALSE)</f>
        <v>0</v>
      </c>
      <c r="J332" s="15">
        <f>VLOOKUP(B332,[1]GD_CHAM_CONG!$C$6:$AV$934,44,FALSE)+VLOOKUP(B332,[1]GD_CHAM_CONG!$C$6:$AV$934,45,FALSE)+VLOOKUP(B332,[1]GD_CHAM_CONG!$C$6:$AV$934,46,FALSE)</f>
        <v>0</v>
      </c>
      <c r="K332" s="15">
        <f>VLOOKUP(B332,[1]GD_CHAM_CONG!$C$6:$AW$934,47,FALSE)</f>
        <v>0</v>
      </c>
      <c r="L332" s="15">
        <f>VLOOKUP(B332,[1]GD_CHAM_CONG!$C$6:$AZ$934,48,FALSE)</f>
        <v>0</v>
      </c>
      <c r="M332" s="15">
        <f>VLOOKUP(B332,[1]GD_CHAM_CONG!$C$6:$BF$934,50,FALSE)+VLOOKUP(B332,[1]GD_CHAM_CONG!$C$6:$BF$934,51,FALSE)+VLOOKUP(B332,[1]GD_CHAM_CONG!$C$6:$BF$934,52,FALSE)+VLOOKUP(B332,[1]GD_CHAM_CONG!$C$6:$BF$934,53,FALSE)+VLOOKUP(B332,[1]GD_CHAM_CONG!$C$6:$BF$934,54,FALSE)</f>
        <v>0</v>
      </c>
      <c r="N332" s="16">
        <f>VLOOKUP(B332,[1]GD_CHAM_CONG!$C$1:$BK$473,61,FALSE)</f>
        <v>1</v>
      </c>
      <c r="O332" s="16">
        <f>VLOOKUP(B332,[1]GD_LCD_HS_LNS!$B$4:$F$469,5,FALSE)</f>
        <v>2.14</v>
      </c>
      <c r="P332" s="17">
        <f>VLOOKUP(B332,[1]RPT_LNS_LUONG_CHE_DO!$B$5:$BC$548,54,FALSE)</f>
        <v>9630000</v>
      </c>
      <c r="Q332" s="17">
        <f>VLOOKUP(B332,[1]RPT_LNS_LUONG_CHE_DO!$B$5:$CD$916,81,FALSE)</f>
        <v>0</v>
      </c>
      <c r="R332" s="17">
        <f>VLOOKUP(B332,[1]RPT_PHU_CAP_TN!$B$5:$G$992,6,FALSE)</f>
        <v>310000</v>
      </c>
      <c r="S332" s="17">
        <f>VLOOKUP(B332,[1]RPT_TIEN_AN_TRUA!$B$5:$I$993,8,FALSE)</f>
        <v>680000</v>
      </c>
      <c r="T332" s="17">
        <f>VLOOKUP(B332,[1]RPT_LNS_LUONG_CHE_DO!$B$5:$BX$920,75,FALSE)+VLOOKUP(B332,[1]RPT_LNS_LUONG_CHE_DO!$B$5:$BY$920,76,FALSE)</f>
        <v>567807.69230769237</v>
      </c>
      <c r="U332" s="13">
        <f>VLOOKUP(B332,[1]RPT_CAC_KHOAN_GIAM_TRU!$B$4:$I$472,7,FALSE) + VLOOKUP(B332,[1]RPT_CAC_KHOAN_GIAM_TRU!$B$4:$I$472,8,FALSE)</f>
        <v>189269.23076923078</v>
      </c>
      <c r="V332" s="17">
        <f t="shared" si="12"/>
        <v>11187807.692307692</v>
      </c>
      <c r="W332" s="18">
        <f>VLOOKUP(B332,[1]RPT_BAO_HIEM!$B$5:$N$992,11,FALSE)</f>
        <v>393680</v>
      </c>
      <c r="X332" s="18">
        <f>VLOOKUP(B332,[1]RPT_BAO_HIEM!$B$5:$N$992,12,FALSE)</f>
        <v>73815</v>
      </c>
      <c r="Y332" s="18">
        <f>VLOOKUP(B332,[1]RPT_BAO_HIEM!$B$5:$N$992,13,FALSE)</f>
        <v>49210</v>
      </c>
      <c r="Z332" s="19">
        <f>MIN(VLOOKUP(B332,[1]RPT_DOAN_PHI!$B$5:$H$894,7,FALSE),115000)</f>
        <v>49210</v>
      </c>
      <c r="AA332" s="18">
        <f>VLOOKUP(B332,[1]RPT_THUE!$B$5:$H$850,7,FALSE)</f>
        <v>0</v>
      </c>
      <c r="AB332" s="18">
        <f t="shared" si="13"/>
        <v>565915</v>
      </c>
      <c r="AC332" s="20">
        <f t="shared" si="14"/>
        <v>10621892.692307692</v>
      </c>
      <c r="AD332" s="20"/>
      <c r="AE332" s="21"/>
      <c r="AF332" s="20">
        <f t="shared" si="15"/>
        <v>10621892.692307692</v>
      </c>
      <c r="AG332" s="82">
        <f t="shared" si="18"/>
        <v>516705</v>
      </c>
    </row>
    <row r="333" spans="1:33" ht="19.5" customHeight="1">
      <c r="A333" s="12">
        <f t="shared" si="19"/>
        <v>327</v>
      </c>
      <c r="B333" s="40">
        <f>[1]GD_CHUNG!B339</f>
        <v>10707</v>
      </c>
      <c r="C333" s="42" t="str">
        <f>[1]GD_CHUNG!C339</f>
        <v>Phù Trung Ninh</v>
      </c>
      <c r="D333" s="42" t="str">
        <f>[1]GD_CHUNG!D339</f>
        <v>NV Lái xe - VHTTB</v>
      </c>
      <c r="E333" s="13" t="str">
        <f>[1]GD_CHUNG!G339</f>
        <v>HDKX</v>
      </c>
      <c r="F333" s="14">
        <f>VLOOKUP(B333,[1]GD_LCD_HS_LNS!$B$4:$E$993,4,FALSE)</f>
        <v>5676000</v>
      </c>
      <c r="G333" s="54">
        <f>VLOOKUP(B333,[1]GD_CHUNG!$B$5:$N$532,13,FALSE)</f>
        <v>10522162705010</v>
      </c>
      <c r="H333" s="15">
        <f>VLOOKUP(B333,[1]GD_CHAM_CONG!$C$6:$AN$934,38,FALSE)</f>
        <v>27</v>
      </c>
      <c r="I333" s="15">
        <f>VLOOKUP(B333,[1]GD_CHAM_CONG!$C$6:$AS$934,39,FALSE)+VLOOKUP(B333,[1]GD_CHAM_CONG!$C$6:$AS$934,40,FALSE)+VLOOKUP(B333,[1]GD_CHAM_CONG!$C$6:$AS$934,41,FALSE)+VLOOKUP(B333,[1]GD_CHAM_CONG!$C$6:$AS$934,42,FALSE)+VLOOKUP(B333,[1]GD_CHAM_CONG!$C$6:$AS$934,43,FALSE)</f>
        <v>0</v>
      </c>
      <c r="J333" s="15">
        <f>VLOOKUP(B333,[1]GD_CHAM_CONG!$C$6:$AV$934,44,FALSE)+VLOOKUP(B333,[1]GD_CHAM_CONG!$C$6:$AV$934,45,FALSE)+VLOOKUP(B333,[1]GD_CHAM_CONG!$C$6:$AV$934,46,FALSE)</f>
        <v>0</v>
      </c>
      <c r="K333" s="15">
        <f>VLOOKUP(B333,[1]GD_CHAM_CONG!$C$6:$AW$934,47,FALSE)</f>
        <v>0</v>
      </c>
      <c r="L333" s="15">
        <f>VLOOKUP(B333,[1]GD_CHAM_CONG!$C$6:$AZ$934,48,FALSE)</f>
        <v>0</v>
      </c>
      <c r="M333" s="15">
        <f>VLOOKUP(B333,[1]GD_CHAM_CONG!$C$6:$BF$934,50,FALSE)+VLOOKUP(B333,[1]GD_CHAM_CONG!$C$6:$BF$934,51,FALSE)+VLOOKUP(B333,[1]GD_CHAM_CONG!$C$6:$BF$934,52,FALSE)+VLOOKUP(B333,[1]GD_CHAM_CONG!$C$6:$BF$934,53,FALSE)+VLOOKUP(B333,[1]GD_CHAM_CONG!$C$6:$BF$934,54,FALSE)</f>
        <v>0</v>
      </c>
      <c r="N333" s="16">
        <f>VLOOKUP(B333,[1]GD_CHAM_CONG!$C$1:$BK$473,61,FALSE)</f>
        <v>1</v>
      </c>
      <c r="O333" s="16">
        <f>VLOOKUP(B333,[1]GD_LCD_HS_LNS!$B$4:$F$469,5,FALSE)</f>
        <v>2.14</v>
      </c>
      <c r="P333" s="17">
        <f>VLOOKUP(B333,[1]RPT_LNS_LUONG_CHE_DO!$B$5:$BC$548,54,FALSE)</f>
        <v>9630000</v>
      </c>
      <c r="Q333" s="17">
        <f>VLOOKUP(B333,[1]RPT_LNS_LUONG_CHE_DO!$B$5:$CD$916,81,FALSE)</f>
        <v>0</v>
      </c>
      <c r="R333" s="17">
        <f>VLOOKUP(B333,[1]RPT_PHU_CAP_TN!$B$5:$G$992,6,FALSE)</f>
        <v>310000</v>
      </c>
      <c r="S333" s="17">
        <f>VLOOKUP(B333,[1]RPT_TIEN_AN_TRUA!$B$5:$I$993,8,FALSE)</f>
        <v>680000</v>
      </c>
      <c r="T333" s="17">
        <f>VLOOKUP(B333,[1]RPT_LNS_LUONG_CHE_DO!$B$5:$BX$920,75,FALSE)+VLOOKUP(B333,[1]RPT_LNS_LUONG_CHE_DO!$B$5:$BY$920,76,FALSE)</f>
        <v>654923.07692307699</v>
      </c>
      <c r="U333" s="13">
        <f>VLOOKUP(B333,[1]RPT_CAC_KHOAN_GIAM_TRU!$B$4:$I$472,7,FALSE) + VLOOKUP(B333,[1]RPT_CAC_KHOAN_GIAM_TRU!$B$4:$I$472,8,FALSE)</f>
        <v>218307.69230769231</v>
      </c>
      <c r="V333" s="17">
        <f t="shared" si="12"/>
        <v>11274923.076923076</v>
      </c>
      <c r="W333" s="18">
        <f>VLOOKUP(B333,[1]RPT_BAO_HIEM!$B$5:$N$992,11,FALSE)</f>
        <v>454080</v>
      </c>
      <c r="X333" s="18">
        <f>VLOOKUP(B333,[1]RPT_BAO_HIEM!$B$5:$N$992,12,FALSE)</f>
        <v>85140</v>
      </c>
      <c r="Y333" s="18">
        <f>VLOOKUP(B333,[1]RPT_BAO_HIEM!$B$5:$N$992,13,FALSE)</f>
        <v>56760</v>
      </c>
      <c r="Z333" s="19">
        <f>MIN(VLOOKUP(B333,[1]RPT_DOAN_PHI!$B$5:$H$894,7,FALSE),115000)</f>
        <v>56760</v>
      </c>
      <c r="AA333" s="18">
        <f>VLOOKUP(B333,[1]RPT_THUE!$B$5:$H$850,7,FALSE)</f>
        <v>0</v>
      </c>
      <c r="AB333" s="18">
        <f t="shared" si="13"/>
        <v>652740</v>
      </c>
      <c r="AC333" s="20">
        <f t="shared" si="14"/>
        <v>10622183.076923076</v>
      </c>
      <c r="AD333" s="20"/>
      <c r="AE333" s="21"/>
      <c r="AF333" s="20">
        <f t="shared" si="15"/>
        <v>10622183.076923076</v>
      </c>
      <c r="AG333" s="82">
        <f t="shared" si="18"/>
        <v>595980</v>
      </c>
    </row>
    <row r="334" spans="1:33" ht="19.5" customHeight="1">
      <c r="A334" s="12">
        <f t="shared" si="19"/>
        <v>328</v>
      </c>
      <c r="B334" s="40">
        <f>[1]GD_CHUNG!B340</f>
        <v>10708</v>
      </c>
      <c r="C334" s="42" t="str">
        <f>[1]GD_CHUNG!C340</f>
        <v>Phạm Đình Thuần</v>
      </c>
      <c r="D334" s="42" t="str">
        <f>[1]GD_CHUNG!D340</f>
        <v>NV Lái xe - VHTTB</v>
      </c>
      <c r="E334" s="13" t="str">
        <f>[1]GD_CHUNG!G340</f>
        <v>HDKX</v>
      </c>
      <c r="F334" s="14">
        <f>VLOOKUP(B334,[1]GD_LCD_HS_LNS!$B$4:$E$993,4,FALSE)</f>
        <v>4921000</v>
      </c>
      <c r="G334" s="54">
        <f>VLOOKUP(B334,[1]GD_CHUNG!$B$5:$N$532,13,FALSE)</f>
        <v>10520003333010</v>
      </c>
      <c r="H334" s="15">
        <f>VLOOKUP(B334,[1]GD_CHAM_CONG!$C$6:$AN$934,38,FALSE)</f>
        <v>27</v>
      </c>
      <c r="I334" s="15">
        <f>VLOOKUP(B334,[1]GD_CHAM_CONG!$C$6:$AS$934,39,FALSE)+VLOOKUP(B334,[1]GD_CHAM_CONG!$C$6:$AS$934,40,FALSE)+VLOOKUP(B334,[1]GD_CHAM_CONG!$C$6:$AS$934,41,FALSE)+VLOOKUP(B334,[1]GD_CHAM_CONG!$C$6:$AS$934,42,FALSE)+VLOOKUP(B334,[1]GD_CHAM_CONG!$C$6:$AS$934,43,FALSE)</f>
        <v>0</v>
      </c>
      <c r="J334" s="15">
        <f>VLOOKUP(B334,[1]GD_CHAM_CONG!$C$6:$AV$934,44,FALSE)+VLOOKUP(B334,[1]GD_CHAM_CONG!$C$6:$AV$934,45,FALSE)+VLOOKUP(B334,[1]GD_CHAM_CONG!$C$6:$AV$934,46,FALSE)</f>
        <v>0</v>
      </c>
      <c r="K334" s="15">
        <f>VLOOKUP(B334,[1]GD_CHAM_CONG!$C$6:$AW$934,47,FALSE)</f>
        <v>0</v>
      </c>
      <c r="L334" s="15">
        <f>VLOOKUP(B334,[1]GD_CHAM_CONG!$C$6:$AZ$934,48,FALSE)</f>
        <v>0</v>
      </c>
      <c r="M334" s="15">
        <f>VLOOKUP(B334,[1]GD_CHAM_CONG!$C$6:$BF$934,50,FALSE)+VLOOKUP(B334,[1]GD_CHAM_CONG!$C$6:$BF$934,51,FALSE)+VLOOKUP(B334,[1]GD_CHAM_CONG!$C$6:$BF$934,52,FALSE)+VLOOKUP(B334,[1]GD_CHAM_CONG!$C$6:$BF$934,53,FALSE)+VLOOKUP(B334,[1]GD_CHAM_CONG!$C$6:$BF$934,54,FALSE)</f>
        <v>0</v>
      </c>
      <c r="N334" s="16">
        <f>VLOOKUP(B334,[1]GD_CHAM_CONG!$C$1:$BK$473,61,FALSE)</f>
        <v>0.76</v>
      </c>
      <c r="O334" s="16">
        <f>VLOOKUP(B334,[1]GD_LCD_HS_LNS!$B$4:$F$469,5,FALSE)</f>
        <v>2.14</v>
      </c>
      <c r="P334" s="17">
        <f>VLOOKUP(B334,[1]RPT_LNS_LUONG_CHE_DO!$B$5:$BC$548,54,FALSE)</f>
        <v>7318800</v>
      </c>
      <c r="Q334" s="17">
        <f>VLOOKUP(B334,[1]RPT_LNS_LUONG_CHE_DO!$B$5:$CD$916,81,FALSE)</f>
        <v>0</v>
      </c>
      <c r="R334" s="17">
        <f>VLOOKUP(B334,[1]RPT_PHU_CAP_TN!$B$5:$G$992,6,FALSE)</f>
        <v>0</v>
      </c>
      <c r="S334" s="17">
        <f>VLOOKUP(B334,[1]RPT_TIEN_AN_TRUA!$B$5:$I$993,8,FALSE)</f>
        <v>680000</v>
      </c>
      <c r="T334" s="17">
        <f>VLOOKUP(B334,[1]RPT_LNS_LUONG_CHE_DO!$B$5:$BX$920,75,FALSE)+VLOOKUP(B334,[1]RPT_LNS_LUONG_CHE_DO!$B$5:$BY$920,76,FALSE)</f>
        <v>567807.69230769237</v>
      </c>
      <c r="U334" s="13">
        <f>VLOOKUP(B334,[1]RPT_CAC_KHOAN_GIAM_TRU!$B$4:$I$472,7,FALSE) + VLOOKUP(B334,[1]RPT_CAC_KHOAN_GIAM_TRU!$B$4:$I$472,8,FALSE)</f>
        <v>189269.23076923078</v>
      </c>
      <c r="V334" s="17">
        <f t="shared" si="12"/>
        <v>8566607.692307692</v>
      </c>
      <c r="W334" s="18">
        <f>VLOOKUP(B334,[1]RPT_BAO_HIEM!$B$5:$N$992,11,FALSE)</f>
        <v>393680</v>
      </c>
      <c r="X334" s="18">
        <f>VLOOKUP(B334,[1]RPT_BAO_HIEM!$B$5:$N$992,12,FALSE)</f>
        <v>73815</v>
      </c>
      <c r="Y334" s="18">
        <f>VLOOKUP(B334,[1]RPT_BAO_HIEM!$B$5:$N$992,13,FALSE)</f>
        <v>49210</v>
      </c>
      <c r="Z334" s="19">
        <f>MIN(VLOOKUP(B334,[1]RPT_DOAN_PHI!$B$5:$H$894,7,FALSE),115000)</f>
        <v>49210</v>
      </c>
      <c r="AA334" s="18">
        <f>VLOOKUP(B334,[1]RPT_THUE!$B$5:$H$850,7,FALSE)</f>
        <v>8495.1346153846007</v>
      </c>
      <c r="AB334" s="18">
        <f t="shared" si="13"/>
        <v>574410.13461538462</v>
      </c>
      <c r="AC334" s="20">
        <f t="shared" si="14"/>
        <v>7992197.557692307</v>
      </c>
      <c r="AD334" s="20"/>
      <c r="AE334" s="21"/>
      <c r="AF334" s="20">
        <f t="shared" si="15"/>
        <v>7992197.557692307</v>
      </c>
      <c r="AG334" s="82">
        <f t="shared" si="18"/>
        <v>516705</v>
      </c>
    </row>
    <row r="335" spans="1:33" ht="19.5" customHeight="1">
      <c r="A335" s="12">
        <f t="shared" si="19"/>
        <v>329</v>
      </c>
      <c r="B335" s="40">
        <f>[1]GD_CHUNG!B341</f>
        <v>10710</v>
      </c>
      <c r="C335" s="42" t="str">
        <f>[1]GD_CHUNG!C341</f>
        <v>Nguyễn Anh Dũng</v>
      </c>
      <c r="D335" s="42" t="str">
        <f>[1]GD_CHUNG!D341</f>
        <v>NV Lái xe - VHTTB</v>
      </c>
      <c r="E335" s="13" t="str">
        <f>[1]GD_CHUNG!G341</f>
        <v>HDKX</v>
      </c>
      <c r="F335" s="14">
        <f>VLOOKUP(B335,[1]GD_LCD_HS_LNS!$B$4:$E$993,4,FALSE)</f>
        <v>4921000</v>
      </c>
      <c r="G335" s="54">
        <f>VLOOKUP(B335,[1]GD_CHUNG!$B$5:$N$532,13,FALSE)</f>
        <v>10522162701015</v>
      </c>
      <c r="H335" s="15">
        <f>VLOOKUP(B335,[1]GD_CHAM_CONG!$C$6:$AN$934,38,FALSE)</f>
        <v>27</v>
      </c>
      <c r="I335" s="15">
        <f>VLOOKUP(B335,[1]GD_CHAM_CONG!$C$6:$AS$934,39,FALSE)+VLOOKUP(B335,[1]GD_CHAM_CONG!$C$6:$AS$934,40,FALSE)+VLOOKUP(B335,[1]GD_CHAM_CONG!$C$6:$AS$934,41,FALSE)+VLOOKUP(B335,[1]GD_CHAM_CONG!$C$6:$AS$934,42,FALSE)+VLOOKUP(B335,[1]GD_CHAM_CONG!$C$6:$AS$934,43,FALSE)</f>
        <v>0</v>
      </c>
      <c r="J335" s="15">
        <f>VLOOKUP(B335,[1]GD_CHAM_CONG!$C$6:$AV$934,44,FALSE)+VLOOKUP(B335,[1]GD_CHAM_CONG!$C$6:$AV$934,45,FALSE)+VLOOKUP(B335,[1]GD_CHAM_CONG!$C$6:$AV$934,46,FALSE)</f>
        <v>0</v>
      </c>
      <c r="K335" s="15">
        <f>VLOOKUP(B335,[1]GD_CHAM_CONG!$C$6:$AW$934,47,FALSE)</f>
        <v>0</v>
      </c>
      <c r="L335" s="15">
        <f>VLOOKUP(B335,[1]GD_CHAM_CONG!$C$6:$AZ$934,48,FALSE)</f>
        <v>0</v>
      </c>
      <c r="M335" s="15">
        <f>VLOOKUP(B335,[1]GD_CHAM_CONG!$C$6:$BF$934,50,FALSE)+VLOOKUP(B335,[1]GD_CHAM_CONG!$C$6:$BF$934,51,FALSE)+VLOOKUP(B335,[1]GD_CHAM_CONG!$C$6:$BF$934,52,FALSE)+VLOOKUP(B335,[1]GD_CHAM_CONG!$C$6:$BF$934,53,FALSE)+VLOOKUP(B335,[1]GD_CHAM_CONG!$C$6:$BF$934,54,FALSE)</f>
        <v>0</v>
      </c>
      <c r="N335" s="16">
        <f>VLOOKUP(B335,[1]GD_CHAM_CONG!$C$1:$BK$473,61,FALSE)</f>
        <v>1</v>
      </c>
      <c r="O335" s="16">
        <f>VLOOKUP(B335,[1]GD_LCD_HS_LNS!$B$4:$F$469,5,FALSE)</f>
        <v>2.14</v>
      </c>
      <c r="P335" s="17">
        <f>VLOOKUP(B335,[1]RPT_LNS_LUONG_CHE_DO!$B$5:$BC$548,54,FALSE)</f>
        <v>9630000</v>
      </c>
      <c r="Q335" s="17">
        <f>VLOOKUP(B335,[1]RPT_LNS_LUONG_CHE_DO!$B$5:$CD$916,81,FALSE)</f>
        <v>0</v>
      </c>
      <c r="R335" s="17">
        <f>VLOOKUP(B335,[1]RPT_PHU_CAP_TN!$B$5:$G$992,6,FALSE)</f>
        <v>620000</v>
      </c>
      <c r="S335" s="17">
        <f>VLOOKUP(B335,[1]RPT_TIEN_AN_TRUA!$B$5:$I$993,8,FALSE)</f>
        <v>680000</v>
      </c>
      <c r="T335" s="17">
        <f>VLOOKUP(B335,[1]RPT_LNS_LUONG_CHE_DO!$B$5:$BX$920,75,FALSE)+VLOOKUP(B335,[1]RPT_LNS_LUONG_CHE_DO!$B$5:$BY$920,76,FALSE)</f>
        <v>567807.69230769237</v>
      </c>
      <c r="U335" s="13">
        <f>VLOOKUP(B335,[1]RPT_CAC_KHOAN_GIAM_TRU!$B$4:$I$472,7,FALSE) + VLOOKUP(B335,[1]RPT_CAC_KHOAN_GIAM_TRU!$B$4:$I$472,8,FALSE)</f>
        <v>189269.23076923078</v>
      </c>
      <c r="V335" s="17">
        <f t="shared" si="12"/>
        <v>11497807.692307692</v>
      </c>
      <c r="W335" s="18">
        <f>VLOOKUP(B335,[1]RPT_BAO_HIEM!$B$5:$N$992,11,FALSE)</f>
        <v>393680</v>
      </c>
      <c r="X335" s="18">
        <f>VLOOKUP(B335,[1]RPT_BAO_HIEM!$B$5:$N$992,12,FALSE)</f>
        <v>73815</v>
      </c>
      <c r="Y335" s="18">
        <f>VLOOKUP(B335,[1]RPT_BAO_HIEM!$B$5:$N$992,13,FALSE)</f>
        <v>49210</v>
      </c>
      <c r="Z335" s="19">
        <f>MIN(VLOOKUP(B335,[1]RPT_DOAN_PHI!$B$5:$H$894,7,FALSE),115000)</f>
        <v>49210</v>
      </c>
      <c r="AA335" s="18">
        <f>VLOOKUP(B335,[1]RPT_THUE!$B$5:$H$850,7,FALSE)</f>
        <v>0</v>
      </c>
      <c r="AB335" s="18">
        <f t="shared" si="13"/>
        <v>565915</v>
      </c>
      <c r="AC335" s="20">
        <f t="shared" si="14"/>
        <v>10931892.692307692</v>
      </c>
      <c r="AD335" s="20"/>
      <c r="AE335" s="20"/>
      <c r="AF335" s="20">
        <f t="shared" si="15"/>
        <v>10931892.692307692</v>
      </c>
      <c r="AG335" s="82">
        <f t="shared" si="18"/>
        <v>516705</v>
      </c>
    </row>
    <row r="336" spans="1:33" ht="19.5" customHeight="1">
      <c r="A336" s="12">
        <f t="shared" si="19"/>
        <v>330</v>
      </c>
      <c r="B336" s="40">
        <f>[1]GD_CHUNG!B342</f>
        <v>10711</v>
      </c>
      <c r="C336" s="42" t="str">
        <f>[1]GD_CHUNG!C342</f>
        <v>Nguyễn Ngọc Hà</v>
      </c>
      <c r="D336" s="42" t="str">
        <f>[1]GD_CHUNG!D342</f>
        <v>NV Lái xe - VHTTB</v>
      </c>
      <c r="E336" s="13" t="str">
        <f>[1]GD_CHUNG!G342</f>
        <v>HDKX</v>
      </c>
      <c r="F336" s="14">
        <f>VLOOKUP(B336,[1]GD_LCD_HS_LNS!$B$4:$E$993,4,FALSE)</f>
        <v>4921000</v>
      </c>
      <c r="G336" s="54">
        <f>VLOOKUP(B336,[1]GD_CHUNG!$B$5:$N$532,13,FALSE)</f>
        <v>10522162639018</v>
      </c>
      <c r="H336" s="15">
        <f>VLOOKUP(B336,[1]GD_CHAM_CONG!$C$6:$AN$934,38,FALSE)</f>
        <v>27</v>
      </c>
      <c r="I336" s="15">
        <f>VLOOKUP(B336,[1]GD_CHAM_CONG!$C$6:$AS$934,39,FALSE)+VLOOKUP(B336,[1]GD_CHAM_CONG!$C$6:$AS$934,40,FALSE)+VLOOKUP(B336,[1]GD_CHAM_CONG!$C$6:$AS$934,41,FALSE)+VLOOKUP(B336,[1]GD_CHAM_CONG!$C$6:$AS$934,42,FALSE)+VLOOKUP(B336,[1]GD_CHAM_CONG!$C$6:$AS$934,43,FALSE)</f>
        <v>0</v>
      </c>
      <c r="J336" s="15">
        <f>VLOOKUP(B336,[1]GD_CHAM_CONG!$C$6:$AV$934,44,FALSE)+VLOOKUP(B336,[1]GD_CHAM_CONG!$C$6:$AV$934,45,FALSE)+VLOOKUP(B336,[1]GD_CHAM_CONG!$C$6:$AV$934,46,FALSE)</f>
        <v>0</v>
      </c>
      <c r="K336" s="15">
        <f>VLOOKUP(B336,[1]GD_CHAM_CONG!$C$6:$AW$934,47,FALSE)</f>
        <v>0</v>
      </c>
      <c r="L336" s="15">
        <f>VLOOKUP(B336,[1]GD_CHAM_CONG!$C$6:$AZ$934,48,FALSE)</f>
        <v>0</v>
      </c>
      <c r="M336" s="15">
        <f>VLOOKUP(B336,[1]GD_CHAM_CONG!$C$6:$BF$934,50,FALSE)+VLOOKUP(B336,[1]GD_CHAM_CONG!$C$6:$BF$934,51,FALSE)+VLOOKUP(B336,[1]GD_CHAM_CONG!$C$6:$BF$934,52,FALSE)+VLOOKUP(B336,[1]GD_CHAM_CONG!$C$6:$BF$934,53,FALSE)+VLOOKUP(B336,[1]GD_CHAM_CONG!$C$6:$BF$934,54,FALSE)</f>
        <v>0</v>
      </c>
      <c r="N336" s="16">
        <f>VLOOKUP(B336,[1]GD_CHAM_CONG!$C$1:$BK$473,61,FALSE)</f>
        <v>1</v>
      </c>
      <c r="O336" s="16">
        <f>VLOOKUP(B336,[1]GD_LCD_HS_LNS!$B$4:$F$469,5,FALSE)</f>
        <v>2.02</v>
      </c>
      <c r="P336" s="17">
        <f>VLOOKUP(B336,[1]RPT_LNS_LUONG_CHE_DO!$B$5:$BC$548,54,FALSE)</f>
        <v>9090000</v>
      </c>
      <c r="Q336" s="17">
        <f>VLOOKUP(B336,[1]RPT_LNS_LUONG_CHE_DO!$B$5:$CD$916,81,FALSE)</f>
        <v>0</v>
      </c>
      <c r="R336" s="17">
        <f>VLOOKUP(B336,[1]RPT_PHU_CAP_TN!$B$5:$G$992,6,FALSE)</f>
        <v>0</v>
      </c>
      <c r="S336" s="17">
        <f>VLOOKUP(B336,[1]RPT_TIEN_AN_TRUA!$B$5:$I$993,8,FALSE)</f>
        <v>680000</v>
      </c>
      <c r="T336" s="17">
        <f>VLOOKUP(B336,[1]RPT_LNS_LUONG_CHE_DO!$B$5:$BX$920,75,FALSE)+VLOOKUP(B336,[1]RPT_LNS_LUONG_CHE_DO!$B$5:$BY$920,76,FALSE)</f>
        <v>567807.69230769237</v>
      </c>
      <c r="U336" s="13">
        <f>VLOOKUP(B336,[1]RPT_CAC_KHOAN_GIAM_TRU!$B$4:$I$472,7,FALSE) + VLOOKUP(B336,[1]RPT_CAC_KHOAN_GIAM_TRU!$B$4:$I$472,8,FALSE)</f>
        <v>189269.23076923078</v>
      </c>
      <c r="V336" s="17">
        <f t="shared" si="12"/>
        <v>10337807.692307692</v>
      </c>
      <c r="W336" s="18">
        <f>VLOOKUP(B336,[1]RPT_BAO_HIEM!$B$5:$N$992,11,FALSE)</f>
        <v>393680</v>
      </c>
      <c r="X336" s="18">
        <f>VLOOKUP(B336,[1]RPT_BAO_HIEM!$B$5:$N$992,12,FALSE)</f>
        <v>73815</v>
      </c>
      <c r="Y336" s="18">
        <f>VLOOKUP(B336,[1]RPT_BAO_HIEM!$B$5:$N$992,13,FALSE)</f>
        <v>49210</v>
      </c>
      <c r="Z336" s="19">
        <f>MIN(VLOOKUP(B336,[1]RPT_DOAN_PHI!$B$5:$H$894,7,FALSE),115000)</f>
        <v>49210</v>
      </c>
      <c r="AA336" s="18">
        <f>VLOOKUP(B336,[1]RPT_THUE!$B$5:$H$850,7,FALSE)</f>
        <v>0</v>
      </c>
      <c r="AB336" s="18">
        <f t="shared" si="13"/>
        <v>565915</v>
      </c>
      <c r="AC336" s="20">
        <f t="shared" si="14"/>
        <v>9771892.692307692</v>
      </c>
      <c r="AD336" s="21"/>
      <c r="AE336" s="20"/>
      <c r="AF336" s="20">
        <f t="shared" si="15"/>
        <v>9771892.692307692</v>
      </c>
      <c r="AG336" s="82">
        <f t="shared" si="18"/>
        <v>516705</v>
      </c>
    </row>
    <row r="337" spans="1:33" ht="19.5" customHeight="1">
      <c r="A337" s="12">
        <f t="shared" si="19"/>
        <v>331</v>
      </c>
      <c r="B337" s="40">
        <f>[1]GD_CHUNG!B343</f>
        <v>10712</v>
      </c>
      <c r="C337" s="42" t="str">
        <f>[1]GD_CHUNG!C343</f>
        <v>Phạm Đức Long</v>
      </c>
      <c r="D337" s="42" t="str">
        <f>[1]GD_CHUNG!D343</f>
        <v>NV Lái xe - VHTTB</v>
      </c>
      <c r="E337" s="13" t="str">
        <f>[1]GD_CHUNG!G343</f>
        <v>HDKX</v>
      </c>
      <c r="F337" s="14">
        <f>VLOOKUP(B337,[1]GD_LCD_HS_LNS!$B$4:$E$993,4,FALSE)</f>
        <v>4921000</v>
      </c>
      <c r="G337" s="54">
        <f>VLOOKUP(B337,[1]GD_CHUNG!$B$5:$N$532,13,FALSE)</f>
        <v>10522162741017</v>
      </c>
      <c r="H337" s="15">
        <f>VLOOKUP(B337,[1]GD_CHAM_CONG!$C$6:$AN$934,38,FALSE)</f>
        <v>21</v>
      </c>
      <c r="I337" s="15">
        <f>VLOOKUP(B337,[1]GD_CHAM_CONG!$C$6:$AS$934,39,FALSE)+VLOOKUP(B337,[1]GD_CHAM_CONG!$C$6:$AS$934,40,FALSE)+VLOOKUP(B337,[1]GD_CHAM_CONG!$C$6:$AS$934,41,FALSE)+VLOOKUP(B337,[1]GD_CHAM_CONG!$C$6:$AS$934,42,FALSE)+VLOOKUP(B337,[1]GD_CHAM_CONG!$C$6:$AS$934,43,FALSE)</f>
        <v>0</v>
      </c>
      <c r="J337" s="15">
        <f>VLOOKUP(B337,[1]GD_CHAM_CONG!$C$6:$AV$934,44,FALSE)+VLOOKUP(B337,[1]GD_CHAM_CONG!$C$6:$AV$934,45,FALSE)+VLOOKUP(B337,[1]GD_CHAM_CONG!$C$6:$AV$934,46,FALSE)</f>
        <v>0</v>
      </c>
      <c r="K337" s="15">
        <f>VLOOKUP(B337,[1]GD_CHAM_CONG!$C$6:$AW$934,47,FALSE)</f>
        <v>0</v>
      </c>
      <c r="L337" s="15">
        <f>VLOOKUP(B337,[1]GD_CHAM_CONG!$C$6:$AZ$934,48,FALSE)</f>
        <v>6</v>
      </c>
      <c r="M337" s="15">
        <f>VLOOKUP(B337,[1]GD_CHAM_CONG!$C$6:$BF$934,50,FALSE)+VLOOKUP(B337,[1]GD_CHAM_CONG!$C$6:$BF$934,51,FALSE)+VLOOKUP(B337,[1]GD_CHAM_CONG!$C$6:$BF$934,52,FALSE)+VLOOKUP(B337,[1]GD_CHAM_CONG!$C$6:$BF$934,53,FALSE)+VLOOKUP(B337,[1]GD_CHAM_CONG!$C$6:$BF$934,54,FALSE)</f>
        <v>0</v>
      </c>
      <c r="N337" s="15">
        <f>VLOOKUP(B337,[1]GD_CHAM_CONG!$C$1:$BK$473,61,FALSE)</f>
        <v>1</v>
      </c>
      <c r="O337" s="16">
        <f>VLOOKUP(B337,[1]GD_LCD_HS_LNS!$B$4:$F$469,5,FALSE)</f>
        <v>2.02</v>
      </c>
      <c r="P337" s="17">
        <f>VLOOKUP(B337,[1]RPT_LNS_LUONG_CHE_DO!$B$5:$BC$548,54,FALSE)</f>
        <v>7070000</v>
      </c>
      <c r="Q337" s="17">
        <f>VLOOKUP(B337,[1]RPT_LNS_LUONG_CHE_DO!$B$5:$CD$916,81,FALSE)</f>
        <v>1135615.3846153847</v>
      </c>
      <c r="R337" s="17">
        <f>VLOOKUP(B337,[1]RPT_PHU_CAP_TN!$B$5:$G$992,6,FALSE)</f>
        <v>0</v>
      </c>
      <c r="S337" s="17">
        <f>VLOOKUP(B337,[1]RPT_TIEN_AN_TRUA!$B$5:$I$993,8,FALSE)</f>
        <v>528888.88888888888</v>
      </c>
      <c r="T337" s="17">
        <f>VLOOKUP(B337,[1]RPT_LNS_LUONG_CHE_DO!$B$5:$BX$920,75,FALSE)+VLOOKUP(B337,[1]RPT_LNS_LUONG_CHE_DO!$B$5:$BY$920,76,FALSE)</f>
        <v>567807.69230769237</v>
      </c>
      <c r="U337" s="13">
        <f>VLOOKUP(B337,[1]RPT_CAC_KHOAN_GIAM_TRU!$B$4:$I$472,7,FALSE) + VLOOKUP(B337,[1]RPT_CAC_KHOAN_GIAM_TRU!$B$4:$I$472,8,FALSE)</f>
        <v>189269.23076923078</v>
      </c>
      <c r="V337" s="17">
        <f t="shared" si="12"/>
        <v>9302311.965811966</v>
      </c>
      <c r="W337" s="18">
        <f>VLOOKUP(B337,[1]RPT_BAO_HIEM!$B$5:$N$992,11,FALSE)</f>
        <v>393680</v>
      </c>
      <c r="X337" s="18">
        <f>VLOOKUP(B337,[1]RPT_BAO_HIEM!$B$5:$N$992,12,FALSE)</f>
        <v>73815</v>
      </c>
      <c r="Y337" s="18">
        <f>VLOOKUP(B337,[1]RPT_BAO_HIEM!$B$5:$N$992,13,FALSE)</f>
        <v>49210</v>
      </c>
      <c r="Z337" s="19">
        <f>MIN(VLOOKUP(B337,[1]RPT_DOAN_PHI!$B$5:$H$894,7,FALSE),115000)</f>
        <v>49210</v>
      </c>
      <c r="AA337" s="18">
        <f>VLOOKUP(B337,[1]RPT_THUE!$B$5:$H$850,7,FALSE)</f>
        <v>0</v>
      </c>
      <c r="AB337" s="18">
        <f t="shared" si="13"/>
        <v>565915</v>
      </c>
      <c r="AC337" s="20">
        <f t="shared" si="14"/>
        <v>8736396.965811966</v>
      </c>
      <c r="AD337" s="21"/>
      <c r="AE337" s="20"/>
      <c r="AF337" s="20">
        <f t="shared" si="15"/>
        <v>8736396.965811966</v>
      </c>
      <c r="AG337" s="82">
        <f t="shared" si="18"/>
        <v>516705</v>
      </c>
    </row>
    <row r="338" spans="1:33" ht="19.5" customHeight="1">
      <c r="A338" s="12">
        <f t="shared" si="19"/>
        <v>332</v>
      </c>
      <c r="B338" s="40">
        <f>[1]GD_CHUNG!B344</f>
        <v>10713</v>
      </c>
      <c r="C338" s="42" t="str">
        <f>[1]GD_CHUNG!C344</f>
        <v>Trịnh Văn Mạnh</v>
      </c>
      <c r="D338" s="42" t="str">
        <f>[1]GD_CHUNG!D344</f>
        <v>NV Lái xe - VHTTB</v>
      </c>
      <c r="E338" s="13" t="str">
        <f>[1]GD_CHUNG!G344</f>
        <v>HDKX</v>
      </c>
      <c r="F338" s="14">
        <f>VLOOKUP(B338,[1]GD_LCD_HS_LNS!$B$4:$E$993,4,FALSE)</f>
        <v>4921000</v>
      </c>
      <c r="G338" s="54">
        <f>VLOOKUP(B338,[1]GD_CHUNG!$B$5:$N$532,13,FALSE)</f>
        <v>10522162648017</v>
      </c>
      <c r="H338" s="15">
        <f>VLOOKUP(B338,[1]GD_CHAM_CONG!$C$6:$AN$934,38,FALSE)</f>
        <v>27</v>
      </c>
      <c r="I338" s="15">
        <f>VLOOKUP(B338,[1]GD_CHAM_CONG!$C$6:$AS$934,39,FALSE)+VLOOKUP(B338,[1]GD_CHAM_CONG!$C$6:$AS$934,40,FALSE)+VLOOKUP(B338,[1]GD_CHAM_CONG!$C$6:$AS$934,41,FALSE)+VLOOKUP(B338,[1]GD_CHAM_CONG!$C$6:$AS$934,42,FALSE)+VLOOKUP(B338,[1]GD_CHAM_CONG!$C$6:$AS$934,43,FALSE)</f>
        <v>0</v>
      </c>
      <c r="J338" s="15">
        <f>VLOOKUP(B338,[1]GD_CHAM_CONG!$C$6:$AV$934,44,FALSE)+VLOOKUP(B338,[1]GD_CHAM_CONG!$C$6:$AV$934,45,FALSE)+VLOOKUP(B338,[1]GD_CHAM_CONG!$C$6:$AV$934,46,FALSE)</f>
        <v>0</v>
      </c>
      <c r="K338" s="15">
        <f>VLOOKUP(B338,[1]GD_CHAM_CONG!$C$6:$AW$934,47,FALSE)</f>
        <v>0</v>
      </c>
      <c r="L338" s="15">
        <f>VLOOKUP(B338,[1]GD_CHAM_CONG!$C$6:$AZ$934,48,FALSE)</f>
        <v>0</v>
      </c>
      <c r="M338" s="15">
        <f>VLOOKUP(B338,[1]GD_CHAM_CONG!$C$6:$BF$934,50,FALSE)+VLOOKUP(B338,[1]GD_CHAM_CONG!$C$6:$BF$934,51,FALSE)+VLOOKUP(B338,[1]GD_CHAM_CONG!$C$6:$BF$934,52,FALSE)+VLOOKUP(B338,[1]GD_CHAM_CONG!$C$6:$BF$934,53,FALSE)+VLOOKUP(B338,[1]GD_CHAM_CONG!$C$6:$BF$934,54,FALSE)</f>
        <v>0</v>
      </c>
      <c r="N338" s="16">
        <f>VLOOKUP(B338,[1]GD_CHAM_CONG!$C$1:$BK$473,61,FALSE)</f>
        <v>1</v>
      </c>
      <c r="O338" s="16">
        <f>VLOOKUP(B338,[1]GD_LCD_HS_LNS!$B$4:$F$469,5,FALSE)</f>
        <v>2.14</v>
      </c>
      <c r="P338" s="17">
        <f>VLOOKUP(B338,[1]RPT_LNS_LUONG_CHE_DO!$B$5:$BC$548,54,FALSE)</f>
        <v>9630000</v>
      </c>
      <c r="Q338" s="17">
        <f>VLOOKUP(B338,[1]RPT_LNS_LUONG_CHE_DO!$B$5:$CD$916,81,FALSE)</f>
        <v>0</v>
      </c>
      <c r="R338" s="17">
        <f>VLOOKUP(B338,[1]RPT_PHU_CAP_TN!$B$5:$G$992,6,FALSE)</f>
        <v>155000</v>
      </c>
      <c r="S338" s="17">
        <f>VLOOKUP(B338,[1]RPT_TIEN_AN_TRUA!$B$5:$I$993,8,FALSE)</f>
        <v>680000</v>
      </c>
      <c r="T338" s="17">
        <f>VLOOKUP(B338,[1]RPT_LNS_LUONG_CHE_DO!$B$5:$BX$920,75,FALSE)+VLOOKUP(B338,[1]RPT_LNS_LUONG_CHE_DO!$B$5:$BY$920,76,FALSE)</f>
        <v>567807.69230769237</v>
      </c>
      <c r="U338" s="13">
        <f>VLOOKUP(B338,[1]RPT_CAC_KHOAN_GIAM_TRU!$B$4:$I$472,7,FALSE) + VLOOKUP(B338,[1]RPT_CAC_KHOAN_GIAM_TRU!$B$4:$I$472,8,FALSE)</f>
        <v>189269.23076923078</v>
      </c>
      <c r="V338" s="17">
        <f t="shared" si="12"/>
        <v>11032807.692307692</v>
      </c>
      <c r="W338" s="18">
        <f>VLOOKUP(B338,[1]RPT_BAO_HIEM!$B$5:$N$992,11,FALSE)</f>
        <v>393680</v>
      </c>
      <c r="X338" s="18">
        <f>VLOOKUP(B338,[1]RPT_BAO_HIEM!$B$5:$N$992,12,FALSE)</f>
        <v>73815</v>
      </c>
      <c r="Y338" s="18">
        <f>VLOOKUP(B338,[1]RPT_BAO_HIEM!$B$5:$N$992,13,FALSE)</f>
        <v>49210</v>
      </c>
      <c r="Z338" s="19">
        <f>MIN(VLOOKUP(B338,[1]RPT_DOAN_PHI!$B$5:$H$894,7,FALSE),115000)</f>
        <v>49210</v>
      </c>
      <c r="AA338" s="18">
        <f>VLOOKUP(B338,[1]RPT_THUE!$B$5:$H$850,7,FALSE)</f>
        <v>0</v>
      </c>
      <c r="AB338" s="18">
        <f t="shared" si="13"/>
        <v>565915</v>
      </c>
      <c r="AC338" s="20">
        <f t="shared" si="14"/>
        <v>10466892.692307692</v>
      </c>
      <c r="AD338" s="20"/>
      <c r="AE338" s="21"/>
      <c r="AF338" s="20">
        <f t="shared" si="15"/>
        <v>10466892.692307692</v>
      </c>
      <c r="AG338" s="82">
        <f t="shared" si="18"/>
        <v>516705</v>
      </c>
    </row>
    <row r="339" spans="1:33" ht="19.5" customHeight="1">
      <c r="A339" s="12">
        <f t="shared" si="19"/>
        <v>333</v>
      </c>
      <c r="B339" s="40">
        <f>[1]GD_CHUNG!B345</f>
        <v>10714</v>
      </c>
      <c r="C339" s="42" t="str">
        <f>[1]GD_CHUNG!C345</f>
        <v>Phạm Văn Hải</v>
      </c>
      <c r="D339" s="42" t="str">
        <f>[1]GD_CHUNG!D345</f>
        <v>NV Lái xe - VHTTB</v>
      </c>
      <c r="E339" s="13" t="str">
        <f>[1]GD_CHUNG!G345</f>
        <v>HDKX</v>
      </c>
      <c r="F339" s="14">
        <f>VLOOKUP(B339,[1]GD_LCD_HS_LNS!$B$4:$E$993,4,FALSE)</f>
        <v>4921000</v>
      </c>
      <c r="G339" s="54">
        <f>VLOOKUP(B339,[1]GD_CHUNG!$B$5:$N$532,13,FALSE)</f>
        <v>10522162623014</v>
      </c>
      <c r="H339" s="15">
        <f>VLOOKUP(B339,[1]GD_CHAM_CONG!$C$6:$AN$934,38,FALSE)</f>
        <v>27</v>
      </c>
      <c r="I339" s="15">
        <f>VLOOKUP(B339,[1]GD_CHAM_CONG!$C$6:$AS$934,39,FALSE)+VLOOKUP(B339,[1]GD_CHAM_CONG!$C$6:$AS$934,40,FALSE)+VLOOKUP(B339,[1]GD_CHAM_CONG!$C$6:$AS$934,41,FALSE)+VLOOKUP(B339,[1]GD_CHAM_CONG!$C$6:$AS$934,42,FALSE)+VLOOKUP(B339,[1]GD_CHAM_CONG!$C$6:$AS$934,43,FALSE)</f>
        <v>0</v>
      </c>
      <c r="J339" s="15">
        <f>VLOOKUP(B339,[1]GD_CHAM_CONG!$C$6:$AV$934,44,FALSE)+VLOOKUP(B339,[1]GD_CHAM_CONG!$C$6:$AV$934,45,FALSE)+VLOOKUP(B339,[1]GD_CHAM_CONG!$C$6:$AV$934,46,FALSE)</f>
        <v>0</v>
      </c>
      <c r="K339" s="15">
        <f>VLOOKUP(B339,[1]GD_CHAM_CONG!$C$6:$AW$934,47,FALSE)</f>
        <v>0</v>
      </c>
      <c r="L339" s="15">
        <f>VLOOKUP(B339,[1]GD_CHAM_CONG!$C$6:$AZ$934,48,FALSE)</f>
        <v>0</v>
      </c>
      <c r="M339" s="15">
        <f>VLOOKUP(B339,[1]GD_CHAM_CONG!$C$6:$BF$934,50,FALSE)+VLOOKUP(B339,[1]GD_CHAM_CONG!$C$6:$BF$934,51,FALSE)+VLOOKUP(B339,[1]GD_CHAM_CONG!$C$6:$BF$934,52,FALSE)+VLOOKUP(B339,[1]GD_CHAM_CONG!$C$6:$BF$934,53,FALSE)+VLOOKUP(B339,[1]GD_CHAM_CONG!$C$6:$BF$934,54,FALSE)</f>
        <v>0</v>
      </c>
      <c r="N339" s="16">
        <f>VLOOKUP(B339,[1]GD_CHAM_CONG!$C$1:$BK$473,61,FALSE)</f>
        <v>1.05</v>
      </c>
      <c r="O339" s="16">
        <f>VLOOKUP(B339,[1]GD_LCD_HS_LNS!$B$4:$F$469,5,FALSE)</f>
        <v>2.14</v>
      </c>
      <c r="P339" s="17">
        <f>VLOOKUP(B339,[1]RPT_LNS_LUONG_CHE_DO!$B$5:$BC$548,54,FALSE)</f>
        <v>10111500.000000002</v>
      </c>
      <c r="Q339" s="17">
        <f>VLOOKUP(B339,[1]RPT_LNS_LUONG_CHE_DO!$B$5:$CD$916,81,FALSE)</f>
        <v>0</v>
      </c>
      <c r="R339" s="17">
        <f>VLOOKUP(B339,[1]RPT_PHU_CAP_TN!$B$5:$G$992,6,FALSE)</f>
        <v>310000</v>
      </c>
      <c r="S339" s="17">
        <f>VLOOKUP(B339,[1]RPT_TIEN_AN_TRUA!$B$5:$I$993,8,FALSE)</f>
        <v>680000</v>
      </c>
      <c r="T339" s="17">
        <f>VLOOKUP(B339,[1]RPT_LNS_LUONG_CHE_DO!$B$5:$BX$920,75,FALSE)+VLOOKUP(B339,[1]RPT_LNS_LUONG_CHE_DO!$B$5:$BY$920,76,FALSE)</f>
        <v>567807.69230769237</v>
      </c>
      <c r="U339" s="13">
        <f>VLOOKUP(B339,[1]RPT_CAC_KHOAN_GIAM_TRU!$B$4:$I$472,7,FALSE) + VLOOKUP(B339,[1]RPT_CAC_KHOAN_GIAM_TRU!$B$4:$I$472,8,FALSE)</f>
        <v>189269.23076923078</v>
      </c>
      <c r="V339" s="17">
        <f t="shared" si="12"/>
        <v>11669307.692307694</v>
      </c>
      <c r="W339" s="18">
        <f>VLOOKUP(B339,[1]RPT_BAO_HIEM!$B$5:$N$992,11,FALSE)</f>
        <v>393680</v>
      </c>
      <c r="X339" s="18">
        <f>VLOOKUP(B339,[1]RPT_BAO_HIEM!$B$5:$N$992,12,FALSE)</f>
        <v>73815</v>
      </c>
      <c r="Y339" s="18">
        <f>VLOOKUP(B339,[1]RPT_BAO_HIEM!$B$5:$N$992,13,FALSE)</f>
        <v>49210</v>
      </c>
      <c r="Z339" s="19">
        <f>MIN(VLOOKUP(B339,[1]RPT_DOAN_PHI!$B$5:$H$894,7,FALSE),115000)</f>
        <v>49210</v>
      </c>
      <c r="AA339" s="18">
        <f>VLOOKUP(B339,[1]RPT_THUE!$B$5:$H$850,7,FALSE)</f>
        <v>0</v>
      </c>
      <c r="AB339" s="18">
        <f t="shared" si="13"/>
        <v>565915</v>
      </c>
      <c r="AC339" s="20">
        <f t="shared" si="14"/>
        <v>11103392.692307694</v>
      </c>
      <c r="AD339" s="20"/>
      <c r="AE339" s="21"/>
      <c r="AF339" s="20">
        <f t="shared" si="15"/>
        <v>11103392.692307694</v>
      </c>
      <c r="AG339" s="82">
        <f t="shared" si="18"/>
        <v>516705</v>
      </c>
    </row>
    <row r="340" spans="1:33" ht="19.5" customHeight="1">
      <c r="A340" s="12">
        <f t="shared" si="19"/>
        <v>334</v>
      </c>
      <c r="B340" s="40">
        <f>[1]GD_CHUNG!B346</f>
        <v>10716</v>
      </c>
      <c r="C340" s="42" t="str">
        <f>[1]GD_CHUNG!C346</f>
        <v>Bùi Văn Thành</v>
      </c>
      <c r="D340" s="42" t="str">
        <f>[1]GD_CHUNG!D346</f>
        <v>NV Lái xe - VHTTB</v>
      </c>
      <c r="E340" s="13" t="str">
        <f>[1]GD_CHUNG!G346</f>
        <v>HDKX</v>
      </c>
      <c r="F340" s="14">
        <f>VLOOKUP(B340,[1]GD_LCD_HS_LNS!$B$4:$E$993,4,FALSE)</f>
        <v>4921000</v>
      </c>
      <c r="G340" s="54">
        <f>VLOOKUP(B340,[1]GD_CHUNG!$B$5:$N$532,13,FALSE)</f>
        <v>10522162737011</v>
      </c>
      <c r="H340" s="15">
        <f>VLOOKUP(B340,[1]GD_CHAM_CONG!$C$6:$AN$934,38,FALSE)</f>
        <v>27</v>
      </c>
      <c r="I340" s="15">
        <f>VLOOKUP(B340,[1]GD_CHAM_CONG!$C$6:$AS$934,39,FALSE)+VLOOKUP(B340,[1]GD_CHAM_CONG!$C$6:$AS$934,40,FALSE)+VLOOKUP(B340,[1]GD_CHAM_CONG!$C$6:$AS$934,41,FALSE)+VLOOKUP(B340,[1]GD_CHAM_CONG!$C$6:$AS$934,42,FALSE)+VLOOKUP(B340,[1]GD_CHAM_CONG!$C$6:$AS$934,43,FALSE)</f>
        <v>0</v>
      </c>
      <c r="J340" s="15">
        <f>VLOOKUP(B340,[1]GD_CHAM_CONG!$C$6:$AV$934,44,FALSE)+VLOOKUP(B340,[1]GD_CHAM_CONG!$C$6:$AV$934,45,FALSE)+VLOOKUP(B340,[1]GD_CHAM_CONG!$C$6:$AV$934,46,FALSE)</f>
        <v>0</v>
      </c>
      <c r="K340" s="15">
        <f>VLOOKUP(B340,[1]GD_CHAM_CONG!$C$6:$AW$934,47,FALSE)</f>
        <v>0</v>
      </c>
      <c r="L340" s="15">
        <f>VLOOKUP(B340,[1]GD_CHAM_CONG!$C$6:$AZ$934,48,FALSE)</f>
        <v>0</v>
      </c>
      <c r="M340" s="15">
        <f>VLOOKUP(B340,[1]GD_CHAM_CONG!$C$6:$BF$934,50,FALSE)+VLOOKUP(B340,[1]GD_CHAM_CONG!$C$6:$BF$934,51,FALSE)+VLOOKUP(B340,[1]GD_CHAM_CONG!$C$6:$BF$934,52,FALSE)+VLOOKUP(B340,[1]GD_CHAM_CONG!$C$6:$BF$934,53,FALSE)+VLOOKUP(B340,[1]GD_CHAM_CONG!$C$6:$BF$934,54,FALSE)</f>
        <v>0</v>
      </c>
      <c r="N340" s="16">
        <f>VLOOKUP(B340,[1]GD_CHAM_CONG!$C$1:$BK$473,61,FALSE)</f>
        <v>0.85</v>
      </c>
      <c r="O340" s="16">
        <f>VLOOKUP(B340,[1]GD_LCD_HS_LNS!$B$4:$F$469,5,FALSE)</f>
        <v>1.91</v>
      </c>
      <c r="P340" s="17">
        <f>VLOOKUP(B340,[1]RPT_LNS_LUONG_CHE_DO!$B$5:$BC$548,54,FALSE)</f>
        <v>7305750</v>
      </c>
      <c r="Q340" s="17">
        <f>VLOOKUP(B340,[1]RPT_LNS_LUONG_CHE_DO!$B$5:$CD$916,81,FALSE)</f>
        <v>0</v>
      </c>
      <c r="R340" s="17">
        <f>VLOOKUP(B340,[1]RPT_PHU_CAP_TN!$B$5:$G$992,6,FALSE)</f>
        <v>0</v>
      </c>
      <c r="S340" s="17">
        <f>VLOOKUP(B340,[1]RPT_TIEN_AN_TRUA!$B$5:$I$993,8,FALSE)</f>
        <v>680000</v>
      </c>
      <c r="T340" s="17">
        <f>VLOOKUP(B340,[1]RPT_LNS_LUONG_CHE_DO!$B$5:$BX$920,75,FALSE)+VLOOKUP(B340,[1]RPT_LNS_LUONG_CHE_DO!$B$5:$BY$920,76,FALSE)</f>
        <v>567807.69230769237</v>
      </c>
      <c r="U340" s="13">
        <f>VLOOKUP(B340,[1]RPT_CAC_KHOAN_GIAM_TRU!$B$4:$I$472,7,FALSE) + VLOOKUP(B340,[1]RPT_CAC_KHOAN_GIAM_TRU!$B$4:$I$472,8,FALSE)</f>
        <v>189269.23076923078</v>
      </c>
      <c r="V340" s="17">
        <f t="shared" si="12"/>
        <v>8553557.692307692</v>
      </c>
      <c r="W340" s="18">
        <f>VLOOKUP(B340,[1]RPT_BAO_HIEM!$B$5:$N$992,11,FALSE)</f>
        <v>393680</v>
      </c>
      <c r="X340" s="18">
        <f>VLOOKUP(B340,[1]RPT_BAO_HIEM!$B$5:$N$992,12,FALSE)</f>
        <v>73815</v>
      </c>
      <c r="Y340" s="18">
        <f>VLOOKUP(B340,[1]RPT_BAO_HIEM!$B$5:$N$992,13,FALSE)</f>
        <v>49210</v>
      </c>
      <c r="Z340" s="19">
        <f>MIN(VLOOKUP(B340,[1]RPT_DOAN_PHI!$B$5:$H$894,7,FALSE),115000)</f>
        <v>49210</v>
      </c>
      <c r="AA340" s="18">
        <f>VLOOKUP(B340,[1]RPT_THUE!$B$5:$H$850,7,FALSE)</f>
        <v>0</v>
      </c>
      <c r="AB340" s="18">
        <f t="shared" si="13"/>
        <v>565915</v>
      </c>
      <c r="AC340" s="20">
        <f t="shared" si="14"/>
        <v>7987642.692307692</v>
      </c>
      <c r="AD340" s="21"/>
      <c r="AE340" s="20"/>
      <c r="AF340" s="20">
        <f t="shared" si="15"/>
        <v>7987642.692307692</v>
      </c>
      <c r="AG340" s="82">
        <f t="shared" si="18"/>
        <v>516705</v>
      </c>
    </row>
    <row r="341" spans="1:33" ht="19.5" customHeight="1">
      <c r="A341" s="12">
        <f t="shared" si="19"/>
        <v>335</v>
      </c>
      <c r="B341" s="40">
        <f>[1]GD_CHUNG!B347</f>
        <v>10717</v>
      </c>
      <c r="C341" s="42" t="str">
        <f>[1]GD_CHUNG!C347</f>
        <v>Bùi Chí Công</v>
      </c>
      <c r="D341" s="42" t="str">
        <f>[1]GD_CHUNG!D347</f>
        <v>NV Lái xe - VHTTB</v>
      </c>
      <c r="E341" s="13" t="str">
        <f>[1]GD_CHUNG!G347</f>
        <v>HDKX</v>
      </c>
      <c r="F341" s="14">
        <f>VLOOKUP(B341,[1]GD_LCD_HS_LNS!$B$4:$E$993,4,FALSE)</f>
        <v>4921000</v>
      </c>
      <c r="G341" s="54">
        <f>VLOOKUP(B341,[1]GD_CHUNG!$B$5:$N$532,13,FALSE)</f>
        <v>10522162630010</v>
      </c>
      <c r="H341" s="15">
        <f>VLOOKUP(B341,[1]GD_CHAM_CONG!$C$6:$AN$934,38,FALSE)</f>
        <v>27</v>
      </c>
      <c r="I341" s="15">
        <f>VLOOKUP(B341,[1]GD_CHAM_CONG!$C$6:$AS$934,39,FALSE)+VLOOKUP(B341,[1]GD_CHAM_CONG!$C$6:$AS$934,40,FALSE)+VLOOKUP(B341,[1]GD_CHAM_CONG!$C$6:$AS$934,41,FALSE)+VLOOKUP(B341,[1]GD_CHAM_CONG!$C$6:$AS$934,42,FALSE)+VLOOKUP(B341,[1]GD_CHAM_CONG!$C$6:$AS$934,43,FALSE)</f>
        <v>0</v>
      </c>
      <c r="J341" s="15">
        <f>VLOOKUP(B341,[1]GD_CHAM_CONG!$C$6:$AV$934,44,FALSE)+VLOOKUP(B341,[1]GD_CHAM_CONG!$C$6:$AV$934,45,FALSE)+VLOOKUP(B341,[1]GD_CHAM_CONG!$C$6:$AV$934,46,FALSE)</f>
        <v>0</v>
      </c>
      <c r="K341" s="15">
        <f>VLOOKUP(B341,[1]GD_CHAM_CONG!$C$6:$AW$934,47,FALSE)</f>
        <v>0</v>
      </c>
      <c r="L341" s="15">
        <f>VLOOKUP(B341,[1]GD_CHAM_CONG!$C$6:$AZ$934,48,FALSE)</f>
        <v>0</v>
      </c>
      <c r="M341" s="15">
        <f>VLOOKUP(B341,[1]GD_CHAM_CONG!$C$6:$BF$934,50,FALSE)+VLOOKUP(B341,[1]GD_CHAM_CONG!$C$6:$BF$934,51,FALSE)+VLOOKUP(B341,[1]GD_CHAM_CONG!$C$6:$BF$934,52,FALSE)+VLOOKUP(B341,[1]GD_CHAM_CONG!$C$6:$BF$934,53,FALSE)+VLOOKUP(B341,[1]GD_CHAM_CONG!$C$6:$BF$934,54,FALSE)</f>
        <v>0</v>
      </c>
      <c r="N341" s="16">
        <f>VLOOKUP(B341,[1]GD_CHAM_CONG!$C$1:$BK$473,61,FALSE)</f>
        <v>1</v>
      </c>
      <c r="O341" s="16">
        <f>VLOOKUP(B341,[1]GD_LCD_HS_LNS!$B$4:$F$469,5,FALSE)</f>
        <v>1.91</v>
      </c>
      <c r="P341" s="17">
        <f>VLOOKUP(B341,[1]RPT_LNS_LUONG_CHE_DO!$B$5:$BC$548,54,FALSE)</f>
        <v>8595000</v>
      </c>
      <c r="Q341" s="17">
        <f>VLOOKUP(B341,[1]RPT_LNS_LUONG_CHE_DO!$B$5:$CD$916,81,FALSE)</f>
        <v>0</v>
      </c>
      <c r="R341" s="17">
        <f>VLOOKUP(B341,[1]RPT_PHU_CAP_TN!$B$5:$G$992,6,FALSE)</f>
        <v>0</v>
      </c>
      <c r="S341" s="17">
        <f>VLOOKUP(B341,[1]RPT_TIEN_AN_TRUA!$B$5:$I$993,8,FALSE)</f>
        <v>680000</v>
      </c>
      <c r="T341" s="17">
        <f>VLOOKUP(B341,[1]RPT_LNS_LUONG_CHE_DO!$B$5:$BX$920,75,FALSE)+VLOOKUP(B341,[1]RPT_LNS_LUONG_CHE_DO!$B$5:$BY$920,76,FALSE)</f>
        <v>567807.69230769237</v>
      </c>
      <c r="U341" s="13">
        <f>VLOOKUP(B341,[1]RPT_CAC_KHOAN_GIAM_TRU!$B$4:$I$472,7,FALSE) + VLOOKUP(B341,[1]RPT_CAC_KHOAN_GIAM_TRU!$B$4:$I$472,8,FALSE)</f>
        <v>189269.23076923078</v>
      </c>
      <c r="V341" s="17">
        <f t="shared" si="12"/>
        <v>9842807.692307692</v>
      </c>
      <c r="W341" s="18">
        <f>VLOOKUP(B341,[1]RPT_BAO_HIEM!$B$5:$N$992,11,FALSE)</f>
        <v>393680</v>
      </c>
      <c r="X341" s="18">
        <f>VLOOKUP(B341,[1]RPT_BAO_HIEM!$B$5:$N$992,12,FALSE)</f>
        <v>73815</v>
      </c>
      <c r="Y341" s="18">
        <f>VLOOKUP(B341,[1]RPT_BAO_HIEM!$B$5:$N$992,13,FALSE)</f>
        <v>49210</v>
      </c>
      <c r="Z341" s="19">
        <f>MIN(VLOOKUP(B341,[1]RPT_DOAN_PHI!$B$5:$H$894,7,FALSE),115000)</f>
        <v>49210</v>
      </c>
      <c r="AA341" s="18">
        <f>VLOOKUP(B341,[1]RPT_THUE!$B$5:$H$850,7,FALSE)</f>
        <v>0</v>
      </c>
      <c r="AB341" s="18">
        <f t="shared" si="13"/>
        <v>565915</v>
      </c>
      <c r="AC341" s="20">
        <f t="shared" si="14"/>
        <v>9276892.692307692</v>
      </c>
      <c r="AD341" s="20"/>
      <c r="AE341" s="21"/>
      <c r="AF341" s="20">
        <f t="shared" si="15"/>
        <v>9276892.692307692</v>
      </c>
      <c r="AG341" s="82">
        <f t="shared" si="18"/>
        <v>516705</v>
      </c>
    </row>
    <row r="342" spans="1:33" ht="19.5" customHeight="1">
      <c r="A342" s="12">
        <f t="shared" si="19"/>
        <v>336</v>
      </c>
      <c r="B342" s="40">
        <f>[1]GD_CHUNG!B348</f>
        <v>10718</v>
      </c>
      <c r="C342" s="42" t="str">
        <f>[1]GD_CHUNG!C348</f>
        <v>Nguyễn Văn Định</v>
      </c>
      <c r="D342" s="42" t="str">
        <f>[1]GD_CHUNG!D348</f>
        <v>NV Lái xe - VHTTB</v>
      </c>
      <c r="E342" s="13" t="str">
        <f>[1]GD_CHUNG!G348</f>
        <v>HDKX</v>
      </c>
      <c r="F342" s="14">
        <f>VLOOKUP(B342,[1]GD_LCD_HS_LNS!$B$4:$E$993,4,FALSE)</f>
        <v>4921000</v>
      </c>
      <c r="G342" s="54">
        <f>VLOOKUP(B342,[1]GD_CHUNG!$B$5:$N$532,13,FALSE)</f>
        <v>10520321899015</v>
      </c>
      <c r="H342" s="15">
        <f>VLOOKUP(B342,[1]GD_CHAM_CONG!$C$6:$AN$934,38,FALSE)</f>
        <v>27</v>
      </c>
      <c r="I342" s="15">
        <f>VLOOKUP(B342,[1]GD_CHAM_CONG!$C$6:$AS$934,39,FALSE)+VLOOKUP(B342,[1]GD_CHAM_CONG!$C$6:$AS$934,40,FALSE)+VLOOKUP(B342,[1]GD_CHAM_CONG!$C$6:$AS$934,41,FALSE)+VLOOKUP(B342,[1]GD_CHAM_CONG!$C$6:$AS$934,42,FALSE)+VLOOKUP(B342,[1]GD_CHAM_CONG!$C$6:$AS$934,43,FALSE)</f>
        <v>0</v>
      </c>
      <c r="J342" s="15">
        <f>VLOOKUP(B342,[1]GD_CHAM_CONG!$C$6:$AV$934,44,FALSE)+VLOOKUP(B342,[1]GD_CHAM_CONG!$C$6:$AV$934,45,FALSE)+VLOOKUP(B342,[1]GD_CHAM_CONG!$C$6:$AV$934,46,FALSE)</f>
        <v>0</v>
      </c>
      <c r="K342" s="15">
        <f>VLOOKUP(B342,[1]GD_CHAM_CONG!$C$6:$AW$934,47,FALSE)</f>
        <v>0</v>
      </c>
      <c r="L342" s="15">
        <f>VLOOKUP(B342,[1]GD_CHAM_CONG!$C$6:$AZ$934,48,FALSE)</f>
        <v>0</v>
      </c>
      <c r="M342" s="15">
        <f>VLOOKUP(B342,[1]GD_CHAM_CONG!$C$6:$BF$934,50,FALSE)+VLOOKUP(B342,[1]GD_CHAM_CONG!$C$6:$BF$934,51,FALSE)+VLOOKUP(B342,[1]GD_CHAM_CONG!$C$6:$BF$934,52,FALSE)+VLOOKUP(B342,[1]GD_CHAM_CONG!$C$6:$BF$934,53,FALSE)+VLOOKUP(B342,[1]GD_CHAM_CONG!$C$6:$BF$934,54,FALSE)</f>
        <v>0</v>
      </c>
      <c r="N342" s="16">
        <f>VLOOKUP(B342,[1]GD_CHAM_CONG!$C$1:$BK$473,61,FALSE)</f>
        <v>0.93</v>
      </c>
      <c r="O342" s="16">
        <f>VLOOKUP(B342,[1]GD_LCD_HS_LNS!$B$4:$F$469,5,FALSE)</f>
        <v>1.91</v>
      </c>
      <c r="P342" s="17">
        <f>VLOOKUP(B342,[1]RPT_LNS_LUONG_CHE_DO!$B$5:$BC$548,54,FALSE)</f>
        <v>7993350</v>
      </c>
      <c r="Q342" s="17">
        <f>VLOOKUP(B342,[1]RPT_LNS_LUONG_CHE_DO!$B$5:$CD$916,81,FALSE)</f>
        <v>0</v>
      </c>
      <c r="R342" s="17">
        <f>VLOOKUP(B342,[1]RPT_PHU_CAP_TN!$B$5:$G$992,6,FALSE)</f>
        <v>155000</v>
      </c>
      <c r="S342" s="17">
        <f>VLOOKUP(B342,[1]RPT_TIEN_AN_TRUA!$B$5:$I$993,8,FALSE)</f>
        <v>680000</v>
      </c>
      <c r="T342" s="17">
        <f>VLOOKUP(B342,[1]RPT_LNS_LUONG_CHE_DO!$B$5:$BX$920,75,FALSE)+VLOOKUP(B342,[1]RPT_LNS_LUONG_CHE_DO!$B$5:$BY$920,76,FALSE)</f>
        <v>567807.69230769237</v>
      </c>
      <c r="U342" s="13">
        <f>VLOOKUP(B342,[1]RPT_CAC_KHOAN_GIAM_TRU!$B$4:$I$472,7,FALSE) + VLOOKUP(B342,[1]RPT_CAC_KHOAN_GIAM_TRU!$B$4:$I$472,8,FALSE)</f>
        <v>189269.23076923078</v>
      </c>
      <c r="V342" s="17">
        <f t="shared" si="12"/>
        <v>9396157.692307692</v>
      </c>
      <c r="W342" s="18">
        <f>VLOOKUP(B342,[1]RPT_BAO_HIEM!$B$5:$N$992,11,FALSE)</f>
        <v>393680</v>
      </c>
      <c r="X342" s="18">
        <f>VLOOKUP(B342,[1]RPT_BAO_HIEM!$B$5:$N$992,12,FALSE)</f>
        <v>73815</v>
      </c>
      <c r="Y342" s="18">
        <f>VLOOKUP(B342,[1]RPT_BAO_HIEM!$B$5:$N$992,13,FALSE)</f>
        <v>49210</v>
      </c>
      <c r="Z342" s="19">
        <f>MIN(VLOOKUP(B342,[1]RPT_DOAN_PHI!$B$5:$H$894,7,FALSE),115000)</f>
        <v>49210</v>
      </c>
      <c r="AA342" s="18">
        <f>VLOOKUP(B342,[1]RPT_THUE!$B$5:$H$850,7,FALSE)</f>
        <v>0</v>
      </c>
      <c r="AB342" s="18">
        <f t="shared" si="13"/>
        <v>565915</v>
      </c>
      <c r="AC342" s="20">
        <f t="shared" si="14"/>
        <v>8830242.692307692</v>
      </c>
      <c r="AD342" s="21"/>
      <c r="AE342" s="20"/>
      <c r="AF342" s="20">
        <f t="shared" si="15"/>
        <v>8830242.692307692</v>
      </c>
      <c r="AG342" s="82">
        <f t="shared" si="18"/>
        <v>516705</v>
      </c>
    </row>
    <row r="343" spans="1:33" ht="19.5" customHeight="1">
      <c r="A343" s="12">
        <f t="shared" si="19"/>
        <v>337</v>
      </c>
      <c r="B343" s="40">
        <f>[1]GD_CHUNG!B349</f>
        <v>10719</v>
      </c>
      <c r="C343" s="42" t="str">
        <f>[1]GD_CHUNG!C349</f>
        <v>Nguyễn Hải Anh</v>
      </c>
      <c r="D343" s="42" t="str">
        <f>[1]GD_CHUNG!D349</f>
        <v>NV Lái xe - VHTTB</v>
      </c>
      <c r="E343" s="13" t="str">
        <f>[1]GD_CHUNG!G349</f>
        <v>HDKX</v>
      </c>
      <c r="F343" s="14">
        <f>VLOOKUP(B343,[1]GD_LCD_HS_LNS!$B$4:$E$993,4,FALSE)</f>
        <v>4921000</v>
      </c>
      <c r="G343" s="54">
        <f>VLOOKUP(B343,[1]GD_CHUNG!$B$5:$N$532,13,FALSE)</f>
        <v>10320272242014</v>
      </c>
      <c r="H343" s="15">
        <f>VLOOKUP(B343,[1]GD_CHAM_CONG!$C$6:$AN$934,38,FALSE)</f>
        <v>27</v>
      </c>
      <c r="I343" s="15">
        <f>VLOOKUP(B343,[1]GD_CHAM_CONG!$C$6:$AS$934,39,FALSE)+VLOOKUP(B343,[1]GD_CHAM_CONG!$C$6:$AS$934,40,FALSE)+VLOOKUP(B343,[1]GD_CHAM_CONG!$C$6:$AS$934,41,FALSE)+VLOOKUP(B343,[1]GD_CHAM_CONG!$C$6:$AS$934,42,FALSE)+VLOOKUP(B343,[1]GD_CHAM_CONG!$C$6:$AS$934,43,FALSE)</f>
        <v>0</v>
      </c>
      <c r="J343" s="15">
        <f>VLOOKUP(B343,[1]GD_CHAM_CONG!$C$6:$AV$934,44,FALSE)+VLOOKUP(B343,[1]GD_CHAM_CONG!$C$6:$AV$934,45,FALSE)+VLOOKUP(B343,[1]GD_CHAM_CONG!$C$6:$AV$934,46,FALSE)</f>
        <v>0</v>
      </c>
      <c r="K343" s="15">
        <f>VLOOKUP(B343,[1]GD_CHAM_CONG!$C$6:$AW$934,47,FALSE)</f>
        <v>0</v>
      </c>
      <c r="L343" s="15">
        <f>VLOOKUP(B343,[1]GD_CHAM_CONG!$C$6:$AZ$934,48,FALSE)</f>
        <v>0</v>
      </c>
      <c r="M343" s="15">
        <f>VLOOKUP(B343,[1]GD_CHAM_CONG!$C$6:$BF$934,50,FALSE)+VLOOKUP(B343,[1]GD_CHAM_CONG!$C$6:$BF$934,51,FALSE)+VLOOKUP(B343,[1]GD_CHAM_CONG!$C$6:$BF$934,52,FALSE)+VLOOKUP(B343,[1]GD_CHAM_CONG!$C$6:$BF$934,53,FALSE)+VLOOKUP(B343,[1]GD_CHAM_CONG!$C$6:$BF$934,54,FALSE)</f>
        <v>0</v>
      </c>
      <c r="N343" s="16">
        <f>VLOOKUP(B343,[1]GD_CHAM_CONG!$C$1:$BK$473,61,FALSE)</f>
        <v>1</v>
      </c>
      <c r="O343" s="16">
        <f>VLOOKUP(B343,[1]GD_LCD_HS_LNS!$B$4:$F$469,5,FALSE)</f>
        <v>1.91</v>
      </c>
      <c r="P343" s="17">
        <f>VLOOKUP(B343,[1]RPT_LNS_LUONG_CHE_DO!$B$5:$BC$548,54,FALSE)</f>
        <v>8595000</v>
      </c>
      <c r="Q343" s="17">
        <f>VLOOKUP(B343,[1]RPT_LNS_LUONG_CHE_DO!$B$5:$CD$916,81,FALSE)</f>
        <v>0</v>
      </c>
      <c r="R343" s="17">
        <f>VLOOKUP(B343,[1]RPT_PHU_CAP_TN!$B$5:$G$992,6,FALSE)</f>
        <v>155000</v>
      </c>
      <c r="S343" s="17">
        <f>VLOOKUP(B343,[1]RPT_TIEN_AN_TRUA!$B$5:$I$993,8,FALSE)</f>
        <v>680000</v>
      </c>
      <c r="T343" s="17">
        <f>VLOOKUP(B343,[1]RPT_LNS_LUONG_CHE_DO!$B$5:$BX$920,75,FALSE)+VLOOKUP(B343,[1]RPT_LNS_LUONG_CHE_DO!$B$5:$BY$920,76,FALSE)</f>
        <v>567807.69230769237</v>
      </c>
      <c r="U343" s="13">
        <f>VLOOKUP(B343,[1]RPT_CAC_KHOAN_GIAM_TRU!$B$4:$I$472,7,FALSE) + VLOOKUP(B343,[1]RPT_CAC_KHOAN_GIAM_TRU!$B$4:$I$472,8,FALSE)</f>
        <v>189269.23076923078</v>
      </c>
      <c r="V343" s="17">
        <f t="shared" si="12"/>
        <v>9997807.692307692</v>
      </c>
      <c r="W343" s="18">
        <f>VLOOKUP(B343,[1]RPT_BAO_HIEM!$B$5:$N$992,11,FALSE)</f>
        <v>393680</v>
      </c>
      <c r="X343" s="18">
        <f>VLOOKUP(B343,[1]RPT_BAO_HIEM!$B$5:$N$992,12,FALSE)</f>
        <v>73815</v>
      </c>
      <c r="Y343" s="18">
        <f>VLOOKUP(B343,[1]RPT_BAO_HIEM!$B$5:$N$992,13,FALSE)</f>
        <v>49210</v>
      </c>
      <c r="Z343" s="19">
        <f>MIN(VLOOKUP(B343,[1]RPT_DOAN_PHI!$B$5:$H$894,7,FALSE),115000)</f>
        <v>49210</v>
      </c>
      <c r="AA343" s="18">
        <f>VLOOKUP(B343,[1]RPT_THUE!$B$5:$H$850,7,FALSE)</f>
        <v>0</v>
      </c>
      <c r="AB343" s="18">
        <f t="shared" si="13"/>
        <v>565915</v>
      </c>
      <c r="AC343" s="20">
        <f t="shared" si="14"/>
        <v>9431892.692307692</v>
      </c>
      <c r="AD343" s="21"/>
      <c r="AE343" s="20"/>
      <c r="AF343" s="20">
        <f t="shared" si="15"/>
        <v>9431892.692307692</v>
      </c>
      <c r="AG343" s="82">
        <f t="shared" si="18"/>
        <v>516705</v>
      </c>
    </row>
    <row r="344" spans="1:33" ht="19.5" customHeight="1">
      <c r="A344" s="12">
        <f t="shared" si="19"/>
        <v>338</v>
      </c>
      <c r="B344" s="40">
        <f>[1]GD_CHUNG!B350</f>
        <v>10720</v>
      </c>
      <c r="C344" s="42" t="str">
        <f>[1]GD_CHUNG!C350</f>
        <v>Bùi Kiên Trung</v>
      </c>
      <c r="D344" s="42" t="str">
        <f>[1]GD_CHUNG!D350</f>
        <v>NV Lái xe - VHTTB</v>
      </c>
      <c r="E344" s="13" t="str">
        <f>[1]GD_CHUNG!G350</f>
        <v>HDKX</v>
      </c>
      <c r="F344" s="14">
        <f>VLOOKUP(B344,[1]GD_LCD_HS_LNS!$B$4:$E$993,4,FALSE)</f>
        <v>4921000</v>
      </c>
      <c r="G344" s="54">
        <f>VLOOKUP(B344,[1]GD_CHUNG!$B$5:$N$532,13,FALSE)</f>
        <v>10522156672011</v>
      </c>
      <c r="H344" s="15">
        <f>VLOOKUP(B344,[1]GD_CHAM_CONG!$C$6:$AN$934,38,FALSE)</f>
        <v>27</v>
      </c>
      <c r="I344" s="15">
        <f>VLOOKUP(B344,[1]GD_CHAM_CONG!$C$6:$AS$934,39,FALSE)+VLOOKUP(B344,[1]GD_CHAM_CONG!$C$6:$AS$934,40,FALSE)+VLOOKUP(B344,[1]GD_CHAM_CONG!$C$6:$AS$934,41,FALSE)+VLOOKUP(B344,[1]GD_CHAM_CONG!$C$6:$AS$934,42,FALSE)+VLOOKUP(B344,[1]GD_CHAM_CONG!$C$6:$AS$934,43,FALSE)</f>
        <v>0</v>
      </c>
      <c r="J344" s="15">
        <f>VLOOKUP(B344,[1]GD_CHAM_CONG!$C$6:$AV$934,44,FALSE)+VLOOKUP(B344,[1]GD_CHAM_CONG!$C$6:$AV$934,45,FALSE)+VLOOKUP(B344,[1]GD_CHAM_CONG!$C$6:$AV$934,46,FALSE)</f>
        <v>0</v>
      </c>
      <c r="K344" s="15">
        <f>VLOOKUP(B344,[1]GD_CHAM_CONG!$C$6:$AW$934,47,FALSE)</f>
        <v>0</v>
      </c>
      <c r="L344" s="15">
        <f>VLOOKUP(B344,[1]GD_CHAM_CONG!$C$6:$AZ$934,48,FALSE)</f>
        <v>0</v>
      </c>
      <c r="M344" s="15">
        <f>VLOOKUP(B344,[1]GD_CHAM_CONG!$C$6:$BF$934,50,FALSE)+VLOOKUP(B344,[1]GD_CHAM_CONG!$C$6:$BF$934,51,FALSE)+VLOOKUP(B344,[1]GD_CHAM_CONG!$C$6:$BF$934,52,FALSE)+VLOOKUP(B344,[1]GD_CHAM_CONG!$C$6:$BF$934,53,FALSE)+VLOOKUP(B344,[1]GD_CHAM_CONG!$C$6:$BF$934,54,FALSE)</f>
        <v>0</v>
      </c>
      <c r="N344" s="16">
        <f>VLOOKUP(B344,[1]GD_CHAM_CONG!$C$1:$BK$473,61,FALSE)</f>
        <v>1</v>
      </c>
      <c r="O344" s="16">
        <f>VLOOKUP(B344,[1]GD_LCD_HS_LNS!$B$4:$F$469,5,FALSE)</f>
        <v>1.91</v>
      </c>
      <c r="P344" s="17">
        <f>VLOOKUP(B344,[1]RPT_LNS_LUONG_CHE_DO!$B$5:$BC$548,54,FALSE)</f>
        <v>8595000</v>
      </c>
      <c r="Q344" s="17">
        <f>VLOOKUP(B344,[1]RPT_LNS_LUONG_CHE_DO!$B$5:$CD$916,81,FALSE)</f>
        <v>0</v>
      </c>
      <c r="R344" s="17">
        <f>VLOOKUP(B344,[1]RPT_PHU_CAP_TN!$B$5:$G$992,6,FALSE)</f>
        <v>0</v>
      </c>
      <c r="S344" s="17">
        <f>VLOOKUP(B344,[1]RPT_TIEN_AN_TRUA!$B$5:$I$993,8,FALSE)</f>
        <v>680000</v>
      </c>
      <c r="T344" s="17">
        <f>VLOOKUP(B344,[1]RPT_LNS_LUONG_CHE_DO!$B$5:$BX$920,75,FALSE)+VLOOKUP(B344,[1]RPT_LNS_LUONG_CHE_DO!$B$5:$BY$920,76,FALSE)</f>
        <v>567807.69230769237</v>
      </c>
      <c r="U344" s="13">
        <f>VLOOKUP(B344,[1]RPT_CAC_KHOAN_GIAM_TRU!$B$4:$I$472,7,FALSE) + VLOOKUP(B344,[1]RPT_CAC_KHOAN_GIAM_TRU!$B$4:$I$472,8,FALSE)</f>
        <v>189269.23076923078</v>
      </c>
      <c r="V344" s="17">
        <f t="shared" si="12"/>
        <v>9842807.692307692</v>
      </c>
      <c r="W344" s="18">
        <f>VLOOKUP(B344,[1]RPT_BAO_HIEM!$B$5:$N$992,11,FALSE)</f>
        <v>393680</v>
      </c>
      <c r="X344" s="18">
        <f>VLOOKUP(B344,[1]RPT_BAO_HIEM!$B$5:$N$992,12,FALSE)</f>
        <v>73815</v>
      </c>
      <c r="Y344" s="18">
        <f>VLOOKUP(B344,[1]RPT_BAO_HIEM!$B$5:$N$992,13,FALSE)</f>
        <v>49210</v>
      </c>
      <c r="Z344" s="19">
        <f>MIN(VLOOKUP(B344,[1]RPT_DOAN_PHI!$B$5:$H$894,7,FALSE),115000)</f>
        <v>49210</v>
      </c>
      <c r="AA344" s="18">
        <f>VLOOKUP(B344,[1]RPT_THUE!$B$5:$H$850,7,FALSE)</f>
        <v>0</v>
      </c>
      <c r="AB344" s="18">
        <f t="shared" si="13"/>
        <v>565915</v>
      </c>
      <c r="AC344" s="20">
        <f t="shared" si="14"/>
        <v>9276892.692307692</v>
      </c>
      <c r="AD344" s="20"/>
      <c r="AE344" s="20"/>
      <c r="AF344" s="20">
        <f t="shared" si="15"/>
        <v>9276892.692307692</v>
      </c>
      <c r="AG344" s="82">
        <f t="shared" si="18"/>
        <v>516705</v>
      </c>
    </row>
    <row r="345" spans="1:33" ht="19.5" customHeight="1">
      <c r="A345" s="12">
        <f t="shared" si="19"/>
        <v>339</v>
      </c>
      <c r="B345" s="40">
        <f>[1]GD_CHUNG!B351</f>
        <v>10721</v>
      </c>
      <c r="C345" s="42" t="str">
        <f>[1]GD_CHUNG!C351</f>
        <v>Vũ Quốc Cường</v>
      </c>
      <c r="D345" s="42" t="str">
        <f>[1]GD_CHUNG!D351</f>
        <v>NV Lái xe - VHTTB</v>
      </c>
      <c r="E345" s="13" t="str">
        <f>[1]GD_CHUNG!G351</f>
        <v>HDKX</v>
      </c>
      <c r="F345" s="14">
        <f>VLOOKUP(B345,[1]GD_LCD_HS_LNS!$B$4:$E$993,4,FALSE)</f>
        <v>4921000</v>
      </c>
      <c r="G345" s="54">
        <f>VLOOKUP(B345,[1]GD_CHUNG!$B$5:$N$532,13,FALSE)</f>
        <v>10522162892015</v>
      </c>
      <c r="H345" s="15">
        <f>VLOOKUP(B345,[1]GD_CHAM_CONG!$C$6:$AN$934,38,FALSE)</f>
        <v>27</v>
      </c>
      <c r="I345" s="15">
        <f>VLOOKUP(B345,[1]GD_CHAM_CONG!$C$6:$AS$934,39,FALSE)+VLOOKUP(B345,[1]GD_CHAM_CONG!$C$6:$AS$934,40,FALSE)+VLOOKUP(B345,[1]GD_CHAM_CONG!$C$6:$AS$934,41,FALSE)+VLOOKUP(B345,[1]GD_CHAM_CONG!$C$6:$AS$934,42,FALSE)+VLOOKUP(B345,[1]GD_CHAM_CONG!$C$6:$AS$934,43,FALSE)</f>
        <v>0</v>
      </c>
      <c r="J345" s="15">
        <f>VLOOKUP(B345,[1]GD_CHAM_CONG!$C$6:$AV$934,44,FALSE)+VLOOKUP(B345,[1]GD_CHAM_CONG!$C$6:$AV$934,45,FALSE)+VLOOKUP(B345,[1]GD_CHAM_CONG!$C$6:$AV$934,46,FALSE)</f>
        <v>0</v>
      </c>
      <c r="K345" s="15">
        <f>VLOOKUP(B345,[1]GD_CHAM_CONG!$C$6:$AW$934,47,FALSE)</f>
        <v>0</v>
      </c>
      <c r="L345" s="15">
        <f>VLOOKUP(B345,[1]GD_CHAM_CONG!$C$6:$AZ$934,48,FALSE)</f>
        <v>0</v>
      </c>
      <c r="M345" s="15">
        <f>VLOOKUP(B345,[1]GD_CHAM_CONG!$C$6:$BF$934,50,FALSE)+VLOOKUP(B345,[1]GD_CHAM_CONG!$C$6:$BF$934,51,FALSE)+VLOOKUP(B345,[1]GD_CHAM_CONG!$C$6:$BF$934,52,FALSE)+VLOOKUP(B345,[1]GD_CHAM_CONG!$C$6:$BF$934,53,FALSE)+VLOOKUP(B345,[1]GD_CHAM_CONG!$C$6:$BF$934,54,FALSE)</f>
        <v>0</v>
      </c>
      <c r="N345" s="16">
        <f>VLOOKUP(B345,[1]GD_CHAM_CONG!$C$1:$BK$473,61,FALSE)</f>
        <v>1</v>
      </c>
      <c r="O345" s="16">
        <f>VLOOKUP(B345,[1]GD_LCD_HS_LNS!$B$4:$F$469,5,FALSE)</f>
        <v>1.8</v>
      </c>
      <c r="P345" s="17">
        <f>VLOOKUP(B345,[1]RPT_LNS_LUONG_CHE_DO!$B$5:$BC$548,54,FALSE)</f>
        <v>8100000</v>
      </c>
      <c r="Q345" s="17">
        <f>VLOOKUP(B345,[1]RPT_LNS_LUONG_CHE_DO!$B$5:$CD$916,81,FALSE)</f>
        <v>0</v>
      </c>
      <c r="R345" s="17">
        <f>VLOOKUP(B345,[1]RPT_PHU_CAP_TN!$B$5:$G$992,6,FALSE)</f>
        <v>0</v>
      </c>
      <c r="S345" s="17">
        <f>VLOOKUP(B345,[1]RPT_TIEN_AN_TRUA!$B$5:$I$993,8,FALSE)</f>
        <v>680000</v>
      </c>
      <c r="T345" s="17">
        <f>VLOOKUP(B345,[1]RPT_LNS_LUONG_CHE_DO!$B$5:$BX$920,75,FALSE)+VLOOKUP(B345,[1]RPT_LNS_LUONG_CHE_DO!$B$5:$BY$920,76,FALSE)</f>
        <v>567807.69230769237</v>
      </c>
      <c r="U345" s="13">
        <f>VLOOKUP(B345,[1]RPT_CAC_KHOAN_GIAM_TRU!$B$4:$I$472,7,FALSE) + VLOOKUP(B345,[1]RPT_CAC_KHOAN_GIAM_TRU!$B$4:$I$472,8,FALSE)</f>
        <v>189269.23076923078</v>
      </c>
      <c r="V345" s="17">
        <f t="shared" si="12"/>
        <v>9347807.692307692</v>
      </c>
      <c r="W345" s="18">
        <f>VLOOKUP(B345,[1]RPT_BAO_HIEM!$B$5:$N$992,11,FALSE)</f>
        <v>393680</v>
      </c>
      <c r="X345" s="18">
        <f>VLOOKUP(B345,[1]RPT_BAO_HIEM!$B$5:$N$992,12,FALSE)</f>
        <v>73815</v>
      </c>
      <c r="Y345" s="18">
        <f>VLOOKUP(B345,[1]RPT_BAO_HIEM!$B$5:$N$992,13,FALSE)</f>
        <v>49210</v>
      </c>
      <c r="Z345" s="19">
        <f>MIN(VLOOKUP(B345,[1]RPT_DOAN_PHI!$B$5:$H$894,7,FALSE),115000)</f>
        <v>49210</v>
      </c>
      <c r="AA345" s="18">
        <f>VLOOKUP(B345,[1]RPT_THUE!$B$5:$H$850,7,FALSE)</f>
        <v>0</v>
      </c>
      <c r="AB345" s="18">
        <f t="shared" si="13"/>
        <v>565915</v>
      </c>
      <c r="AC345" s="20">
        <f t="shared" si="14"/>
        <v>8781892.692307692</v>
      </c>
      <c r="AD345" s="20"/>
      <c r="AE345" s="20"/>
      <c r="AF345" s="20">
        <f t="shared" si="15"/>
        <v>8781892.692307692</v>
      </c>
      <c r="AG345" s="82">
        <f t="shared" si="18"/>
        <v>516705</v>
      </c>
    </row>
    <row r="346" spans="1:33" ht="19.5" customHeight="1">
      <c r="A346" s="12">
        <f t="shared" si="19"/>
        <v>340</v>
      </c>
      <c r="B346" s="40">
        <f>[1]GD_CHUNG!B352</f>
        <v>10722</v>
      </c>
      <c r="C346" s="42" t="str">
        <f>[1]GD_CHUNG!C352</f>
        <v>Vũ Văn Dương</v>
      </c>
      <c r="D346" s="42" t="str">
        <f>[1]GD_CHUNG!D352</f>
        <v>NV Lái xe - VHTTB</v>
      </c>
      <c r="E346" s="13" t="str">
        <f>[1]GD_CHUNG!G352</f>
        <v>HDKX</v>
      </c>
      <c r="F346" s="14">
        <f>VLOOKUP(B346,[1]GD_LCD_HS_LNS!$B$4:$E$993,4,FALSE)</f>
        <v>4921000</v>
      </c>
      <c r="G346" s="54">
        <f>VLOOKUP(B346,[1]GD_CHUNG!$B$5:$N$532,13,FALSE)</f>
        <v>10522162900018</v>
      </c>
      <c r="H346" s="15">
        <f>VLOOKUP(B346,[1]GD_CHAM_CONG!$C$6:$AN$934,38,FALSE)</f>
        <v>27</v>
      </c>
      <c r="I346" s="15">
        <f>VLOOKUP(B346,[1]GD_CHAM_CONG!$C$6:$AS$934,39,FALSE)+VLOOKUP(B346,[1]GD_CHAM_CONG!$C$6:$AS$934,40,FALSE)+VLOOKUP(B346,[1]GD_CHAM_CONG!$C$6:$AS$934,41,FALSE)+VLOOKUP(B346,[1]GD_CHAM_CONG!$C$6:$AS$934,42,FALSE)+VLOOKUP(B346,[1]GD_CHAM_CONG!$C$6:$AS$934,43,FALSE)</f>
        <v>0</v>
      </c>
      <c r="J346" s="15">
        <f>VLOOKUP(B346,[1]GD_CHAM_CONG!$C$6:$AV$934,44,FALSE)+VLOOKUP(B346,[1]GD_CHAM_CONG!$C$6:$AV$934,45,FALSE)+VLOOKUP(B346,[1]GD_CHAM_CONG!$C$6:$AV$934,46,FALSE)</f>
        <v>0</v>
      </c>
      <c r="K346" s="15">
        <f>VLOOKUP(B346,[1]GD_CHAM_CONG!$C$6:$AW$934,47,FALSE)</f>
        <v>0</v>
      </c>
      <c r="L346" s="15">
        <f>VLOOKUP(B346,[1]GD_CHAM_CONG!$C$6:$AZ$934,48,FALSE)</f>
        <v>0</v>
      </c>
      <c r="M346" s="15">
        <f>VLOOKUP(B346,[1]GD_CHAM_CONG!$C$6:$BF$934,50,FALSE)+VLOOKUP(B346,[1]GD_CHAM_CONG!$C$6:$BF$934,51,FALSE)+VLOOKUP(B346,[1]GD_CHAM_CONG!$C$6:$BF$934,52,FALSE)+VLOOKUP(B346,[1]GD_CHAM_CONG!$C$6:$BF$934,53,FALSE)+VLOOKUP(B346,[1]GD_CHAM_CONG!$C$6:$BF$934,54,FALSE)</f>
        <v>0</v>
      </c>
      <c r="N346" s="16">
        <f>VLOOKUP(B346,[1]GD_CHAM_CONG!$C$1:$BK$473,61,FALSE)</f>
        <v>1</v>
      </c>
      <c r="O346" s="16">
        <f>VLOOKUP(B346,[1]GD_LCD_HS_LNS!$B$4:$F$469,5,FALSE)</f>
        <v>1.8</v>
      </c>
      <c r="P346" s="17">
        <f>VLOOKUP(B346,[1]RPT_LNS_LUONG_CHE_DO!$B$5:$BC$548,54,FALSE)</f>
        <v>8100000</v>
      </c>
      <c r="Q346" s="17">
        <f>VLOOKUP(B346,[1]RPT_LNS_LUONG_CHE_DO!$B$5:$CD$916,81,FALSE)</f>
        <v>0</v>
      </c>
      <c r="R346" s="17">
        <f>VLOOKUP(B346,[1]RPT_PHU_CAP_TN!$B$5:$G$992,6,FALSE)</f>
        <v>0</v>
      </c>
      <c r="S346" s="17">
        <f>VLOOKUP(B346,[1]RPT_TIEN_AN_TRUA!$B$5:$I$993,8,FALSE)</f>
        <v>680000</v>
      </c>
      <c r="T346" s="17">
        <f>VLOOKUP(B346,[1]RPT_LNS_LUONG_CHE_DO!$B$5:$BX$920,75,FALSE)+VLOOKUP(B346,[1]RPT_LNS_LUONG_CHE_DO!$B$5:$BY$920,76,FALSE)</f>
        <v>567807.69230769237</v>
      </c>
      <c r="U346" s="13">
        <f>VLOOKUP(B346,[1]RPT_CAC_KHOAN_GIAM_TRU!$B$4:$I$472,7,FALSE) + VLOOKUP(B346,[1]RPT_CAC_KHOAN_GIAM_TRU!$B$4:$I$472,8,FALSE)</f>
        <v>189269.23076923078</v>
      </c>
      <c r="V346" s="17">
        <f t="shared" si="12"/>
        <v>9347807.692307692</v>
      </c>
      <c r="W346" s="18">
        <f>VLOOKUP(B346,[1]RPT_BAO_HIEM!$B$5:$N$992,11,FALSE)</f>
        <v>393680</v>
      </c>
      <c r="X346" s="18">
        <f>VLOOKUP(B346,[1]RPT_BAO_HIEM!$B$5:$N$992,12,FALSE)</f>
        <v>73815</v>
      </c>
      <c r="Y346" s="18">
        <f>VLOOKUP(B346,[1]RPT_BAO_HIEM!$B$5:$N$992,13,FALSE)</f>
        <v>49210</v>
      </c>
      <c r="Z346" s="19">
        <f>MIN(VLOOKUP(B346,[1]RPT_DOAN_PHI!$B$5:$H$894,7,FALSE),115000)</f>
        <v>49210</v>
      </c>
      <c r="AA346" s="18">
        <f>VLOOKUP(B346,[1]RPT_THUE!$B$5:$H$850,7,FALSE)</f>
        <v>0</v>
      </c>
      <c r="AB346" s="18">
        <f t="shared" si="13"/>
        <v>565915</v>
      </c>
      <c r="AC346" s="20">
        <f t="shared" si="14"/>
        <v>8781892.692307692</v>
      </c>
      <c r="AD346" s="20"/>
      <c r="AE346" s="21"/>
      <c r="AF346" s="20">
        <f t="shared" si="15"/>
        <v>8781892.692307692</v>
      </c>
      <c r="AG346" s="82">
        <f t="shared" si="18"/>
        <v>516705</v>
      </c>
    </row>
    <row r="347" spans="1:33" ht="19.5" customHeight="1">
      <c r="A347" s="12">
        <f t="shared" si="19"/>
        <v>341</v>
      </c>
      <c r="B347" s="40">
        <f>[1]GD_CHUNG!B353</f>
        <v>10723</v>
      </c>
      <c r="C347" s="42" t="str">
        <f>[1]GD_CHUNG!C353</f>
        <v>Vũ Văn Thái</v>
      </c>
      <c r="D347" s="42" t="str">
        <f>[1]GD_CHUNG!D353</f>
        <v>NV Lái xe - VHTTB</v>
      </c>
      <c r="E347" s="13" t="str">
        <f>[1]GD_CHUNG!G353</f>
        <v>HDKX</v>
      </c>
      <c r="F347" s="14">
        <f>VLOOKUP(B347,[1]GD_LCD_HS_LNS!$B$4:$E$993,4,FALSE)</f>
        <v>4921000</v>
      </c>
      <c r="G347" s="54">
        <f>VLOOKUP(B347,[1]GD_CHUNG!$B$5:$N$532,13,FALSE)</f>
        <v>10520767892014</v>
      </c>
      <c r="H347" s="15">
        <f>VLOOKUP(B347,[1]GD_CHAM_CONG!$C$6:$AN$934,38,FALSE)</f>
        <v>27</v>
      </c>
      <c r="I347" s="15">
        <f>VLOOKUP(B347,[1]GD_CHAM_CONG!$C$6:$AS$934,39,FALSE)+VLOOKUP(B347,[1]GD_CHAM_CONG!$C$6:$AS$934,40,FALSE)+VLOOKUP(B347,[1]GD_CHAM_CONG!$C$6:$AS$934,41,FALSE)+VLOOKUP(B347,[1]GD_CHAM_CONG!$C$6:$AS$934,42,FALSE)+VLOOKUP(B347,[1]GD_CHAM_CONG!$C$6:$AS$934,43,FALSE)</f>
        <v>0</v>
      </c>
      <c r="J347" s="15">
        <f>VLOOKUP(B347,[1]GD_CHAM_CONG!$C$6:$AV$934,44,FALSE)+VLOOKUP(B347,[1]GD_CHAM_CONG!$C$6:$AV$934,45,FALSE)+VLOOKUP(B347,[1]GD_CHAM_CONG!$C$6:$AV$934,46,FALSE)</f>
        <v>0</v>
      </c>
      <c r="K347" s="15">
        <f>VLOOKUP(B347,[1]GD_CHAM_CONG!$C$6:$AW$934,47,FALSE)</f>
        <v>0</v>
      </c>
      <c r="L347" s="15">
        <f>VLOOKUP(B347,[1]GD_CHAM_CONG!$C$6:$AZ$934,48,FALSE)</f>
        <v>0</v>
      </c>
      <c r="M347" s="15">
        <f>VLOOKUP(B347,[1]GD_CHAM_CONG!$C$6:$BF$934,50,FALSE)+VLOOKUP(B347,[1]GD_CHAM_CONG!$C$6:$BF$934,51,FALSE)+VLOOKUP(B347,[1]GD_CHAM_CONG!$C$6:$BF$934,52,FALSE)+VLOOKUP(B347,[1]GD_CHAM_CONG!$C$6:$BF$934,53,FALSE)+VLOOKUP(B347,[1]GD_CHAM_CONG!$C$6:$BF$934,54,FALSE)</f>
        <v>0</v>
      </c>
      <c r="N347" s="16">
        <f>VLOOKUP(B347,[1]GD_CHAM_CONG!$C$1:$BK$473,61,FALSE)</f>
        <v>1</v>
      </c>
      <c r="O347" s="16">
        <f>VLOOKUP(B347,[1]GD_LCD_HS_LNS!$B$4:$F$469,5,FALSE)</f>
        <v>1.91</v>
      </c>
      <c r="P347" s="17">
        <f>VLOOKUP(B347,[1]RPT_LNS_LUONG_CHE_DO!$B$5:$BC$548,54,FALSE)</f>
        <v>8595000</v>
      </c>
      <c r="Q347" s="17">
        <f>VLOOKUP(B347,[1]RPT_LNS_LUONG_CHE_DO!$B$5:$CD$916,81,FALSE)</f>
        <v>0</v>
      </c>
      <c r="R347" s="17">
        <f>VLOOKUP(B347,[1]RPT_PHU_CAP_TN!$B$5:$G$992,6,FALSE)</f>
        <v>0</v>
      </c>
      <c r="S347" s="17">
        <f>VLOOKUP(B347,[1]RPT_TIEN_AN_TRUA!$B$5:$I$993,8,FALSE)</f>
        <v>680000</v>
      </c>
      <c r="T347" s="17">
        <f>VLOOKUP(B347,[1]RPT_LNS_LUONG_CHE_DO!$B$5:$BX$920,75,FALSE)+VLOOKUP(B347,[1]RPT_LNS_LUONG_CHE_DO!$B$5:$BY$920,76,FALSE)</f>
        <v>0</v>
      </c>
      <c r="U347" s="13">
        <f>VLOOKUP(B347,[1]RPT_CAC_KHOAN_GIAM_TRU!$B$4:$I$472,7,FALSE) + VLOOKUP(B347,[1]RPT_CAC_KHOAN_GIAM_TRU!$B$4:$I$472,8,FALSE)</f>
        <v>0</v>
      </c>
      <c r="V347" s="17">
        <f t="shared" si="12"/>
        <v>9275000</v>
      </c>
      <c r="W347" s="18">
        <f>VLOOKUP(B347,[1]RPT_BAO_HIEM!$B$5:$N$992,11,FALSE)</f>
        <v>393680</v>
      </c>
      <c r="X347" s="18">
        <f>VLOOKUP(B347,[1]RPT_BAO_HIEM!$B$5:$N$992,12,FALSE)</f>
        <v>73815</v>
      </c>
      <c r="Y347" s="18">
        <f>VLOOKUP(B347,[1]RPT_BAO_HIEM!$B$5:$N$992,13,FALSE)</f>
        <v>49210</v>
      </c>
      <c r="Z347" s="19">
        <f>MIN(VLOOKUP(B347,[1]RPT_DOAN_PHI!$B$5:$H$894,7,FALSE),115000)</f>
        <v>49210</v>
      </c>
      <c r="AA347" s="18">
        <f>VLOOKUP(B347,[1]RPT_THUE!$B$5:$H$850,7,FALSE)</f>
        <v>0</v>
      </c>
      <c r="AB347" s="18">
        <f t="shared" si="13"/>
        <v>565915</v>
      </c>
      <c r="AC347" s="20">
        <f t="shared" si="14"/>
        <v>8709085</v>
      </c>
      <c r="AD347" s="20"/>
      <c r="AE347" s="20"/>
      <c r="AF347" s="20">
        <f t="shared" si="15"/>
        <v>8709085</v>
      </c>
      <c r="AG347" s="82">
        <f t="shared" si="18"/>
        <v>516705</v>
      </c>
    </row>
    <row r="348" spans="1:33" ht="19.5" customHeight="1">
      <c r="A348" s="12">
        <f t="shared" si="19"/>
        <v>342</v>
      </c>
      <c r="B348" s="40">
        <f>[1]GD_CHUNG!B354</f>
        <v>10725</v>
      </c>
      <c r="C348" s="42" t="str">
        <f>[1]GD_CHUNG!C354</f>
        <v>Phạm Quang Sơn</v>
      </c>
      <c r="D348" s="42" t="str">
        <f>[1]GD_CHUNG!D354</f>
        <v>NV Lái xe - VHTTB</v>
      </c>
      <c r="E348" s="13" t="str">
        <f>[1]GD_CHUNG!G354</f>
        <v>HDKX</v>
      </c>
      <c r="F348" s="14">
        <f>VLOOKUP(B348,[1]GD_LCD_HS_LNS!$B$4:$E$993,4,FALSE)</f>
        <v>4921000</v>
      </c>
      <c r="G348" s="54">
        <f>VLOOKUP(B348,[1]GD_CHUNG!$B$5:$N$532,13,FALSE)</f>
        <v>10522162913012</v>
      </c>
      <c r="H348" s="15">
        <f>VLOOKUP(B348,[1]GD_CHAM_CONG!$C$6:$AN$934,38,FALSE)</f>
        <v>24</v>
      </c>
      <c r="I348" s="15">
        <f>VLOOKUP(B348,[1]GD_CHAM_CONG!$C$6:$AS$934,39,FALSE)+VLOOKUP(B348,[1]GD_CHAM_CONG!$C$6:$AS$934,40,FALSE)+VLOOKUP(B348,[1]GD_CHAM_CONG!$C$6:$AS$934,41,FALSE)+VLOOKUP(B348,[1]GD_CHAM_CONG!$C$6:$AS$934,42,FALSE)+VLOOKUP(B348,[1]GD_CHAM_CONG!$C$6:$AS$934,43,FALSE)</f>
        <v>0</v>
      </c>
      <c r="J348" s="15">
        <f>VLOOKUP(B348,[1]GD_CHAM_CONG!$C$6:$AV$934,44,FALSE)+VLOOKUP(B348,[1]GD_CHAM_CONG!$C$6:$AV$934,45,FALSE)+VLOOKUP(B348,[1]GD_CHAM_CONG!$C$6:$AV$934,46,FALSE)</f>
        <v>0</v>
      </c>
      <c r="K348" s="15">
        <f>VLOOKUP(B348,[1]GD_CHAM_CONG!$C$6:$AW$934,47,FALSE)</f>
        <v>0</v>
      </c>
      <c r="L348" s="15">
        <f>VLOOKUP(B348,[1]GD_CHAM_CONG!$C$6:$AZ$934,48,FALSE)</f>
        <v>3</v>
      </c>
      <c r="M348" s="15">
        <f>VLOOKUP(B348,[1]GD_CHAM_CONG!$C$6:$BF$934,50,FALSE)+VLOOKUP(B348,[1]GD_CHAM_CONG!$C$6:$BF$934,51,FALSE)+VLOOKUP(B348,[1]GD_CHAM_CONG!$C$6:$BF$934,52,FALSE)+VLOOKUP(B348,[1]GD_CHAM_CONG!$C$6:$BF$934,53,FALSE)+VLOOKUP(B348,[1]GD_CHAM_CONG!$C$6:$BF$934,54,FALSE)</f>
        <v>0</v>
      </c>
      <c r="N348" s="16">
        <f>VLOOKUP(B348,[1]GD_CHAM_CONG!$C$1:$BK$473,61,FALSE)</f>
        <v>1</v>
      </c>
      <c r="O348" s="16">
        <f>VLOOKUP(B348,[1]GD_LCD_HS_LNS!$B$4:$F$469,5,FALSE)</f>
        <v>1.8</v>
      </c>
      <c r="P348" s="17">
        <f>VLOOKUP(B348,[1]RPT_LNS_LUONG_CHE_DO!$B$5:$BC$548,54,FALSE)</f>
        <v>7199999.9999999991</v>
      </c>
      <c r="Q348" s="17">
        <f>VLOOKUP(B348,[1]RPT_LNS_LUONG_CHE_DO!$B$5:$CD$916,81,FALSE)</f>
        <v>567807.69230769237</v>
      </c>
      <c r="R348" s="17">
        <f>VLOOKUP(B348,[1]RPT_PHU_CAP_TN!$B$5:$G$992,6,FALSE)</f>
        <v>0</v>
      </c>
      <c r="S348" s="17">
        <f>VLOOKUP(B348,[1]RPT_TIEN_AN_TRUA!$B$5:$I$993,8,FALSE)</f>
        <v>604444.44444444438</v>
      </c>
      <c r="T348" s="17">
        <f>VLOOKUP(B348,[1]RPT_LNS_LUONG_CHE_DO!$B$5:$BX$920,75,FALSE)+VLOOKUP(B348,[1]RPT_LNS_LUONG_CHE_DO!$B$5:$BY$920,76,FALSE)</f>
        <v>0</v>
      </c>
      <c r="U348" s="13">
        <f>VLOOKUP(B348,[1]RPT_CAC_KHOAN_GIAM_TRU!$B$4:$I$472,7,FALSE) + VLOOKUP(B348,[1]RPT_CAC_KHOAN_GIAM_TRU!$B$4:$I$472,8,FALSE)</f>
        <v>0</v>
      </c>
      <c r="V348" s="17">
        <f t="shared" si="12"/>
        <v>8372252.1367521351</v>
      </c>
      <c r="W348" s="18">
        <f>VLOOKUP(B348,[1]RPT_BAO_HIEM!$B$5:$N$992,11,FALSE)</f>
        <v>393680</v>
      </c>
      <c r="X348" s="18">
        <f>VLOOKUP(B348,[1]RPT_BAO_HIEM!$B$5:$N$992,12,FALSE)</f>
        <v>73815</v>
      </c>
      <c r="Y348" s="18">
        <f>VLOOKUP(B348,[1]RPT_BAO_HIEM!$B$5:$N$992,13,FALSE)</f>
        <v>49210</v>
      </c>
      <c r="Z348" s="19">
        <f>MIN(VLOOKUP(B348,[1]RPT_DOAN_PHI!$B$5:$H$894,7,FALSE),115000)</f>
        <v>49210</v>
      </c>
      <c r="AA348" s="18">
        <f>VLOOKUP(B348,[1]RPT_THUE!$B$5:$H$850,7,FALSE)</f>
        <v>0</v>
      </c>
      <c r="AB348" s="18">
        <f t="shared" si="13"/>
        <v>565915</v>
      </c>
      <c r="AC348" s="20">
        <f t="shared" si="14"/>
        <v>7806337.1367521351</v>
      </c>
      <c r="AD348" s="20"/>
      <c r="AE348" s="20"/>
      <c r="AF348" s="20">
        <f t="shared" si="15"/>
        <v>7806337.1367521351</v>
      </c>
      <c r="AG348" s="82">
        <f t="shared" si="18"/>
        <v>516705</v>
      </c>
    </row>
    <row r="349" spans="1:33" ht="19.5" customHeight="1">
      <c r="A349" s="12">
        <f t="shared" si="19"/>
        <v>343</v>
      </c>
      <c r="B349" s="40">
        <f>[1]GD_CHUNG!B355</f>
        <v>10726</v>
      </c>
      <c r="C349" s="42" t="str">
        <f>[1]GD_CHUNG!C355</f>
        <v>Vũ Mạnh Hùng</v>
      </c>
      <c r="D349" s="42" t="str">
        <f>[1]GD_CHUNG!D355</f>
        <v>NV Lái xe - VHTTB</v>
      </c>
      <c r="E349" s="13" t="str">
        <f>[1]GD_CHUNG!G355</f>
        <v>HDKX</v>
      </c>
      <c r="F349" s="14">
        <f>VLOOKUP(B349,[1]GD_LCD_HS_LNS!$B$4:$E$993,4,FALSE)</f>
        <v>4921000</v>
      </c>
      <c r="G349" s="54">
        <f>VLOOKUP(B349,[1]GD_CHUNG!$B$5:$N$532,13,FALSE)</f>
        <v>10523498946012</v>
      </c>
      <c r="H349" s="15">
        <f>VLOOKUP(B349,[1]GD_CHAM_CONG!$C$6:$AN$934,38,FALSE)</f>
        <v>27</v>
      </c>
      <c r="I349" s="15">
        <f>VLOOKUP(B349,[1]GD_CHAM_CONG!$C$6:$AS$934,39,FALSE)+VLOOKUP(B349,[1]GD_CHAM_CONG!$C$6:$AS$934,40,FALSE)+VLOOKUP(B349,[1]GD_CHAM_CONG!$C$6:$AS$934,41,FALSE)+VLOOKUP(B349,[1]GD_CHAM_CONG!$C$6:$AS$934,42,FALSE)+VLOOKUP(B349,[1]GD_CHAM_CONG!$C$6:$AS$934,43,FALSE)</f>
        <v>0</v>
      </c>
      <c r="J349" s="15">
        <f>VLOOKUP(B349,[1]GD_CHAM_CONG!$C$6:$AV$934,44,FALSE)+VLOOKUP(B349,[1]GD_CHAM_CONG!$C$6:$AV$934,45,FALSE)+VLOOKUP(B349,[1]GD_CHAM_CONG!$C$6:$AV$934,46,FALSE)</f>
        <v>0</v>
      </c>
      <c r="K349" s="15">
        <f>VLOOKUP(B349,[1]GD_CHAM_CONG!$C$6:$AW$934,47,FALSE)</f>
        <v>0</v>
      </c>
      <c r="L349" s="15">
        <f>VLOOKUP(B349,[1]GD_CHAM_CONG!$C$6:$AZ$934,48,FALSE)</f>
        <v>0</v>
      </c>
      <c r="M349" s="15">
        <f>VLOOKUP(B349,[1]GD_CHAM_CONG!$C$6:$BF$934,50,FALSE)+VLOOKUP(B349,[1]GD_CHAM_CONG!$C$6:$BF$934,51,FALSE)+VLOOKUP(B349,[1]GD_CHAM_CONG!$C$6:$BF$934,52,FALSE)+VLOOKUP(B349,[1]GD_CHAM_CONG!$C$6:$BF$934,53,FALSE)+VLOOKUP(B349,[1]GD_CHAM_CONG!$C$6:$BF$934,54,FALSE)</f>
        <v>0</v>
      </c>
      <c r="N349" s="16">
        <f>VLOOKUP(B349,[1]GD_CHAM_CONG!$C$1:$BK$473,61,FALSE)</f>
        <v>1</v>
      </c>
      <c r="O349" s="16">
        <f>VLOOKUP(B349,[1]GD_LCD_HS_LNS!$B$4:$F$469,5,FALSE)</f>
        <v>1.8</v>
      </c>
      <c r="P349" s="17">
        <f>VLOOKUP(B349,[1]RPT_LNS_LUONG_CHE_DO!$B$5:$BC$548,54,FALSE)</f>
        <v>8100000</v>
      </c>
      <c r="Q349" s="17">
        <f>VLOOKUP(B349,[1]RPT_LNS_LUONG_CHE_DO!$B$5:$CD$916,81,FALSE)</f>
        <v>0</v>
      </c>
      <c r="R349" s="17">
        <f>VLOOKUP(B349,[1]RPT_PHU_CAP_TN!$B$5:$G$992,6,FALSE)</f>
        <v>0</v>
      </c>
      <c r="S349" s="17">
        <f>VLOOKUP(B349,[1]RPT_TIEN_AN_TRUA!$B$5:$I$993,8,FALSE)</f>
        <v>680000</v>
      </c>
      <c r="T349" s="17">
        <f>VLOOKUP(B349,[1]RPT_LNS_LUONG_CHE_DO!$B$5:$BX$920,75,FALSE)+VLOOKUP(B349,[1]RPT_LNS_LUONG_CHE_DO!$B$5:$BY$920,76,FALSE)</f>
        <v>567807.69230769237</v>
      </c>
      <c r="U349" s="13">
        <f>VLOOKUP(B349,[1]RPT_CAC_KHOAN_GIAM_TRU!$B$4:$I$472,7,FALSE) + VLOOKUP(B349,[1]RPT_CAC_KHOAN_GIAM_TRU!$B$4:$I$472,8,FALSE)</f>
        <v>189269.23076923078</v>
      </c>
      <c r="V349" s="17">
        <f t="shared" si="12"/>
        <v>9347807.692307692</v>
      </c>
      <c r="W349" s="18">
        <f>VLOOKUP(B349,[1]RPT_BAO_HIEM!$B$5:$N$992,11,FALSE)</f>
        <v>393680</v>
      </c>
      <c r="X349" s="18">
        <f>VLOOKUP(B349,[1]RPT_BAO_HIEM!$B$5:$N$992,12,FALSE)</f>
        <v>73815</v>
      </c>
      <c r="Y349" s="18">
        <f>VLOOKUP(B349,[1]RPT_BAO_HIEM!$B$5:$N$992,13,FALSE)</f>
        <v>49210</v>
      </c>
      <c r="Z349" s="19">
        <f>MIN(VLOOKUP(B349,[1]RPT_DOAN_PHI!$B$5:$H$894,7,FALSE),115000)</f>
        <v>49210</v>
      </c>
      <c r="AA349" s="18">
        <f>VLOOKUP(B349,[1]RPT_THUE!$B$5:$H$850,7,FALSE)</f>
        <v>0</v>
      </c>
      <c r="AB349" s="18">
        <f t="shared" si="13"/>
        <v>565915</v>
      </c>
      <c r="AC349" s="20">
        <f t="shared" si="14"/>
        <v>8781892.692307692</v>
      </c>
      <c r="AD349" s="21"/>
      <c r="AE349" s="20"/>
      <c r="AF349" s="20">
        <f t="shared" si="15"/>
        <v>8781892.692307692</v>
      </c>
      <c r="AG349" s="82">
        <f t="shared" si="18"/>
        <v>516705</v>
      </c>
    </row>
    <row r="350" spans="1:33" ht="19.5" customHeight="1">
      <c r="A350" s="12">
        <f t="shared" si="19"/>
        <v>344</v>
      </c>
      <c r="B350" s="40">
        <f>[1]GD_CHUNG!B356</f>
        <v>10727</v>
      </c>
      <c r="C350" s="42" t="str">
        <f>[1]GD_CHUNG!C356</f>
        <v>Trần Mạnh Hùng</v>
      </c>
      <c r="D350" s="42" t="str">
        <f>[1]GD_CHUNG!D356</f>
        <v>NV Lái xe - VHTTB</v>
      </c>
      <c r="E350" s="13" t="str">
        <f>[1]GD_CHUNG!G356</f>
        <v>HDKX</v>
      </c>
      <c r="F350" s="14">
        <f>VLOOKUP(B350,[1]GD_LCD_HS_LNS!$B$4:$E$993,4,FALSE)</f>
        <v>4166000</v>
      </c>
      <c r="G350" s="54">
        <f>VLOOKUP(B350,[1]GD_CHUNG!$B$5:$N$532,13,FALSE)</f>
        <v>10520633859010</v>
      </c>
      <c r="H350" s="15">
        <f>VLOOKUP(B350,[1]GD_CHAM_CONG!$C$6:$AN$934,38,FALSE)</f>
        <v>27</v>
      </c>
      <c r="I350" s="15">
        <f>VLOOKUP(B350,[1]GD_CHAM_CONG!$C$6:$AS$934,39,FALSE)+VLOOKUP(B350,[1]GD_CHAM_CONG!$C$6:$AS$934,40,FALSE)+VLOOKUP(B350,[1]GD_CHAM_CONG!$C$6:$AS$934,41,FALSE)+VLOOKUP(B350,[1]GD_CHAM_CONG!$C$6:$AS$934,42,FALSE)+VLOOKUP(B350,[1]GD_CHAM_CONG!$C$6:$AS$934,43,FALSE)</f>
        <v>0</v>
      </c>
      <c r="J350" s="15">
        <f>VLOOKUP(B350,[1]GD_CHAM_CONG!$C$6:$AV$934,44,FALSE)+VLOOKUP(B350,[1]GD_CHAM_CONG!$C$6:$AV$934,45,FALSE)+VLOOKUP(B350,[1]GD_CHAM_CONG!$C$6:$AV$934,46,FALSE)</f>
        <v>0</v>
      </c>
      <c r="K350" s="15">
        <f>VLOOKUP(B350,[1]GD_CHAM_CONG!$C$6:$AW$934,47,FALSE)</f>
        <v>0</v>
      </c>
      <c r="L350" s="15">
        <f>VLOOKUP(B350,[1]GD_CHAM_CONG!$C$6:$AZ$934,48,FALSE)</f>
        <v>0</v>
      </c>
      <c r="M350" s="15">
        <f>VLOOKUP(B350,[1]GD_CHAM_CONG!$C$6:$BF$934,50,FALSE)+VLOOKUP(B350,[1]GD_CHAM_CONG!$C$6:$BF$934,51,FALSE)+VLOOKUP(B350,[1]GD_CHAM_CONG!$C$6:$BF$934,52,FALSE)+VLOOKUP(B350,[1]GD_CHAM_CONG!$C$6:$BF$934,53,FALSE)+VLOOKUP(B350,[1]GD_CHAM_CONG!$C$6:$BF$934,54,FALSE)</f>
        <v>0</v>
      </c>
      <c r="N350" s="16">
        <f>VLOOKUP(B350,[1]GD_CHAM_CONG!$C$1:$BK$473,61,FALSE)</f>
        <v>1</v>
      </c>
      <c r="O350" s="16">
        <f>VLOOKUP(B350,[1]GD_LCD_HS_LNS!$B$4:$F$469,5,FALSE)</f>
        <v>1.78</v>
      </c>
      <c r="P350" s="17">
        <f>VLOOKUP(B350,[1]RPT_LNS_LUONG_CHE_DO!$B$5:$BC$548,54,FALSE)</f>
        <v>8010000</v>
      </c>
      <c r="Q350" s="17">
        <f>VLOOKUP(B350,[1]RPT_LNS_LUONG_CHE_DO!$B$5:$CD$916,81,FALSE)</f>
        <v>0</v>
      </c>
      <c r="R350" s="17">
        <f>VLOOKUP(B350,[1]RPT_PHU_CAP_TN!$B$5:$G$992,6,FALSE)</f>
        <v>0</v>
      </c>
      <c r="S350" s="17">
        <f>VLOOKUP(B350,[1]RPT_TIEN_AN_TRUA!$B$5:$I$993,8,FALSE)</f>
        <v>680000</v>
      </c>
      <c r="T350" s="17">
        <f>VLOOKUP(B350,[1]RPT_LNS_LUONG_CHE_DO!$B$5:$BX$920,75,FALSE)+VLOOKUP(B350,[1]RPT_LNS_LUONG_CHE_DO!$B$5:$BY$920,76,FALSE)</f>
        <v>480692.30769230775</v>
      </c>
      <c r="U350" s="13">
        <f>VLOOKUP(B350,[1]RPT_CAC_KHOAN_GIAM_TRU!$B$4:$I$472,7,FALSE) + VLOOKUP(B350,[1]RPT_CAC_KHOAN_GIAM_TRU!$B$4:$I$472,8,FALSE)</f>
        <v>160230.76923076925</v>
      </c>
      <c r="V350" s="17">
        <f t="shared" si="12"/>
        <v>9170692.307692308</v>
      </c>
      <c r="W350" s="18">
        <f>VLOOKUP(B350,[1]RPT_BAO_HIEM!$B$5:$N$992,11,FALSE)</f>
        <v>333280</v>
      </c>
      <c r="X350" s="18">
        <f>VLOOKUP(B350,[1]RPT_BAO_HIEM!$B$5:$N$992,12,FALSE)</f>
        <v>62490</v>
      </c>
      <c r="Y350" s="18">
        <f>VLOOKUP(B350,[1]RPT_BAO_HIEM!$B$5:$N$992,13,FALSE)</f>
        <v>41660</v>
      </c>
      <c r="Z350" s="19">
        <f>MIN(VLOOKUP(B350,[1]RPT_DOAN_PHI!$B$5:$H$894,7,FALSE),115000)</f>
        <v>41660</v>
      </c>
      <c r="AA350" s="18">
        <f>VLOOKUP(B350,[1]RPT_THUE!$B$5:$H$850,7,FALSE)</f>
        <v>0</v>
      </c>
      <c r="AB350" s="18">
        <f t="shared" si="13"/>
        <v>479090</v>
      </c>
      <c r="AC350" s="20">
        <f t="shared" si="14"/>
        <v>8691602.307692308</v>
      </c>
      <c r="AD350" s="21"/>
      <c r="AE350" s="20"/>
      <c r="AF350" s="20">
        <f t="shared" si="15"/>
        <v>8691602.307692308</v>
      </c>
      <c r="AG350" s="82">
        <f t="shared" si="18"/>
        <v>437430</v>
      </c>
    </row>
    <row r="351" spans="1:33" ht="19.5" customHeight="1">
      <c r="A351" s="12">
        <f t="shared" si="19"/>
        <v>345</v>
      </c>
      <c r="B351" s="40">
        <f>[1]GD_CHUNG!B357</f>
        <v>10728</v>
      </c>
      <c r="C351" s="42" t="str">
        <f>[1]GD_CHUNG!C357</f>
        <v>Nguyễn Mạnh Hùng</v>
      </c>
      <c r="D351" s="42" t="str">
        <f>[1]GD_CHUNG!D357</f>
        <v>NV Lái xe - VHTTB</v>
      </c>
      <c r="E351" s="13" t="str">
        <f>[1]GD_CHUNG!G357</f>
        <v>HDKX</v>
      </c>
      <c r="F351" s="14">
        <f>VLOOKUP(B351,[1]GD_LCD_HS_LNS!$B$4:$E$993,4,FALSE)</f>
        <v>4921000</v>
      </c>
      <c r="G351" s="54">
        <f>VLOOKUP(B351,[1]GD_CHUNG!$B$5:$N$532,13,FALSE)</f>
        <v>10522162904013</v>
      </c>
      <c r="H351" s="15">
        <f>VLOOKUP(B351,[1]GD_CHAM_CONG!$C$6:$AN$934,38,FALSE)</f>
        <v>27</v>
      </c>
      <c r="I351" s="15">
        <f>VLOOKUP(B351,[1]GD_CHAM_CONG!$C$6:$AS$934,39,FALSE)+VLOOKUP(B351,[1]GD_CHAM_CONG!$C$6:$AS$934,40,FALSE)+VLOOKUP(B351,[1]GD_CHAM_CONG!$C$6:$AS$934,41,FALSE)+VLOOKUP(B351,[1]GD_CHAM_CONG!$C$6:$AS$934,42,FALSE)+VLOOKUP(B351,[1]GD_CHAM_CONG!$C$6:$AS$934,43,FALSE)</f>
        <v>0</v>
      </c>
      <c r="J351" s="15">
        <f>VLOOKUP(B351,[1]GD_CHAM_CONG!$C$6:$AV$934,44,FALSE)+VLOOKUP(B351,[1]GD_CHAM_CONG!$C$6:$AV$934,45,FALSE)+VLOOKUP(B351,[1]GD_CHAM_CONG!$C$6:$AV$934,46,FALSE)</f>
        <v>0</v>
      </c>
      <c r="K351" s="15">
        <f>VLOOKUP(B351,[1]GD_CHAM_CONG!$C$6:$AW$934,47,FALSE)</f>
        <v>0</v>
      </c>
      <c r="L351" s="15">
        <f>VLOOKUP(B351,[1]GD_CHAM_CONG!$C$6:$AZ$934,48,FALSE)</f>
        <v>0</v>
      </c>
      <c r="M351" s="15">
        <f>VLOOKUP(B351,[1]GD_CHAM_CONG!$C$6:$BF$934,50,FALSE)+VLOOKUP(B351,[1]GD_CHAM_CONG!$C$6:$BF$934,51,FALSE)+VLOOKUP(B351,[1]GD_CHAM_CONG!$C$6:$BF$934,52,FALSE)+VLOOKUP(B351,[1]GD_CHAM_CONG!$C$6:$BF$934,53,FALSE)+VLOOKUP(B351,[1]GD_CHAM_CONG!$C$6:$BF$934,54,FALSE)</f>
        <v>0</v>
      </c>
      <c r="N351" s="16">
        <f>VLOOKUP(B351,[1]GD_CHAM_CONG!$C$1:$BK$473,61,FALSE)</f>
        <v>1</v>
      </c>
      <c r="O351" s="16">
        <f>VLOOKUP(B351,[1]GD_LCD_HS_LNS!$B$4:$F$469,5,FALSE)</f>
        <v>1.8</v>
      </c>
      <c r="P351" s="17">
        <f>VLOOKUP(B351,[1]RPT_LNS_LUONG_CHE_DO!$B$5:$BC$548,54,FALSE)</f>
        <v>8100000</v>
      </c>
      <c r="Q351" s="17">
        <f>VLOOKUP(B351,[1]RPT_LNS_LUONG_CHE_DO!$B$5:$CD$916,81,FALSE)</f>
        <v>0</v>
      </c>
      <c r="R351" s="17">
        <f>VLOOKUP(B351,[1]RPT_PHU_CAP_TN!$B$5:$G$992,6,FALSE)</f>
        <v>155000</v>
      </c>
      <c r="S351" s="17">
        <f>VLOOKUP(B351,[1]RPT_TIEN_AN_TRUA!$B$5:$I$993,8,FALSE)</f>
        <v>680000</v>
      </c>
      <c r="T351" s="17">
        <f>VLOOKUP(B351,[1]RPT_LNS_LUONG_CHE_DO!$B$5:$BX$920,75,FALSE)+VLOOKUP(B351,[1]RPT_LNS_LUONG_CHE_DO!$B$5:$BY$920,76,FALSE)</f>
        <v>567807.69230769237</v>
      </c>
      <c r="U351" s="13">
        <f>VLOOKUP(B351,[1]RPT_CAC_KHOAN_GIAM_TRU!$B$4:$I$472,7,FALSE) + VLOOKUP(B351,[1]RPT_CAC_KHOAN_GIAM_TRU!$B$4:$I$472,8,FALSE)</f>
        <v>189269.23076923078</v>
      </c>
      <c r="V351" s="17">
        <f t="shared" si="12"/>
        <v>9502807.692307692</v>
      </c>
      <c r="W351" s="18">
        <f>VLOOKUP(B351,[1]RPT_BAO_HIEM!$B$5:$N$992,11,FALSE)</f>
        <v>393680</v>
      </c>
      <c r="X351" s="18">
        <f>VLOOKUP(B351,[1]RPT_BAO_HIEM!$B$5:$N$992,12,FALSE)</f>
        <v>73815</v>
      </c>
      <c r="Y351" s="18">
        <f>VLOOKUP(B351,[1]RPT_BAO_HIEM!$B$5:$N$992,13,FALSE)</f>
        <v>49210</v>
      </c>
      <c r="Z351" s="19">
        <f>MIN(VLOOKUP(B351,[1]RPT_DOAN_PHI!$B$5:$H$894,7,FALSE),115000)</f>
        <v>49210</v>
      </c>
      <c r="AA351" s="18">
        <f>VLOOKUP(B351,[1]RPT_THUE!$B$5:$H$850,7,FALSE)</f>
        <v>0</v>
      </c>
      <c r="AB351" s="18">
        <f t="shared" si="13"/>
        <v>565915</v>
      </c>
      <c r="AC351" s="20">
        <f t="shared" si="14"/>
        <v>8936892.692307692</v>
      </c>
      <c r="AD351" s="21"/>
      <c r="AE351" s="20"/>
      <c r="AF351" s="20">
        <f t="shared" si="15"/>
        <v>8936892.692307692</v>
      </c>
      <c r="AG351" s="82">
        <f t="shared" si="18"/>
        <v>516705</v>
      </c>
    </row>
    <row r="352" spans="1:33" ht="19.5" customHeight="1">
      <c r="A352" s="12">
        <f t="shared" si="19"/>
        <v>346</v>
      </c>
      <c r="B352" s="40">
        <f>[1]GD_CHUNG!B358</f>
        <v>10729</v>
      </c>
      <c r="C352" s="42" t="str">
        <f>[1]GD_CHUNG!C358</f>
        <v>Nguyễn Thanh Quyết</v>
      </c>
      <c r="D352" s="42" t="str">
        <f>[1]GD_CHUNG!D358</f>
        <v>NV Lái xe - VHTTB</v>
      </c>
      <c r="E352" s="13" t="str">
        <f>[1]GD_CHUNG!G358</f>
        <v>HDKX</v>
      </c>
      <c r="F352" s="14">
        <f>VLOOKUP(B352,[1]GD_LCD_HS_LNS!$B$4:$E$993,4,FALSE)</f>
        <v>4921000</v>
      </c>
      <c r="G352" s="54">
        <f>VLOOKUP(B352,[1]GD_CHUNG!$B$5:$N$532,13,FALSE)</f>
        <v>10523640518015</v>
      </c>
      <c r="H352" s="15">
        <f>VLOOKUP(B352,[1]GD_CHAM_CONG!$C$6:$AN$934,38,FALSE)</f>
        <v>27</v>
      </c>
      <c r="I352" s="15">
        <f>VLOOKUP(B352,[1]GD_CHAM_CONG!$C$6:$AS$934,39,FALSE)+VLOOKUP(B352,[1]GD_CHAM_CONG!$C$6:$AS$934,40,FALSE)+VLOOKUP(B352,[1]GD_CHAM_CONG!$C$6:$AS$934,41,FALSE)+VLOOKUP(B352,[1]GD_CHAM_CONG!$C$6:$AS$934,42,FALSE)+VLOOKUP(B352,[1]GD_CHAM_CONG!$C$6:$AS$934,43,FALSE)</f>
        <v>0</v>
      </c>
      <c r="J352" s="15">
        <f>VLOOKUP(B352,[1]GD_CHAM_CONG!$C$6:$AV$934,44,FALSE)+VLOOKUP(B352,[1]GD_CHAM_CONG!$C$6:$AV$934,45,FALSE)+VLOOKUP(B352,[1]GD_CHAM_CONG!$C$6:$AV$934,46,FALSE)</f>
        <v>0</v>
      </c>
      <c r="K352" s="15">
        <f>VLOOKUP(B352,[1]GD_CHAM_CONG!$C$6:$AW$934,47,FALSE)</f>
        <v>0</v>
      </c>
      <c r="L352" s="15">
        <f>VLOOKUP(B352,[1]GD_CHAM_CONG!$C$6:$AZ$934,48,FALSE)</f>
        <v>0</v>
      </c>
      <c r="M352" s="15">
        <f>VLOOKUP(B352,[1]GD_CHAM_CONG!$C$6:$BF$934,50,FALSE)+VLOOKUP(B352,[1]GD_CHAM_CONG!$C$6:$BF$934,51,FALSE)+VLOOKUP(B352,[1]GD_CHAM_CONG!$C$6:$BF$934,52,FALSE)+VLOOKUP(B352,[1]GD_CHAM_CONG!$C$6:$BF$934,53,FALSE)+VLOOKUP(B352,[1]GD_CHAM_CONG!$C$6:$BF$934,54,FALSE)</f>
        <v>0</v>
      </c>
      <c r="N352" s="16">
        <f>VLOOKUP(B352,[1]GD_CHAM_CONG!$C$1:$BK$473,61,FALSE)</f>
        <v>1</v>
      </c>
      <c r="O352" s="16">
        <f>VLOOKUP(B352,[1]GD_LCD_HS_LNS!$B$4:$F$469,5,FALSE)</f>
        <v>1.8</v>
      </c>
      <c r="P352" s="17">
        <f>VLOOKUP(B352,[1]RPT_LNS_LUONG_CHE_DO!$B$5:$BC$548,54,FALSE)</f>
        <v>8100000</v>
      </c>
      <c r="Q352" s="17">
        <f>VLOOKUP(B352,[1]RPT_LNS_LUONG_CHE_DO!$B$5:$CD$916,81,FALSE)</f>
        <v>0</v>
      </c>
      <c r="R352" s="17">
        <f>VLOOKUP(B352,[1]RPT_PHU_CAP_TN!$B$5:$G$992,6,FALSE)</f>
        <v>155000</v>
      </c>
      <c r="S352" s="17">
        <f>VLOOKUP(B352,[1]RPT_TIEN_AN_TRUA!$B$5:$I$993,8,FALSE)</f>
        <v>680000</v>
      </c>
      <c r="T352" s="17">
        <f>VLOOKUP(B352,[1]RPT_LNS_LUONG_CHE_DO!$B$5:$BX$920,75,FALSE)+VLOOKUP(B352,[1]RPT_LNS_LUONG_CHE_DO!$B$5:$BY$920,76,FALSE)</f>
        <v>567807.69230769237</v>
      </c>
      <c r="U352" s="13">
        <f>VLOOKUP(B352,[1]RPT_CAC_KHOAN_GIAM_TRU!$B$4:$I$472,7,FALSE) + VLOOKUP(B352,[1]RPT_CAC_KHOAN_GIAM_TRU!$B$4:$I$472,8,FALSE)</f>
        <v>189269.23076923078</v>
      </c>
      <c r="V352" s="17">
        <f t="shared" si="12"/>
        <v>9502807.692307692</v>
      </c>
      <c r="W352" s="18">
        <f>VLOOKUP(B352,[1]RPT_BAO_HIEM!$B$5:$N$992,11,FALSE)</f>
        <v>393680</v>
      </c>
      <c r="X352" s="18">
        <f>VLOOKUP(B352,[1]RPT_BAO_HIEM!$B$5:$N$992,12,FALSE)</f>
        <v>73815</v>
      </c>
      <c r="Y352" s="18">
        <f>VLOOKUP(B352,[1]RPT_BAO_HIEM!$B$5:$N$992,13,FALSE)</f>
        <v>49210</v>
      </c>
      <c r="Z352" s="19">
        <f>MIN(VLOOKUP(B352,[1]RPT_DOAN_PHI!$B$5:$H$894,7,FALSE),115000)</f>
        <v>49210</v>
      </c>
      <c r="AA352" s="18">
        <f>VLOOKUP(B352,[1]RPT_THUE!$B$5:$H$850,7,FALSE)</f>
        <v>0</v>
      </c>
      <c r="AB352" s="18">
        <f t="shared" si="13"/>
        <v>565915</v>
      </c>
      <c r="AC352" s="20">
        <f t="shared" si="14"/>
        <v>8936892.692307692</v>
      </c>
      <c r="AD352" s="20"/>
      <c r="AE352" s="20"/>
      <c r="AF352" s="20">
        <f t="shared" si="15"/>
        <v>8936892.692307692</v>
      </c>
      <c r="AG352" s="82">
        <f t="shared" si="18"/>
        <v>516705</v>
      </c>
    </row>
    <row r="353" spans="1:33" ht="19.5" customHeight="1">
      <c r="A353" s="12">
        <f t="shared" si="19"/>
        <v>347</v>
      </c>
      <c r="B353" s="40">
        <f>[1]GD_CHUNG!B359</f>
        <v>10730</v>
      </c>
      <c r="C353" s="42" t="str">
        <f>[1]GD_CHUNG!C359</f>
        <v>Nguyễn Thanh Bình</v>
      </c>
      <c r="D353" s="42" t="str">
        <f>[1]GD_CHUNG!D359</f>
        <v>NV Lái xe - VHTTB</v>
      </c>
      <c r="E353" s="13" t="str">
        <f>[1]GD_CHUNG!G359</f>
        <v>HDKX</v>
      </c>
      <c r="F353" s="14">
        <f>VLOOKUP(B353,[1]GD_LCD_HS_LNS!$B$4:$E$993,4,FALSE)</f>
        <v>4921000</v>
      </c>
      <c r="G353" s="54">
        <f>VLOOKUP(B353,[1]GD_CHUNG!$B$5:$N$532,13,FALSE)</f>
        <v>10520003287019</v>
      </c>
      <c r="H353" s="15">
        <f>VLOOKUP(B353,[1]GD_CHAM_CONG!$C$6:$AN$934,38,FALSE)</f>
        <v>27</v>
      </c>
      <c r="I353" s="15">
        <f>VLOOKUP(B353,[1]GD_CHAM_CONG!$C$6:$AS$934,39,FALSE)+VLOOKUP(B353,[1]GD_CHAM_CONG!$C$6:$AS$934,40,FALSE)+VLOOKUP(B353,[1]GD_CHAM_CONG!$C$6:$AS$934,41,FALSE)+VLOOKUP(B353,[1]GD_CHAM_CONG!$C$6:$AS$934,42,FALSE)+VLOOKUP(B353,[1]GD_CHAM_CONG!$C$6:$AS$934,43,FALSE)</f>
        <v>0</v>
      </c>
      <c r="J353" s="15">
        <f>VLOOKUP(B353,[1]GD_CHAM_CONG!$C$6:$AV$934,44,FALSE)+VLOOKUP(B353,[1]GD_CHAM_CONG!$C$6:$AV$934,45,FALSE)+VLOOKUP(B353,[1]GD_CHAM_CONG!$C$6:$AV$934,46,FALSE)</f>
        <v>0</v>
      </c>
      <c r="K353" s="15">
        <f>VLOOKUP(B353,[1]GD_CHAM_CONG!$C$6:$AW$934,47,FALSE)</f>
        <v>0</v>
      </c>
      <c r="L353" s="15">
        <f>VLOOKUP(B353,[1]GD_CHAM_CONG!$C$6:$AZ$934,48,FALSE)</f>
        <v>0</v>
      </c>
      <c r="M353" s="15">
        <f>VLOOKUP(B353,[1]GD_CHAM_CONG!$C$6:$BF$934,50,FALSE)+VLOOKUP(B353,[1]GD_CHAM_CONG!$C$6:$BF$934,51,FALSE)+VLOOKUP(B353,[1]GD_CHAM_CONG!$C$6:$BF$934,52,FALSE)+VLOOKUP(B353,[1]GD_CHAM_CONG!$C$6:$BF$934,53,FALSE)+VLOOKUP(B353,[1]GD_CHAM_CONG!$C$6:$BF$934,54,FALSE)</f>
        <v>0</v>
      </c>
      <c r="N353" s="16">
        <f>VLOOKUP(B353,[1]GD_CHAM_CONG!$C$1:$BK$473,61,FALSE)</f>
        <v>1</v>
      </c>
      <c r="O353" s="16">
        <f>VLOOKUP(B353,[1]GD_LCD_HS_LNS!$B$4:$F$469,5,FALSE)</f>
        <v>2.14</v>
      </c>
      <c r="P353" s="17">
        <f>VLOOKUP(B353,[1]RPT_LNS_LUONG_CHE_DO!$B$5:$BC$548,54,FALSE)</f>
        <v>9630000</v>
      </c>
      <c r="Q353" s="17">
        <f>VLOOKUP(B353,[1]RPT_LNS_LUONG_CHE_DO!$B$5:$CD$916,81,FALSE)</f>
        <v>0</v>
      </c>
      <c r="R353" s="17">
        <f>VLOOKUP(B353,[1]RPT_PHU_CAP_TN!$B$5:$G$992,6,FALSE)</f>
        <v>0</v>
      </c>
      <c r="S353" s="17">
        <f>VLOOKUP(B353,[1]RPT_TIEN_AN_TRUA!$B$5:$I$993,8,FALSE)</f>
        <v>680000</v>
      </c>
      <c r="T353" s="17">
        <f>VLOOKUP(B353,[1]RPT_LNS_LUONG_CHE_DO!$B$5:$BX$920,75,FALSE)+VLOOKUP(B353,[1]RPT_LNS_LUONG_CHE_DO!$B$5:$BY$920,76,FALSE)</f>
        <v>283903.84615384619</v>
      </c>
      <c r="U353" s="13">
        <f>VLOOKUP(B353,[1]RPT_CAC_KHOAN_GIAM_TRU!$B$4:$I$472,7,FALSE) + VLOOKUP(B353,[1]RPT_CAC_KHOAN_GIAM_TRU!$B$4:$I$472,8,FALSE)</f>
        <v>94634.61538461539</v>
      </c>
      <c r="V353" s="17">
        <f t="shared" si="12"/>
        <v>10593903.846153846</v>
      </c>
      <c r="W353" s="18">
        <f>VLOOKUP(B353,[1]RPT_BAO_HIEM!$B$5:$N$992,11,FALSE)</f>
        <v>393680</v>
      </c>
      <c r="X353" s="18">
        <f>VLOOKUP(B353,[1]RPT_BAO_HIEM!$B$5:$N$992,12,FALSE)</f>
        <v>73815</v>
      </c>
      <c r="Y353" s="18">
        <f>VLOOKUP(B353,[1]RPT_BAO_HIEM!$B$5:$N$992,13,FALSE)</f>
        <v>49210</v>
      </c>
      <c r="Z353" s="19">
        <f>MIN(VLOOKUP(B353,[1]RPT_DOAN_PHI!$B$5:$H$894,7,FALSE),115000)</f>
        <v>49210</v>
      </c>
      <c r="AA353" s="18">
        <f>VLOOKUP(B353,[1]RPT_THUE!$B$5:$H$850,7,FALSE)</f>
        <v>0</v>
      </c>
      <c r="AB353" s="18">
        <f t="shared" si="13"/>
        <v>565915</v>
      </c>
      <c r="AC353" s="20">
        <f t="shared" si="14"/>
        <v>10027988.846153846</v>
      </c>
      <c r="AD353" s="21"/>
      <c r="AE353" s="20"/>
      <c r="AF353" s="20">
        <f t="shared" si="15"/>
        <v>10027988.846153846</v>
      </c>
      <c r="AG353" s="82">
        <f t="shared" si="18"/>
        <v>516705</v>
      </c>
    </row>
    <row r="354" spans="1:33" ht="19.5" customHeight="1">
      <c r="A354" s="12">
        <f t="shared" si="19"/>
        <v>348</v>
      </c>
      <c r="B354" s="40">
        <f>[1]GD_CHUNG!B360</f>
        <v>10731</v>
      </c>
      <c r="C354" s="42" t="str">
        <f>[1]GD_CHUNG!C360</f>
        <v>Vũ Tiến Lịch</v>
      </c>
      <c r="D354" s="42" t="str">
        <f>[1]GD_CHUNG!D360</f>
        <v>NV Lái xe - VHTTB</v>
      </c>
      <c r="E354" s="13" t="str">
        <f>[1]GD_CHUNG!G360</f>
        <v>HDKX</v>
      </c>
      <c r="F354" s="14">
        <f>VLOOKUP(B354,[1]GD_LCD_HS_LNS!$B$4:$E$993,4,FALSE)</f>
        <v>4921000</v>
      </c>
      <c r="G354" s="54">
        <f>VLOOKUP(B354,[1]GD_CHUNG!$B$5:$N$532,13,FALSE)</f>
        <v>10523640500019</v>
      </c>
      <c r="H354" s="15">
        <f>VLOOKUP(B354,[1]GD_CHAM_CONG!$C$6:$AN$934,38,FALSE)</f>
        <v>27</v>
      </c>
      <c r="I354" s="15">
        <f>VLOOKUP(B354,[1]GD_CHAM_CONG!$C$6:$AS$934,39,FALSE)+VLOOKUP(B354,[1]GD_CHAM_CONG!$C$6:$AS$934,40,FALSE)+VLOOKUP(B354,[1]GD_CHAM_CONG!$C$6:$AS$934,41,FALSE)+VLOOKUP(B354,[1]GD_CHAM_CONG!$C$6:$AS$934,42,FALSE)+VLOOKUP(B354,[1]GD_CHAM_CONG!$C$6:$AS$934,43,FALSE)</f>
        <v>0</v>
      </c>
      <c r="J354" s="15">
        <f>VLOOKUP(B354,[1]GD_CHAM_CONG!$C$6:$AV$934,44,FALSE)+VLOOKUP(B354,[1]GD_CHAM_CONG!$C$6:$AV$934,45,FALSE)+VLOOKUP(B354,[1]GD_CHAM_CONG!$C$6:$AV$934,46,FALSE)</f>
        <v>0</v>
      </c>
      <c r="K354" s="15">
        <f>VLOOKUP(B354,[1]GD_CHAM_CONG!$C$6:$AW$934,47,FALSE)</f>
        <v>0</v>
      </c>
      <c r="L354" s="15">
        <f>VLOOKUP(B354,[1]GD_CHAM_CONG!$C$6:$AZ$934,48,FALSE)</f>
        <v>0</v>
      </c>
      <c r="M354" s="15">
        <f>VLOOKUP(B354,[1]GD_CHAM_CONG!$C$6:$BF$934,50,FALSE)+VLOOKUP(B354,[1]GD_CHAM_CONG!$C$6:$BF$934,51,FALSE)+VLOOKUP(B354,[1]GD_CHAM_CONG!$C$6:$BF$934,52,FALSE)+VLOOKUP(B354,[1]GD_CHAM_CONG!$C$6:$BF$934,53,FALSE)+VLOOKUP(B354,[1]GD_CHAM_CONG!$C$6:$BF$934,54,FALSE)</f>
        <v>0</v>
      </c>
      <c r="N354" s="16">
        <f>VLOOKUP(B354,[1]GD_CHAM_CONG!$C$1:$BK$473,61,FALSE)</f>
        <v>1</v>
      </c>
      <c r="O354" s="16">
        <f>VLOOKUP(B354,[1]GD_LCD_HS_LNS!$B$4:$F$469,5,FALSE)</f>
        <v>1.8</v>
      </c>
      <c r="P354" s="17">
        <f>VLOOKUP(B354,[1]RPT_LNS_LUONG_CHE_DO!$B$5:$BC$548,54,FALSE)</f>
        <v>8100000</v>
      </c>
      <c r="Q354" s="17">
        <f>VLOOKUP(B354,[1]RPT_LNS_LUONG_CHE_DO!$B$5:$CD$916,81,FALSE)</f>
        <v>0</v>
      </c>
      <c r="R354" s="17">
        <f>VLOOKUP(B354,[1]RPT_PHU_CAP_TN!$B$5:$G$992,6,FALSE)</f>
        <v>0</v>
      </c>
      <c r="S354" s="17">
        <f>VLOOKUP(B354,[1]RPT_TIEN_AN_TRUA!$B$5:$I$993,8,FALSE)</f>
        <v>680000</v>
      </c>
      <c r="T354" s="17">
        <f>VLOOKUP(B354,[1]RPT_LNS_LUONG_CHE_DO!$B$5:$BX$920,75,FALSE)+VLOOKUP(B354,[1]RPT_LNS_LUONG_CHE_DO!$B$5:$BY$920,76,FALSE)</f>
        <v>567807.69230769237</v>
      </c>
      <c r="U354" s="13">
        <f>VLOOKUP(B354,[1]RPT_CAC_KHOAN_GIAM_TRU!$B$4:$I$472,7,FALSE) + VLOOKUP(B354,[1]RPT_CAC_KHOAN_GIAM_TRU!$B$4:$I$472,8,FALSE)</f>
        <v>189269.23076923078</v>
      </c>
      <c r="V354" s="17">
        <f t="shared" si="12"/>
        <v>9347807.692307692</v>
      </c>
      <c r="W354" s="18">
        <f>VLOOKUP(B354,[1]RPT_BAO_HIEM!$B$5:$N$992,11,FALSE)</f>
        <v>393680</v>
      </c>
      <c r="X354" s="18">
        <f>VLOOKUP(B354,[1]RPT_BAO_HIEM!$B$5:$N$992,12,FALSE)</f>
        <v>73815</v>
      </c>
      <c r="Y354" s="18">
        <f>VLOOKUP(B354,[1]RPT_BAO_HIEM!$B$5:$N$992,13,FALSE)</f>
        <v>49210</v>
      </c>
      <c r="Z354" s="19">
        <f>MIN(VLOOKUP(B354,[1]RPT_DOAN_PHI!$B$5:$H$894,7,FALSE),115000)</f>
        <v>49210</v>
      </c>
      <c r="AA354" s="18">
        <f>VLOOKUP(B354,[1]RPT_THUE!$B$5:$H$850,7,FALSE)</f>
        <v>0</v>
      </c>
      <c r="AB354" s="18">
        <f t="shared" si="13"/>
        <v>565915</v>
      </c>
      <c r="AC354" s="20">
        <f t="shared" si="14"/>
        <v>8781892.692307692</v>
      </c>
      <c r="AD354" s="21"/>
      <c r="AE354" s="20"/>
      <c r="AF354" s="20">
        <f t="shared" si="15"/>
        <v>8781892.692307692</v>
      </c>
      <c r="AG354" s="82">
        <f t="shared" si="18"/>
        <v>516705</v>
      </c>
    </row>
    <row r="355" spans="1:33" ht="19.5" customHeight="1">
      <c r="A355" s="12">
        <f t="shared" si="19"/>
        <v>349</v>
      </c>
      <c r="B355" s="40">
        <f>[1]GD_CHUNG!B361</f>
        <v>10732</v>
      </c>
      <c r="C355" s="42" t="str">
        <f>[1]GD_CHUNG!C361</f>
        <v>Nguyễn Xuân Hợi</v>
      </c>
      <c r="D355" s="42" t="str">
        <f>[1]GD_CHUNG!D361</f>
        <v>NV Lái xe - VHTTB</v>
      </c>
      <c r="E355" s="13" t="str">
        <f>[1]GD_CHUNG!G361</f>
        <v>HDKX</v>
      </c>
      <c r="F355" s="14">
        <f>VLOOKUP(B355,[1]GD_LCD_HS_LNS!$B$4:$E$993,4,FALSE)</f>
        <v>4921000</v>
      </c>
      <c r="G355" s="54">
        <f>VLOOKUP(B355,[1]GD_CHUNG!$B$5:$N$532,13,FALSE)</f>
        <v>10520153811018</v>
      </c>
      <c r="H355" s="15">
        <f>VLOOKUP(B355,[1]GD_CHAM_CONG!$C$6:$AN$934,38,FALSE)</f>
        <v>27</v>
      </c>
      <c r="I355" s="15">
        <f>VLOOKUP(B355,[1]GD_CHAM_CONG!$C$6:$AS$934,39,FALSE)+VLOOKUP(B355,[1]GD_CHAM_CONG!$C$6:$AS$934,40,FALSE)+VLOOKUP(B355,[1]GD_CHAM_CONG!$C$6:$AS$934,41,FALSE)+VLOOKUP(B355,[1]GD_CHAM_CONG!$C$6:$AS$934,42,FALSE)+VLOOKUP(B355,[1]GD_CHAM_CONG!$C$6:$AS$934,43,FALSE)</f>
        <v>0</v>
      </c>
      <c r="J355" s="15">
        <f>VLOOKUP(B355,[1]GD_CHAM_CONG!$C$6:$AV$934,44,FALSE)+VLOOKUP(B355,[1]GD_CHAM_CONG!$C$6:$AV$934,45,FALSE)+VLOOKUP(B355,[1]GD_CHAM_CONG!$C$6:$AV$934,46,FALSE)</f>
        <v>0</v>
      </c>
      <c r="K355" s="15">
        <f>VLOOKUP(B355,[1]GD_CHAM_CONG!$C$6:$AW$934,47,FALSE)</f>
        <v>0</v>
      </c>
      <c r="L355" s="15">
        <f>VLOOKUP(B355,[1]GD_CHAM_CONG!$C$6:$AZ$934,48,FALSE)</f>
        <v>0</v>
      </c>
      <c r="M355" s="15">
        <f>VLOOKUP(B355,[1]GD_CHAM_CONG!$C$6:$BF$934,50,FALSE)+VLOOKUP(B355,[1]GD_CHAM_CONG!$C$6:$BF$934,51,FALSE)+VLOOKUP(B355,[1]GD_CHAM_CONG!$C$6:$BF$934,52,FALSE)+VLOOKUP(B355,[1]GD_CHAM_CONG!$C$6:$BF$934,53,FALSE)+VLOOKUP(B355,[1]GD_CHAM_CONG!$C$6:$BF$934,54,FALSE)</f>
        <v>0</v>
      </c>
      <c r="N355" s="16">
        <f>VLOOKUP(B355,[1]GD_CHAM_CONG!$C$1:$BK$473,61,FALSE)</f>
        <v>1</v>
      </c>
      <c r="O355" s="16">
        <f>VLOOKUP(B355,[1]GD_LCD_HS_LNS!$B$4:$F$469,5,FALSE)</f>
        <v>1.8</v>
      </c>
      <c r="P355" s="17">
        <f>VLOOKUP(B355,[1]RPT_LNS_LUONG_CHE_DO!$B$5:$BC$548,54,FALSE)</f>
        <v>8100000</v>
      </c>
      <c r="Q355" s="17">
        <f>VLOOKUP(B355,[1]RPT_LNS_LUONG_CHE_DO!$B$5:$CD$916,81,FALSE)</f>
        <v>0</v>
      </c>
      <c r="R355" s="17">
        <f>VLOOKUP(B355,[1]RPT_PHU_CAP_TN!$B$5:$G$992,6,FALSE)</f>
        <v>0</v>
      </c>
      <c r="S355" s="17">
        <f>VLOOKUP(B355,[1]RPT_TIEN_AN_TRUA!$B$5:$I$993,8,FALSE)</f>
        <v>680000</v>
      </c>
      <c r="T355" s="17">
        <f>VLOOKUP(B355,[1]RPT_LNS_LUONG_CHE_DO!$B$5:$BX$920,75,FALSE)+VLOOKUP(B355,[1]RPT_LNS_LUONG_CHE_DO!$B$5:$BY$920,76,FALSE)</f>
        <v>567807.69230769237</v>
      </c>
      <c r="U355" s="13">
        <f>VLOOKUP(B355,[1]RPT_CAC_KHOAN_GIAM_TRU!$B$4:$I$472,7,FALSE) + VLOOKUP(B355,[1]RPT_CAC_KHOAN_GIAM_TRU!$B$4:$I$472,8,FALSE)</f>
        <v>189269.23076923078</v>
      </c>
      <c r="V355" s="17">
        <f t="shared" si="12"/>
        <v>9347807.692307692</v>
      </c>
      <c r="W355" s="18">
        <f>VLOOKUP(B355,[1]RPT_BAO_HIEM!$B$5:$N$992,11,FALSE)</f>
        <v>393680</v>
      </c>
      <c r="X355" s="18">
        <f>VLOOKUP(B355,[1]RPT_BAO_HIEM!$B$5:$N$992,12,FALSE)</f>
        <v>73815</v>
      </c>
      <c r="Y355" s="18">
        <f>VLOOKUP(B355,[1]RPT_BAO_HIEM!$B$5:$N$992,13,FALSE)</f>
        <v>49210</v>
      </c>
      <c r="Z355" s="19">
        <f>MIN(VLOOKUP(B355,[1]RPT_DOAN_PHI!$B$5:$H$894,7,FALSE),115000)</f>
        <v>49210</v>
      </c>
      <c r="AA355" s="18">
        <f>VLOOKUP(B355,[1]RPT_THUE!$B$5:$H$850,7,FALSE)</f>
        <v>0</v>
      </c>
      <c r="AB355" s="18">
        <f t="shared" si="13"/>
        <v>565915</v>
      </c>
      <c r="AC355" s="20">
        <f t="shared" si="14"/>
        <v>8781892.692307692</v>
      </c>
      <c r="AD355" s="20"/>
      <c r="AE355" s="20"/>
      <c r="AF355" s="20">
        <f t="shared" si="15"/>
        <v>8781892.692307692</v>
      </c>
      <c r="AG355" s="82">
        <f t="shared" si="18"/>
        <v>516705</v>
      </c>
    </row>
    <row r="356" spans="1:33" ht="19.5" customHeight="1">
      <c r="A356" s="12">
        <f t="shared" si="19"/>
        <v>350</v>
      </c>
      <c r="B356" s="40">
        <f>[1]GD_CHUNG!B362</f>
        <v>10733</v>
      </c>
      <c r="C356" s="42" t="str">
        <f>[1]GD_CHUNG!C362</f>
        <v>Nguyễn Văn Sơn</v>
      </c>
      <c r="D356" s="42" t="str">
        <f>[1]GD_CHUNG!D362</f>
        <v>NV Lái xe - VHTTB</v>
      </c>
      <c r="E356" s="13" t="str">
        <f>[1]GD_CHUNG!G362</f>
        <v>HDKX</v>
      </c>
      <c r="F356" s="14">
        <f>VLOOKUP(B356,[1]GD_LCD_HS_LNS!$B$4:$E$993,4,FALSE)</f>
        <v>4921000</v>
      </c>
      <c r="G356" s="54">
        <f>VLOOKUP(B356,[1]GD_CHUNG!$B$5:$N$532,13,FALSE)</f>
        <v>10523499015012</v>
      </c>
      <c r="H356" s="15">
        <f>VLOOKUP(B356,[1]GD_CHAM_CONG!$C$6:$AN$934,38,FALSE)</f>
        <v>19</v>
      </c>
      <c r="I356" s="15">
        <f>VLOOKUP(B356,[1]GD_CHAM_CONG!$C$6:$AS$934,39,FALSE)+VLOOKUP(B356,[1]GD_CHAM_CONG!$C$6:$AS$934,40,FALSE)+VLOOKUP(B356,[1]GD_CHAM_CONG!$C$6:$AS$934,41,FALSE)+VLOOKUP(B356,[1]GD_CHAM_CONG!$C$6:$AS$934,42,FALSE)+VLOOKUP(B356,[1]GD_CHAM_CONG!$C$6:$AS$934,43,FALSE)</f>
        <v>0</v>
      </c>
      <c r="J356" s="15">
        <f>VLOOKUP(B356,[1]GD_CHAM_CONG!$C$6:$AV$934,44,FALSE)+VLOOKUP(B356,[1]GD_CHAM_CONG!$C$6:$AV$934,45,FALSE)+VLOOKUP(B356,[1]GD_CHAM_CONG!$C$6:$AV$934,46,FALSE)</f>
        <v>0</v>
      </c>
      <c r="K356" s="15">
        <f>VLOOKUP(B356,[1]GD_CHAM_CONG!$C$6:$AW$934,47,FALSE)</f>
        <v>0</v>
      </c>
      <c r="L356" s="15">
        <f>VLOOKUP(B356,[1]GD_CHAM_CONG!$C$6:$AZ$934,48,FALSE)</f>
        <v>8</v>
      </c>
      <c r="M356" s="15">
        <f>VLOOKUP(B356,[1]GD_CHAM_CONG!$C$6:$BF$934,50,FALSE)+VLOOKUP(B356,[1]GD_CHAM_CONG!$C$6:$BF$934,51,FALSE)+VLOOKUP(B356,[1]GD_CHAM_CONG!$C$6:$BF$934,52,FALSE)+VLOOKUP(B356,[1]GD_CHAM_CONG!$C$6:$BF$934,53,FALSE)+VLOOKUP(B356,[1]GD_CHAM_CONG!$C$6:$BF$934,54,FALSE)</f>
        <v>0</v>
      </c>
      <c r="N356" s="16">
        <f>VLOOKUP(B356,[1]GD_CHAM_CONG!$C$1:$BK$473,61,FALSE)</f>
        <v>1</v>
      </c>
      <c r="O356" s="16">
        <f>VLOOKUP(B356,[1]GD_LCD_HS_LNS!$B$4:$F$469,5,FALSE)</f>
        <v>1.8</v>
      </c>
      <c r="P356" s="17">
        <f>VLOOKUP(B356,[1]RPT_LNS_LUONG_CHE_DO!$B$5:$BC$548,54,FALSE)</f>
        <v>5700000.0000000009</v>
      </c>
      <c r="Q356" s="17">
        <f>VLOOKUP(B356,[1]RPT_LNS_LUONG_CHE_DO!$B$5:$CD$916,81,FALSE)</f>
        <v>1514153.8461538462</v>
      </c>
      <c r="R356" s="17">
        <f>VLOOKUP(B356,[1]RPT_PHU_CAP_TN!$B$5:$G$992,6,FALSE)</f>
        <v>0</v>
      </c>
      <c r="S356" s="17">
        <f>VLOOKUP(B356,[1]RPT_TIEN_AN_TRUA!$B$5:$I$993,8,FALSE)</f>
        <v>478518.51851851854</v>
      </c>
      <c r="T356" s="17">
        <f>VLOOKUP(B356,[1]RPT_LNS_LUONG_CHE_DO!$B$5:$BX$920,75,FALSE)+VLOOKUP(B356,[1]RPT_LNS_LUONG_CHE_DO!$B$5:$BY$920,76,FALSE)</f>
        <v>567807.69230769237</v>
      </c>
      <c r="U356" s="13">
        <f>VLOOKUP(B356,[1]RPT_CAC_KHOAN_GIAM_TRU!$B$4:$I$472,7,FALSE) + VLOOKUP(B356,[1]RPT_CAC_KHOAN_GIAM_TRU!$B$4:$I$472,8,FALSE)</f>
        <v>189269.23076923078</v>
      </c>
      <c r="V356" s="17">
        <f t="shared" si="12"/>
        <v>8260480.0569800576</v>
      </c>
      <c r="W356" s="18">
        <f>VLOOKUP(B356,[1]RPT_BAO_HIEM!$B$5:$N$992,11,FALSE)</f>
        <v>393680</v>
      </c>
      <c r="X356" s="18">
        <f>VLOOKUP(B356,[1]RPT_BAO_HIEM!$B$5:$N$992,12,FALSE)</f>
        <v>73815</v>
      </c>
      <c r="Y356" s="18">
        <f>VLOOKUP(B356,[1]RPT_BAO_HIEM!$B$5:$N$992,13,FALSE)</f>
        <v>49210</v>
      </c>
      <c r="Z356" s="19">
        <f>MIN(VLOOKUP(B356,[1]RPT_DOAN_PHI!$B$5:$H$894,7,FALSE),115000)</f>
        <v>49210</v>
      </c>
      <c r="AA356" s="18">
        <f>VLOOKUP(B356,[1]RPT_THUE!$B$5:$H$850,7,FALSE)</f>
        <v>0</v>
      </c>
      <c r="AB356" s="18">
        <f t="shared" si="13"/>
        <v>565915</v>
      </c>
      <c r="AC356" s="20">
        <f t="shared" si="14"/>
        <v>7694565.0569800576</v>
      </c>
      <c r="AD356" s="20"/>
      <c r="AE356" s="20"/>
      <c r="AF356" s="20">
        <f t="shared" si="15"/>
        <v>7694565.0569800576</v>
      </c>
      <c r="AG356" s="82">
        <f t="shared" si="18"/>
        <v>516705</v>
      </c>
    </row>
    <row r="357" spans="1:33" ht="19.5" customHeight="1">
      <c r="A357" s="12">
        <f t="shared" si="19"/>
        <v>351</v>
      </c>
      <c r="B357" s="40">
        <f>[1]GD_CHUNG!B363</f>
        <v>11132</v>
      </c>
      <c r="C357" s="42" t="str">
        <f>[1]GD_CHUNG!C363</f>
        <v>Nguyễn Hữu Chức</v>
      </c>
      <c r="D357" s="42" t="str">
        <f>[1]GD_CHUNG!D363</f>
        <v>NV Lái xe - VHTTB</v>
      </c>
      <c r="E357" s="13" t="str">
        <f>[1]GD_CHUNG!G363</f>
        <v>HD3N</v>
      </c>
      <c r="F357" s="14">
        <f>VLOOKUP(B357,[1]GD_LCD_HS_LNS!$B$4:$E$993,4,FALSE)</f>
        <v>4921000</v>
      </c>
      <c r="G357" s="54">
        <f>VLOOKUP(B357,[1]GD_CHUNG!$B$5:$N$532,13,FALSE)</f>
        <v>19026970114017</v>
      </c>
      <c r="H357" s="15">
        <f>VLOOKUP(B357,[1]GD_CHAM_CONG!$C$6:$AN$934,38,FALSE)</f>
        <v>27</v>
      </c>
      <c r="I357" s="15">
        <f>VLOOKUP(B357,[1]GD_CHAM_CONG!$C$6:$AS$934,39,FALSE)+VLOOKUP(B357,[1]GD_CHAM_CONG!$C$6:$AS$934,40,FALSE)+VLOOKUP(B357,[1]GD_CHAM_CONG!$C$6:$AS$934,41,FALSE)+VLOOKUP(B357,[1]GD_CHAM_CONG!$C$6:$AS$934,42,FALSE)+VLOOKUP(B357,[1]GD_CHAM_CONG!$C$6:$AS$934,43,FALSE)</f>
        <v>0</v>
      </c>
      <c r="J357" s="15">
        <f>VLOOKUP(B357,[1]GD_CHAM_CONG!$C$6:$AV$934,44,FALSE)+VLOOKUP(B357,[1]GD_CHAM_CONG!$C$6:$AV$934,45,FALSE)+VLOOKUP(B357,[1]GD_CHAM_CONG!$C$6:$AV$934,46,FALSE)</f>
        <v>0</v>
      </c>
      <c r="K357" s="15">
        <f>VLOOKUP(B357,[1]GD_CHAM_CONG!$C$6:$AW$934,47,FALSE)</f>
        <v>0</v>
      </c>
      <c r="L357" s="15">
        <f>VLOOKUP(B357,[1]GD_CHAM_CONG!$C$6:$AZ$934,48,FALSE)</f>
        <v>0</v>
      </c>
      <c r="M357" s="15">
        <f>VLOOKUP(B357,[1]GD_CHAM_CONG!$C$6:$BF$934,50,FALSE)+VLOOKUP(B357,[1]GD_CHAM_CONG!$C$6:$BF$934,51,FALSE)+VLOOKUP(B357,[1]GD_CHAM_CONG!$C$6:$BF$934,52,FALSE)+VLOOKUP(B357,[1]GD_CHAM_CONG!$C$6:$BF$934,53,FALSE)+VLOOKUP(B357,[1]GD_CHAM_CONG!$C$6:$BF$934,54,FALSE)</f>
        <v>0</v>
      </c>
      <c r="N357" s="16">
        <f>VLOOKUP(B357,[1]GD_CHAM_CONG!$C$1:$BK$473,61,FALSE)</f>
        <v>0.76</v>
      </c>
      <c r="O357" s="16">
        <f>VLOOKUP(B357,[1]GD_LCD_HS_LNS!$B$4:$F$469,5,FALSE)</f>
        <v>1.8</v>
      </c>
      <c r="P357" s="17">
        <f>VLOOKUP(B357,[1]RPT_LNS_LUONG_CHE_DO!$B$5:$BC$548,54,FALSE)</f>
        <v>6156000.0000000009</v>
      </c>
      <c r="Q357" s="17">
        <f>VLOOKUP(B357,[1]RPT_LNS_LUONG_CHE_DO!$B$5:$CD$916,81,FALSE)</f>
        <v>0</v>
      </c>
      <c r="R357" s="17">
        <f>VLOOKUP(B357,[1]RPT_PHU_CAP_TN!$B$5:$G$992,6,FALSE)</f>
        <v>0</v>
      </c>
      <c r="S357" s="17">
        <f>VLOOKUP(B357,[1]RPT_TIEN_AN_TRUA!$B$5:$I$993,8,FALSE)</f>
        <v>680000</v>
      </c>
      <c r="T357" s="17">
        <f>VLOOKUP(B357,[1]RPT_LNS_LUONG_CHE_DO!$B$5:$BX$920,75,FALSE)+VLOOKUP(B357,[1]RPT_LNS_LUONG_CHE_DO!$B$5:$BY$920,76,FALSE)</f>
        <v>567807.69230769237</v>
      </c>
      <c r="U357" s="13">
        <f>VLOOKUP(B357,[1]RPT_CAC_KHOAN_GIAM_TRU!$B$4:$I$472,7,FALSE) + VLOOKUP(B357,[1]RPT_CAC_KHOAN_GIAM_TRU!$B$4:$I$472,8,FALSE)</f>
        <v>189269.23076923078</v>
      </c>
      <c r="V357" s="17">
        <f t="shared" si="12"/>
        <v>7403807.692307693</v>
      </c>
      <c r="W357" s="18">
        <f>VLOOKUP(B357,[1]RPT_BAO_HIEM!$B$5:$N$992,11,FALSE)</f>
        <v>393680</v>
      </c>
      <c r="X357" s="18">
        <f>VLOOKUP(B357,[1]RPT_BAO_HIEM!$B$5:$N$992,12,FALSE)</f>
        <v>73815</v>
      </c>
      <c r="Y357" s="18">
        <f>VLOOKUP(B357,[1]RPT_BAO_HIEM!$B$5:$N$992,13,FALSE)</f>
        <v>49210</v>
      </c>
      <c r="Z357" s="19">
        <f>MIN(VLOOKUP(B357,[1]RPT_DOAN_PHI!$B$5:$H$894,7,FALSE),115000)</f>
        <v>49210</v>
      </c>
      <c r="AA357" s="18">
        <f>VLOOKUP(B357,[1]RPT_THUE!$B$5:$H$850,7,FALSE)</f>
        <v>0</v>
      </c>
      <c r="AB357" s="18">
        <f t="shared" si="13"/>
        <v>565915</v>
      </c>
      <c r="AC357" s="20">
        <f t="shared" si="14"/>
        <v>6837892.692307693</v>
      </c>
      <c r="AD357" s="20"/>
      <c r="AE357" s="20"/>
      <c r="AF357" s="20">
        <f t="shared" si="15"/>
        <v>6837892.692307693</v>
      </c>
      <c r="AG357" s="82">
        <f t="shared" si="18"/>
        <v>516705</v>
      </c>
    </row>
    <row r="358" spans="1:33" ht="19.5" customHeight="1">
      <c r="A358" s="12">
        <f t="shared" si="19"/>
        <v>352</v>
      </c>
      <c r="B358" s="40">
        <f>[1]GD_CHUNG!B364</f>
        <v>11133</v>
      </c>
      <c r="C358" s="42" t="str">
        <f>[1]GD_CHUNG!C364</f>
        <v>Phù Định</v>
      </c>
      <c r="D358" s="42" t="str">
        <f>[1]GD_CHUNG!D364</f>
        <v>NV Lái xe - VHTTB</v>
      </c>
      <c r="E358" s="13" t="str">
        <f>[1]GD_CHUNG!G364</f>
        <v>HD3N</v>
      </c>
      <c r="F358" s="14">
        <f>VLOOKUP(B358,[1]GD_LCD_HS_LNS!$B$4:$E$993,4,FALSE)</f>
        <v>4921000</v>
      </c>
      <c r="G358" s="54">
        <f>VLOOKUP(B358,[1]GD_CHUNG!$B$5:$N$532,13,FALSE)</f>
        <v>11521309936010</v>
      </c>
      <c r="H358" s="15">
        <f>VLOOKUP(B358,[1]GD_CHAM_CONG!$C$6:$AN$934,38,FALSE)</f>
        <v>27</v>
      </c>
      <c r="I358" s="15">
        <f>VLOOKUP(B358,[1]GD_CHAM_CONG!$C$6:$AS$934,39,FALSE)+VLOOKUP(B358,[1]GD_CHAM_CONG!$C$6:$AS$934,40,FALSE)+VLOOKUP(B358,[1]GD_CHAM_CONG!$C$6:$AS$934,41,FALSE)+VLOOKUP(B358,[1]GD_CHAM_CONG!$C$6:$AS$934,42,FALSE)+VLOOKUP(B358,[1]GD_CHAM_CONG!$C$6:$AS$934,43,FALSE)</f>
        <v>0</v>
      </c>
      <c r="J358" s="15">
        <f>VLOOKUP(B358,[1]GD_CHAM_CONG!$C$6:$AV$934,44,FALSE)+VLOOKUP(B358,[1]GD_CHAM_CONG!$C$6:$AV$934,45,FALSE)+VLOOKUP(B358,[1]GD_CHAM_CONG!$C$6:$AV$934,46,FALSE)</f>
        <v>0</v>
      </c>
      <c r="K358" s="15">
        <f>VLOOKUP(B358,[1]GD_CHAM_CONG!$C$6:$AW$934,47,FALSE)</f>
        <v>0</v>
      </c>
      <c r="L358" s="15">
        <f>VLOOKUP(B358,[1]GD_CHAM_CONG!$C$6:$AZ$934,48,FALSE)</f>
        <v>0</v>
      </c>
      <c r="M358" s="15">
        <f>VLOOKUP(B358,[1]GD_CHAM_CONG!$C$6:$BF$934,50,FALSE)+VLOOKUP(B358,[1]GD_CHAM_CONG!$C$6:$BF$934,51,FALSE)+VLOOKUP(B358,[1]GD_CHAM_CONG!$C$6:$BF$934,52,FALSE)+VLOOKUP(B358,[1]GD_CHAM_CONG!$C$6:$BF$934,53,FALSE)+VLOOKUP(B358,[1]GD_CHAM_CONG!$C$6:$BF$934,54,FALSE)</f>
        <v>0</v>
      </c>
      <c r="N358" s="16">
        <f>VLOOKUP(B358,[1]GD_CHAM_CONG!$C$1:$BK$473,61,FALSE)</f>
        <v>0.97</v>
      </c>
      <c r="O358" s="16">
        <f>VLOOKUP(B358,[1]GD_LCD_HS_LNS!$B$4:$F$469,5,FALSE)</f>
        <v>1.8</v>
      </c>
      <c r="P358" s="17">
        <f>VLOOKUP(B358,[1]RPT_LNS_LUONG_CHE_DO!$B$5:$BC$548,54,FALSE)</f>
        <v>7857000</v>
      </c>
      <c r="Q358" s="17">
        <f>VLOOKUP(B358,[1]RPT_LNS_LUONG_CHE_DO!$B$5:$CD$916,81,FALSE)</f>
        <v>0</v>
      </c>
      <c r="R358" s="17">
        <f>VLOOKUP(B358,[1]RPT_PHU_CAP_TN!$B$5:$G$992,6,FALSE)</f>
        <v>0</v>
      </c>
      <c r="S358" s="17">
        <f>VLOOKUP(B358,[1]RPT_TIEN_AN_TRUA!$B$5:$I$993,8,FALSE)</f>
        <v>680000</v>
      </c>
      <c r="T358" s="17">
        <f>VLOOKUP(B358,[1]RPT_LNS_LUONG_CHE_DO!$B$5:$BX$920,75,FALSE)+VLOOKUP(B358,[1]RPT_LNS_LUONG_CHE_DO!$B$5:$BY$920,76,FALSE)</f>
        <v>567807.69230769237</v>
      </c>
      <c r="U358" s="13">
        <f>VLOOKUP(B358,[1]RPT_CAC_KHOAN_GIAM_TRU!$B$4:$I$472,7,FALSE) + VLOOKUP(B358,[1]RPT_CAC_KHOAN_GIAM_TRU!$B$4:$I$472,8,FALSE)</f>
        <v>189269.23076923078</v>
      </c>
      <c r="V358" s="17">
        <f t="shared" si="12"/>
        <v>9104807.692307692</v>
      </c>
      <c r="W358" s="18">
        <f>VLOOKUP(B358,[1]RPT_BAO_HIEM!$B$5:$N$992,11,FALSE)</f>
        <v>393680</v>
      </c>
      <c r="X358" s="18">
        <f>VLOOKUP(B358,[1]RPT_BAO_HIEM!$B$5:$N$992,12,FALSE)</f>
        <v>73815</v>
      </c>
      <c r="Y358" s="18">
        <f>VLOOKUP(B358,[1]RPT_BAO_HIEM!$B$5:$N$992,13,FALSE)</f>
        <v>49210</v>
      </c>
      <c r="Z358" s="19">
        <f>MIN(VLOOKUP(B358,[1]RPT_DOAN_PHI!$B$5:$H$894,7,FALSE),115000)</f>
        <v>49210</v>
      </c>
      <c r="AA358" s="18">
        <f>VLOOKUP(B358,[1]RPT_THUE!$B$5:$H$850,7,FALSE)</f>
        <v>0</v>
      </c>
      <c r="AB358" s="18">
        <f t="shared" si="13"/>
        <v>565915</v>
      </c>
      <c r="AC358" s="20">
        <f t="shared" si="14"/>
        <v>8538892.692307692</v>
      </c>
      <c r="AD358" s="21"/>
      <c r="AE358" s="20"/>
      <c r="AF358" s="20">
        <f t="shared" si="15"/>
        <v>8538892.692307692</v>
      </c>
      <c r="AG358" s="82">
        <f t="shared" si="18"/>
        <v>516705</v>
      </c>
    </row>
    <row r="359" spans="1:33" ht="19.5" customHeight="1">
      <c r="A359" s="12">
        <f t="shared" si="19"/>
        <v>353</v>
      </c>
      <c r="B359" s="40">
        <f>[1]GD_CHUNG!B365</f>
        <v>11134</v>
      </c>
      <c r="C359" s="42" t="str">
        <f>[1]GD_CHUNG!C365</f>
        <v>Hồ Ngọc Hà</v>
      </c>
      <c r="D359" s="42" t="str">
        <f>[1]GD_CHUNG!D365</f>
        <v>NV Lái xe - VHTTB</v>
      </c>
      <c r="E359" s="13" t="str">
        <f>[1]GD_CHUNG!G365</f>
        <v>HD3N</v>
      </c>
      <c r="F359" s="14">
        <f>VLOOKUP(B359,[1]GD_LCD_HS_LNS!$B$4:$E$993,4,FALSE)</f>
        <v>4921000</v>
      </c>
      <c r="G359" s="54">
        <f>VLOOKUP(B359,[1]GD_CHUNG!$B$5:$N$532,13,FALSE)</f>
        <v>19026970115013</v>
      </c>
      <c r="H359" s="15">
        <f>VLOOKUP(B359,[1]GD_CHAM_CONG!$C$6:$AN$934,38,FALSE)</f>
        <v>27</v>
      </c>
      <c r="I359" s="15">
        <f>VLOOKUP(B359,[1]GD_CHAM_CONG!$C$6:$AS$934,39,FALSE)+VLOOKUP(B359,[1]GD_CHAM_CONG!$C$6:$AS$934,40,FALSE)+VLOOKUP(B359,[1]GD_CHAM_CONG!$C$6:$AS$934,41,FALSE)+VLOOKUP(B359,[1]GD_CHAM_CONG!$C$6:$AS$934,42,FALSE)+VLOOKUP(B359,[1]GD_CHAM_CONG!$C$6:$AS$934,43,FALSE)</f>
        <v>0</v>
      </c>
      <c r="J359" s="15">
        <f>VLOOKUP(B359,[1]GD_CHAM_CONG!$C$6:$AV$934,44,FALSE)+VLOOKUP(B359,[1]GD_CHAM_CONG!$C$6:$AV$934,45,FALSE)+VLOOKUP(B359,[1]GD_CHAM_CONG!$C$6:$AV$934,46,FALSE)</f>
        <v>0</v>
      </c>
      <c r="K359" s="15">
        <f>VLOOKUP(B359,[1]GD_CHAM_CONG!$C$6:$AW$934,47,FALSE)</f>
        <v>0</v>
      </c>
      <c r="L359" s="15">
        <f>VLOOKUP(B359,[1]GD_CHAM_CONG!$C$6:$AZ$934,48,FALSE)</f>
        <v>0</v>
      </c>
      <c r="M359" s="15">
        <f>VLOOKUP(B359,[1]GD_CHAM_CONG!$C$6:$BF$934,50,FALSE)+VLOOKUP(B359,[1]GD_CHAM_CONG!$C$6:$BF$934,51,FALSE)+VLOOKUP(B359,[1]GD_CHAM_CONG!$C$6:$BF$934,52,FALSE)+VLOOKUP(B359,[1]GD_CHAM_CONG!$C$6:$BF$934,53,FALSE)+VLOOKUP(B359,[1]GD_CHAM_CONG!$C$6:$BF$934,54,FALSE)</f>
        <v>0</v>
      </c>
      <c r="N359" s="16">
        <f>VLOOKUP(B359,[1]GD_CHAM_CONG!$C$1:$BK$473,61,FALSE)</f>
        <v>1</v>
      </c>
      <c r="O359" s="16">
        <f>VLOOKUP(B359,[1]GD_LCD_HS_LNS!$B$4:$F$469,5,FALSE)</f>
        <v>1.8</v>
      </c>
      <c r="P359" s="17">
        <f>VLOOKUP(B359,[1]RPT_LNS_LUONG_CHE_DO!$B$5:$BC$548,54,FALSE)</f>
        <v>8100000</v>
      </c>
      <c r="Q359" s="17">
        <f>VLOOKUP(B359,[1]RPT_LNS_LUONG_CHE_DO!$B$5:$CD$916,81,FALSE)</f>
        <v>0</v>
      </c>
      <c r="R359" s="17">
        <f>VLOOKUP(B359,[1]RPT_PHU_CAP_TN!$B$5:$G$992,6,FALSE)</f>
        <v>0</v>
      </c>
      <c r="S359" s="17">
        <f>VLOOKUP(B359,[1]RPT_TIEN_AN_TRUA!$B$5:$I$993,8,FALSE)</f>
        <v>680000</v>
      </c>
      <c r="T359" s="17">
        <f>VLOOKUP(B359,[1]RPT_LNS_LUONG_CHE_DO!$B$5:$BX$920,75,FALSE)+VLOOKUP(B359,[1]RPT_LNS_LUONG_CHE_DO!$B$5:$BY$920,76,FALSE)</f>
        <v>567807.69230769237</v>
      </c>
      <c r="U359" s="13">
        <f>VLOOKUP(B359,[1]RPT_CAC_KHOAN_GIAM_TRU!$B$4:$I$472,7,FALSE) + VLOOKUP(B359,[1]RPT_CAC_KHOAN_GIAM_TRU!$B$4:$I$472,8,FALSE)</f>
        <v>189269.23076923078</v>
      </c>
      <c r="V359" s="17">
        <f t="shared" si="12"/>
        <v>9347807.692307692</v>
      </c>
      <c r="W359" s="18">
        <f>VLOOKUP(B359,[1]RPT_BAO_HIEM!$B$5:$N$992,11,FALSE)</f>
        <v>393680</v>
      </c>
      <c r="X359" s="18">
        <f>VLOOKUP(B359,[1]RPT_BAO_HIEM!$B$5:$N$992,12,FALSE)</f>
        <v>73815</v>
      </c>
      <c r="Y359" s="18">
        <f>VLOOKUP(B359,[1]RPT_BAO_HIEM!$B$5:$N$992,13,FALSE)</f>
        <v>49210</v>
      </c>
      <c r="Z359" s="19">
        <f>MIN(VLOOKUP(B359,[1]RPT_DOAN_PHI!$B$5:$H$894,7,FALSE),115000)</f>
        <v>49210</v>
      </c>
      <c r="AA359" s="18">
        <f>VLOOKUP(B359,[1]RPT_THUE!$B$5:$H$850,7,FALSE)</f>
        <v>0</v>
      </c>
      <c r="AB359" s="18">
        <f t="shared" si="13"/>
        <v>565915</v>
      </c>
      <c r="AC359" s="20">
        <f t="shared" si="14"/>
        <v>8781892.692307692</v>
      </c>
      <c r="AD359" s="20"/>
      <c r="AE359" s="20"/>
      <c r="AF359" s="20">
        <f t="shared" si="15"/>
        <v>8781892.692307692</v>
      </c>
      <c r="AG359" s="82">
        <f t="shared" si="18"/>
        <v>516705</v>
      </c>
    </row>
    <row r="360" spans="1:33" ht="19.5" customHeight="1">
      <c r="A360" s="12">
        <f t="shared" si="19"/>
        <v>354</v>
      </c>
      <c r="B360" s="40">
        <f>[1]GD_CHUNG!B366</f>
        <v>11135</v>
      </c>
      <c r="C360" s="42" t="str">
        <f>[1]GD_CHUNG!C366</f>
        <v>Nguyễn Đắc Thanh</v>
      </c>
      <c r="D360" s="42" t="str">
        <f>[1]GD_CHUNG!D366</f>
        <v>NV Lái xe - VHTTB</v>
      </c>
      <c r="E360" s="13" t="str">
        <f>[1]GD_CHUNG!G366</f>
        <v>HD3N</v>
      </c>
      <c r="F360" s="14">
        <f>VLOOKUP(B360,[1]GD_LCD_HS_LNS!$B$4:$E$993,4,FALSE)</f>
        <v>4921000</v>
      </c>
      <c r="G360" s="54">
        <f>VLOOKUP(B360,[1]GD_CHUNG!$B$5:$N$532,13,FALSE)</f>
        <v>19026970116011</v>
      </c>
      <c r="H360" s="15">
        <f>VLOOKUP(B360,[1]GD_CHAM_CONG!$C$6:$AN$934,38,FALSE)</f>
        <v>21</v>
      </c>
      <c r="I360" s="15">
        <f>VLOOKUP(B360,[1]GD_CHAM_CONG!$C$6:$AS$934,39,FALSE)+VLOOKUP(B360,[1]GD_CHAM_CONG!$C$6:$AS$934,40,FALSE)+VLOOKUP(B360,[1]GD_CHAM_CONG!$C$6:$AS$934,41,FALSE)+VLOOKUP(B360,[1]GD_CHAM_CONG!$C$6:$AS$934,42,FALSE)+VLOOKUP(B360,[1]GD_CHAM_CONG!$C$6:$AS$934,43,FALSE)</f>
        <v>0</v>
      </c>
      <c r="J360" s="15">
        <f>VLOOKUP(B360,[1]GD_CHAM_CONG!$C$6:$AV$934,44,FALSE)+VLOOKUP(B360,[1]GD_CHAM_CONG!$C$6:$AV$934,45,FALSE)+VLOOKUP(B360,[1]GD_CHAM_CONG!$C$6:$AV$934,46,FALSE)</f>
        <v>0</v>
      </c>
      <c r="K360" s="15">
        <f>VLOOKUP(B360,[1]GD_CHAM_CONG!$C$6:$AW$934,47,FALSE)</f>
        <v>0</v>
      </c>
      <c r="L360" s="15">
        <f>VLOOKUP(B360,[1]GD_CHAM_CONG!$C$6:$AZ$934,48,FALSE)</f>
        <v>6</v>
      </c>
      <c r="M360" s="15">
        <f>VLOOKUP(B360,[1]GD_CHAM_CONG!$C$6:$BF$934,50,FALSE)+VLOOKUP(B360,[1]GD_CHAM_CONG!$C$6:$BF$934,51,FALSE)+VLOOKUP(B360,[1]GD_CHAM_CONG!$C$6:$BF$934,52,FALSE)+VLOOKUP(B360,[1]GD_CHAM_CONG!$C$6:$BF$934,53,FALSE)+VLOOKUP(B360,[1]GD_CHAM_CONG!$C$6:$BF$934,54,FALSE)</f>
        <v>0</v>
      </c>
      <c r="N360" s="16">
        <f>VLOOKUP(B360,[1]GD_CHAM_CONG!$C$1:$BK$473,61,FALSE)</f>
        <v>0.85</v>
      </c>
      <c r="O360" s="16">
        <f>VLOOKUP(B360,[1]GD_LCD_HS_LNS!$B$4:$F$469,5,FALSE)</f>
        <v>1.8</v>
      </c>
      <c r="P360" s="17">
        <f>VLOOKUP(B360,[1]RPT_LNS_LUONG_CHE_DO!$B$5:$BC$548,54,FALSE)</f>
        <v>5355000.0000000009</v>
      </c>
      <c r="Q360" s="17">
        <f>VLOOKUP(B360,[1]RPT_LNS_LUONG_CHE_DO!$B$5:$CD$916,81,FALSE)</f>
        <v>1135615.3846153847</v>
      </c>
      <c r="R360" s="17">
        <f>VLOOKUP(B360,[1]RPT_PHU_CAP_TN!$B$5:$G$992,6,FALSE)</f>
        <v>0</v>
      </c>
      <c r="S360" s="17">
        <f>VLOOKUP(B360,[1]RPT_TIEN_AN_TRUA!$B$5:$I$993,8,FALSE)</f>
        <v>528888.88888888888</v>
      </c>
      <c r="T360" s="17">
        <f>VLOOKUP(B360,[1]RPT_LNS_LUONG_CHE_DO!$B$5:$BX$920,75,FALSE)+VLOOKUP(B360,[1]RPT_LNS_LUONG_CHE_DO!$B$5:$BY$920,76,FALSE)</f>
        <v>567807.69230769237</v>
      </c>
      <c r="U360" s="13">
        <f>VLOOKUP(B360,[1]RPT_CAC_KHOAN_GIAM_TRU!$B$4:$I$472,7,FALSE) + VLOOKUP(B360,[1]RPT_CAC_KHOAN_GIAM_TRU!$B$4:$I$472,8,FALSE)</f>
        <v>189269.23076923078</v>
      </c>
      <c r="V360" s="17">
        <f t="shared" si="12"/>
        <v>7587311.9658119669</v>
      </c>
      <c r="W360" s="18">
        <f>VLOOKUP(B360,[1]RPT_BAO_HIEM!$B$5:$N$992,11,FALSE)</f>
        <v>393680</v>
      </c>
      <c r="X360" s="18">
        <f>VLOOKUP(B360,[1]RPT_BAO_HIEM!$B$5:$N$992,12,FALSE)</f>
        <v>73815</v>
      </c>
      <c r="Y360" s="18">
        <f>VLOOKUP(B360,[1]RPT_BAO_HIEM!$B$5:$N$992,13,FALSE)</f>
        <v>49210</v>
      </c>
      <c r="Z360" s="19">
        <f>MIN(VLOOKUP(B360,[1]RPT_DOAN_PHI!$B$5:$H$894,7,FALSE),115000)</f>
        <v>49210</v>
      </c>
      <c r="AA360" s="18">
        <f>VLOOKUP(B360,[1]RPT_THUE!$B$5:$H$850,7,FALSE)</f>
        <v>0</v>
      </c>
      <c r="AB360" s="18">
        <f t="shared" si="13"/>
        <v>565915</v>
      </c>
      <c r="AC360" s="20">
        <f t="shared" si="14"/>
        <v>7021396.9658119669</v>
      </c>
      <c r="AD360" s="21"/>
      <c r="AE360" s="20"/>
      <c r="AF360" s="20">
        <f t="shared" si="15"/>
        <v>7021396.9658119669</v>
      </c>
      <c r="AG360" s="82">
        <f t="shared" si="18"/>
        <v>516705</v>
      </c>
    </row>
    <row r="361" spans="1:33" ht="19.5" customHeight="1">
      <c r="A361" s="12">
        <f t="shared" si="19"/>
        <v>355</v>
      </c>
      <c r="B361" s="40">
        <f>[1]GD_CHUNG!B367</f>
        <v>11136</v>
      </c>
      <c r="C361" s="42" t="str">
        <f>[1]GD_CHUNG!C367</f>
        <v>Nguyễn Huy Dũng</v>
      </c>
      <c r="D361" s="42" t="str">
        <f>[1]GD_CHUNG!D367</f>
        <v>NV Lái xe - VHTTB</v>
      </c>
      <c r="E361" s="13" t="str">
        <f>[1]GD_CHUNG!G367</f>
        <v>HD3N</v>
      </c>
      <c r="F361" s="14">
        <f>VLOOKUP(B361,[1]GD_LCD_HS_LNS!$B$4:$E$993,4,FALSE)</f>
        <v>4166000</v>
      </c>
      <c r="G361" s="54">
        <f>VLOOKUP(B361,[1]GD_CHUNG!$B$5:$N$532,13,FALSE)</f>
        <v>19026970117016</v>
      </c>
      <c r="H361" s="15">
        <f>VLOOKUP(B361,[1]GD_CHAM_CONG!$C$6:$AN$934,38,FALSE)</f>
        <v>27</v>
      </c>
      <c r="I361" s="15">
        <f>VLOOKUP(B361,[1]GD_CHAM_CONG!$C$6:$AS$934,39,FALSE)+VLOOKUP(B361,[1]GD_CHAM_CONG!$C$6:$AS$934,40,FALSE)+VLOOKUP(B361,[1]GD_CHAM_CONG!$C$6:$AS$934,41,FALSE)+VLOOKUP(B361,[1]GD_CHAM_CONG!$C$6:$AS$934,42,FALSE)+VLOOKUP(B361,[1]GD_CHAM_CONG!$C$6:$AS$934,43,FALSE)</f>
        <v>0</v>
      </c>
      <c r="J361" s="15">
        <f>VLOOKUP(B361,[1]GD_CHAM_CONG!$C$6:$AV$934,44,FALSE)+VLOOKUP(B361,[1]GD_CHAM_CONG!$C$6:$AV$934,45,FALSE)+VLOOKUP(B361,[1]GD_CHAM_CONG!$C$6:$AV$934,46,FALSE)</f>
        <v>0</v>
      </c>
      <c r="K361" s="15">
        <f>VLOOKUP(B361,[1]GD_CHAM_CONG!$C$6:$AW$934,47,FALSE)</f>
        <v>0</v>
      </c>
      <c r="L361" s="15">
        <f>VLOOKUP(B361,[1]GD_CHAM_CONG!$C$6:$AZ$934,48,FALSE)</f>
        <v>0</v>
      </c>
      <c r="M361" s="15">
        <f>VLOOKUP(B361,[1]GD_CHAM_CONG!$C$6:$BF$934,50,FALSE)+VLOOKUP(B361,[1]GD_CHAM_CONG!$C$6:$BF$934,51,FALSE)+VLOOKUP(B361,[1]GD_CHAM_CONG!$C$6:$BF$934,52,FALSE)+VLOOKUP(B361,[1]GD_CHAM_CONG!$C$6:$BF$934,53,FALSE)+VLOOKUP(B361,[1]GD_CHAM_CONG!$C$6:$BF$934,54,FALSE)</f>
        <v>0</v>
      </c>
      <c r="N361" s="16">
        <f>VLOOKUP(B361,[1]GD_CHAM_CONG!$C$1:$BK$473,61,FALSE)</f>
        <v>1</v>
      </c>
      <c r="O361" s="16">
        <f>VLOOKUP(B361,[1]GD_LCD_HS_LNS!$B$4:$F$469,5,FALSE)</f>
        <v>1.68</v>
      </c>
      <c r="P361" s="17">
        <f>VLOOKUP(B361,[1]RPT_LNS_LUONG_CHE_DO!$B$5:$BC$548,54,FALSE)</f>
        <v>7560000</v>
      </c>
      <c r="Q361" s="17">
        <f>VLOOKUP(B361,[1]RPT_LNS_LUONG_CHE_DO!$B$5:$CD$916,81,FALSE)</f>
        <v>0</v>
      </c>
      <c r="R361" s="17">
        <f>VLOOKUP(B361,[1]RPT_PHU_CAP_TN!$B$5:$G$992,6,FALSE)</f>
        <v>0</v>
      </c>
      <c r="S361" s="17">
        <f>VLOOKUP(B361,[1]RPT_TIEN_AN_TRUA!$B$5:$I$993,8,FALSE)</f>
        <v>680000</v>
      </c>
      <c r="T361" s="17">
        <f>VLOOKUP(B361,[1]RPT_LNS_LUONG_CHE_DO!$B$5:$BX$920,75,FALSE)+VLOOKUP(B361,[1]RPT_LNS_LUONG_CHE_DO!$B$5:$BY$920,76,FALSE)</f>
        <v>0</v>
      </c>
      <c r="U361" s="13">
        <f>VLOOKUP(B361,[1]RPT_CAC_KHOAN_GIAM_TRU!$B$4:$I$472,7,FALSE) + VLOOKUP(B361,[1]RPT_CAC_KHOAN_GIAM_TRU!$B$4:$I$472,8,FALSE)</f>
        <v>0</v>
      </c>
      <c r="V361" s="17">
        <f t="shared" si="12"/>
        <v>8240000</v>
      </c>
      <c r="W361" s="18">
        <f>VLOOKUP(B361,[1]RPT_BAO_HIEM!$B$5:$N$992,11,FALSE)</f>
        <v>333280</v>
      </c>
      <c r="X361" s="18">
        <f>VLOOKUP(B361,[1]RPT_BAO_HIEM!$B$5:$N$992,12,FALSE)</f>
        <v>62490</v>
      </c>
      <c r="Y361" s="18">
        <f>VLOOKUP(B361,[1]RPT_BAO_HIEM!$B$5:$N$992,13,FALSE)</f>
        <v>41660</v>
      </c>
      <c r="Z361" s="19">
        <f>MIN(VLOOKUP(B361,[1]RPT_DOAN_PHI!$B$5:$H$894,7,FALSE),115000)</f>
        <v>41660</v>
      </c>
      <c r="AA361" s="18">
        <f>VLOOKUP(B361,[1]RPT_THUE!$B$5:$H$850,7,FALSE)</f>
        <v>0</v>
      </c>
      <c r="AB361" s="18">
        <f t="shared" si="13"/>
        <v>479090</v>
      </c>
      <c r="AC361" s="20">
        <f t="shared" si="14"/>
        <v>7760910</v>
      </c>
      <c r="AD361" s="21"/>
      <c r="AE361" s="20"/>
      <c r="AF361" s="20">
        <f t="shared" si="15"/>
        <v>7760910</v>
      </c>
      <c r="AG361" s="82">
        <f t="shared" si="18"/>
        <v>437430</v>
      </c>
    </row>
    <row r="362" spans="1:33" ht="19.5" customHeight="1">
      <c r="A362" s="12">
        <f t="shared" si="19"/>
        <v>356</v>
      </c>
      <c r="B362" s="40">
        <f>[1]GD_CHUNG!B368</f>
        <v>11137</v>
      </c>
      <c r="C362" s="42" t="str">
        <f>[1]GD_CHUNG!C368</f>
        <v>Nguyễn Văn Phong</v>
      </c>
      <c r="D362" s="42" t="str">
        <f>[1]GD_CHUNG!D368</f>
        <v>NV Lái xe - VHTTB</v>
      </c>
      <c r="E362" s="13" t="str">
        <f>[1]GD_CHUNG!G368</f>
        <v>HD3N</v>
      </c>
      <c r="F362" s="14">
        <f>VLOOKUP(B362,[1]GD_LCD_HS_LNS!$B$4:$E$993,4,FALSE)</f>
        <v>4166000</v>
      </c>
      <c r="G362" s="54">
        <f>VLOOKUP(B362,[1]GD_CHUNG!$B$5:$N$532,13,FALSE)</f>
        <v>19027009697019</v>
      </c>
      <c r="H362" s="15">
        <f>VLOOKUP(B362,[1]GD_CHAM_CONG!$C$6:$AN$934,38,FALSE)</f>
        <v>27</v>
      </c>
      <c r="I362" s="15">
        <f>VLOOKUP(B362,[1]GD_CHAM_CONG!$C$6:$AS$934,39,FALSE)+VLOOKUP(B362,[1]GD_CHAM_CONG!$C$6:$AS$934,40,FALSE)+VLOOKUP(B362,[1]GD_CHAM_CONG!$C$6:$AS$934,41,FALSE)+VLOOKUP(B362,[1]GD_CHAM_CONG!$C$6:$AS$934,42,FALSE)+VLOOKUP(B362,[1]GD_CHAM_CONG!$C$6:$AS$934,43,FALSE)</f>
        <v>0</v>
      </c>
      <c r="J362" s="15">
        <f>VLOOKUP(B362,[1]GD_CHAM_CONG!$C$6:$AV$934,44,FALSE)+VLOOKUP(B362,[1]GD_CHAM_CONG!$C$6:$AV$934,45,FALSE)+VLOOKUP(B362,[1]GD_CHAM_CONG!$C$6:$AV$934,46,FALSE)</f>
        <v>0</v>
      </c>
      <c r="K362" s="15">
        <f>VLOOKUP(B362,[1]GD_CHAM_CONG!$C$6:$AW$934,47,FALSE)</f>
        <v>0</v>
      </c>
      <c r="L362" s="15">
        <f>VLOOKUP(B362,[1]GD_CHAM_CONG!$C$6:$AZ$934,48,FALSE)</f>
        <v>0</v>
      </c>
      <c r="M362" s="15">
        <f>VLOOKUP(B362,[1]GD_CHAM_CONG!$C$6:$BF$934,50,FALSE)+VLOOKUP(B362,[1]GD_CHAM_CONG!$C$6:$BF$934,51,FALSE)+VLOOKUP(B362,[1]GD_CHAM_CONG!$C$6:$BF$934,52,FALSE)+VLOOKUP(B362,[1]GD_CHAM_CONG!$C$6:$BF$934,53,FALSE)+VLOOKUP(B362,[1]GD_CHAM_CONG!$C$6:$BF$934,54,FALSE)</f>
        <v>0</v>
      </c>
      <c r="N362" s="16">
        <f>VLOOKUP(B362,[1]GD_CHAM_CONG!$C$1:$BK$473,61,FALSE)</f>
        <v>0.98</v>
      </c>
      <c r="O362" s="16">
        <f>VLOOKUP(B362,[1]GD_LCD_HS_LNS!$B$4:$F$469,5,FALSE)</f>
        <v>1.68</v>
      </c>
      <c r="P362" s="17">
        <f>VLOOKUP(B362,[1]RPT_LNS_LUONG_CHE_DO!$B$5:$BC$548,54,FALSE)</f>
        <v>7408799.9999999991</v>
      </c>
      <c r="Q362" s="17">
        <f>VLOOKUP(B362,[1]RPT_LNS_LUONG_CHE_DO!$B$5:$CD$916,81,FALSE)</f>
        <v>0</v>
      </c>
      <c r="R362" s="17">
        <f>VLOOKUP(B362,[1]RPT_PHU_CAP_TN!$B$5:$G$992,6,FALSE)</f>
        <v>0</v>
      </c>
      <c r="S362" s="17">
        <f>VLOOKUP(B362,[1]RPT_TIEN_AN_TRUA!$B$5:$I$993,8,FALSE)</f>
        <v>680000</v>
      </c>
      <c r="T362" s="17">
        <f>VLOOKUP(B362,[1]RPT_LNS_LUONG_CHE_DO!$B$5:$BX$920,75,FALSE)+VLOOKUP(B362,[1]RPT_LNS_LUONG_CHE_DO!$B$5:$BY$920,76,FALSE)</f>
        <v>480692.30769230775</v>
      </c>
      <c r="U362" s="13">
        <f>VLOOKUP(B362,[1]RPT_CAC_KHOAN_GIAM_TRU!$B$4:$I$472,7,FALSE) + VLOOKUP(B362,[1]RPT_CAC_KHOAN_GIAM_TRU!$B$4:$I$472,8,FALSE)</f>
        <v>160230.76923076925</v>
      </c>
      <c r="V362" s="17">
        <f t="shared" si="12"/>
        <v>8569492.3076923061</v>
      </c>
      <c r="W362" s="18">
        <f>VLOOKUP(B362,[1]RPT_BAO_HIEM!$B$5:$N$992,11,FALSE)</f>
        <v>333280</v>
      </c>
      <c r="X362" s="18">
        <f>VLOOKUP(B362,[1]RPT_BAO_HIEM!$B$5:$N$992,12,FALSE)</f>
        <v>62490</v>
      </c>
      <c r="Y362" s="18">
        <f>VLOOKUP(B362,[1]RPT_BAO_HIEM!$B$5:$N$992,13,FALSE)</f>
        <v>41660</v>
      </c>
      <c r="Z362" s="19">
        <f>MIN(VLOOKUP(B362,[1]RPT_DOAN_PHI!$B$5:$H$894,7,FALSE),115000)</f>
        <v>41660</v>
      </c>
      <c r="AA362" s="18">
        <f>VLOOKUP(B362,[1]RPT_THUE!$B$5:$H$850,7,FALSE)</f>
        <v>0</v>
      </c>
      <c r="AB362" s="18">
        <f t="shared" si="13"/>
        <v>479090</v>
      </c>
      <c r="AC362" s="20">
        <f t="shared" si="14"/>
        <v>8090402.3076923061</v>
      </c>
      <c r="AD362" s="20"/>
      <c r="AE362" s="20"/>
      <c r="AF362" s="20">
        <f t="shared" si="15"/>
        <v>8090402.3076923061</v>
      </c>
      <c r="AG362" s="82">
        <f t="shared" si="18"/>
        <v>437430</v>
      </c>
    </row>
    <row r="363" spans="1:33" ht="19.5" customHeight="1">
      <c r="A363" s="12">
        <f t="shared" si="19"/>
        <v>357</v>
      </c>
      <c r="B363" s="40">
        <f>[1]GD_CHUNG!B369</f>
        <v>11138</v>
      </c>
      <c r="C363" s="42" t="str">
        <f>[1]GD_CHUNG!C369</f>
        <v>Phạm Việt Tùng</v>
      </c>
      <c r="D363" s="42" t="str">
        <f>[1]GD_CHUNG!D369</f>
        <v>NV Lái xe - VHTTB</v>
      </c>
      <c r="E363" s="13" t="str">
        <f>[1]GD_CHUNG!G369</f>
        <v>HD3N</v>
      </c>
      <c r="F363" s="14">
        <f>VLOOKUP(B363,[1]GD_LCD_HS_LNS!$B$4:$E$993,4,FALSE)</f>
        <v>4921000</v>
      </c>
      <c r="G363" s="54">
        <f>VLOOKUP(B363,[1]GD_CHUNG!$B$5:$N$532,13,FALSE)</f>
        <v>19026970119019</v>
      </c>
      <c r="H363" s="15">
        <f>VLOOKUP(B363,[1]GD_CHAM_CONG!$C$6:$AN$934,38,FALSE)</f>
        <v>27</v>
      </c>
      <c r="I363" s="15">
        <f>VLOOKUP(B363,[1]GD_CHAM_CONG!$C$6:$AS$934,39,FALSE)+VLOOKUP(B363,[1]GD_CHAM_CONG!$C$6:$AS$934,40,FALSE)+VLOOKUP(B363,[1]GD_CHAM_CONG!$C$6:$AS$934,41,FALSE)+VLOOKUP(B363,[1]GD_CHAM_CONG!$C$6:$AS$934,42,FALSE)+VLOOKUP(B363,[1]GD_CHAM_CONG!$C$6:$AS$934,43,FALSE)</f>
        <v>0</v>
      </c>
      <c r="J363" s="15">
        <f>VLOOKUP(B363,[1]GD_CHAM_CONG!$C$6:$AV$934,44,FALSE)+VLOOKUP(B363,[1]GD_CHAM_CONG!$C$6:$AV$934,45,FALSE)+VLOOKUP(B363,[1]GD_CHAM_CONG!$C$6:$AV$934,46,FALSE)</f>
        <v>0</v>
      </c>
      <c r="K363" s="15">
        <f>VLOOKUP(B363,[1]GD_CHAM_CONG!$C$6:$AW$934,47,FALSE)</f>
        <v>0</v>
      </c>
      <c r="L363" s="15">
        <f>VLOOKUP(B363,[1]GD_CHAM_CONG!$C$6:$AZ$934,48,FALSE)</f>
        <v>0</v>
      </c>
      <c r="M363" s="15">
        <f>VLOOKUP(B363,[1]GD_CHAM_CONG!$C$6:$BF$934,50,FALSE)+VLOOKUP(B363,[1]GD_CHAM_CONG!$C$6:$BF$934,51,FALSE)+VLOOKUP(B363,[1]GD_CHAM_CONG!$C$6:$BF$934,52,FALSE)+VLOOKUP(B363,[1]GD_CHAM_CONG!$C$6:$BF$934,53,FALSE)+VLOOKUP(B363,[1]GD_CHAM_CONG!$C$6:$BF$934,54,FALSE)</f>
        <v>0</v>
      </c>
      <c r="N363" s="16">
        <f>VLOOKUP(B363,[1]GD_CHAM_CONG!$C$1:$BK$473,61,FALSE)</f>
        <v>1.05</v>
      </c>
      <c r="O363" s="16">
        <f>VLOOKUP(B363,[1]GD_LCD_HS_LNS!$B$4:$F$469,5,FALSE)</f>
        <v>1.8</v>
      </c>
      <c r="P363" s="17">
        <f>VLOOKUP(B363,[1]RPT_LNS_LUONG_CHE_DO!$B$5:$BC$548,54,FALSE)</f>
        <v>8505000</v>
      </c>
      <c r="Q363" s="17">
        <f>VLOOKUP(B363,[1]RPT_LNS_LUONG_CHE_DO!$B$5:$CD$916,81,FALSE)</f>
        <v>0</v>
      </c>
      <c r="R363" s="17">
        <f>VLOOKUP(B363,[1]RPT_PHU_CAP_TN!$B$5:$G$992,6,FALSE)</f>
        <v>0</v>
      </c>
      <c r="S363" s="17">
        <f>VLOOKUP(B363,[1]RPT_TIEN_AN_TRUA!$B$5:$I$993,8,FALSE)</f>
        <v>680000</v>
      </c>
      <c r="T363" s="17">
        <f>VLOOKUP(B363,[1]RPT_LNS_LUONG_CHE_DO!$B$5:$BX$920,75,FALSE)+VLOOKUP(B363,[1]RPT_LNS_LUONG_CHE_DO!$B$5:$BY$920,76,FALSE)</f>
        <v>567807.69230769237</v>
      </c>
      <c r="U363" s="13">
        <f>VLOOKUP(B363,[1]RPT_CAC_KHOAN_GIAM_TRU!$B$4:$I$472,7,FALSE) + VLOOKUP(B363,[1]RPT_CAC_KHOAN_GIAM_TRU!$B$4:$I$472,8,FALSE)</f>
        <v>189269.23076923078</v>
      </c>
      <c r="V363" s="17">
        <f t="shared" si="12"/>
        <v>9752807.692307692</v>
      </c>
      <c r="W363" s="18">
        <f>VLOOKUP(B363,[1]RPT_BAO_HIEM!$B$5:$N$992,11,FALSE)</f>
        <v>393680</v>
      </c>
      <c r="X363" s="18">
        <f>VLOOKUP(B363,[1]RPT_BAO_HIEM!$B$5:$N$992,12,FALSE)</f>
        <v>73815</v>
      </c>
      <c r="Y363" s="18">
        <f>VLOOKUP(B363,[1]RPT_BAO_HIEM!$B$5:$N$992,13,FALSE)</f>
        <v>49210</v>
      </c>
      <c r="Z363" s="19">
        <f>MIN(VLOOKUP(B363,[1]RPT_DOAN_PHI!$B$5:$H$894,7,FALSE),115000)</f>
        <v>49210</v>
      </c>
      <c r="AA363" s="18">
        <f>VLOOKUP(B363,[1]RPT_THUE!$B$5:$H$850,7,FALSE)</f>
        <v>0</v>
      </c>
      <c r="AB363" s="18">
        <f t="shared" si="13"/>
        <v>565915</v>
      </c>
      <c r="AC363" s="20">
        <f t="shared" si="14"/>
        <v>9186892.692307692</v>
      </c>
      <c r="AD363" s="21"/>
      <c r="AE363" s="20"/>
      <c r="AF363" s="20">
        <f t="shared" si="15"/>
        <v>9186892.692307692</v>
      </c>
      <c r="AG363" s="82">
        <f t="shared" si="18"/>
        <v>516705</v>
      </c>
    </row>
    <row r="364" spans="1:33" ht="19.5" customHeight="1">
      <c r="A364" s="12">
        <f t="shared" si="19"/>
        <v>358</v>
      </c>
      <c r="B364" s="40">
        <f>[1]GD_CHUNG!B370</f>
        <v>11139</v>
      </c>
      <c r="C364" s="42" t="str">
        <f>[1]GD_CHUNG!C370</f>
        <v>Phùng Viết Dũng</v>
      </c>
      <c r="D364" s="42" t="str">
        <f>[1]GD_CHUNG!D370</f>
        <v>NV Lái xe - VHTTB</v>
      </c>
      <c r="E364" s="13" t="str">
        <f>[1]GD_CHUNG!G370</f>
        <v>HD3N</v>
      </c>
      <c r="F364" s="14">
        <f>VLOOKUP(B364,[1]GD_LCD_HS_LNS!$B$4:$E$993,4,FALSE)</f>
        <v>4166000</v>
      </c>
      <c r="G364" s="54">
        <f>VLOOKUP(B364,[1]GD_CHUNG!$B$5:$N$532,13,FALSE)</f>
        <v>19026970120017</v>
      </c>
      <c r="H364" s="15">
        <f>VLOOKUP(B364,[1]GD_CHAM_CONG!$C$6:$AN$934,38,FALSE)</f>
        <v>27</v>
      </c>
      <c r="I364" s="15">
        <f>VLOOKUP(B364,[1]GD_CHAM_CONG!$C$6:$AS$934,39,FALSE)+VLOOKUP(B364,[1]GD_CHAM_CONG!$C$6:$AS$934,40,FALSE)+VLOOKUP(B364,[1]GD_CHAM_CONG!$C$6:$AS$934,41,FALSE)+VLOOKUP(B364,[1]GD_CHAM_CONG!$C$6:$AS$934,42,FALSE)+VLOOKUP(B364,[1]GD_CHAM_CONG!$C$6:$AS$934,43,FALSE)</f>
        <v>0</v>
      </c>
      <c r="J364" s="15">
        <f>VLOOKUP(B364,[1]GD_CHAM_CONG!$C$6:$AV$934,44,FALSE)+VLOOKUP(B364,[1]GD_CHAM_CONG!$C$6:$AV$934,45,FALSE)+VLOOKUP(B364,[1]GD_CHAM_CONG!$C$6:$AV$934,46,FALSE)</f>
        <v>0</v>
      </c>
      <c r="K364" s="15">
        <f>VLOOKUP(B364,[1]GD_CHAM_CONG!$C$6:$AW$934,47,FALSE)</f>
        <v>0</v>
      </c>
      <c r="L364" s="15">
        <f>VLOOKUP(B364,[1]GD_CHAM_CONG!$C$6:$AZ$934,48,FALSE)</f>
        <v>0</v>
      </c>
      <c r="M364" s="15">
        <f>VLOOKUP(B364,[1]GD_CHAM_CONG!$C$6:$BF$934,50,FALSE)+VLOOKUP(B364,[1]GD_CHAM_CONG!$C$6:$BF$934,51,FALSE)+VLOOKUP(B364,[1]GD_CHAM_CONG!$C$6:$BF$934,52,FALSE)+VLOOKUP(B364,[1]GD_CHAM_CONG!$C$6:$BF$934,53,FALSE)+VLOOKUP(B364,[1]GD_CHAM_CONG!$C$6:$BF$934,54,FALSE)</f>
        <v>0</v>
      </c>
      <c r="N364" s="16">
        <f>VLOOKUP(B364,[1]GD_CHAM_CONG!$C$1:$BK$473,61,FALSE)</f>
        <v>0.93</v>
      </c>
      <c r="O364" s="16">
        <f>VLOOKUP(B364,[1]GD_LCD_HS_LNS!$B$4:$F$469,5,FALSE)</f>
        <v>1.68</v>
      </c>
      <c r="P364" s="17">
        <f>VLOOKUP(B364,[1]RPT_LNS_LUONG_CHE_DO!$B$5:$BC$548,54,FALSE)</f>
        <v>7030800</v>
      </c>
      <c r="Q364" s="17">
        <f>VLOOKUP(B364,[1]RPT_LNS_LUONG_CHE_DO!$B$5:$CD$916,81,FALSE)</f>
        <v>0</v>
      </c>
      <c r="R364" s="17">
        <f>VLOOKUP(B364,[1]RPT_PHU_CAP_TN!$B$5:$G$992,6,FALSE)</f>
        <v>0</v>
      </c>
      <c r="S364" s="17">
        <f>VLOOKUP(B364,[1]RPT_TIEN_AN_TRUA!$B$5:$I$993,8,FALSE)</f>
        <v>680000</v>
      </c>
      <c r="T364" s="17">
        <f>VLOOKUP(B364,[1]RPT_LNS_LUONG_CHE_DO!$B$5:$BX$920,75,FALSE)+VLOOKUP(B364,[1]RPT_LNS_LUONG_CHE_DO!$B$5:$BY$920,76,FALSE)</f>
        <v>480692.30769230775</v>
      </c>
      <c r="U364" s="13">
        <f>VLOOKUP(B364,[1]RPT_CAC_KHOAN_GIAM_TRU!$B$4:$I$472,7,FALSE) + VLOOKUP(B364,[1]RPT_CAC_KHOAN_GIAM_TRU!$B$4:$I$472,8,FALSE)</f>
        <v>160230.76923076925</v>
      </c>
      <c r="V364" s="17">
        <f t="shared" si="12"/>
        <v>8191492.307692308</v>
      </c>
      <c r="W364" s="18">
        <f>VLOOKUP(B364,[1]RPT_BAO_HIEM!$B$5:$N$992,11,FALSE)</f>
        <v>333280</v>
      </c>
      <c r="X364" s="18">
        <f>VLOOKUP(B364,[1]RPT_BAO_HIEM!$B$5:$N$992,12,FALSE)</f>
        <v>62490</v>
      </c>
      <c r="Y364" s="18">
        <f>VLOOKUP(B364,[1]RPT_BAO_HIEM!$B$5:$N$992,13,FALSE)</f>
        <v>41660</v>
      </c>
      <c r="Z364" s="19">
        <f>MIN(VLOOKUP(B364,[1]RPT_DOAN_PHI!$B$5:$H$894,7,FALSE),115000)</f>
        <v>41660</v>
      </c>
      <c r="AA364" s="18">
        <f>VLOOKUP(B364,[1]RPT_THUE!$B$5:$H$850,7,FALSE)</f>
        <v>0</v>
      </c>
      <c r="AB364" s="18">
        <f t="shared" si="13"/>
        <v>479090</v>
      </c>
      <c r="AC364" s="20">
        <f t="shared" si="14"/>
        <v>7712402.307692308</v>
      </c>
      <c r="AD364" s="20"/>
      <c r="AE364" s="20"/>
      <c r="AF364" s="20">
        <f t="shared" si="15"/>
        <v>7712402.307692308</v>
      </c>
      <c r="AG364" s="82">
        <f t="shared" si="18"/>
        <v>437430</v>
      </c>
    </row>
    <row r="365" spans="1:33" ht="19.5" customHeight="1">
      <c r="A365" s="12">
        <f t="shared" si="19"/>
        <v>359</v>
      </c>
      <c r="B365" s="40">
        <f>[1]GD_CHUNG!B371</f>
        <v>11142</v>
      </c>
      <c r="C365" s="42" t="str">
        <f>[1]GD_CHUNG!C371</f>
        <v>Trần Văn Chính</v>
      </c>
      <c r="D365" s="42" t="str">
        <f>[1]GD_CHUNG!D371</f>
        <v>NV Lái xe - VHTTB</v>
      </c>
      <c r="E365" s="13" t="str">
        <f>[1]GD_CHUNG!G371</f>
        <v>HD3N</v>
      </c>
      <c r="F365" s="14">
        <f>VLOOKUP(B365,[1]GD_LCD_HS_LNS!$B$4:$E$993,4,FALSE)</f>
        <v>4166000</v>
      </c>
      <c r="G365" s="54">
        <f>VLOOKUP(B365,[1]GD_CHUNG!$B$5:$N$532,13,FALSE)</f>
        <v>19026970123016</v>
      </c>
      <c r="H365" s="15">
        <f>VLOOKUP(B365,[1]GD_CHAM_CONG!$C$6:$AN$934,38,FALSE)</f>
        <v>27</v>
      </c>
      <c r="I365" s="15">
        <f>VLOOKUP(B365,[1]GD_CHAM_CONG!$C$6:$AS$934,39,FALSE)+VLOOKUP(B365,[1]GD_CHAM_CONG!$C$6:$AS$934,40,FALSE)+VLOOKUP(B365,[1]GD_CHAM_CONG!$C$6:$AS$934,41,FALSE)+VLOOKUP(B365,[1]GD_CHAM_CONG!$C$6:$AS$934,42,FALSE)+VLOOKUP(B365,[1]GD_CHAM_CONG!$C$6:$AS$934,43,FALSE)</f>
        <v>0</v>
      </c>
      <c r="J365" s="15">
        <f>VLOOKUP(B365,[1]GD_CHAM_CONG!$C$6:$AV$934,44,FALSE)+VLOOKUP(B365,[1]GD_CHAM_CONG!$C$6:$AV$934,45,FALSE)+VLOOKUP(B365,[1]GD_CHAM_CONG!$C$6:$AV$934,46,FALSE)</f>
        <v>0</v>
      </c>
      <c r="K365" s="15">
        <f>VLOOKUP(B365,[1]GD_CHAM_CONG!$C$6:$AW$934,47,FALSE)</f>
        <v>0</v>
      </c>
      <c r="L365" s="15">
        <f>VLOOKUP(B365,[1]GD_CHAM_CONG!$C$6:$AZ$934,48,FALSE)</f>
        <v>0</v>
      </c>
      <c r="M365" s="15">
        <f>VLOOKUP(B365,[1]GD_CHAM_CONG!$C$6:$BF$934,50,FALSE)+VLOOKUP(B365,[1]GD_CHAM_CONG!$C$6:$BF$934,51,FALSE)+VLOOKUP(B365,[1]GD_CHAM_CONG!$C$6:$BF$934,52,FALSE)+VLOOKUP(B365,[1]GD_CHAM_CONG!$C$6:$BF$934,53,FALSE)+VLOOKUP(B365,[1]GD_CHAM_CONG!$C$6:$BF$934,54,FALSE)</f>
        <v>0</v>
      </c>
      <c r="N365" s="16">
        <f>VLOOKUP(B365,[1]GD_CHAM_CONG!$C$1:$BK$473,61,FALSE)</f>
        <v>1</v>
      </c>
      <c r="O365" s="16">
        <f>VLOOKUP(B365,[1]GD_LCD_HS_LNS!$B$4:$F$469,5,FALSE)</f>
        <v>1.68</v>
      </c>
      <c r="P365" s="17">
        <f>VLOOKUP(B365,[1]RPT_LNS_LUONG_CHE_DO!$B$5:$BC$548,54,FALSE)</f>
        <v>7560000</v>
      </c>
      <c r="Q365" s="17">
        <f>VLOOKUP(B365,[1]RPT_LNS_LUONG_CHE_DO!$B$5:$CD$916,81,FALSE)</f>
        <v>0</v>
      </c>
      <c r="R365" s="17">
        <f>VLOOKUP(B365,[1]RPT_PHU_CAP_TN!$B$5:$G$992,6,FALSE)</f>
        <v>0</v>
      </c>
      <c r="S365" s="17">
        <f>VLOOKUP(B365,[1]RPT_TIEN_AN_TRUA!$B$5:$I$993,8,FALSE)</f>
        <v>680000</v>
      </c>
      <c r="T365" s="17">
        <f>VLOOKUP(B365,[1]RPT_LNS_LUONG_CHE_DO!$B$5:$BX$920,75,FALSE)+VLOOKUP(B365,[1]RPT_LNS_LUONG_CHE_DO!$B$5:$BY$920,76,FALSE)</f>
        <v>0</v>
      </c>
      <c r="U365" s="13">
        <f>VLOOKUP(B365,[1]RPT_CAC_KHOAN_GIAM_TRU!$B$4:$I$472,7,FALSE) + VLOOKUP(B365,[1]RPT_CAC_KHOAN_GIAM_TRU!$B$4:$I$472,8,FALSE)</f>
        <v>0</v>
      </c>
      <c r="V365" s="17">
        <f t="shared" si="12"/>
        <v>8240000</v>
      </c>
      <c r="W365" s="18">
        <f>VLOOKUP(B365,[1]RPT_BAO_HIEM!$B$5:$N$992,11,FALSE)</f>
        <v>333280</v>
      </c>
      <c r="X365" s="18">
        <f>VLOOKUP(B365,[1]RPT_BAO_HIEM!$B$5:$N$992,12,FALSE)</f>
        <v>62490</v>
      </c>
      <c r="Y365" s="18">
        <f>VLOOKUP(B365,[1]RPT_BAO_HIEM!$B$5:$N$992,13,FALSE)</f>
        <v>41660</v>
      </c>
      <c r="Z365" s="19">
        <f>MIN(VLOOKUP(B365,[1]RPT_DOAN_PHI!$B$5:$H$894,7,FALSE),115000)</f>
        <v>41660</v>
      </c>
      <c r="AA365" s="18">
        <f>VLOOKUP(B365,[1]RPT_THUE!$B$5:$H$850,7,FALSE)</f>
        <v>0</v>
      </c>
      <c r="AB365" s="18">
        <f t="shared" si="13"/>
        <v>479090</v>
      </c>
      <c r="AC365" s="20">
        <f t="shared" si="14"/>
        <v>7760910</v>
      </c>
      <c r="AD365" s="21"/>
      <c r="AE365" s="20"/>
      <c r="AF365" s="20">
        <f t="shared" si="15"/>
        <v>7760910</v>
      </c>
      <c r="AG365" s="82">
        <f t="shared" si="18"/>
        <v>437430</v>
      </c>
    </row>
    <row r="366" spans="1:33" ht="19.5" customHeight="1">
      <c r="A366" s="12">
        <f t="shared" si="19"/>
        <v>360</v>
      </c>
      <c r="B366" s="40">
        <f>[1]GD_CHUNG!B372</f>
        <v>11143</v>
      </c>
      <c r="C366" s="42" t="str">
        <f>[1]GD_CHUNG!C372</f>
        <v>Phù Xuân Tiền</v>
      </c>
      <c r="D366" s="42" t="str">
        <f>[1]GD_CHUNG!D372</f>
        <v>NV Lái xe - VHTTB</v>
      </c>
      <c r="E366" s="13" t="str">
        <f>[1]GD_CHUNG!G372</f>
        <v>HD3N</v>
      </c>
      <c r="F366" s="14">
        <f>VLOOKUP(B366,[1]GD_LCD_HS_LNS!$B$4:$E$993,4,FALSE)</f>
        <v>4166000</v>
      </c>
      <c r="G366" s="54">
        <f>VLOOKUP(B366,[1]GD_CHUNG!$B$5:$N$532,13,FALSE)</f>
        <v>10522594122016</v>
      </c>
      <c r="H366" s="15">
        <f>VLOOKUP(B366,[1]GD_CHAM_CONG!$C$6:$AN$934,38,FALSE)</f>
        <v>27</v>
      </c>
      <c r="I366" s="15">
        <f>VLOOKUP(B366,[1]GD_CHAM_CONG!$C$6:$AS$934,39,FALSE)+VLOOKUP(B366,[1]GD_CHAM_CONG!$C$6:$AS$934,40,FALSE)+VLOOKUP(B366,[1]GD_CHAM_CONG!$C$6:$AS$934,41,FALSE)+VLOOKUP(B366,[1]GD_CHAM_CONG!$C$6:$AS$934,42,FALSE)+VLOOKUP(B366,[1]GD_CHAM_CONG!$C$6:$AS$934,43,FALSE)</f>
        <v>0</v>
      </c>
      <c r="J366" s="15">
        <f>VLOOKUP(B366,[1]GD_CHAM_CONG!$C$6:$AV$934,44,FALSE)+VLOOKUP(B366,[1]GD_CHAM_CONG!$C$6:$AV$934,45,FALSE)+VLOOKUP(B366,[1]GD_CHAM_CONG!$C$6:$AV$934,46,FALSE)</f>
        <v>0</v>
      </c>
      <c r="K366" s="15">
        <f>VLOOKUP(B366,[1]GD_CHAM_CONG!$C$6:$AW$934,47,FALSE)</f>
        <v>0</v>
      </c>
      <c r="L366" s="15">
        <f>VLOOKUP(B366,[1]GD_CHAM_CONG!$C$6:$AZ$934,48,FALSE)</f>
        <v>0</v>
      </c>
      <c r="M366" s="15">
        <f>VLOOKUP(B366,[1]GD_CHAM_CONG!$C$6:$BF$934,50,FALSE)+VLOOKUP(B366,[1]GD_CHAM_CONG!$C$6:$BF$934,51,FALSE)+VLOOKUP(B366,[1]GD_CHAM_CONG!$C$6:$BF$934,52,FALSE)+VLOOKUP(B366,[1]GD_CHAM_CONG!$C$6:$BF$934,53,FALSE)+VLOOKUP(B366,[1]GD_CHAM_CONG!$C$6:$BF$934,54,FALSE)</f>
        <v>0</v>
      </c>
      <c r="N366" s="16">
        <f>VLOOKUP(B366,[1]GD_CHAM_CONG!$C$1:$BK$473,61,FALSE)</f>
        <v>1</v>
      </c>
      <c r="O366" s="16">
        <f>VLOOKUP(B366,[1]GD_LCD_HS_LNS!$B$4:$F$469,5,FALSE)</f>
        <v>1.68</v>
      </c>
      <c r="P366" s="17">
        <f>VLOOKUP(B366,[1]RPT_LNS_LUONG_CHE_DO!$B$5:$BC$548,54,FALSE)</f>
        <v>7560000</v>
      </c>
      <c r="Q366" s="17">
        <f>VLOOKUP(B366,[1]RPT_LNS_LUONG_CHE_DO!$B$5:$CD$916,81,FALSE)</f>
        <v>0</v>
      </c>
      <c r="R366" s="17">
        <f>VLOOKUP(B366,[1]RPT_PHU_CAP_TN!$B$5:$G$992,6,FALSE)</f>
        <v>0</v>
      </c>
      <c r="S366" s="17">
        <f>VLOOKUP(B366,[1]RPT_TIEN_AN_TRUA!$B$5:$I$993,8,FALSE)</f>
        <v>680000</v>
      </c>
      <c r="T366" s="17">
        <f>VLOOKUP(B366,[1]RPT_LNS_LUONG_CHE_DO!$B$5:$BX$920,75,FALSE)+VLOOKUP(B366,[1]RPT_LNS_LUONG_CHE_DO!$B$5:$BY$920,76,FALSE)</f>
        <v>480692.30769230775</v>
      </c>
      <c r="U366" s="13">
        <f>VLOOKUP(B366,[1]RPT_CAC_KHOAN_GIAM_TRU!$B$4:$I$472,7,FALSE) + VLOOKUP(B366,[1]RPT_CAC_KHOAN_GIAM_TRU!$B$4:$I$472,8,FALSE)</f>
        <v>160230.76923076925</v>
      </c>
      <c r="V366" s="17">
        <f t="shared" si="12"/>
        <v>8720692.307692308</v>
      </c>
      <c r="W366" s="18">
        <f>VLOOKUP(B366,[1]RPT_BAO_HIEM!$B$5:$N$992,11,FALSE)</f>
        <v>333280</v>
      </c>
      <c r="X366" s="18">
        <f>VLOOKUP(B366,[1]RPT_BAO_HIEM!$B$5:$N$992,12,FALSE)</f>
        <v>62490</v>
      </c>
      <c r="Y366" s="18">
        <f>VLOOKUP(B366,[1]RPT_BAO_HIEM!$B$5:$N$992,13,FALSE)</f>
        <v>41660</v>
      </c>
      <c r="Z366" s="19">
        <f>MIN(VLOOKUP(B366,[1]RPT_DOAN_PHI!$B$5:$H$894,7,FALSE),115000)</f>
        <v>41660</v>
      </c>
      <c r="AA366" s="18">
        <f>VLOOKUP(B366,[1]RPT_THUE!$B$5:$H$850,7,FALSE)</f>
        <v>0</v>
      </c>
      <c r="AB366" s="18">
        <f t="shared" si="13"/>
        <v>479090</v>
      </c>
      <c r="AC366" s="20">
        <f t="shared" si="14"/>
        <v>8241602.307692308</v>
      </c>
      <c r="AD366" s="20"/>
      <c r="AE366" s="20"/>
      <c r="AF366" s="20">
        <f t="shared" si="15"/>
        <v>8241602.307692308</v>
      </c>
      <c r="AG366" s="82">
        <f t="shared" si="18"/>
        <v>437430</v>
      </c>
    </row>
    <row r="367" spans="1:33" ht="19.5" customHeight="1">
      <c r="A367" s="12">
        <f t="shared" si="19"/>
        <v>361</v>
      </c>
      <c r="B367" s="40">
        <f>[1]GD_CHUNG!B373</f>
        <v>11144</v>
      </c>
      <c r="C367" s="42" t="str">
        <f>[1]GD_CHUNG!C373</f>
        <v>Đinh Văn Bền</v>
      </c>
      <c r="D367" s="42" t="str">
        <f>[1]GD_CHUNG!D373</f>
        <v>NV Lái xe - VHTTB</v>
      </c>
      <c r="E367" s="13" t="str">
        <f>[1]GD_CHUNG!G373</f>
        <v>HD3N</v>
      </c>
      <c r="F367" s="14">
        <f>VLOOKUP(B367,[1]GD_LCD_HS_LNS!$B$4:$E$993,4,FALSE)</f>
        <v>4166000</v>
      </c>
      <c r="G367" s="54">
        <f>VLOOKUP(B367,[1]GD_CHUNG!$B$5:$N$532,13,FALSE)</f>
        <v>19026970124012</v>
      </c>
      <c r="H367" s="15">
        <f>VLOOKUP(B367,[1]GD_CHAM_CONG!$C$6:$AN$934,38,FALSE)</f>
        <v>17</v>
      </c>
      <c r="I367" s="15">
        <f>VLOOKUP(B367,[1]GD_CHAM_CONG!$C$6:$AS$934,39,FALSE)+VLOOKUP(B367,[1]GD_CHAM_CONG!$C$6:$AS$934,40,FALSE)+VLOOKUP(B367,[1]GD_CHAM_CONG!$C$6:$AS$934,41,FALSE)+VLOOKUP(B367,[1]GD_CHAM_CONG!$C$6:$AS$934,42,FALSE)+VLOOKUP(B367,[1]GD_CHAM_CONG!$C$6:$AS$934,43,FALSE)</f>
        <v>0</v>
      </c>
      <c r="J367" s="15">
        <f>VLOOKUP(B367,[1]GD_CHAM_CONG!$C$6:$AV$934,44,FALSE)+VLOOKUP(B367,[1]GD_CHAM_CONG!$C$6:$AV$934,45,FALSE)+VLOOKUP(B367,[1]GD_CHAM_CONG!$C$6:$AV$934,46,FALSE)</f>
        <v>0</v>
      </c>
      <c r="K367" s="15">
        <f>VLOOKUP(B367,[1]GD_CHAM_CONG!$C$6:$AW$934,47,FALSE)</f>
        <v>0</v>
      </c>
      <c r="L367" s="15">
        <f>VLOOKUP(B367,[1]GD_CHAM_CONG!$C$6:$AZ$934,48,FALSE)</f>
        <v>7</v>
      </c>
      <c r="M367" s="15">
        <f>VLOOKUP(B367,[1]GD_CHAM_CONG!$C$6:$BF$934,50,FALSE)+VLOOKUP(B367,[1]GD_CHAM_CONG!$C$6:$BF$934,51,FALSE)+VLOOKUP(B367,[1]GD_CHAM_CONG!$C$6:$BF$934,52,FALSE)+VLOOKUP(B367,[1]GD_CHAM_CONG!$C$6:$BF$934,53,FALSE)+VLOOKUP(B367,[1]GD_CHAM_CONG!$C$6:$BF$934,54,FALSE)</f>
        <v>3</v>
      </c>
      <c r="N367" s="15">
        <f>VLOOKUP(B367,[1]GD_CHAM_CONG!$C$1:$BK$473,61,FALSE)</f>
        <v>1</v>
      </c>
      <c r="O367" s="16">
        <f>VLOOKUP(B367,[1]GD_LCD_HS_LNS!$B$4:$F$469,5,FALSE)</f>
        <v>1.68</v>
      </c>
      <c r="P367" s="17">
        <f>VLOOKUP(B367,[1]RPT_LNS_LUONG_CHE_DO!$B$5:$BC$548,54,FALSE)</f>
        <v>4760000</v>
      </c>
      <c r="Q367" s="17">
        <f>VLOOKUP(B367,[1]RPT_LNS_LUONG_CHE_DO!$B$5:$CD$916,81,FALSE)</f>
        <v>1602307.6923076923</v>
      </c>
      <c r="R367" s="17">
        <f>VLOOKUP(B367,[1]RPT_PHU_CAP_TN!$B$5:$G$992,6,FALSE)</f>
        <v>0</v>
      </c>
      <c r="S367" s="17">
        <f>VLOOKUP(B367,[1]RPT_TIEN_AN_TRUA!$B$5:$I$993,8,FALSE)</f>
        <v>428148.14814814815</v>
      </c>
      <c r="T367" s="17">
        <f>VLOOKUP(B367,[1]RPT_LNS_LUONG_CHE_DO!$B$5:$BX$920,75,FALSE)+VLOOKUP(B367,[1]RPT_LNS_LUONG_CHE_DO!$B$5:$BY$920,76,FALSE)</f>
        <v>240346.15384615387</v>
      </c>
      <c r="U367" s="13">
        <f>VLOOKUP(B367,[1]RPT_CAC_KHOAN_GIAM_TRU!$B$4:$I$472,7,FALSE) + VLOOKUP(B367,[1]RPT_CAC_KHOAN_GIAM_TRU!$B$4:$I$472,8,FALSE)</f>
        <v>80115.384615384624</v>
      </c>
      <c r="V367" s="17">
        <f t="shared" si="12"/>
        <v>7030801.9943019943</v>
      </c>
      <c r="W367" s="18">
        <f>VLOOKUP(B367,[1]RPT_BAO_HIEM!$B$5:$N$992,11,FALSE)</f>
        <v>333280</v>
      </c>
      <c r="X367" s="18">
        <f>VLOOKUP(B367,[1]RPT_BAO_HIEM!$B$5:$N$992,12,FALSE)</f>
        <v>62490</v>
      </c>
      <c r="Y367" s="18">
        <f>VLOOKUP(B367,[1]RPT_BAO_HIEM!$B$5:$N$992,13,FALSE)</f>
        <v>41660</v>
      </c>
      <c r="Z367" s="19">
        <f>MIN(VLOOKUP(B367,[1]RPT_DOAN_PHI!$B$5:$H$894,7,FALSE),115000)</f>
        <v>41660</v>
      </c>
      <c r="AA367" s="18">
        <f>VLOOKUP(B367,[1]RPT_THUE!$B$5:$H$850,7,FALSE)</f>
        <v>0</v>
      </c>
      <c r="AB367" s="18">
        <f t="shared" si="13"/>
        <v>479090</v>
      </c>
      <c r="AC367" s="20">
        <f t="shared" si="14"/>
        <v>6551711.9943019943</v>
      </c>
      <c r="AD367" s="20"/>
      <c r="AE367" s="20"/>
      <c r="AF367" s="20">
        <f t="shared" si="15"/>
        <v>6551711.9943019943</v>
      </c>
      <c r="AG367" s="82">
        <f t="shared" si="18"/>
        <v>437430</v>
      </c>
    </row>
    <row r="368" spans="1:33" ht="19.5" customHeight="1">
      <c r="A368" s="12">
        <f t="shared" si="19"/>
        <v>362</v>
      </c>
      <c r="B368" s="40">
        <f>[1]GD_CHUNG!B374</f>
        <v>11145</v>
      </c>
      <c r="C368" s="42" t="str">
        <f>[1]GD_CHUNG!C374</f>
        <v>Nguyễn Tiến Ngọc</v>
      </c>
      <c r="D368" s="42" t="str">
        <f>[1]GD_CHUNG!D374</f>
        <v>NV Lái xe - VHTTB</v>
      </c>
      <c r="E368" s="13" t="str">
        <f>[1]GD_CHUNG!G374</f>
        <v>HD3N</v>
      </c>
      <c r="F368" s="14">
        <f>VLOOKUP(B368,[1]GD_LCD_HS_LNS!$B$4:$E$993,4,FALSE)</f>
        <v>4921000</v>
      </c>
      <c r="G368" s="54">
        <f>VLOOKUP(B368,[1]GD_CHUNG!$B$5:$N$532,13,FALSE)</f>
        <v>19026970126015</v>
      </c>
      <c r="H368" s="15">
        <f>VLOOKUP(B368,[1]GD_CHAM_CONG!$C$6:$AN$934,38,FALSE)</f>
        <v>27</v>
      </c>
      <c r="I368" s="15">
        <f>VLOOKUP(B368,[1]GD_CHAM_CONG!$C$6:$AS$934,39,FALSE)+VLOOKUP(B368,[1]GD_CHAM_CONG!$C$6:$AS$934,40,FALSE)+VLOOKUP(B368,[1]GD_CHAM_CONG!$C$6:$AS$934,41,FALSE)+VLOOKUP(B368,[1]GD_CHAM_CONG!$C$6:$AS$934,42,FALSE)+VLOOKUP(B368,[1]GD_CHAM_CONG!$C$6:$AS$934,43,FALSE)</f>
        <v>0</v>
      </c>
      <c r="J368" s="15">
        <f>VLOOKUP(B368,[1]GD_CHAM_CONG!$C$6:$AV$934,44,FALSE)+VLOOKUP(B368,[1]GD_CHAM_CONG!$C$6:$AV$934,45,FALSE)+VLOOKUP(B368,[1]GD_CHAM_CONG!$C$6:$AV$934,46,FALSE)</f>
        <v>0</v>
      </c>
      <c r="K368" s="15">
        <f>VLOOKUP(B368,[1]GD_CHAM_CONG!$C$6:$AW$934,47,FALSE)</f>
        <v>0</v>
      </c>
      <c r="L368" s="15">
        <f>VLOOKUP(B368,[1]GD_CHAM_CONG!$C$6:$AZ$934,48,FALSE)</f>
        <v>0</v>
      </c>
      <c r="M368" s="15">
        <f>VLOOKUP(B368,[1]GD_CHAM_CONG!$C$6:$BF$934,50,FALSE)+VLOOKUP(B368,[1]GD_CHAM_CONG!$C$6:$BF$934,51,FALSE)+VLOOKUP(B368,[1]GD_CHAM_CONG!$C$6:$BF$934,52,FALSE)+VLOOKUP(B368,[1]GD_CHAM_CONG!$C$6:$BF$934,53,FALSE)+VLOOKUP(B368,[1]GD_CHAM_CONG!$C$6:$BF$934,54,FALSE)</f>
        <v>0</v>
      </c>
      <c r="N368" s="16">
        <f>VLOOKUP(B368,[1]GD_CHAM_CONG!$C$1:$BK$473,61,FALSE)</f>
        <v>0.91</v>
      </c>
      <c r="O368" s="16">
        <f>VLOOKUP(B368,[1]GD_LCD_HS_LNS!$B$4:$F$469,5,FALSE)</f>
        <v>1.8</v>
      </c>
      <c r="P368" s="17">
        <f>VLOOKUP(B368,[1]RPT_LNS_LUONG_CHE_DO!$B$5:$BC$548,54,FALSE)</f>
        <v>7371000.0000000009</v>
      </c>
      <c r="Q368" s="17">
        <f>VLOOKUP(B368,[1]RPT_LNS_LUONG_CHE_DO!$B$5:$CD$916,81,FALSE)</f>
        <v>0</v>
      </c>
      <c r="R368" s="17">
        <f>VLOOKUP(B368,[1]RPT_PHU_CAP_TN!$B$5:$G$992,6,FALSE)</f>
        <v>0</v>
      </c>
      <c r="S368" s="17">
        <f>VLOOKUP(B368,[1]RPT_TIEN_AN_TRUA!$B$5:$I$993,8,FALSE)</f>
        <v>680000</v>
      </c>
      <c r="T368" s="17">
        <f>VLOOKUP(B368,[1]RPT_LNS_LUONG_CHE_DO!$B$5:$BX$920,75,FALSE)+VLOOKUP(B368,[1]RPT_LNS_LUONG_CHE_DO!$B$5:$BY$920,76,FALSE)</f>
        <v>283903.84615384619</v>
      </c>
      <c r="U368" s="13">
        <f>VLOOKUP(B368,[1]RPT_CAC_KHOAN_GIAM_TRU!$B$4:$I$472,7,FALSE) + VLOOKUP(B368,[1]RPT_CAC_KHOAN_GIAM_TRU!$B$4:$I$472,8,FALSE)</f>
        <v>94634.61538461539</v>
      </c>
      <c r="V368" s="17">
        <f t="shared" si="12"/>
        <v>8334903.8461538469</v>
      </c>
      <c r="W368" s="18">
        <f>VLOOKUP(B368,[1]RPT_BAO_HIEM!$B$5:$N$992,11,FALSE)</f>
        <v>393680</v>
      </c>
      <c r="X368" s="18">
        <f>VLOOKUP(B368,[1]RPT_BAO_HIEM!$B$5:$N$992,12,FALSE)</f>
        <v>73815</v>
      </c>
      <c r="Y368" s="18">
        <f>VLOOKUP(B368,[1]RPT_BAO_HIEM!$B$5:$N$992,13,FALSE)</f>
        <v>49210</v>
      </c>
      <c r="Z368" s="19">
        <f>MIN(VLOOKUP(B368,[1]RPT_DOAN_PHI!$B$5:$H$894,7,FALSE),115000)</f>
        <v>49210</v>
      </c>
      <c r="AA368" s="18">
        <f>VLOOKUP(B368,[1]RPT_THUE!$B$5:$H$850,7,FALSE)</f>
        <v>0</v>
      </c>
      <c r="AB368" s="18">
        <f t="shared" si="13"/>
        <v>565915</v>
      </c>
      <c r="AC368" s="20">
        <f t="shared" si="14"/>
        <v>7768988.8461538469</v>
      </c>
      <c r="AD368" s="21"/>
      <c r="AE368" s="20"/>
      <c r="AF368" s="20">
        <f t="shared" si="15"/>
        <v>7768988.8461538469</v>
      </c>
      <c r="AG368" s="82">
        <f t="shared" si="18"/>
        <v>516705</v>
      </c>
    </row>
    <row r="369" spans="1:33" ht="19.5" customHeight="1">
      <c r="A369" s="12">
        <f t="shared" si="19"/>
        <v>363</v>
      </c>
      <c r="B369" s="40">
        <f>[1]GD_CHUNG!B375</f>
        <v>13406</v>
      </c>
      <c r="C369" s="42" t="str">
        <f>[1]GD_CHUNG!C375</f>
        <v>Hoàng Đình Mạnh</v>
      </c>
      <c r="D369" s="42" t="str">
        <f>[1]GD_CHUNG!D375</f>
        <v>NV Lái xe - VHTTB</v>
      </c>
      <c r="E369" s="13" t="str">
        <f>[1]GD_CHUNG!G375</f>
        <v>HD3N</v>
      </c>
      <c r="F369" s="14">
        <f>VLOOKUP(B369,[1]GD_LCD_HS_LNS!$B$4:$E$993,4,FALSE)</f>
        <v>4166000</v>
      </c>
      <c r="G369" s="54">
        <f>VLOOKUP(B369,[1]GD_CHUNG!$B$5:$N$532,13,FALSE)</f>
        <v>19028960166011</v>
      </c>
      <c r="H369" s="15">
        <f>VLOOKUP(B369,[1]GD_CHAM_CONG!$C$6:$AN$934,38,FALSE)</f>
        <v>27</v>
      </c>
      <c r="I369" s="15">
        <f>VLOOKUP(B369,[1]GD_CHAM_CONG!$C$6:$AS$934,39,FALSE)+VLOOKUP(B369,[1]GD_CHAM_CONG!$C$6:$AS$934,40,FALSE)+VLOOKUP(B369,[1]GD_CHAM_CONG!$C$6:$AS$934,41,FALSE)+VLOOKUP(B369,[1]GD_CHAM_CONG!$C$6:$AS$934,42,FALSE)+VLOOKUP(B369,[1]GD_CHAM_CONG!$C$6:$AS$934,43,FALSE)</f>
        <v>0</v>
      </c>
      <c r="J369" s="15">
        <f>VLOOKUP(B369,[1]GD_CHAM_CONG!$C$6:$AV$934,44,FALSE)+VLOOKUP(B369,[1]GD_CHAM_CONG!$C$6:$AV$934,45,FALSE)+VLOOKUP(B369,[1]GD_CHAM_CONG!$C$6:$AV$934,46,FALSE)</f>
        <v>0</v>
      </c>
      <c r="K369" s="15">
        <f>VLOOKUP(B369,[1]GD_CHAM_CONG!$C$6:$AW$934,47,FALSE)</f>
        <v>0</v>
      </c>
      <c r="L369" s="15">
        <f>VLOOKUP(B369,[1]GD_CHAM_CONG!$C$6:$AZ$934,48,FALSE)</f>
        <v>0</v>
      </c>
      <c r="M369" s="15">
        <f>VLOOKUP(B369,[1]GD_CHAM_CONG!$C$6:$BF$934,50,FALSE)+VLOOKUP(B369,[1]GD_CHAM_CONG!$C$6:$BF$934,51,FALSE)+VLOOKUP(B369,[1]GD_CHAM_CONG!$C$6:$BF$934,52,FALSE)+VLOOKUP(B369,[1]GD_CHAM_CONG!$C$6:$BF$934,53,FALSE)+VLOOKUP(B369,[1]GD_CHAM_CONG!$C$6:$BF$934,54,FALSE)</f>
        <v>0</v>
      </c>
      <c r="N369" s="16">
        <f>VLOOKUP(B369,[1]GD_CHAM_CONG!$C$1:$BK$473,61,FALSE)</f>
        <v>1</v>
      </c>
      <c r="O369" s="16">
        <f>VLOOKUP(B369,[1]GD_LCD_HS_LNS!$B$4:$F$469,5,FALSE)</f>
        <v>1.68</v>
      </c>
      <c r="P369" s="17">
        <f>VLOOKUP(B369,[1]RPT_LNS_LUONG_CHE_DO!$B$5:$BC$548,54,FALSE)</f>
        <v>7560000</v>
      </c>
      <c r="Q369" s="17">
        <f>VLOOKUP(B369,[1]RPT_LNS_LUONG_CHE_DO!$B$5:$CD$916,81,FALSE)</f>
        <v>0</v>
      </c>
      <c r="R369" s="17">
        <f>VLOOKUP(B369,[1]RPT_PHU_CAP_TN!$B$5:$G$992,6,FALSE)</f>
        <v>0</v>
      </c>
      <c r="S369" s="17">
        <f>VLOOKUP(B369,[1]RPT_TIEN_AN_TRUA!$B$5:$I$993,8,FALSE)</f>
        <v>680000</v>
      </c>
      <c r="T369" s="17">
        <f>VLOOKUP(B369,[1]RPT_LNS_LUONG_CHE_DO!$B$5:$BX$920,75,FALSE)+VLOOKUP(B369,[1]RPT_LNS_LUONG_CHE_DO!$B$5:$BY$920,76,FALSE)</f>
        <v>480692.30769230775</v>
      </c>
      <c r="U369" s="13">
        <f>VLOOKUP(B369,[1]RPT_CAC_KHOAN_GIAM_TRU!$B$4:$I$472,7,FALSE) + VLOOKUP(B369,[1]RPT_CAC_KHOAN_GIAM_TRU!$B$4:$I$472,8,FALSE)</f>
        <v>160230.76923076925</v>
      </c>
      <c r="V369" s="17">
        <f t="shared" si="12"/>
        <v>8720692.307692308</v>
      </c>
      <c r="W369" s="18">
        <f>VLOOKUP(B369,[1]RPT_BAO_HIEM!$B$5:$N$992,11,FALSE)</f>
        <v>333280</v>
      </c>
      <c r="X369" s="18">
        <f>VLOOKUP(B369,[1]RPT_BAO_HIEM!$B$5:$N$992,12,FALSE)</f>
        <v>62490</v>
      </c>
      <c r="Y369" s="18">
        <f>VLOOKUP(B369,[1]RPT_BAO_HIEM!$B$5:$N$992,13,FALSE)</f>
        <v>41660</v>
      </c>
      <c r="Z369" s="19">
        <f>MIN(VLOOKUP(B369,[1]RPT_DOAN_PHI!$B$5:$H$894,7,FALSE),115000)</f>
        <v>41660</v>
      </c>
      <c r="AA369" s="18">
        <f>VLOOKUP(B369,[1]RPT_THUE!$B$5:$H$850,7,FALSE)</f>
        <v>0</v>
      </c>
      <c r="AB369" s="18">
        <f t="shared" si="13"/>
        <v>479090</v>
      </c>
      <c r="AC369" s="20">
        <f t="shared" si="14"/>
        <v>8241602.307692308</v>
      </c>
      <c r="AD369" s="20"/>
      <c r="AE369" s="20"/>
      <c r="AF369" s="20">
        <f t="shared" si="15"/>
        <v>8241602.307692308</v>
      </c>
      <c r="AG369" s="82">
        <f t="shared" si="18"/>
        <v>437430</v>
      </c>
    </row>
    <row r="370" spans="1:33" ht="19.5" customHeight="1">
      <c r="A370" s="12">
        <f t="shared" si="19"/>
        <v>364</v>
      </c>
      <c r="B370" s="40">
        <f>[1]GD_CHUNG!B376</f>
        <v>13407</v>
      </c>
      <c r="C370" s="42" t="str">
        <f>[1]GD_CHUNG!C376</f>
        <v>Vương Văn Tiến</v>
      </c>
      <c r="D370" s="42" t="str">
        <f>[1]GD_CHUNG!D376</f>
        <v>NV Lái xe - VHTTB</v>
      </c>
      <c r="E370" s="13" t="str">
        <f>[1]GD_CHUNG!G376</f>
        <v>HD3N</v>
      </c>
      <c r="F370" s="14">
        <f>VLOOKUP(B370,[1]GD_LCD_HS_LNS!$B$4:$E$993,4,FALSE)</f>
        <v>4166000</v>
      </c>
      <c r="G370" s="54">
        <f>VLOOKUP(B370,[1]GD_CHUNG!$B$5:$N$532,13,FALSE)</f>
        <v>19028973518014</v>
      </c>
      <c r="H370" s="15">
        <f>VLOOKUP(B370,[1]GD_CHAM_CONG!$C$6:$AN$934,38,FALSE)</f>
        <v>27</v>
      </c>
      <c r="I370" s="15">
        <f>VLOOKUP(B370,[1]GD_CHAM_CONG!$C$6:$AS$934,39,FALSE)+VLOOKUP(B370,[1]GD_CHAM_CONG!$C$6:$AS$934,40,FALSE)+VLOOKUP(B370,[1]GD_CHAM_CONG!$C$6:$AS$934,41,FALSE)+VLOOKUP(B370,[1]GD_CHAM_CONG!$C$6:$AS$934,42,FALSE)+VLOOKUP(B370,[1]GD_CHAM_CONG!$C$6:$AS$934,43,FALSE)</f>
        <v>0</v>
      </c>
      <c r="J370" s="15">
        <f>VLOOKUP(B370,[1]GD_CHAM_CONG!$C$6:$AV$934,44,FALSE)+VLOOKUP(B370,[1]GD_CHAM_CONG!$C$6:$AV$934,45,FALSE)+VLOOKUP(B370,[1]GD_CHAM_CONG!$C$6:$AV$934,46,FALSE)</f>
        <v>0</v>
      </c>
      <c r="K370" s="15">
        <f>VLOOKUP(B370,[1]GD_CHAM_CONG!$C$6:$AW$934,47,FALSE)</f>
        <v>0</v>
      </c>
      <c r="L370" s="15">
        <f>VLOOKUP(B370,[1]GD_CHAM_CONG!$C$6:$AZ$934,48,FALSE)</f>
        <v>0</v>
      </c>
      <c r="M370" s="15">
        <f>VLOOKUP(B370,[1]GD_CHAM_CONG!$C$6:$BF$934,50,FALSE)+VLOOKUP(B370,[1]GD_CHAM_CONG!$C$6:$BF$934,51,FALSE)+VLOOKUP(B370,[1]GD_CHAM_CONG!$C$6:$BF$934,52,FALSE)+VLOOKUP(B370,[1]GD_CHAM_CONG!$C$6:$BF$934,53,FALSE)+VLOOKUP(B370,[1]GD_CHAM_CONG!$C$6:$BF$934,54,FALSE)</f>
        <v>0</v>
      </c>
      <c r="N370" s="16">
        <f>VLOOKUP(B370,[1]GD_CHAM_CONG!$C$1:$BK$473,61,FALSE)</f>
        <v>1</v>
      </c>
      <c r="O370" s="16">
        <f>VLOOKUP(B370,[1]GD_LCD_HS_LNS!$B$4:$F$469,5,FALSE)</f>
        <v>1.68</v>
      </c>
      <c r="P370" s="17">
        <f>VLOOKUP(B370,[1]RPT_LNS_LUONG_CHE_DO!$B$5:$BC$548,54,FALSE)</f>
        <v>7560000</v>
      </c>
      <c r="Q370" s="17">
        <f>VLOOKUP(B370,[1]RPT_LNS_LUONG_CHE_DO!$B$5:$CD$916,81,FALSE)</f>
        <v>0</v>
      </c>
      <c r="R370" s="17">
        <f>VLOOKUP(B370,[1]RPT_PHU_CAP_TN!$B$5:$G$992,6,FALSE)</f>
        <v>0</v>
      </c>
      <c r="S370" s="17">
        <f>VLOOKUP(B370,[1]RPT_TIEN_AN_TRUA!$B$5:$I$993,8,FALSE)</f>
        <v>680000</v>
      </c>
      <c r="T370" s="17">
        <f>VLOOKUP(B370,[1]RPT_LNS_LUONG_CHE_DO!$B$5:$BX$920,75,FALSE)+VLOOKUP(B370,[1]RPT_LNS_LUONG_CHE_DO!$B$5:$BY$920,76,FALSE)</f>
        <v>480692.30769230775</v>
      </c>
      <c r="U370" s="13">
        <f>VLOOKUP(B370,[1]RPT_CAC_KHOAN_GIAM_TRU!$B$4:$I$472,7,FALSE) + VLOOKUP(B370,[1]RPT_CAC_KHOAN_GIAM_TRU!$B$4:$I$472,8,FALSE)</f>
        <v>160230.76923076925</v>
      </c>
      <c r="V370" s="17">
        <f t="shared" si="12"/>
        <v>8720692.307692308</v>
      </c>
      <c r="W370" s="18">
        <f>VLOOKUP(B370,[1]RPT_BAO_HIEM!$B$5:$N$992,11,FALSE)</f>
        <v>333280</v>
      </c>
      <c r="X370" s="18">
        <f>VLOOKUP(B370,[1]RPT_BAO_HIEM!$B$5:$N$992,12,FALSE)</f>
        <v>62490</v>
      </c>
      <c r="Y370" s="18">
        <f>VLOOKUP(B370,[1]RPT_BAO_HIEM!$B$5:$N$992,13,FALSE)</f>
        <v>41660</v>
      </c>
      <c r="Z370" s="19">
        <f>MIN(VLOOKUP(B370,[1]RPT_DOAN_PHI!$B$5:$H$894,7,FALSE),115000)</f>
        <v>41660</v>
      </c>
      <c r="AA370" s="18">
        <f>VLOOKUP(B370,[1]RPT_THUE!$B$5:$H$850,7,FALSE)</f>
        <v>0</v>
      </c>
      <c r="AB370" s="18">
        <f t="shared" si="13"/>
        <v>479090</v>
      </c>
      <c r="AC370" s="20">
        <f t="shared" si="14"/>
        <v>8241602.307692308</v>
      </c>
      <c r="AD370" s="20"/>
      <c r="AE370" s="20"/>
      <c r="AF370" s="20">
        <f t="shared" si="15"/>
        <v>8241602.307692308</v>
      </c>
      <c r="AG370" s="82">
        <f t="shared" si="18"/>
        <v>437430</v>
      </c>
    </row>
    <row r="371" spans="1:33" ht="19.5" customHeight="1">
      <c r="A371" s="12">
        <f t="shared" si="19"/>
        <v>365</v>
      </c>
      <c r="B371" s="40">
        <f>[1]GD_CHUNG!B377</f>
        <v>13408</v>
      </c>
      <c r="C371" s="42" t="str">
        <f>[1]GD_CHUNG!C377</f>
        <v>Nguyễn Phương Thắng</v>
      </c>
      <c r="D371" s="42" t="str">
        <f>[1]GD_CHUNG!D377</f>
        <v>NV Lái xe - VHTTB</v>
      </c>
      <c r="E371" s="13" t="str">
        <f>[1]GD_CHUNG!G377</f>
        <v>HD3N</v>
      </c>
      <c r="F371" s="14">
        <f>VLOOKUP(B371,[1]GD_LCD_HS_LNS!$B$4:$E$993,4,FALSE)</f>
        <v>4166000</v>
      </c>
      <c r="G371" s="54">
        <f>VLOOKUP(B371,[1]GD_CHUNG!$B$5:$N$532,13,FALSE)</f>
        <v>19028960268019</v>
      </c>
      <c r="H371" s="15">
        <f>VLOOKUP(B371,[1]GD_CHAM_CONG!$C$6:$AN$934,38,FALSE)</f>
        <v>18</v>
      </c>
      <c r="I371" s="15">
        <f>VLOOKUP(B371,[1]GD_CHAM_CONG!$C$6:$AS$934,39,FALSE)+VLOOKUP(B371,[1]GD_CHAM_CONG!$C$6:$AS$934,40,FALSE)+VLOOKUP(B371,[1]GD_CHAM_CONG!$C$6:$AS$934,41,FALSE)+VLOOKUP(B371,[1]GD_CHAM_CONG!$C$6:$AS$934,42,FALSE)+VLOOKUP(B371,[1]GD_CHAM_CONG!$C$6:$AS$934,43,FALSE)</f>
        <v>0</v>
      </c>
      <c r="J371" s="15">
        <f>VLOOKUP(B371,[1]GD_CHAM_CONG!$C$6:$AV$934,44,FALSE)+VLOOKUP(B371,[1]GD_CHAM_CONG!$C$6:$AV$934,45,FALSE)+VLOOKUP(B371,[1]GD_CHAM_CONG!$C$6:$AV$934,46,FALSE)</f>
        <v>0</v>
      </c>
      <c r="K371" s="15">
        <f>VLOOKUP(B371,[1]GD_CHAM_CONG!$C$6:$AW$934,47,FALSE)</f>
        <v>0</v>
      </c>
      <c r="L371" s="15">
        <f>VLOOKUP(B371,[1]GD_CHAM_CONG!$C$6:$AZ$934,48,FALSE)</f>
        <v>6</v>
      </c>
      <c r="M371" s="15">
        <f>VLOOKUP(B371,[1]GD_CHAM_CONG!$C$6:$BF$934,50,FALSE)+VLOOKUP(B371,[1]GD_CHAM_CONG!$C$6:$BF$934,51,FALSE)+VLOOKUP(B371,[1]GD_CHAM_CONG!$C$6:$BF$934,52,FALSE)+VLOOKUP(B371,[1]GD_CHAM_CONG!$C$6:$BF$934,53,FALSE)+VLOOKUP(B371,[1]GD_CHAM_CONG!$C$6:$BF$934,54,FALSE)</f>
        <v>3</v>
      </c>
      <c r="N371" s="16">
        <f>VLOOKUP(B371,[1]GD_CHAM_CONG!$C$1:$BK$473,61,FALSE)</f>
        <v>1</v>
      </c>
      <c r="O371" s="16">
        <f>VLOOKUP(B371,[1]GD_LCD_HS_LNS!$B$4:$F$469,5,FALSE)</f>
        <v>1.68</v>
      </c>
      <c r="P371" s="17">
        <f>VLOOKUP(B371,[1]RPT_LNS_LUONG_CHE_DO!$B$5:$BC$548,54,FALSE)</f>
        <v>5039999.9999999991</v>
      </c>
      <c r="Q371" s="17">
        <f>VLOOKUP(B371,[1]RPT_LNS_LUONG_CHE_DO!$B$5:$CD$916,81,FALSE)</f>
        <v>1442076.9230769232</v>
      </c>
      <c r="R371" s="17">
        <f>VLOOKUP(B371,[1]RPT_PHU_CAP_TN!$B$5:$G$992,6,FALSE)</f>
        <v>0</v>
      </c>
      <c r="S371" s="17">
        <f>VLOOKUP(B371,[1]RPT_TIEN_AN_TRUA!$B$5:$I$993,8,FALSE)</f>
        <v>453333.33333333331</v>
      </c>
      <c r="T371" s="17">
        <f>VLOOKUP(B371,[1]RPT_LNS_LUONG_CHE_DO!$B$5:$BX$920,75,FALSE)+VLOOKUP(B371,[1]RPT_LNS_LUONG_CHE_DO!$B$5:$BY$920,76,FALSE)</f>
        <v>0</v>
      </c>
      <c r="U371" s="13">
        <f>VLOOKUP(B371,[1]RPT_CAC_KHOAN_GIAM_TRU!$B$4:$I$472,7,FALSE) + VLOOKUP(B371,[1]RPT_CAC_KHOAN_GIAM_TRU!$B$4:$I$472,8,FALSE)</f>
        <v>0</v>
      </c>
      <c r="V371" s="17">
        <f t="shared" si="12"/>
        <v>6935410.2564102551</v>
      </c>
      <c r="W371" s="18">
        <f>VLOOKUP(B371,[1]RPT_BAO_HIEM!$B$5:$N$992,11,FALSE)</f>
        <v>333280</v>
      </c>
      <c r="X371" s="18">
        <f>VLOOKUP(B371,[1]RPT_BAO_HIEM!$B$5:$N$992,12,FALSE)</f>
        <v>62490</v>
      </c>
      <c r="Y371" s="18">
        <f>VLOOKUP(B371,[1]RPT_BAO_HIEM!$B$5:$N$992,13,FALSE)</f>
        <v>41660</v>
      </c>
      <c r="Z371" s="19">
        <f>MIN(VLOOKUP(B371,[1]RPT_DOAN_PHI!$B$5:$H$894,7,FALSE),115000)</f>
        <v>41660</v>
      </c>
      <c r="AA371" s="18">
        <f>VLOOKUP(B371,[1]RPT_THUE!$B$5:$H$850,7,FALSE)</f>
        <v>0</v>
      </c>
      <c r="AB371" s="18">
        <f t="shared" si="13"/>
        <v>479090</v>
      </c>
      <c r="AC371" s="20">
        <f t="shared" si="14"/>
        <v>6456320.2564102551</v>
      </c>
      <c r="AD371" s="21"/>
      <c r="AE371" s="20"/>
      <c r="AF371" s="20">
        <f t="shared" si="15"/>
        <v>6456320.2564102551</v>
      </c>
      <c r="AG371" s="82">
        <f t="shared" si="18"/>
        <v>437430</v>
      </c>
    </row>
    <row r="372" spans="1:33" ht="19.5" customHeight="1">
      <c r="A372" s="12">
        <f t="shared" si="19"/>
        <v>366</v>
      </c>
      <c r="B372" s="40">
        <f>[1]GD_CHUNG!B378</f>
        <v>13409</v>
      </c>
      <c r="C372" s="42" t="str">
        <f>[1]GD_CHUNG!C378</f>
        <v>Lê Tuấn Anh</v>
      </c>
      <c r="D372" s="42" t="str">
        <f>[1]GD_CHUNG!D378</f>
        <v>NV Lái xe - VHTTB</v>
      </c>
      <c r="E372" s="13" t="str">
        <f>[1]GD_CHUNG!G378</f>
        <v>HD3N</v>
      </c>
      <c r="F372" s="14">
        <f>VLOOKUP(B372,[1]GD_LCD_HS_LNS!$B$4:$E$993,4,FALSE)</f>
        <v>4166000</v>
      </c>
      <c r="G372" s="54">
        <f>VLOOKUP(B372,[1]GD_CHUNG!$B$5:$N$532,13,FALSE)</f>
        <v>19026625319021</v>
      </c>
      <c r="H372" s="15">
        <f>VLOOKUP(B372,[1]GD_CHAM_CONG!$C$6:$AN$934,38,FALSE)</f>
        <v>27</v>
      </c>
      <c r="I372" s="15">
        <f>VLOOKUP(B372,[1]GD_CHAM_CONG!$C$6:$AS$934,39,FALSE)+VLOOKUP(B372,[1]GD_CHAM_CONG!$C$6:$AS$934,40,FALSE)+VLOOKUP(B372,[1]GD_CHAM_CONG!$C$6:$AS$934,41,FALSE)+VLOOKUP(B372,[1]GD_CHAM_CONG!$C$6:$AS$934,42,FALSE)+VLOOKUP(B372,[1]GD_CHAM_CONG!$C$6:$AS$934,43,FALSE)</f>
        <v>0</v>
      </c>
      <c r="J372" s="15">
        <f>VLOOKUP(B372,[1]GD_CHAM_CONG!$C$6:$AV$934,44,FALSE)+VLOOKUP(B372,[1]GD_CHAM_CONG!$C$6:$AV$934,45,FALSE)+VLOOKUP(B372,[1]GD_CHAM_CONG!$C$6:$AV$934,46,FALSE)</f>
        <v>0</v>
      </c>
      <c r="K372" s="15">
        <f>VLOOKUP(B372,[1]GD_CHAM_CONG!$C$6:$AW$934,47,FALSE)</f>
        <v>0</v>
      </c>
      <c r="L372" s="15">
        <f>VLOOKUP(B372,[1]GD_CHAM_CONG!$C$6:$AZ$934,48,FALSE)</f>
        <v>0</v>
      </c>
      <c r="M372" s="15">
        <f>VLOOKUP(B372,[1]GD_CHAM_CONG!$C$6:$BF$934,50,FALSE)+VLOOKUP(B372,[1]GD_CHAM_CONG!$C$6:$BF$934,51,FALSE)+VLOOKUP(B372,[1]GD_CHAM_CONG!$C$6:$BF$934,52,FALSE)+VLOOKUP(B372,[1]GD_CHAM_CONG!$C$6:$BF$934,53,FALSE)+VLOOKUP(B372,[1]GD_CHAM_CONG!$C$6:$BF$934,54,FALSE)</f>
        <v>0</v>
      </c>
      <c r="N372" s="16">
        <f>VLOOKUP(B372,[1]GD_CHAM_CONG!$C$1:$BK$473,61,FALSE)</f>
        <v>1</v>
      </c>
      <c r="O372" s="16">
        <f>VLOOKUP(B372,[1]GD_LCD_HS_LNS!$B$4:$F$469,5,FALSE)</f>
        <v>1.68</v>
      </c>
      <c r="P372" s="17">
        <f>VLOOKUP(B372,[1]RPT_LNS_LUONG_CHE_DO!$B$5:$BC$548,54,FALSE)</f>
        <v>7560000</v>
      </c>
      <c r="Q372" s="17">
        <f>VLOOKUP(B372,[1]RPT_LNS_LUONG_CHE_DO!$B$5:$CD$916,81,FALSE)</f>
        <v>0</v>
      </c>
      <c r="R372" s="17">
        <f>VLOOKUP(B372,[1]RPT_PHU_CAP_TN!$B$5:$G$992,6,FALSE)</f>
        <v>0</v>
      </c>
      <c r="S372" s="17">
        <f>VLOOKUP(B372,[1]RPT_TIEN_AN_TRUA!$B$5:$I$993,8,FALSE)</f>
        <v>680000</v>
      </c>
      <c r="T372" s="17">
        <f>VLOOKUP(B372,[1]RPT_LNS_LUONG_CHE_DO!$B$5:$BX$920,75,FALSE)+VLOOKUP(B372,[1]RPT_LNS_LUONG_CHE_DO!$B$5:$BY$920,76,FALSE)</f>
        <v>480692.30769230775</v>
      </c>
      <c r="U372" s="13">
        <f>VLOOKUP(B372,[1]RPT_CAC_KHOAN_GIAM_TRU!$B$4:$I$472,7,FALSE) + VLOOKUP(B372,[1]RPT_CAC_KHOAN_GIAM_TRU!$B$4:$I$472,8,FALSE)</f>
        <v>160230.76923076925</v>
      </c>
      <c r="V372" s="17">
        <f t="shared" si="12"/>
        <v>8720692.307692308</v>
      </c>
      <c r="W372" s="18">
        <f>VLOOKUP(B372,[1]RPT_BAO_HIEM!$B$5:$N$992,11,FALSE)</f>
        <v>333280</v>
      </c>
      <c r="X372" s="18">
        <f>VLOOKUP(B372,[1]RPT_BAO_HIEM!$B$5:$N$992,12,FALSE)</f>
        <v>62490</v>
      </c>
      <c r="Y372" s="18">
        <f>VLOOKUP(B372,[1]RPT_BAO_HIEM!$B$5:$N$992,13,FALSE)</f>
        <v>41660</v>
      </c>
      <c r="Z372" s="19">
        <f>MIN(VLOOKUP(B372,[1]RPT_DOAN_PHI!$B$5:$H$894,7,FALSE),115000)</f>
        <v>41660</v>
      </c>
      <c r="AA372" s="18">
        <f>VLOOKUP(B372,[1]RPT_THUE!$B$5:$H$850,7,FALSE)</f>
        <v>0</v>
      </c>
      <c r="AB372" s="18">
        <f t="shared" si="13"/>
        <v>479090</v>
      </c>
      <c r="AC372" s="20">
        <f t="shared" si="14"/>
        <v>8241602.307692308</v>
      </c>
      <c r="AD372" s="20"/>
      <c r="AE372" s="20"/>
      <c r="AF372" s="20">
        <f t="shared" si="15"/>
        <v>8241602.307692308</v>
      </c>
      <c r="AG372" s="82">
        <f t="shared" si="18"/>
        <v>437430</v>
      </c>
    </row>
    <row r="373" spans="1:33" ht="19.5" customHeight="1">
      <c r="A373" s="12">
        <f t="shared" si="19"/>
        <v>367</v>
      </c>
      <c r="B373" s="40">
        <f>[1]GD_CHUNG!B379</f>
        <v>13410</v>
      </c>
      <c r="C373" s="42" t="str">
        <f>[1]GD_CHUNG!C379</f>
        <v>Đoàn Văn Phương</v>
      </c>
      <c r="D373" s="42" t="str">
        <f>[1]GD_CHUNG!D379</f>
        <v>NV Lái xe - VHTTB</v>
      </c>
      <c r="E373" s="13" t="str">
        <f>[1]GD_CHUNG!G379</f>
        <v>HD3N</v>
      </c>
      <c r="F373" s="14">
        <f>VLOOKUP(B373,[1]GD_LCD_HS_LNS!$B$4:$E$993,4,FALSE)</f>
        <v>4166000</v>
      </c>
      <c r="G373" s="54">
        <f>VLOOKUP(B373,[1]GD_CHUNG!$B$5:$N$532,13,FALSE)</f>
        <v>19028960279010</v>
      </c>
      <c r="H373" s="15">
        <f>VLOOKUP(B373,[1]GD_CHAM_CONG!$C$6:$AN$934,38,FALSE)</f>
        <v>27</v>
      </c>
      <c r="I373" s="15">
        <f>VLOOKUP(B373,[1]GD_CHAM_CONG!$C$6:$AS$934,39,FALSE)+VLOOKUP(B373,[1]GD_CHAM_CONG!$C$6:$AS$934,40,FALSE)+VLOOKUP(B373,[1]GD_CHAM_CONG!$C$6:$AS$934,41,FALSE)+VLOOKUP(B373,[1]GD_CHAM_CONG!$C$6:$AS$934,42,FALSE)+VLOOKUP(B373,[1]GD_CHAM_CONG!$C$6:$AS$934,43,FALSE)</f>
        <v>0</v>
      </c>
      <c r="J373" s="15">
        <f>VLOOKUP(B373,[1]GD_CHAM_CONG!$C$6:$AV$934,44,FALSE)+VLOOKUP(B373,[1]GD_CHAM_CONG!$C$6:$AV$934,45,FALSE)+VLOOKUP(B373,[1]GD_CHAM_CONG!$C$6:$AV$934,46,FALSE)</f>
        <v>0</v>
      </c>
      <c r="K373" s="15">
        <f>VLOOKUP(B373,[1]GD_CHAM_CONG!$C$6:$AW$934,47,FALSE)</f>
        <v>0</v>
      </c>
      <c r="L373" s="15">
        <f>VLOOKUP(B373,[1]GD_CHAM_CONG!$C$6:$AZ$934,48,FALSE)</f>
        <v>0</v>
      </c>
      <c r="M373" s="15">
        <f>VLOOKUP(B373,[1]GD_CHAM_CONG!$C$6:$BF$934,50,FALSE)+VLOOKUP(B373,[1]GD_CHAM_CONG!$C$6:$BF$934,51,FALSE)+VLOOKUP(B373,[1]GD_CHAM_CONG!$C$6:$BF$934,52,FALSE)+VLOOKUP(B373,[1]GD_CHAM_CONG!$C$6:$BF$934,53,FALSE)+VLOOKUP(B373,[1]GD_CHAM_CONG!$C$6:$BF$934,54,FALSE)</f>
        <v>0</v>
      </c>
      <c r="N373" s="16">
        <f>VLOOKUP(B373,[1]GD_CHAM_CONG!$C$1:$BK$473,61,FALSE)</f>
        <v>1.05</v>
      </c>
      <c r="O373" s="16">
        <f>VLOOKUP(B373,[1]GD_LCD_HS_LNS!$B$4:$F$469,5,FALSE)</f>
        <v>1.68</v>
      </c>
      <c r="P373" s="17">
        <f>VLOOKUP(B373,[1]RPT_LNS_LUONG_CHE_DO!$B$5:$BC$548,54,FALSE)</f>
        <v>7938000</v>
      </c>
      <c r="Q373" s="17">
        <f>VLOOKUP(B373,[1]RPT_LNS_LUONG_CHE_DO!$B$5:$CD$916,81,FALSE)</f>
        <v>0</v>
      </c>
      <c r="R373" s="17">
        <f>VLOOKUP(B373,[1]RPT_PHU_CAP_TN!$B$5:$G$992,6,FALSE)</f>
        <v>0</v>
      </c>
      <c r="S373" s="17">
        <f>VLOOKUP(B373,[1]RPT_TIEN_AN_TRUA!$B$5:$I$993,8,FALSE)</f>
        <v>680000</v>
      </c>
      <c r="T373" s="17">
        <f>VLOOKUP(B373,[1]RPT_LNS_LUONG_CHE_DO!$B$5:$BX$920,75,FALSE)+VLOOKUP(B373,[1]RPT_LNS_LUONG_CHE_DO!$B$5:$BY$920,76,FALSE)</f>
        <v>480692.30769230775</v>
      </c>
      <c r="U373" s="13">
        <f>VLOOKUP(B373,[1]RPT_CAC_KHOAN_GIAM_TRU!$B$4:$I$472,7,FALSE) + VLOOKUP(B373,[1]RPT_CAC_KHOAN_GIAM_TRU!$B$4:$I$472,8,FALSE)</f>
        <v>160230.76923076925</v>
      </c>
      <c r="V373" s="17">
        <f t="shared" si="12"/>
        <v>9098692.307692308</v>
      </c>
      <c r="W373" s="18">
        <f>VLOOKUP(B373,[1]RPT_BAO_HIEM!$B$5:$N$992,11,FALSE)</f>
        <v>333280</v>
      </c>
      <c r="X373" s="18">
        <f>VLOOKUP(B373,[1]RPT_BAO_HIEM!$B$5:$N$992,12,FALSE)</f>
        <v>62490</v>
      </c>
      <c r="Y373" s="18">
        <f>VLOOKUP(B373,[1]RPT_BAO_HIEM!$B$5:$N$992,13,FALSE)</f>
        <v>41660</v>
      </c>
      <c r="Z373" s="19">
        <f>MIN(VLOOKUP(B373,[1]RPT_DOAN_PHI!$B$5:$H$894,7,FALSE),115000)</f>
        <v>41660</v>
      </c>
      <c r="AA373" s="18">
        <f>VLOOKUP(B373,[1]RPT_THUE!$B$5:$H$850,7,FALSE)</f>
        <v>0</v>
      </c>
      <c r="AB373" s="18">
        <f t="shared" si="13"/>
        <v>479090</v>
      </c>
      <c r="AC373" s="20">
        <f t="shared" si="14"/>
        <v>8619602.307692308</v>
      </c>
      <c r="AD373" s="20"/>
      <c r="AE373" s="20"/>
      <c r="AF373" s="20">
        <f t="shared" si="15"/>
        <v>8619602.307692308</v>
      </c>
      <c r="AG373" s="82">
        <f t="shared" si="18"/>
        <v>437430</v>
      </c>
    </row>
    <row r="374" spans="1:33" ht="19.5" customHeight="1">
      <c r="A374" s="12">
        <f t="shared" si="19"/>
        <v>368</v>
      </c>
      <c r="B374" s="40">
        <f>[1]GD_CHUNG!B380</f>
        <v>13411</v>
      </c>
      <c r="C374" s="42" t="str">
        <f>[1]GD_CHUNG!C380</f>
        <v>Nguyễn Văn Hà</v>
      </c>
      <c r="D374" s="42" t="str">
        <f>[1]GD_CHUNG!D380</f>
        <v>NV Lái xe - VHTTB</v>
      </c>
      <c r="E374" s="13" t="str">
        <f>[1]GD_CHUNG!G380</f>
        <v>HD3N</v>
      </c>
      <c r="F374" s="14">
        <f>VLOOKUP(B374,[1]GD_LCD_HS_LNS!$B$4:$E$993,4,FALSE)</f>
        <v>4166000</v>
      </c>
      <c r="G374" s="54">
        <f>VLOOKUP(B374,[1]GD_CHUNG!$B$5:$N$532,13,FALSE)</f>
        <v>19028960239019</v>
      </c>
      <c r="H374" s="15">
        <f>VLOOKUP(B374,[1]GD_CHAM_CONG!$C$6:$AN$934,38,FALSE)</f>
        <v>27</v>
      </c>
      <c r="I374" s="15">
        <f>VLOOKUP(B374,[1]GD_CHAM_CONG!$C$6:$AS$934,39,FALSE)+VLOOKUP(B374,[1]GD_CHAM_CONG!$C$6:$AS$934,40,FALSE)+VLOOKUP(B374,[1]GD_CHAM_CONG!$C$6:$AS$934,41,FALSE)+VLOOKUP(B374,[1]GD_CHAM_CONG!$C$6:$AS$934,42,FALSE)+VLOOKUP(B374,[1]GD_CHAM_CONG!$C$6:$AS$934,43,FALSE)</f>
        <v>0</v>
      </c>
      <c r="J374" s="15">
        <f>VLOOKUP(B374,[1]GD_CHAM_CONG!$C$6:$AV$934,44,FALSE)+VLOOKUP(B374,[1]GD_CHAM_CONG!$C$6:$AV$934,45,FALSE)+VLOOKUP(B374,[1]GD_CHAM_CONG!$C$6:$AV$934,46,FALSE)</f>
        <v>0</v>
      </c>
      <c r="K374" s="15">
        <f>VLOOKUP(B374,[1]GD_CHAM_CONG!$C$6:$AW$934,47,FALSE)</f>
        <v>0</v>
      </c>
      <c r="L374" s="15">
        <f>VLOOKUP(B374,[1]GD_CHAM_CONG!$C$6:$AZ$934,48,FALSE)</f>
        <v>0</v>
      </c>
      <c r="M374" s="15">
        <f>VLOOKUP(B374,[1]GD_CHAM_CONG!$C$6:$BF$934,50,FALSE)+VLOOKUP(B374,[1]GD_CHAM_CONG!$C$6:$BF$934,51,FALSE)+VLOOKUP(B374,[1]GD_CHAM_CONG!$C$6:$BF$934,52,FALSE)+VLOOKUP(B374,[1]GD_CHAM_CONG!$C$6:$BF$934,53,FALSE)+VLOOKUP(B374,[1]GD_CHAM_CONG!$C$6:$BF$934,54,FALSE)</f>
        <v>0</v>
      </c>
      <c r="N374" s="16">
        <f>VLOOKUP(B374,[1]GD_CHAM_CONG!$C$1:$BK$473,61,FALSE)</f>
        <v>1</v>
      </c>
      <c r="O374" s="16">
        <f>VLOOKUP(B374,[1]GD_LCD_HS_LNS!$B$4:$F$469,5,FALSE)</f>
        <v>1.68</v>
      </c>
      <c r="P374" s="17">
        <f>VLOOKUP(B374,[1]RPT_LNS_LUONG_CHE_DO!$B$5:$BC$548,54,FALSE)</f>
        <v>7560000</v>
      </c>
      <c r="Q374" s="17">
        <f>VLOOKUP(B374,[1]RPT_LNS_LUONG_CHE_DO!$B$5:$CD$916,81,FALSE)</f>
        <v>0</v>
      </c>
      <c r="R374" s="17">
        <f>VLOOKUP(B374,[1]RPT_PHU_CAP_TN!$B$5:$G$992,6,FALSE)</f>
        <v>0</v>
      </c>
      <c r="S374" s="17">
        <f>VLOOKUP(B374,[1]RPT_TIEN_AN_TRUA!$B$5:$I$993,8,FALSE)</f>
        <v>680000</v>
      </c>
      <c r="T374" s="17">
        <f>VLOOKUP(B374,[1]RPT_LNS_LUONG_CHE_DO!$B$5:$BX$920,75,FALSE)+VLOOKUP(B374,[1]RPT_LNS_LUONG_CHE_DO!$B$5:$BY$920,76,FALSE)</f>
        <v>0</v>
      </c>
      <c r="U374" s="13">
        <f>VLOOKUP(B374,[1]RPT_CAC_KHOAN_GIAM_TRU!$B$4:$I$472,7,FALSE) + VLOOKUP(B374,[1]RPT_CAC_KHOAN_GIAM_TRU!$B$4:$I$472,8,FALSE)</f>
        <v>0</v>
      </c>
      <c r="V374" s="17">
        <f t="shared" si="12"/>
        <v>8240000</v>
      </c>
      <c r="W374" s="18">
        <f>VLOOKUP(B374,[1]RPT_BAO_HIEM!$B$5:$N$992,11,FALSE)</f>
        <v>333280</v>
      </c>
      <c r="X374" s="18">
        <f>VLOOKUP(B374,[1]RPT_BAO_HIEM!$B$5:$N$992,12,FALSE)</f>
        <v>62490</v>
      </c>
      <c r="Y374" s="18">
        <f>VLOOKUP(B374,[1]RPT_BAO_HIEM!$B$5:$N$992,13,FALSE)</f>
        <v>41660</v>
      </c>
      <c r="Z374" s="19">
        <f>MIN(VLOOKUP(B374,[1]RPT_DOAN_PHI!$B$5:$H$894,7,FALSE),115000)</f>
        <v>41660</v>
      </c>
      <c r="AA374" s="18">
        <f>VLOOKUP(B374,[1]RPT_THUE!$B$5:$H$850,7,FALSE)</f>
        <v>0</v>
      </c>
      <c r="AB374" s="18">
        <f t="shared" si="13"/>
        <v>479090</v>
      </c>
      <c r="AC374" s="20">
        <f t="shared" si="14"/>
        <v>7760910</v>
      </c>
      <c r="AD374" s="20"/>
      <c r="AE374" s="20"/>
      <c r="AF374" s="20">
        <f t="shared" si="15"/>
        <v>7760910</v>
      </c>
      <c r="AG374" s="82">
        <f t="shared" si="18"/>
        <v>437430</v>
      </c>
    </row>
    <row r="375" spans="1:33" ht="19.5" customHeight="1">
      <c r="A375" s="12">
        <f t="shared" si="19"/>
        <v>369</v>
      </c>
      <c r="B375" s="40">
        <f>[1]GD_CHUNG!B381</f>
        <v>13412</v>
      </c>
      <c r="C375" s="42" t="str">
        <f>[1]GD_CHUNG!C381</f>
        <v>Nguyễn Mạnh Hiếu</v>
      </c>
      <c r="D375" s="42" t="str">
        <f>[1]GD_CHUNG!D381</f>
        <v>NV Lái xe - VHTTB</v>
      </c>
      <c r="E375" s="13" t="str">
        <f>[1]GD_CHUNG!G381</f>
        <v>HD3N</v>
      </c>
      <c r="F375" s="14">
        <f>VLOOKUP(B375,[1]GD_LCD_HS_LNS!$B$4:$E$993,4,FALSE)</f>
        <v>4166000</v>
      </c>
      <c r="G375" s="54">
        <f>VLOOKUP(B375,[1]GD_CHUNG!$B$5:$N$532,13,FALSE)</f>
        <v>19023520863010</v>
      </c>
      <c r="H375" s="15">
        <f>VLOOKUP(B375,[1]GD_CHAM_CONG!$C$6:$AN$934,38,FALSE)</f>
        <v>27</v>
      </c>
      <c r="I375" s="15">
        <f>VLOOKUP(B375,[1]GD_CHAM_CONG!$C$6:$AS$934,39,FALSE)+VLOOKUP(B375,[1]GD_CHAM_CONG!$C$6:$AS$934,40,FALSE)+VLOOKUP(B375,[1]GD_CHAM_CONG!$C$6:$AS$934,41,FALSE)+VLOOKUP(B375,[1]GD_CHAM_CONG!$C$6:$AS$934,42,FALSE)+VLOOKUP(B375,[1]GD_CHAM_CONG!$C$6:$AS$934,43,FALSE)</f>
        <v>0</v>
      </c>
      <c r="J375" s="15">
        <f>VLOOKUP(B375,[1]GD_CHAM_CONG!$C$6:$AV$934,44,FALSE)+VLOOKUP(B375,[1]GD_CHAM_CONG!$C$6:$AV$934,45,FALSE)+VLOOKUP(B375,[1]GD_CHAM_CONG!$C$6:$AV$934,46,FALSE)</f>
        <v>0</v>
      </c>
      <c r="K375" s="15">
        <f>VLOOKUP(B375,[1]GD_CHAM_CONG!$C$6:$AW$934,47,FALSE)</f>
        <v>0</v>
      </c>
      <c r="L375" s="15">
        <f>VLOOKUP(B375,[1]GD_CHAM_CONG!$C$6:$AZ$934,48,FALSE)</f>
        <v>0</v>
      </c>
      <c r="M375" s="15">
        <f>VLOOKUP(B375,[1]GD_CHAM_CONG!$C$6:$BF$934,50,FALSE)+VLOOKUP(B375,[1]GD_CHAM_CONG!$C$6:$BF$934,51,FALSE)+VLOOKUP(B375,[1]GD_CHAM_CONG!$C$6:$BF$934,52,FALSE)+VLOOKUP(B375,[1]GD_CHAM_CONG!$C$6:$BF$934,53,FALSE)+VLOOKUP(B375,[1]GD_CHAM_CONG!$C$6:$BF$934,54,FALSE)</f>
        <v>0</v>
      </c>
      <c r="N375" s="16">
        <f>VLOOKUP(B375,[1]GD_CHAM_CONG!$C$1:$BK$473,61,FALSE)</f>
        <v>1</v>
      </c>
      <c r="O375" s="16">
        <f>VLOOKUP(B375,[1]GD_LCD_HS_LNS!$B$4:$F$469,5,FALSE)</f>
        <v>1.68</v>
      </c>
      <c r="P375" s="17">
        <f>VLOOKUP(B375,[1]RPT_LNS_LUONG_CHE_DO!$B$5:$BC$548,54,FALSE)</f>
        <v>7560000</v>
      </c>
      <c r="Q375" s="17">
        <f>VLOOKUP(B375,[1]RPT_LNS_LUONG_CHE_DO!$B$5:$CD$916,81,FALSE)</f>
        <v>0</v>
      </c>
      <c r="R375" s="17">
        <f>VLOOKUP(B375,[1]RPT_PHU_CAP_TN!$B$5:$G$992,6,FALSE)</f>
        <v>0</v>
      </c>
      <c r="S375" s="17">
        <f>VLOOKUP(B375,[1]RPT_TIEN_AN_TRUA!$B$5:$I$993,8,FALSE)</f>
        <v>680000</v>
      </c>
      <c r="T375" s="17">
        <f>VLOOKUP(B375,[1]RPT_LNS_LUONG_CHE_DO!$B$5:$BX$920,75,FALSE)+VLOOKUP(B375,[1]RPT_LNS_LUONG_CHE_DO!$B$5:$BY$920,76,FALSE)</f>
        <v>480692.30769230775</v>
      </c>
      <c r="U375" s="13">
        <f>VLOOKUP(B375,[1]RPT_CAC_KHOAN_GIAM_TRU!$B$4:$I$472,7,FALSE) + VLOOKUP(B375,[1]RPT_CAC_KHOAN_GIAM_TRU!$B$4:$I$472,8,FALSE)</f>
        <v>160230.76923076925</v>
      </c>
      <c r="V375" s="17">
        <f t="shared" si="12"/>
        <v>8720692.307692308</v>
      </c>
      <c r="W375" s="18">
        <f>VLOOKUP(B375,[1]RPT_BAO_HIEM!$B$5:$N$992,11,FALSE)</f>
        <v>333280</v>
      </c>
      <c r="X375" s="18">
        <f>VLOOKUP(B375,[1]RPT_BAO_HIEM!$B$5:$N$992,12,FALSE)</f>
        <v>62490</v>
      </c>
      <c r="Y375" s="18">
        <f>VLOOKUP(B375,[1]RPT_BAO_HIEM!$B$5:$N$992,13,FALSE)</f>
        <v>41660</v>
      </c>
      <c r="Z375" s="19">
        <f>MIN(VLOOKUP(B375,[1]RPT_DOAN_PHI!$B$5:$H$894,7,FALSE),115000)</f>
        <v>41660</v>
      </c>
      <c r="AA375" s="18">
        <f>VLOOKUP(B375,[1]RPT_THUE!$B$5:$H$850,7,FALSE)</f>
        <v>0</v>
      </c>
      <c r="AB375" s="18">
        <f t="shared" si="13"/>
        <v>479090</v>
      </c>
      <c r="AC375" s="20">
        <f t="shared" si="14"/>
        <v>8241602.307692308</v>
      </c>
      <c r="AD375" s="20"/>
      <c r="AE375" s="20"/>
      <c r="AF375" s="20">
        <f t="shared" si="15"/>
        <v>8241602.307692308</v>
      </c>
      <c r="AG375" s="82">
        <f t="shared" si="18"/>
        <v>437430</v>
      </c>
    </row>
    <row r="376" spans="1:33" ht="19.5" customHeight="1">
      <c r="A376" s="12">
        <f t="shared" si="19"/>
        <v>370</v>
      </c>
      <c r="B376" s="40">
        <f>[1]GD_CHUNG!B382</f>
        <v>13413</v>
      </c>
      <c r="C376" s="42" t="str">
        <f>[1]GD_CHUNG!C382</f>
        <v>Vũ Việt Hùng</v>
      </c>
      <c r="D376" s="42" t="str">
        <f>[1]GD_CHUNG!D382</f>
        <v>NV Lái xe - VHTTB</v>
      </c>
      <c r="E376" s="13" t="str">
        <f>[1]GD_CHUNG!G382</f>
        <v>HD3N</v>
      </c>
      <c r="F376" s="14">
        <f>VLOOKUP(B376,[1]GD_LCD_HS_LNS!$B$4:$E$993,4,FALSE)</f>
        <v>4166000</v>
      </c>
      <c r="G376" s="54">
        <f>VLOOKUP(B376,[1]GD_CHUNG!$B$5:$N$532,13,FALSE)</f>
        <v>19023520871013</v>
      </c>
      <c r="H376" s="15">
        <f>VLOOKUP(B376,[1]GD_CHAM_CONG!$C$6:$AN$934,38,FALSE)</f>
        <v>27</v>
      </c>
      <c r="I376" s="15">
        <f>VLOOKUP(B376,[1]GD_CHAM_CONG!$C$6:$AS$934,39,FALSE)+VLOOKUP(B376,[1]GD_CHAM_CONG!$C$6:$AS$934,40,FALSE)+VLOOKUP(B376,[1]GD_CHAM_CONG!$C$6:$AS$934,41,FALSE)+VLOOKUP(B376,[1]GD_CHAM_CONG!$C$6:$AS$934,42,FALSE)+VLOOKUP(B376,[1]GD_CHAM_CONG!$C$6:$AS$934,43,FALSE)</f>
        <v>0</v>
      </c>
      <c r="J376" s="15">
        <f>VLOOKUP(B376,[1]GD_CHAM_CONG!$C$6:$AV$934,44,FALSE)+VLOOKUP(B376,[1]GD_CHAM_CONG!$C$6:$AV$934,45,FALSE)+VLOOKUP(B376,[1]GD_CHAM_CONG!$C$6:$AV$934,46,FALSE)</f>
        <v>0</v>
      </c>
      <c r="K376" s="15">
        <f>VLOOKUP(B376,[1]GD_CHAM_CONG!$C$6:$AW$934,47,FALSE)</f>
        <v>0</v>
      </c>
      <c r="L376" s="15">
        <f>VLOOKUP(B376,[1]GD_CHAM_CONG!$C$6:$AZ$934,48,FALSE)</f>
        <v>0</v>
      </c>
      <c r="M376" s="15">
        <f>VLOOKUP(B376,[1]GD_CHAM_CONG!$C$6:$BF$934,50,FALSE)+VLOOKUP(B376,[1]GD_CHAM_CONG!$C$6:$BF$934,51,FALSE)+VLOOKUP(B376,[1]GD_CHAM_CONG!$C$6:$BF$934,52,FALSE)+VLOOKUP(B376,[1]GD_CHAM_CONG!$C$6:$BF$934,53,FALSE)+VLOOKUP(B376,[1]GD_CHAM_CONG!$C$6:$BF$934,54,FALSE)</f>
        <v>0</v>
      </c>
      <c r="N376" s="15">
        <f>VLOOKUP(B376,[1]GD_CHAM_CONG!$C$1:$BK$473,61,FALSE)</f>
        <v>0.98</v>
      </c>
      <c r="O376" s="16">
        <f>VLOOKUP(B376,[1]GD_LCD_HS_LNS!$B$4:$F$469,5,FALSE)</f>
        <v>1.68</v>
      </c>
      <c r="P376" s="17">
        <f>VLOOKUP(B376,[1]RPT_LNS_LUONG_CHE_DO!$B$5:$BC$548,54,FALSE)</f>
        <v>7408799.9999999991</v>
      </c>
      <c r="Q376" s="17">
        <f>VLOOKUP(B376,[1]RPT_LNS_LUONG_CHE_DO!$B$5:$CD$916,81,FALSE)</f>
        <v>0</v>
      </c>
      <c r="R376" s="17">
        <f>VLOOKUP(B376,[1]RPT_PHU_CAP_TN!$B$5:$G$992,6,FALSE)</f>
        <v>0</v>
      </c>
      <c r="S376" s="17">
        <f>VLOOKUP(B376,[1]RPT_TIEN_AN_TRUA!$B$5:$I$993,8,FALSE)</f>
        <v>680000</v>
      </c>
      <c r="T376" s="17">
        <f>VLOOKUP(B376,[1]RPT_LNS_LUONG_CHE_DO!$B$5:$BX$920,75,FALSE)+VLOOKUP(B376,[1]RPT_LNS_LUONG_CHE_DO!$B$5:$BY$920,76,FALSE)</f>
        <v>480692.30769230775</v>
      </c>
      <c r="U376" s="13">
        <f>VLOOKUP(B376,[1]RPT_CAC_KHOAN_GIAM_TRU!$B$4:$I$472,7,FALSE) + VLOOKUP(B376,[1]RPT_CAC_KHOAN_GIAM_TRU!$B$4:$I$472,8,FALSE)</f>
        <v>160230.76923076925</v>
      </c>
      <c r="V376" s="17">
        <f t="shared" si="12"/>
        <v>8569492.3076923061</v>
      </c>
      <c r="W376" s="18">
        <f>VLOOKUP(B376,[1]RPT_BAO_HIEM!$B$5:$N$992,11,FALSE)</f>
        <v>333280</v>
      </c>
      <c r="X376" s="18">
        <f>VLOOKUP(B376,[1]RPT_BAO_HIEM!$B$5:$N$992,12,FALSE)</f>
        <v>62490</v>
      </c>
      <c r="Y376" s="18">
        <f>VLOOKUP(B376,[1]RPT_BAO_HIEM!$B$5:$N$992,13,FALSE)</f>
        <v>41660</v>
      </c>
      <c r="Z376" s="19">
        <f>MIN(VLOOKUP(B376,[1]RPT_DOAN_PHI!$B$5:$H$894,7,FALSE),115000)</f>
        <v>41660</v>
      </c>
      <c r="AA376" s="18">
        <f>VLOOKUP(B376,[1]RPT_THUE!$B$5:$H$850,7,FALSE)</f>
        <v>0</v>
      </c>
      <c r="AB376" s="18">
        <f t="shared" si="13"/>
        <v>479090</v>
      </c>
      <c r="AC376" s="20">
        <f t="shared" si="14"/>
        <v>8090402.3076923061</v>
      </c>
      <c r="AD376" s="20"/>
      <c r="AE376" s="20"/>
      <c r="AF376" s="20">
        <f t="shared" si="15"/>
        <v>8090402.3076923061</v>
      </c>
      <c r="AG376" s="82">
        <f t="shared" si="18"/>
        <v>437430</v>
      </c>
    </row>
    <row r="377" spans="1:33" ht="19.5" customHeight="1">
      <c r="A377" s="12">
        <f t="shared" si="19"/>
        <v>371</v>
      </c>
      <c r="B377" s="40">
        <f>[1]GD_CHUNG!B383</f>
        <v>13414</v>
      </c>
      <c r="C377" s="42" t="str">
        <f>[1]GD_CHUNG!C383</f>
        <v>Lê Hữu Hóa</v>
      </c>
      <c r="D377" s="42" t="str">
        <f>[1]GD_CHUNG!D383</f>
        <v>NV Lái xe - VHTTB</v>
      </c>
      <c r="E377" s="13" t="str">
        <f>[1]GD_CHUNG!G383</f>
        <v>HD3N</v>
      </c>
      <c r="F377" s="14">
        <f>VLOOKUP(B377,[1]GD_LCD_HS_LNS!$B$4:$E$993,4,FALSE)</f>
        <v>4166000</v>
      </c>
      <c r="G377" s="54">
        <f>VLOOKUP(B377,[1]GD_CHUNG!$B$5:$N$532,13,FALSE)</f>
        <v>19028960282011</v>
      </c>
      <c r="H377" s="15">
        <f>VLOOKUP(B377,[1]GD_CHAM_CONG!$C$6:$AN$934,38,FALSE)</f>
        <v>27</v>
      </c>
      <c r="I377" s="15">
        <f>VLOOKUP(B377,[1]GD_CHAM_CONG!$C$6:$AS$934,39,FALSE)+VLOOKUP(B377,[1]GD_CHAM_CONG!$C$6:$AS$934,40,FALSE)+VLOOKUP(B377,[1]GD_CHAM_CONG!$C$6:$AS$934,41,FALSE)+VLOOKUP(B377,[1]GD_CHAM_CONG!$C$6:$AS$934,42,FALSE)+VLOOKUP(B377,[1]GD_CHAM_CONG!$C$6:$AS$934,43,FALSE)</f>
        <v>0</v>
      </c>
      <c r="J377" s="15">
        <f>VLOOKUP(B377,[1]GD_CHAM_CONG!$C$6:$AV$934,44,FALSE)+VLOOKUP(B377,[1]GD_CHAM_CONG!$C$6:$AV$934,45,FALSE)+VLOOKUP(B377,[1]GD_CHAM_CONG!$C$6:$AV$934,46,FALSE)</f>
        <v>0</v>
      </c>
      <c r="K377" s="15">
        <f>VLOOKUP(B377,[1]GD_CHAM_CONG!$C$6:$AW$934,47,FALSE)</f>
        <v>0</v>
      </c>
      <c r="L377" s="15">
        <f>VLOOKUP(B377,[1]GD_CHAM_CONG!$C$6:$AZ$934,48,FALSE)</f>
        <v>0</v>
      </c>
      <c r="M377" s="15">
        <f>VLOOKUP(B377,[1]GD_CHAM_CONG!$C$6:$BF$934,50,FALSE)+VLOOKUP(B377,[1]GD_CHAM_CONG!$C$6:$BF$934,51,FALSE)+VLOOKUP(B377,[1]GD_CHAM_CONG!$C$6:$BF$934,52,FALSE)+VLOOKUP(B377,[1]GD_CHAM_CONG!$C$6:$BF$934,53,FALSE)+VLOOKUP(B377,[1]GD_CHAM_CONG!$C$6:$BF$934,54,FALSE)</f>
        <v>0</v>
      </c>
      <c r="N377" s="16">
        <f>VLOOKUP(B377,[1]GD_CHAM_CONG!$C$1:$BK$473,61,FALSE)</f>
        <v>1</v>
      </c>
      <c r="O377" s="16">
        <f>VLOOKUP(B377,[1]GD_LCD_HS_LNS!$B$4:$F$469,5,FALSE)</f>
        <v>1.68</v>
      </c>
      <c r="P377" s="17">
        <f>VLOOKUP(B377,[1]RPT_LNS_LUONG_CHE_DO!$B$5:$BC$548,54,FALSE)</f>
        <v>7560000</v>
      </c>
      <c r="Q377" s="17">
        <f>VLOOKUP(B377,[1]RPT_LNS_LUONG_CHE_DO!$B$5:$CD$916,81,FALSE)</f>
        <v>0</v>
      </c>
      <c r="R377" s="17">
        <f>VLOOKUP(B377,[1]RPT_PHU_CAP_TN!$B$5:$G$992,6,FALSE)</f>
        <v>0</v>
      </c>
      <c r="S377" s="17">
        <f>VLOOKUP(B377,[1]RPT_TIEN_AN_TRUA!$B$5:$I$993,8,FALSE)</f>
        <v>680000</v>
      </c>
      <c r="T377" s="17">
        <f>VLOOKUP(B377,[1]RPT_LNS_LUONG_CHE_DO!$B$5:$BX$920,75,FALSE)+VLOOKUP(B377,[1]RPT_LNS_LUONG_CHE_DO!$B$5:$BY$920,76,FALSE)</f>
        <v>240346.15384615387</v>
      </c>
      <c r="U377" s="13">
        <f>VLOOKUP(B377,[1]RPT_CAC_KHOAN_GIAM_TRU!$B$4:$I$472,7,FALSE) + VLOOKUP(B377,[1]RPT_CAC_KHOAN_GIAM_TRU!$B$4:$I$472,8,FALSE)</f>
        <v>80115.384615384624</v>
      </c>
      <c r="V377" s="17">
        <f t="shared" si="12"/>
        <v>8480346.153846154</v>
      </c>
      <c r="W377" s="18">
        <f>VLOOKUP(B377,[1]RPT_BAO_HIEM!$B$5:$N$992,11,FALSE)</f>
        <v>333280</v>
      </c>
      <c r="X377" s="18">
        <f>VLOOKUP(B377,[1]RPT_BAO_HIEM!$B$5:$N$992,12,FALSE)</f>
        <v>62490</v>
      </c>
      <c r="Y377" s="18">
        <f>VLOOKUP(B377,[1]RPT_BAO_HIEM!$B$5:$N$992,13,FALSE)</f>
        <v>41660</v>
      </c>
      <c r="Z377" s="19">
        <f>MIN(VLOOKUP(B377,[1]RPT_DOAN_PHI!$B$5:$H$894,7,FALSE),115000)</f>
        <v>41660</v>
      </c>
      <c r="AA377" s="18">
        <f>VLOOKUP(B377,[1]RPT_THUE!$B$5:$H$850,7,FALSE)</f>
        <v>0</v>
      </c>
      <c r="AB377" s="18">
        <f t="shared" si="13"/>
        <v>479090</v>
      </c>
      <c r="AC377" s="20">
        <f t="shared" si="14"/>
        <v>8001256.153846154</v>
      </c>
      <c r="AD377" s="20"/>
      <c r="AE377" s="20"/>
      <c r="AF377" s="20">
        <f t="shared" si="15"/>
        <v>8001256.153846154</v>
      </c>
      <c r="AG377" s="82">
        <f t="shared" si="18"/>
        <v>437430</v>
      </c>
    </row>
    <row r="378" spans="1:33" ht="19.5" customHeight="1">
      <c r="A378" s="12">
        <f t="shared" si="19"/>
        <v>372</v>
      </c>
      <c r="B378" s="40">
        <f>[1]GD_CHUNG!B384</f>
        <v>13415</v>
      </c>
      <c r="C378" s="42" t="str">
        <f>[1]GD_CHUNG!C384</f>
        <v>Đinh Văn Duyên</v>
      </c>
      <c r="D378" s="42" t="str">
        <f>[1]GD_CHUNG!D384</f>
        <v>NV Lái xe - VHTTB</v>
      </c>
      <c r="E378" s="13" t="str">
        <f>[1]GD_CHUNG!G384</f>
        <v>HD3N</v>
      </c>
      <c r="F378" s="14">
        <f>VLOOKUP(B378,[1]GD_LCD_HS_LNS!$B$4:$E$993,4,FALSE)</f>
        <v>4166000</v>
      </c>
      <c r="G378" s="54">
        <f>VLOOKUP(B378,[1]GD_CHUNG!$B$5:$N$532,13,FALSE)</f>
        <v>19028960226014</v>
      </c>
      <c r="H378" s="15">
        <f>VLOOKUP(B378,[1]GD_CHAM_CONG!$C$6:$AN$934,38,FALSE)</f>
        <v>27</v>
      </c>
      <c r="I378" s="15">
        <f>VLOOKUP(B378,[1]GD_CHAM_CONG!$C$6:$AS$934,39,FALSE)+VLOOKUP(B378,[1]GD_CHAM_CONG!$C$6:$AS$934,40,FALSE)+VLOOKUP(B378,[1]GD_CHAM_CONG!$C$6:$AS$934,41,FALSE)+VLOOKUP(B378,[1]GD_CHAM_CONG!$C$6:$AS$934,42,FALSE)+VLOOKUP(B378,[1]GD_CHAM_CONG!$C$6:$AS$934,43,FALSE)</f>
        <v>0</v>
      </c>
      <c r="J378" s="15">
        <f>VLOOKUP(B378,[1]GD_CHAM_CONG!$C$6:$AV$934,44,FALSE)+VLOOKUP(B378,[1]GD_CHAM_CONG!$C$6:$AV$934,45,FALSE)+VLOOKUP(B378,[1]GD_CHAM_CONG!$C$6:$AV$934,46,FALSE)</f>
        <v>0</v>
      </c>
      <c r="K378" s="15">
        <f>VLOOKUP(B378,[1]GD_CHAM_CONG!$C$6:$AW$934,47,FALSE)</f>
        <v>0</v>
      </c>
      <c r="L378" s="15">
        <f>VLOOKUP(B378,[1]GD_CHAM_CONG!$C$6:$AZ$934,48,FALSE)</f>
        <v>0</v>
      </c>
      <c r="M378" s="15">
        <f>VLOOKUP(B378,[1]GD_CHAM_CONG!$C$6:$BF$934,50,FALSE)+VLOOKUP(B378,[1]GD_CHAM_CONG!$C$6:$BF$934,51,FALSE)+VLOOKUP(B378,[1]GD_CHAM_CONG!$C$6:$BF$934,52,FALSE)+VLOOKUP(B378,[1]GD_CHAM_CONG!$C$6:$BF$934,53,FALSE)+VLOOKUP(B378,[1]GD_CHAM_CONG!$C$6:$BF$934,54,FALSE)</f>
        <v>0</v>
      </c>
      <c r="N378" s="16">
        <f>VLOOKUP(B378,[1]GD_CHAM_CONG!$C$1:$BK$473,61,FALSE)</f>
        <v>1</v>
      </c>
      <c r="O378" s="16">
        <f>VLOOKUP(B378,[1]GD_LCD_HS_LNS!$B$4:$F$469,5,FALSE)</f>
        <v>1.68</v>
      </c>
      <c r="P378" s="17">
        <f>VLOOKUP(B378,[1]RPT_LNS_LUONG_CHE_DO!$B$5:$BC$548,54,FALSE)</f>
        <v>7560000</v>
      </c>
      <c r="Q378" s="17">
        <f>VLOOKUP(B378,[1]RPT_LNS_LUONG_CHE_DO!$B$5:$CD$916,81,FALSE)</f>
        <v>0</v>
      </c>
      <c r="R378" s="17">
        <f>VLOOKUP(B378,[1]RPT_PHU_CAP_TN!$B$5:$G$992,6,FALSE)</f>
        <v>0</v>
      </c>
      <c r="S378" s="17">
        <f>VLOOKUP(B378,[1]RPT_TIEN_AN_TRUA!$B$5:$I$993,8,FALSE)</f>
        <v>680000</v>
      </c>
      <c r="T378" s="17">
        <f>VLOOKUP(B378,[1]RPT_LNS_LUONG_CHE_DO!$B$5:$BX$920,75,FALSE)+VLOOKUP(B378,[1]RPT_LNS_LUONG_CHE_DO!$B$5:$BY$920,76,FALSE)</f>
        <v>480692.30769230775</v>
      </c>
      <c r="U378" s="13">
        <f>VLOOKUP(B378,[1]RPT_CAC_KHOAN_GIAM_TRU!$B$4:$I$472,7,FALSE) + VLOOKUP(B378,[1]RPT_CAC_KHOAN_GIAM_TRU!$B$4:$I$472,8,FALSE)</f>
        <v>160230.76923076925</v>
      </c>
      <c r="V378" s="17">
        <f t="shared" si="12"/>
        <v>8720692.307692308</v>
      </c>
      <c r="W378" s="18">
        <f>VLOOKUP(B378,[1]RPT_BAO_HIEM!$B$5:$N$992,11,FALSE)</f>
        <v>333280</v>
      </c>
      <c r="X378" s="18">
        <f>VLOOKUP(B378,[1]RPT_BAO_HIEM!$B$5:$N$992,12,FALSE)</f>
        <v>62490</v>
      </c>
      <c r="Y378" s="18">
        <f>VLOOKUP(B378,[1]RPT_BAO_HIEM!$B$5:$N$992,13,FALSE)</f>
        <v>41660</v>
      </c>
      <c r="Z378" s="19">
        <f>MIN(VLOOKUP(B378,[1]RPT_DOAN_PHI!$B$5:$H$894,7,FALSE),115000)</f>
        <v>41660</v>
      </c>
      <c r="AA378" s="18">
        <f>VLOOKUP(B378,[1]RPT_THUE!$B$5:$H$850,7,FALSE)</f>
        <v>0</v>
      </c>
      <c r="AB378" s="18">
        <f t="shared" si="13"/>
        <v>479090</v>
      </c>
      <c r="AC378" s="20">
        <f t="shared" si="14"/>
        <v>8241602.307692308</v>
      </c>
      <c r="AD378" s="20"/>
      <c r="AE378" s="20"/>
      <c r="AF378" s="20">
        <f t="shared" si="15"/>
        <v>8241602.307692308</v>
      </c>
      <c r="AG378" s="82">
        <f t="shared" si="18"/>
        <v>437430</v>
      </c>
    </row>
    <row r="379" spans="1:33" ht="19.5" customHeight="1">
      <c r="A379" s="12">
        <f t="shared" si="19"/>
        <v>373</v>
      </c>
      <c r="B379" s="40">
        <f>[1]GD_CHUNG!B385</f>
        <v>13530</v>
      </c>
      <c r="C379" s="42" t="str">
        <f>[1]GD_CHUNG!C385</f>
        <v>Lương Văn Dư</v>
      </c>
      <c r="D379" s="42" t="str">
        <f>[1]GD_CHUNG!D385</f>
        <v>NV Lái xe - VHTTB</v>
      </c>
      <c r="E379" s="13" t="str">
        <f>[1]GD_CHUNG!G385</f>
        <v>HD3N</v>
      </c>
      <c r="F379" s="14">
        <f>VLOOKUP(B379,[1]GD_LCD_HS_LNS!$B$4:$E$993,4,FALSE)</f>
        <v>4166000</v>
      </c>
      <c r="G379" s="54">
        <f>VLOOKUP(B379,[1]GD_CHUNG!$B$5:$N$532,13,FALSE)</f>
        <v>19021243324015</v>
      </c>
      <c r="H379" s="15">
        <f>VLOOKUP(B379,[1]GD_CHAM_CONG!$C$6:$AN$934,38,FALSE)</f>
        <v>27</v>
      </c>
      <c r="I379" s="15">
        <f>VLOOKUP(B379,[1]GD_CHAM_CONG!$C$6:$AS$934,39,FALSE)+VLOOKUP(B379,[1]GD_CHAM_CONG!$C$6:$AS$934,40,FALSE)+VLOOKUP(B379,[1]GD_CHAM_CONG!$C$6:$AS$934,41,FALSE)+VLOOKUP(B379,[1]GD_CHAM_CONG!$C$6:$AS$934,42,FALSE)+VLOOKUP(B379,[1]GD_CHAM_CONG!$C$6:$AS$934,43,FALSE)</f>
        <v>0</v>
      </c>
      <c r="J379" s="15">
        <f>VLOOKUP(B379,[1]GD_CHAM_CONG!$C$6:$AV$934,44,FALSE)+VLOOKUP(B379,[1]GD_CHAM_CONG!$C$6:$AV$934,45,FALSE)+VLOOKUP(B379,[1]GD_CHAM_CONG!$C$6:$AV$934,46,FALSE)</f>
        <v>0</v>
      </c>
      <c r="K379" s="15">
        <f>VLOOKUP(B379,[1]GD_CHAM_CONG!$C$6:$AW$934,47,FALSE)</f>
        <v>0</v>
      </c>
      <c r="L379" s="15">
        <f>VLOOKUP(B379,[1]GD_CHAM_CONG!$C$6:$AZ$934,48,FALSE)</f>
        <v>0</v>
      </c>
      <c r="M379" s="15">
        <f>VLOOKUP(B379,[1]GD_CHAM_CONG!$C$6:$BF$934,50,FALSE)+VLOOKUP(B379,[1]GD_CHAM_CONG!$C$6:$BF$934,51,FALSE)+VLOOKUP(B379,[1]GD_CHAM_CONG!$C$6:$BF$934,52,FALSE)+VLOOKUP(B379,[1]GD_CHAM_CONG!$C$6:$BF$934,53,FALSE)+VLOOKUP(B379,[1]GD_CHAM_CONG!$C$6:$BF$934,54,FALSE)</f>
        <v>0</v>
      </c>
      <c r="N379" s="16">
        <f>VLOOKUP(B379,[1]GD_CHAM_CONG!$C$1:$BK$473,61,FALSE)</f>
        <v>1</v>
      </c>
      <c r="O379" s="16">
        <f>VLOOKUP(B379,[1]GD_LCD_HS_LNS!$B$4:$F$469,5,FALSE)</f>
        <v>1.68</v>
      </c>
      <c r="P379" s="17">
        <f>VLOOKUP(B379,[1]RPT_LNS_LUONG_CHE_DO!$B$5:$BC$548,54,FALSE)</f>
        <v>7560000</v>
      </c>
      <c r="Q379" s="17">
        <f>VLOOKUP(B379,[1]RPT_LNS_LUONG_CHE_DO!$B$5:$CD$916,81,FALSE)</f>
        <v>0</v>
      </c>
      <c r="R379" s="17">
        <f>VLOOKUP(B379,[1]RPT_PHU_CAP_TN!$B$5:$G$992,6,FALSE)</f>
        <v>0</v>
      </c>
      <c r="S379" s="17">
        <f>VLOOKUP(B379,[1]RPT_TIEN_AN_TRUA!$B$5:$I$993,8,FALSE)</f>
        <v>680000</v>
      </c>
      <c r="T379" s="17">
        <f>VLOOKUP(B379,[1]RPT_LNS_LUONG_CHE_DO!$B$5:$BX$920,75,FALSE)+VLOOKUP(B379,[1]RPT_LNS_LUONG_CHE_DO!$B$5:$BY$920,76,FALSE)</f>
        <v>480692.30769230775</v>
      </c>
      <c r="U379" s="13">
        <f>VLOOKUP(B379,[1]RPT_CAC_KHOAN_GIAM_TRU!$B$4:$I$472,7,FALSE) + VLOOKUP(B379,[1]RPT_CAC_KHOAN_GIAM_TRU!$B$4:$I$472,8,FALSE)</f>
        <v>160230.76923076925</v>
      </c>
      <c r="V379" s="17">
        <f t="shared" si="12"/>
        <v>8720692.307692308</v>
      </c>
      <c r="W379" s="18">
        <f>VLOOKUP(B379,[1]RPT_BAO_HIEM!$B$5:$N$992,11,FALSE)</f>
        <v>333280</v>
      </c>
      <c r="X379" s="18">
        <f>VLOOKUP(B379,[1]RPT_BAO_HIEM!$B$5:$N$992,12,FALSE)</f>
        <v>62490</v>
      </c>
      <c r="Y379" s="18">
        <f>VLOOKUP(B379,[1]RPT_BAO_HIEM!$B$5:$N$992,13,FALSE)</f>
        <v>41660</v>
      </c>
      <c r="Z379" s="19">
        <f>MIN(VLOOKUP(B379,[1]RPT_DOAN_PHI!$B$5:$H$894,7,FALSE),115000)</f>
        <v>41660</v>
      </c>
      <c r="AA379" s="18">
        <f>VLOOKUP(B379,[1]RPT_THUE!$B$5:$H$850,7,FALSE)</f>
        <v>0</v>
      </c>
      <c r="AB379" s="18">
        <f t="shared" si="13"/>
        <v>479090</v>
      </c>
      <c r="AC379" s="20">
        <f t="shared" si="14"/>
        <v>8241602.307692308</v>
      </c>
      <c r="AD379" s="20"/>
      <c r="AE379" s="20"/>
      <c r="AF379" s="20">
        <f t="shared" si="15"/>
        <v>8241602.307692308</v>
      </c>
      <c r="AG379" s="82">
        <f t="shared" si="18"/>
        <v>437430</v>
      </c>
    </row>
    <row r="380" spans="1:33" ht="19.5" customHeight="1">
      <c r="A380" s="12">
        <f t="shared" si="19"/>
        <v>374</v>
      </c>
      <c r="B380" s="40">
        <f>[1]GD_CHUNG!B386</f>
        <v>13529</v>
      </c>
      <c r="C380" s="42" t="str">
        <f>[1]GD_CHUNG!C386</f>
        <v>Cao Thế Vĩnh</v>
      </c>
      <c r="D380" s="42" t="str">
        <f>[1]GD_CHUNG!D386</f>
        <v>NV Lái xe - VHTTB</v>
      </c>
      <c r="E380" s="13" t="str">
        <f>[1]GD_CHUNG!G386</f>
        <v>HD3N</v>
      </c>
      <c r="F380" s="14">
        <f>VLOOKUP(B380,[1]GD_LCD_HS_LNS!$B$4:$E$993,4,FALSE)</f>
        <v>4166000</v>
      </c>
      <c r="G380" s="54">
        <f>VLOOKUP(B380,[1]GD_CHUNG!$B$5:$N$532,13,FALSE)</f>
        <v>10520632990016</v>
      </c>
      <c r="H380" s="15">
        <f>VLOOKUP(B380,[1]GD_CHAM_CONG!$C$6:$AN$934,38,FALSE)</f>
        <v>27</v>
      </c>
      <c r="I380" s="15">
        <f>VLOOKUP(B380,[1]GD_CHAM_CONG!$C$6:$AS$934,39,FALSE)+VLOOKUP(B380,[1]GD_CHAM_CONG!$C$6:$AS$934,40,FALSE)+VLOOKUP(B380,[1]GD_CHAM_CONG!$C$6:$AS$934,41,FALSE)+VLOOKUP(B380,[1]GD_CHAM_CONG!$C$6:$AS$934,42,FALSE)+VLOOKUP(B380,[1]GD_CHAM_CONG!$C$6:$AS$934,43,FALSE)</f>
        <v>0</v>
      </c>
      <c r="J380" s="15">
        <f>VLOOKUP(B380,[1]GD_CHAM_CONG!$C$6:$AV$934,44,FALSE)+VLOOKUP(B380,[1]GD_CHAM_CONG!$C$6:$AV$934,45,FALSE)+VLOOKUP(B380,[1]GD_CHAM_CONG!$C$6:$AV$934,46,FALSE)</f>
        <v>0</v>
      </c>
      <c r="K380" s="15">
        <f>VLOOKUP(B380,[1]GD_CHAM_CONG!$C$6:$AW$934,47,FALSE)</f>
        <v>0</v>
      </c>
      <c r="L380" s="15">
        <f>VLOOKUP(B380,[1]GD_CHAM_CONG!$C$6:$AZ$934,48,FALSE)</f>
        <v>0</v>
      </c>
      <c r="M380" s="15">
        <f>VLOOKUP(B380,[1]GD_CHAM_CONG!$C$6:$BF$934,50,FALSE)+VLOOKUP(B380,[1]GD_CHAM_CONG!$C$6:$BF$934,51,FALSE)+VLOOKUP(B380,[1]GD_CHAM_CONG!$C$6:$BF$934,52,FALSE)+VLOOKUP(B380,[1]GD_CHAM_CONG!$C$6:$BF$934,53,FALSE)+VLOOKUP(B380,[1]GD_CHAM_CONG!$C$6:$BF$934,54,FALSE)</f>
        <v>0</v>
      </c>
      <c r="N380" s="16">
        <f>VLOOKUP(B380,[1]GD_CHAM_CONG!$C$1:$BK$473,61,FALSE)</f>
        <v>1</v>
      </c>
      <c r="O380" s="16">
        <f>VLOOKUP(B380,[1]GD_LCD_HS_LNS!$B$4:$F$469,5,FALSE)</f>
        <v>1.68</v>
      </c>
      <c r="P380" s="17">
        <f>VLOOKUP(B380,[1]RPT_LNS_LUONG_CHE_DO!$B$5:$BC$548,54,FALSE)</f>
        <v>7560000</v>
      </c>
      <c r="Q380" s="17">
        <f>VLOOKUP(B380,[1]RPT_LNS_LUONG_CHE_DO!$B$5:$CD$916,81,FALSE)</f>
        <v>0</v>
      </c>
      <c r="R380" s="17">
        <f>VLOOKUP(B380,[1]RPT_PHU_CAP_TN!$B$5:$G$992,6,FALSE)</f>
        <v>0</v>
      </c>
      <c r="S380" s="17">
        <f>VLOOKUP(B380,[1]RPT_TIEN_AN_TRUA!$B$5:$I$993,8,FALSE)</f>
        <v>680000</v>
      </c>
      <c r="T380" s="17">
        <f>VLOOKUP(B380,[1]RPT_LNS_LUONG_CHE_DO!$B$5:$BX$920,75,FALSE)+VLOOKUP(B380,[1]RPT_LNS_LUONG_CHE_DO!$B$5:$BY$920,76,FALSE)</f>
        <v>480692.30769230775</v>
      </c>
      <c r="U380" s="13">
        <f>VLOOKUP(B380,[1]RPT_CAC_KHOAN_GIAM_TRU!$B$4:$I$472,7,FALSE) + VLOOKUP(B380,[1]RPT_CAC_KHOAN_GIAM_TRU!$B$4:$I$472,8,FALSE)</f>
        <v>160230.76923076925</v>
      </c>
      <c r="V380" s="17">
        <f t="shared" si="12"/>
        <v>8720692.307692308</v>
      </c>
      <c r="W380" s="18">
        <f>VLOOKUP(B380,[1]RPT_BAO_HIEM!$B$5:$N$992,11,FALSE)</f>
        <v>333280</v>
      </c>
      <c r="X380" s="18">
        <f>VLOOKUP(B380,[1]RPT_BAO_HIEM!$B$5:$N$992,12,FALSE)</f>
        <v>62490</v>
      </c>
      <c r="Y380" s="18">
        <f>VLOOKUP(B380,[1]RPT_BAO_HIEM!$B$5:$N$992,13,FALSE)</f>
        <v>41660</v>
      </c>
      <c r="Z380" s="19">
        <f>MIN(VLOOKUP(B380,[1]RPT_DOAN_PHI!$B$5:$H$894,7,FALSE),115000)</f>
        <v>41660</v>
      </c>
      <c r="AA380" s="18">
        <f>VLOOKUP(B380,[1]RPT_THUE!$B$5:$H$850,7,FALSE)</f>
        <v>0</v>
      </c>
      <c r="AB380" s="18">
        <f t="shared" si="13"/>
        <v>479090</v>
      </c>
      <c r="AC380" s="20">
        <f t="shared" si="14"/>
        <v>8241602.307692308</v>
      </c>
      <c r="AD380" s="20"/>
      <c r="AE380" s="20"/>
      <c r="AF380" s="20">
        <f t="shared" si="15"/>
        <v>8241602.307692308</v>
      </c>
      <c r="AG380" s="82">
        <f t="shared" si="18"/>
        <v>437430</v>
      </c>
    </row>
    <row r="381" spans="1:33" ht="19.5" customHeight="1">
      <c r="A381" s="12">
        <f t="shared" si="19"/>
        <v>375</v>
      </c>
      <c r="B381" s="40">
        <f>[1]GD_CHUNG!B387</f>
        <v>10648</v>
      </c>
      <c r="C381" s="42" t="str">
        <f>[1]GD_CHUNG!C387</f>
        <v>Phạm Minh Thành</v>
      </c>
      <c r="D381" s="42" t="str">
        <f>[1]GD_CHUNG!D387</f>
        <v>NV Lái xe - VHTTB</v>
      </c>
      <c r="E381" s="13" t="str">
        <f>[1]GD_CHUNG!G387</f>
        <v>HD3N</v>
      </c>
      <c r="F381" s="14">
        <f>VLOOKUP(B381,[1]GD_LCD_HS_LNS!$B$4:$E$993,4,FALSE)</f>
        <v>4166000</v>
      </c>
      <c r="G381" s="54">
        <f>VLOOKUP(B381,[1]GD_CHUNG!$B$5:$N$532,13,FALSE)</f>
        <v>11623063628017</v>
      </c>
      <c r="H381" s="15">
        <f>VLOOKUP(B381,[1]GD_CHAM_CONG!$C$6:$AN$934,38,FALSE)</f>
        <v>27</v>
      </c>
      <c r="I381" s="15">
        <f>VLOOKUP(B381,[1]GD_CHAM_CONG!$C$6:$AS$934,39,FALSE)+VLOOKUP(B381,[1]GD_CHAM_CONG!$C$6:$AS$934,40,FALSE)+VLOOKUP(B381,[1]GD_CHAM_CONG!$C$6:$AS$934,41,FALSE)+VLOOKUP(B381,[1]GD_CHAM_CONG!$C$6:$AS$934,42,FALSE)+VLOOKUP(B381,[1]GD_CHAM_CONG!$C$6:$AS$934,43,FALSE)</f>
        <v>0</v>
      </c>
      <c r="J381" s="15">
        <f>VLOOKUP(B381,[1]GD_CHAM_CONG!$C$6:$AV$934,44,FALSE)+VLOOKUP(B381,[1]GD_CHAM_CONG!$C$6:$AV$934,45,FALSE)+VLOOKUP(B381,[1]GD_CHAM_CONG!$C$6:$AV$934,46,FALSE)</f>
        <v>0</v>
      </c>
      <c r="K381" s="15">
        <f>VLOOKUP(B381,[1]GD_CHAM_CONG!$C$6:$AW$934,47,FALSE)</f>
        <v>0</v>
      </c>
      <c r="L381" s="15">
        <f>VLOOKUP(B381,[1]GD_CHAM_CONG!$C$6:$AZ$934,48,FALSE)</f>
        <v>0</v>
      </c>
      <c r="M381" s="15">
        <f>VLOOKUP(B381,[1]GD_CHAM_CONG!$C$6:$BF$934,50,FALSE)+VLOOKUP(B381,[1]GD_CHAM_CONG!$C$6:$BF$934,51,FALSE)+VLOOKUP(B381,[1]GD_CHAM_CONG!$C$6:$BF$934,52,FALSE)+VLOOKUP(B381,[1]GD_CHAM_CONG!$C$6:$BF$934,53,FALSE)+VLOOKUP(B381,[1]GD_CHAM_CONG!$C$6:$BF$934,54,FALSE)</f>
        <v>0</v>
      </c>
      <c r="N381" s="16">
        <f>VLOOKUP(B381,[1]GD_CHAM_CONG!$C$1:$BK$473,61,FALSE)</f>
        <v>1</v>
      </c>
      <c r="O381" s="16">
        <f>VLOOKUP(B381,[1]GD_LCD_HS_LNS!$B$4:$F$469,5,FALSE)</f>
        <v>1.68</v>
      </c>
      <c r="P381" s="17">
        <f>VLOOKUP(B381,[1]RPT_LNS_LUONG_CHE_DO!$B$5:$BC$548,54,FALSE)</f>
        <v>7560000</v>
      </c>
      <c r="Q381" s="17">
        <f>VLOOKUP(B381,[1]RPT_LNS_LUONG_CHE_DO!$B$5:$CD$916,81,FALSE)</f>
        <v>0</v>
      </c>
      <c r="R381" s="17">
        <f>VLOOKUP(B381,[1]RPT_PHU_CAP_TN!$B$5:$G$992,6,FALSE)</f>
        <v>0</v>
      </c>
      <c r="S381" s="17">
        <f>VLOOKUP(B381,[1]RPT_TIEN_AN_TRUA!$B$5:$I$993,8,FALSE)</f>
        <v>680000</v>
      </c>
      <c r="T381" s="17">
        <f>VLOOKUP(B381,[1]RPT_LNS_LUONG_CHE_DO!$B$5:$BX$920,75,FALSE)+VLOOKUP(B381,[1]RPT_LNS_LUONG_CHE_DO!$B$5:$BY$920,76,FALSE)</f>
        <v>480692.30769230775</v>
      </c>
      <c r="U381" s="13">
        <f>VLOOKUP(B381,[1]RPT_CAC_KHOAN_GIAM_TRU!$B$4:$I$472,7,FALSE) + VLOOKUP(B381,[1]RPT_CAC_KHOAN_GIAM_TRU!$B$4:$I$472,8,FALSE)</f>
        <v>160230.76923076925</v>
      </c>
      <c r="V381" s="17">
        <f t="shared" si="12"/>
        <v>8720692.307692308</v>
      </c>
      <c r="W381" s="18">
        <f>VLOOKUP(B381,[1]RPT_BAO_HIEM!$B$5:$N$992,11,FALSE)</f>
        <v>333280</v>
      </c>
      <c r="X381" s="18">
        <f>VLOOKUP(B381,[1]RPT_BAO_HIEM!$B$5:$N$992,12,FALSE)</f>
        <v>62490</v>
      </c>
      <c r="Y381" s="18">
        <f>VLOOKUP(B381,[1]RPT_BAO_HIEM!$B$5:$N$992,13,FALSE)</f>
        <v>41660</v>
      </c>
      <c r="Z381" s="19">
        <f>MIN(VLOOKUP(B381,[1]RPT_DOAN_PHI!$B$5:$H$894,7,FALSE),115000)</f>
        <v>41660</v>
      </c>
      <c r="AA381" s="18">
        <f>VLOOKUP(B381,[1]RPT_THUE!$B$5:$H$850,7,FALSE)</f>
        <v>0</v>
      </c>
      <c r="AB381" s="18">
        <f t="shared" si="13"/>
        <v>479090</v>
      </c>
      <c r="AC381" s="20">
        <f t="shared" si="14"/>
        <v>8241602.307692308</v>
      </c>
      <c r="AD381" s="21"/>
      <c r="AE381" s="20"/>
      <c r="AF381" s="20">
        <f t="shared" si="15"/>
        <v>8241602.307692308</v>
      </c>
      <c r="AG381" s="82">
        <f t="shared" si="18"/>
        <v>437430</v>
      </c>
    </row>
    <row r="382" spans="1:33" ht="19.5" customHeight="1">
      <c r="A382" s="12">
        <f t="shared" si="19"/>
        <v>376</v>
      </c>
      <c r="B382" s="40">
        <f>[1]GD_CHUNG!B388</f>
        <v>10649</v>
      </c>
      <c r="C382" s="42" t="str">
        <f>[1]GD_CHUNG!C388</f>
        <v>Vũ Minh Tú</v>
      </c>
      <c r="D382" s="42" t="str">
        <f>[1]GD_CHUNG!D388</f>
        <v>NV Lái xe - VHTTB</v>
      </c>
      <c r="E382" s="13" t="str">
        <f>[1]GD_CHUNG!G388</f>
        <v>HD3N</v>
      </c>
      <c r="F382" s="14">
        <f>VLOOKUP(B382,[1]GD_LCD_HS_LNS!$B$4:$E$993,4,FALSE)</f>
        <v>4166000</v>
      </c>
      <c r="G382" s="54">
        <f>VLOOKUP(B382,[1]GD_CHUNG!$B$5:$N$532,13,FALSE)</f>
        <v>10524470154011</v>
      </c>
      <c r="H382" s="15">
        <f>VLOOKUP(B382,[1]GD_CHAM_CONG!$C$6:$AN$934,38,FALSE)</f>
        <v>27</v>
      </c>
      <c r="I382" s="15">
        <f>VLOOKUP(B382,[1]GD_CHAM_CONG!$C$6:$AS$934,39,FALSE)+VLOOKUP(B382,[1]GD_CHAM_CONG!$C$6:$AS$934,40,FALSE)+VLOOKUP(B382,[1]GD_CHAM_CONG!$C$6:$AS$934,41,FALSE)+VLOOKUP(B382,[1]GD_CHAM_CONG!$C$6:$AS$934,42,FALSE)+VLOOKUP(B382,[1]GD_CHAM_CONG!$C$6:$AS$934,43,FALSE)</f>
        <v>0</v>
      </c>
      <c r="J382" s="15">
        <f>VLOOKUP(B382,[1]GD_CHAM_CONG!$C$6:$AV$934,44,FALSE)+VLOOKUP(B382,[1]GD_CHAM_CONG!$C$6:$AV$934,45,FALSE)+VLOOKUP(B382,[1]GD_CHAM_CONG!$C$6:$AV$934,46,FALSE)</f>
        <v>0</v>
      </c>
      <c r="K382" s="15">
        <f>VLOOKUP(B382,[1]GD_CHAM_CONG!$C$6:$AW$934,47,FALSE)</f>
        <v>0</v>
      </c>
      <c r="L382" s="15">
        <f>VLOOKUP(B382,[1]GD_CHAM_CONG!$C$6:$AZ$934,48,FALSE)</f>
        <v>0</v>
      </c>
      <c r="M382" s="15">
        <f>VLOOKUP(B382,[1]GD_CHAM_CONG!$C$6:$BF$934,50,FALSE)+VLOOKUP(B382,[1]GD_CHAM_CONG!$C$6:$BF$934,51,FALSE)+VLOOKUP(B382,[1]GD_CHAM_CONG!$C$6:$BF$934,52,FALSE)+VLOOKUP(B382,[1]GD_CHAM_CONG!$C$6:$BF$934,53,FALSE)+VLOOKUP(B382,[1]GD_CHAM_CONG!$C$6:$BF$934,54,FALSE)</f>
        <v>0</v>
      </c>
      <c r="N382" s="16">
        <f>VLOOKUP(B382,[1]GD_CHAM_CONG!$C$1:$BK$473,61,FALSE)</f>
        <v>1.05</v>
      </c>
      <c r="O382" s="16">
        <f>VLOOKUP(B382,[1]GD_LCD_HS_LNS!$B$4:$F$469,5,FALSE)</f>
        <v>1.68</v>
      </c>
      <c r="P382" s="17">
        <f>VLOOKUP(B382,[1]RPT_LNS_LUONG_CHE_DO!$B$5:$BC$548,54,FALSE)</f>
        <v>7938000</v>
      </c>
      <c r="Q382" s="17">
        <f>VLOOKUP(B382,[1]RPT_LNS_LUONG_CHE_DO!$B$5:$CD$916,81,FALSE)</f>
        <v>0</v>
      </c>
      <c r="R382" s="17">
        <f>VLOOKUP(B382,[1]RPT_PHU_CAP_TN!$B$5:$G$992,6,FALSE)</f>
        <v>0</v>
      </c>
      <c r="S382" s="17">
        <f>VLOOKUP(B382,[1]RPT_TIEN_AN_TRUA!$B$5:$I$993,8,FALSE)</f>
        <v>680000</v>
      </c>
      <c r="T382" s="17">
        <f>VLOOKUP(B382,[1]RPT_LNS_LUONG_CHE_DO!$B$5:$BX$920,75,FALSE)+VLOOKUP(B382,[1]RPT_LNS_LUONG_CHE_DO!$B$5:$BY$920,76,FALSE)</f>
        <v>480692.30769230775</v>
      </c>
      <c r="U382" s="13">
        <f>VLOOKUP(B382,[1]RPT_CAC_KHOAN_GIAM_TRU!$B$4:$I$472,7,FALSE) + VLOOKUP(B382,[1]RPT_CAC_KHOAN_GIAM_TRU!$B$4:$I$472,8,FALSE)</f>
        <v>160230.76923076925</v>
      </c>
      <c r="V382" s="17">
        <f t="shared" si="12"/>
        <v>9098692.307692308</v>
      </c>
      <c r="W382" s="18">
        <f>VLOOKUP(B382,[1]RPT_BAO_HIEM!$B$5:$N$992,11,FALSE)</f>
        <v>333280</v>
      </c>
      <c r="X382" s="18">
        <f>VLOOKUP(B382,[1]RPT_BAO_HIEM!$B$5:$N$992,12,FALSE)</f>
        <v>62490</v>
      </c>
      <c r="Y382" s="18">
        <f>VLOOKUP(B382,[1]RPT_BAO_HIEM!$B$5:$N$992,13,FALSE)</f>
        <v>41660</v>
      </c>
      <c r="Z382" s="19">
        <f>MIN(VLOOKUP(B382,[1]RPT_DOAN_PHI!$B$5:$H$894,7,FALSE),115000)</f>
        <v>41660</v>
      </c>
      <c r="AA382" s="18">
        <f>VLOOKUP(B382,[1]RPT_THUE!$B$5:$H$850,7,FALSE)</f>
        <v>0</v>
      </c>
      <c r="AB382" s="18">
        <f t="shared" si="13"/>
        <v>479090</v>
      </c>
      <c r="AC382" s="20">
        <f t="shared" si="14"/>
        <v>8619602.307692308</v>
      </c>
      <c r="AD382" s="20"/>
      <c r="AE382" s="20"/>
      <c r="AF382" s="20">
        <f t="shared" si="15"/>
        <v>8619602.307692308</v>
      </c>
      <c r="AG382" s="82">
        <f t="shared" si="18"/>
        <v>437430</v>
      </c>
    </row>
    <row r="383" spans="1:33" ht="19.5" customHeight="1">
      <c r="A383" s="12">
        <f t="shared" si="19"/>
        <v>377</v>
      </c>
      <c r="B383" s="40">
        <f>[1]GD_CHUNG!B389</f>
        <v>10651</v>
      </c>
      <c r="C383" s="42" t="str">
        <f>[1]GD_CHUNG!C389</f>
        <v>Đỗ Văn Chính</v>
      </c>
      <c r="D383" s="42" t="str">
        <f>[1]GD_CHUNG!D389</f>
        <v>NV Lái xe - VHTTB</v>
      </c>
      <c r="E383" s="13" t="str">
        <f>[1]GD_CHUNG!G389</f>
        <v>HD3N</v>
      </c>
      <c r="F383" s="14">
        <f>VLOOKUP(B383,[1]GD_LCD_HS_LNS!$B$4:$E$993,4,FALSE)</f>
        <v>4166000</v>
      </c>
      <c r="G383" s="54">
        <f>VLOOKUP(B383,[1]GD_CHUNG!$B$5:$N$532,13,FALSE)</f>
        <v>10525139402018</v>
      </c>
      <c r="H383" s="15">
        <f>VLOOKUP(B383,[1]GD_CHAM_CONG!$C$6:$AN$934,38,FALSE)</f>
        <v>27</v>
      </c>
      <c r="I383" s="15">
        <f>VLOOKUP(B383,[1]GD_CHAM_CONG!$C$6:$AS$934,39,FALSE)+VLOOKUP(B383,[1]GD_CHAM_CONG!$C$6:$AS$934,40,FALSE)+VLOOKUP(B383,[1]GD_CHAM_CONG!$C$6:$AS$934,41,FALSE)+VLOOKUP(B383,[1]GD_CHAM_CONG!$C$6:$AS$934,42,FALSE)+VLOOKUP(B383,[1]GD_CHAM_CONG!$C$6:$AS$934,43,FALSE)</f>
        <v>0</v>
      </c>
      <c r="J383" s="15">
        <f>VLOOKUP(B383,[1]GD_CHAM_CONG!$C$6:$AV$934,44,FALSE)+VLOOKUP(B383,[1]GD_CHAM_CONG!$C$6:$AV$934,45,FALSE)+VLOOKUP(B383,[1]GD_CHAM_CONG!$C$6:$AV$934,46,FALSE)</f>
        <v>0</v>
      </c>
      <c r="K383" s="15">
        <f>VLOOKUP(B383,[1]GD_CHAM_CONG!$C$6:$AW$934,47,FALSE)</f>
        <v>0</v>
      </c>
      <c r="L383" s="15">
        <f>VLOOKUP(B383,[1]GD_CHAM_CONG!$C$6:$AZ$934,48,FALSE)</f>
        <v>0</v>
      </c>
      <c r="M383" s="15">
        <f>VLOOKUP(B383,[1]GD_CHAM_CONG!$C$6:$BF$934,50,FALSE)+VLOOKUP(B383,[1]GD_CHAM_CONG!$C$6:$BF$934,51,FALSE)+VLOOKUP(B383,[1]GD_CHAM_CONG!$C$6:$BF$934,52,FALSE)+VLOOKUP(B383,[1]GD_CHAM_CONG!$C$6:$BF$934,53,FALSE)+VLOOKUP(B383,[1]GD_CHAM_CONG!$C$6:$BF$934,54,FALSE)</f>
        <v>0</v>
      </c>
      <c r="N383" s="16">
        <f>VLOOKUP(B383,[1]GD_CHAM_CONG!$C$1:$BK$473,61,FALSE)</f>
        <v>0.96</v>
      </c>
      <c r="O383" s="16">
        <f>VLOOKUP(B383,[1]GD_LCD_HS_LNS!$B$4:$F$469,5,FALSE)</f>
        <v>1.68</v>
      </c>
      <c r="P383" s="17">
        <f>VLOOKUP(B383,[1]RPT_LNS_LUONG_CHE_DO!$B$5:$BC$548,54,FALSE)</f>
        <v>7257599.9999999991</v>
      </c>
      <c r="Q383" s="17">
        <f>VLOOKUP(B383,[1]RPT_LNS_LUONG_CHE_DO!$B$5:$CD$916,81,FALSE)</f>
        <v>0</v>
      </c>
      <c r="R383" s="17">
        <f>VLOOKUP(B383,[1]RPT_PHU_CAP_TN!$B$5:$G$992,6,FALSE)</f>
        <v>0</v>
      </c>
      <c r="S383" s="17">
        <f>VLOOKUP(B383,[1]RPT_TIEN_AN_TRUA!$B$5:$I$993,8,FALSE)</f>
        <v>680000</v>
      </c>
      <c r="T383" s="17">
        <f>VLOOKUP(B383,[1]RPT_LNS_LUONG_CHE_DO!$B$5:$BX$920,75,FALSE)+VLOOKUP(B383,[1]RPT_LNS_LUONG_CHE_DO!$B$5:$BY$920,76,FALSE)</f>
        <v>480692.30769230775</v>
      </c>
      <c r="U383" s="13">
        <f>VLOOKUP(B383,[1]RPT_CAC_KHOAN_GIAM_TRU!$B$4:$I$472,7,FALSE) + VLOOKUP(B383,[1]RPT_CAC_KHOAN_GIAM_TRU!$B$4:$I$472,8,FALSE)</f>
        <v>160230.76923076925</v>
      </c>
      <c r="V383" s="17">
        <f t="shared" si="12"/>
        <v>8418292.3076923061</v>
      </c>
      <c r="W383" s="18">
        <f>VLOOKUP(B383,[1]RPT_BAO_HIEM!$B$5:$N$992,11,FALSE)</f>
        <v>333280</v>
      </c>
      <c r="X383" s="18">
        <f>VLOOKUP(B383,[1]RPT_BAO_HIEM!$B$5:$N$992,12,FALSE)</f>
        <v>62490</v>
      </c>
      <c r="Y383" s="18">
        <f>VLOOKUP(B383,[1]RPT_BAO_HIEM!$B$5:$N$992,13,FALSE)</f>
        <v>41660</v>
      </c>
      <c r="Z383" s="19">
        <f>MIN(VLOOKUP(B383,[1]RPT_DOAN_PHI!$B$5:$H$894,7,FALSE),115000)</f>
        <v>41660</v>
      </c>
      <c r="AA383" s="18">
        <f>VLOOKUP(B383,[1]RPT_THUE!$B$5:$H$850,7,FALSE)</f>
        <v>0</v>
      </c>
      <c r="AB383" s="18">
        <f t="shared" si="13"/>
        <v>479090</v>
      </c>
      <c r="AC383" s="20">
        <f t="shared" si="14"/>
        <v>7939202.3076923061</v>
      </c>
      <c r="AD383" s="20"/>
      <c r="AE383" s="20"/>
      <c r="AF383" s="20">
        <f t="shared" si="15"/>
        <v>7939202.3076923061</v>
      </c>
      <c r="AG383" s="82">
        <f t="shared" si="18"/>
        <v>437430</v>
      </c>
    </row>
    <row r="384" spans="1:33" ht="19.5" customHeight="1">
      <c r="A384" s="12">
        <f t="shared" si="19"/>
        <v>378</v>
      </c>
      <c r="B384" s="40">
        <f>[1]GD_CHUNG!B390</f>
        <v>10656</v>
      </c>
      <c r="C384" s="42" t="str">
        <f>[1]GD_CHUNG!C390</f>
        <v>Bùi Việt Bắc</v>
      </c>
      <c r="D384" s="42" t="str">
        <f>[1]GD_CHUNG!D390</f>
        <v>NV Lái xe - VHTTB</v>
      </c>
      <c r="E384" s="13" t="str">
        <f>[1]GD_CHUNG!G390</f>
        <v>HD3N</v>
      </c>
      <c r="F384" s="14">
        <f>VLOOKUP(B384,[1]GD_LCD_HS_LNS!$B$4:$E$993,4,FALSE)</f>
        <v>4166000</v>
      </c>
      <c r="G384" s="54">
        <f>VLOOKUP(B384,[1]GD_CHUNG!$B$5:$N$532,13,FALSE)</f>
        <v>10525139458013</v>
      </c>
      <c r="H384" s="15">
        <f>VLOOKUP(B384,[1]GD_CHAM_CONG!$C$6:$AN$934,38,FALSE)</f>
        <v>27</v>
      </c>
      <c r="I384" s="15">
        <f>VLOOKUP(B384,[1]GD_CHAM_CONG!$C$6:$AS$934,39,FALSE)+VLOOKUP(B384,[1]GD_CHAM_CONG!$C$6:$AS$934,40,FALSE)+VLOOKUP(B384,[1]GD_CHAM_CONG!$C$6:$AS$934,41,FALSE)+VLOOKUP(B384,[1]GD_CHAM_CONG!$C$6:$AS$934,42,FALSE)+VLOOKUP(B384,[1]GD_CHAM_CONG!$C$6:$AS$934,43,FALSE)</f>
        <v>0</v>
      </c>
      <c r="J384" s="15">
        <f>VLOOKUP(B384,[1]GD_CHAM_CONG!$C$6:$AV$934,44,FALSE)+VLOOKUP(B384,[1]GD_CHAM_CONG!$C$6:$AV$934,45,FALSE)+VLOOKUP(B384,[1]GD_CHAM_CONG!$C$6:$AV$934,46,FALSE)</f>
        <v>0</v>
      </c>
      <c r="K384" s="15">
        <f>VLOOKUP(B384,[1]GD_CHAM_CONG!$C$6:$AW$934,47,FALSE)</f>
        <v>0</v>
      </c>
      <c r="L384" s="15">
        <f>VLOOKUP(B384,[1]GD_CHAM_CONG!$C$6:$AZ$934,48,FALSE)</f>
        <v>0</v>
      </c>
      <c r="M384" s="15">
        <f>VLOOKUP(B384,[1]GD_CHAM_CONG!$C$6:$BF$934,50,FALSE)+VLOOKUP(B384,[1]GD_CHAM_CONG!$C$6:$BF$934,51,FALSE)+VLOOKUP(B384,[1]GD_CHAM_CONG!$C$6:$BF$934,52,FALSE)+VLOOKUP(B384,[1]GD_CHAM_CONG!$C$6:$BF$934,53,FALSE)+VLOOKUP(B384,[1]GD_CHAM_CONG!$C$6:$BF$934,54,FALSE)</f>
        <v>0</v>
      </c>
      <c r="N384" s="16">
        <f>VLOOKUP(B384,[1]GD_CHAM_CONG!$C$1:$BK$473,61,FALSE)</f>
        <v>0.9</v>
      </c>
      <c r="O384" s="16">
        <f>VLOOKUP(B384,[1]GD_LCD_HS_LNS!$B$4:$F$469,5,FALSE)</f>
        <v>1.68</v>
      </c>
      <c r="P384" s="17">
        <f>VLOOKUP(B384,[1]RPT_LNS_LUONG_CHE_DO!$B$5:$BC$548,54,FALSE)</f>
        <v>6804000</v>
      </c>
      <c r="Q384" s="17">
        <f>VLOOKUP(B384,[1]RPT_LNS_LUONG_CHE_DO!$B$5:$CD$916,81,FALSE)</f>
        <v>0</v>
      </c>
      <c r="R384" s="17">
        <f>VLOOKUP(B384,[1]RPT_PHU_CAP_TN!$B$5:$G$992,6,FALSE)</f>
        <v>0</v>
      </c>
      <c r="S384" s="17">
        <f>VLOOKUP(B384,[1]RPT_TIEN_AN_TRUA!$B$5:$I$993,8,FALSE)</f>
        <v>680000</v>
      </c>
      <c r="T384" s="17">
        <f>VLOOKUP(B384,[1]RPT_LNS_LUONG_CHE_DO!$B$5:$BX$920,75,FALSE)+VLOOKUP(B384,[1]RPT_LNS_LUONG_CHE_DO!$B$5:$BY$920,76,FALSE)</f>
        <v>480692.30769230775</v>
      </c>
      <c r="U384" s="13">
        <f>VLOOKUP(B384,[1]RPT_CAC_KHOAN_GIAM_TRU!$B$4:$I$472,7,FALSE) + VLOOKUP(B384,[1]RPT_CAC_KHOAN_GIAM_TRU!$B$4:$I$472,8,FALSE)</f>
        <v>160230.76923076925</v>
      </c>
      <c r="V384" s="17">
        <f t="shared" si="12"/>
        <v>7964692.307692308</v>
      </c>
      <c r="W384" s="18">
        <f>VLOOKUP(B384,[1]RPT_BAO_HIEM!$B$5:$N$992,11,FALSE)</f>
        <v>333280</v>
      </c>
      <c r="X384" s="18">
        <f>VLOOKUP(B384,[1]RPT_BAO_HIEM!$B$5:$N$992,12,FALSE)</f>
        <v>62490</v>
      </c>
      <c r="Y384" s="18">
        <f>VLOOKUP(B384,[1]RPT_BAO_HIEM!$B$5:$N$992,13,FALSE)</f>
        <v>41660</v>
      </c>
      <c r="Z384" s="19">
        <f>MIN(VLOOKUP(B384,[1]RPT_DOAN_PHI!$B$5:$H$894,7,FALSE),115000)</f>
        <v>41660</v>
      </c>
      <c r="AA384" s="18">
        <f>VLOOKUP(B384,[1]RPT_THUE!$B$5:$H$850,7,FALSE)</f>
        <v>0</v>
      </c>
      <c r="AB384" s="18">
        <f t="shared" si="13"/>
        <v>479090</v>
      </c>
      <c r="AC384" s="20">
        <f t="shared" si="14"/>
        <v>7485602.307692308</v>
      </c>
      <c r="AD384" s="21"/>
      <c r="AE384" s="20"/>
      <c r="AF384" s="20">
        <f t="shared" si="15"/>
        <v>7485602.307692308</v>
      </c>
      <c r="AG384" s="82">
        <f t="shared" si="18"/>
        <v>437430</v>
      </c>
    </row>
    <row r="385" spans="1:33" ht="19.5" customHeight="1">
      <c r="A385" s="12">
        <f t="shared" si="19"/>
        <v>379</v>
      </c>
      <c r="B385" s="40">
        <f>[1]GD_CHUNG!B391</f>
        <v>10658</v>
      </c>
      <c r="C385" s="42" t="str">
        <f>[1]GD_CHUNG!C391</f>
        <v>Nguyễn Phương Tuấn</v>
      </c>
      <c r="D385" s="42" t="str">
        <f>[1]GD_CHUNG!D391</f>
        <v>NV Lái xe - VHTTB</v>
      </c>
      <c r="E385" s="13" t="str">
        <f>[1]GD_CHUNG!G391</f>
        <v>HD3N</v>
      </c>
      <c r="F385" s="14">
        <f>VLOOKUP(B385,[1]GD_LCD_HS_LNS!$B$4:$E$993,4,FALSE)</f>
        <v>4166000</v>
      </c>
      <c r="G385" s="54">
        <f>VLOOKUP(B385,[1]GD_CHUNG!$B$5:$N$532,13,FALSE)</f>
        <v>10525139448018</v>
      </c>
      <c r="H385" s="15">
        <f>VLOOKUP(B385,[1]GD_CHAM_CONG!$C$6:$AN$934,38,FALSE)</f>
        <v>27</v>
      </c>
      <c r="I385" s="15">
        <f>VLOOKUP(B385,[1]GD_CHAM_CONG!$C$6:$AS$934,39,FALSE)+VLOOKUP(B385,[1]GD_CHAM_CONG!$C$6:$AS$934,40,FALSE)+VLOOKUP(B385,[1]GD_CHAM_CONG!$C$6:$AS$934,41,FALSE)+VLOOKUP(B385,[1]GD_CHAM_CONG!$C$6:$AS$934,42,FALSE)+VLOOKUP(B385,[1]GD_CHAM_CONG!$C$6:$AS$934,43,FALSE)</f>
        <v>0</v>
      </c>
      <c r="J385" s="15">
        <f>VLOOKUP(B385,[1]GD_CHAM_CONG!$C$6:$AV$934,44,FALSE)+VLOOKUP(B385,[1]GD_CHAM_CONG!$C$6:$AV$934,45,FALSE)+VLOOKUP(B385,[1]GD_CHAM_CONG!$C$6:$AV$934,46,FALSE)</f>
        <v>0</v>
      </c>
      <c r="K385" s="15">
        <f>VLOOKUP(B385,[1]GD_CHAM_CONG!$C$6:$AW$934,47,FALSE)</f>
        <v>0</v>
      </c>
      <c r="L385" s="15">
        <f>VLOOKUP(B385,[1]GD_CHAM_CONG!$C$6:$AZ$934,48,FALSE)</f>
        <v>0</v>
      </c>
      <c r="M385" s="15">
        <f>VLOOKUP(B385,[1]GD_CHAM_CONG!$C$6:$BF$934,50,FALSE)+VLOOKUP(B385,[1]GD_CHAM_CONG!$C$6:$BF$934,51,FALSE)+VLOOKUP(B385,[1]GD_CHAM_CONG!$C$6:$BF$934,52,FALSE)+VLOOKUP(B385,[1]GD_CHAM_CONG!$C$6:$BF$934,53,FALSE)+VLOOKUP(B385,[1]GD_CHAM_CONG!$C$6:$BF$934,54,FALSE)</f>
        <v>0</v>
      </c>
      <c r="N385" s="16">
        <f>VLOOKUP(B385,[1]GD_CHAM_CONG!$C$1:$BK$473,61,FALSE)</f>
        <v>1</v>
      </c>
      <c r="O385" s="16">
        <f>VLOOKUP(B385,[1]GD_LCD_HS_LNS!$B$4:$F$469,5,FALSE)</f>
        <v>1.68</v>
      </c>
      <c r="P385" s="17">
        <f>VLOOKUP(B385,[1]RPT_LNS_LUONG_CHE_DO!$B$5:$BC$548,54,FALSE)</f>
        <v>7560000</v>
      </c>
      <c r="Q385" s="17">
        <f>VLOOKUP(B385,[1]RPT_LNS_LUONG_CHE_DO!$B$5:$CD$916,81,FALSE)</f>
        <v>0</v>
      </c>
      <c r="R385" s="17">
        <f>VLOOKUP(B385,[1]RPT_PHU_CAP_TN!$B$5:$G$992,6,FALSE)</f>
        <v>0</v>
      </c>
      <c r="S385" s="17">
        <f>VLOOKUP(B385,[1]RPT_TIEN_AN_TRUA!$B$5:$I$993,8,FALSE)</f>
        <v>680000</v>
      </c>
      <c r="T385" s="17">
        <f>VLOOKUP(B385,[1]RPT_LNS_LUONG_CHE_DO!$B$5:$BX$920,75,FALSE)+VLOOKUP(B385,[1]RPT_LNS_LUONG_CHE_DO!$B$5:$BY$920,76,FALSE)</f>
        <v>480692.30769230775</v>
      </c>
      <c r="U385" s="13">
        <f>VLOOKUP(B385,[1]RPT_CAC_KHOAN_GIAM_TRU!$B$4:$I$472,7,FALSE) + VLOOKUP(B385,[1]RPT_CAC_KHOAN_GIAM_TRU!$B$4:$I$472,8,FALSE)</f>
        <v>160230.76923076925</v>
      </c>
      <c r="V385" s="17">
        <f t="shared" si="12"/>
        <v>8720692.307692308</v>
      </c>
      <c r="W385" s="18">
        <f>VLOOKUP(B385,[1]RPT_BAO_HIEM!$B$5:$N$992,11,FALSE)</f>
        <v>333280</v>
      </c>
      <c r="X385" s="18">
        <f>VLOOKUP(B385,[1]RPT_BAO_HIEM!$B$5:$N$992,12,FALSE)</f>
        <v>62490</v>
      </c>
      <c r="Y385" s="18">
        <f>VLOOKUP(B385,[1]RPT_BAO_HIEM!$B$5:$N$992,13,FALSE)</f>
        <v>41660</v>
      </c>
      <c r="Z385" s="19">
        <f>MIN(VLOOKUP(B385,[1]RPT_DOAN_PHI!$B$5:$H$894,7,FALSE),115000)</f>
        <v>41660</v>
      </c>
      <c r="AA385" s="18">
        <f>VLOOKUP(B385,[1]RPT_THUE!$B$5:$H$850,7,FALSE)</f>
        <v>0</v>
      </c>
      <c r="AB385" s="18">
        <f t="shared" si="13"/>
        <v>479090</v>
      </c>
      <c r="AC385" s="20">
        <f t="shared" si="14"/>
        <v>8241602.307692308</v>
      </c>
      <c r="AD385" s="20"/>
      <c r="AE385" s="20"/>
      <c r="AF385" s="20">
        <f t="shared" si="15"/>
        <v>8241602.307692308</v>
      </c>
      <c r="AG385" s="82">
        <f t="shared" si="18"/>
        <v>437430</v>
      </c>
    </row>
    <row r="386" spans="1:33" ht="19.5" customHeight="1">
      <c r="A386" s="12">
        <f t="shared" si="19"/>
        <v>380</v>
      </c>
      <c r="B386" s="40">
        <f>[1]GD_CHUNG!B392</f>
        <v>10665</v>
      </c>
      <c r="C386" s="42" t="str">
        <f>[1]GD_CHUNG!C392</f>
        <v>Trần Hồng Sơn</v>
      </c>
      <c r="D386" s="42" t="str">
        <f>[1]GD_CHUNG!D392</f>
        <v>NV Lái xe - VHTTB</v>
      </c>
      <c r="E386" s="13" t="str">
        <f>[1]GD_CHUNG!G392</f>
        <v>HD3N</v>
      </c>
      <c r="F386" s="14">
        <f>VLOOKUP(B386,[1]GD_LCD_HS_LNS!$B$4:$E$993,4,FALSE)</f>
        <v>4166000</v>
      </c>
      <c r="G386" s="54">
        <f>VLOOKUP(B386,[1]GD_CHUNG!$B$5:$N$532,13,FALSE)</f>
        <v>10525139467012</v>
      </c>
      <c r="H386" s="15">
        <f>VLOOKUP(B386,[1]GD_CHAM_CONG!$C$6:$AN$934,38,FALSE)</f>
        <v>27</v>
      </c>
      <c r="I386" s="15">
        <f>VLOOKUP(B386,[1]GD_CHAM_CONG!$C$6:$AS$934,39,FALSE)+VLOOKUP(B386,[1]GD_CHAM_CONG!$C$6:$AS$934,40,FALSE)+VLOOKUP(B386,[1]GD_CHAM_CONG!$C$6:$AS$934,41,FALSE)+VLOOKUP(B386,[1]GD_CHAM_CONG!$C$6:$AS$934,42,FALSE)+VLOOKUP(B386,[1]GD_CHAM_CONG!$C$6:$AS$934,43,FALSE)</f>
        <v>0</v>
      </c>
      <c r="J386" s="15">
        <f>VLOOKUP(B386,[1]GD_CHAM_CONG!$C$6:$AV$934,44,FALSE)+VLOOKUP(B386,[1]GD_CHAM_CONG!$C$6:$AV$934,45,FALSE)+VLOOKUP(B386,[1]GD_CHAM_CONG!$C$6:$AV$934,46,FALSE)</f>
        <v>0</v>
      </c>
      <c r="K386" s="15">
        <f>VLOOKUP(B386,[1]GD_CHAM_CONG!$C$6:$AW$934,47,FALSE)</f>
        <v>0</v>
      </c>
      <c r="L386" s="15">
        <f>VLOOKUP(B386,[1]GD_CHAM_CONG!$C$6:$AZ$934,48,FALSE)</f>
        <v>0</v>
      </c>
      <c r="M386" s="15">
        <f>VLOOKUP(B386,[1]GD_CHAM_CONG!$C$6:$BF$934,50,FALSE)+VLOOKUP(B386,[1]GD_CHAM_CONG!$C$6:$BF$934,51,FALSE)+VLOOKUP(B386,[1]GD_CHAM_CONG!$C$6:$BF$934,52,FALSE)+VLOOKUP(B386,[1]GD_CHAM_CONG!$C$6:$BF$934,53,FALSE)+VLOOKUP(B386,[1]GD_CHAM_CONG!$C$6:$BF$934,54,FALSE)</f>
        <v>0</v>
      </c>
      <c r="N386" s="16">
        <f>VLOOKUP(B386,[1]GD_CHAM_CONG!$C$1:$BK$473,61,FALSE)</f>
        <v>1</v>
      </c>
      <c r="O386" s="16">
        <f>VLOOKUP(B386,[1]GD_LCD_HS_LNS!$B$4:$F$469,5,FALSE)</f>
        <v>1.68</v>
      </c>
      <c r="P386" s="17">
        <f>VLOOKUP(B386,[1]RPT_LNS_LUONG_CHE_DO!$B$5:$BC$548,54,FALSE)</f>
        <v>7560000</v>
      </c>
      <c r="Q386" s="17">
        <f>VLOOKUP(B386,[1]RPT_LNS_LUONG_CHE_DO!$B$5:$CD$916,81,FALSE)</f>
        <v>0</v>
      </c>
      <c r="R386" s="17">
        <f>VLOOKUP(B386,[1]RPT_PHU_CAP_TN!$B$5:$G$992,6,FALSE)</f>
        <v>0</v>
      </c>
      <c r="S386" s="17">
        <f>VLOOKUP(B386,[1]RPT_TIEN_AN_TRUA!$B$5:$I$993,8,FALSE)</f>
        <v>680000</v>
      </c>
      <c r="T386" s="17">
        <f>VLOOKUP(B386,[1]RPT_LNS_LUONG_CHE_DO!$B$5:$BX$920,75,FALSE)+VLOOKUP(B386,[1]RPT_LNS_LUONG_CHE_DO!$B$5:$BY$920,76,FALSE)</f>
        <v>480692.30769230775</v>
      </c>
      <c r="U386" s="13">
        <f>VLOOKUP(B386,[1]RPT_CAC_KHOAN_GIAM_TRU!$B$4:$I$472,7,FALSE) + VLOOKUP(B386,[1]RPT_CAC_KHOAN_GIAM_TRU!$B$4:$I$472,8,FALSE)</f>
        <v>160230.76923076925</v>
      </c>
      <c r="V386" s="17">
        <f t="shared" si="12"/>
        <v>8720692.307692308</v>
      </c>
      <c r="W386" s="18">
        <f>VLOOKUP(B386,[1]RPT_BAO_HIEM!$B$5:$N$992,11,FALSE)</f>
        <v>333280</v>
      </c>
      <c r="X386" s="18">
        <f>VLOOKUP(B386,[1]RPT_BAO_HIEM!$B$5:$N$992,12,FALSE)</f>
        <v>62490</v>
      </c>
      <c r="Y386" s="18">
        <f>VLOOKUP(B386,[1]RPT_BAO_HIEM!$B$5:$N$992,13,FALSE)</f>
        <v>41660</v>
      </c>
      <c r="Z386" s="19">
        <f>MIN(VLOOKUP(B386,[1]RPT_DOAN_PHI!$B$5:$H$894,7,FALSE),115000)</f>
        <v>41660</v>
      </c>
      <c r="AA386" s="18">
        <f>VLOOKUP(B386,[1]RPT_THUE!$B$5:$H$850,7,FALSE)</f>
        <v>0</v>
      </c>
      <c r="AB386" s="18">
        <f t="shared" si="13"/>
        <v>479090</v>
      </c>
      <c r="AC386" s="20">
        <f t="shared" si="14"/>
        <v>8241602.307692308</v>
      </c>
      <c r="AD386" s="20"/>
      <c r="AE386" s="20"/>
      <c r="AF386" s="20">
        <f t="shared" si="15"/>
        <v>8241602.307692308</v>
      </c>
      <c r="AG386" s="82">
        <f t="shared" si="18"/>
        <v>437430</v>
      </c>
    </row>
    <row r="387" spans="1:33" ht="19.5" customHeight="1">
      <c r="A387" s="12">
        <f t="shared" si="19"/>
        <v>381</v>
      </c>
      <c r="B387" s="40">
        <f>[1]GD_CHUNG!B393</f>
        <v>10671</v>
      </c>
      <c r="C387" s="42" t="str">
        <f>[1]GD_CHUNG!C393</f>
        <v>Lê Đức Duy</v>
      </c>
      <c r="D387" s="42" t="str">
        <f>[1]GD_CHUNG!D393</f>
        <v>NV Lái xe - VHTTB</v>
      </c>
      <c r="E387" s="13" t="str">
        <f>[1]GD_CHUNG!G393</f>
        <v>HD3N</v>
      </c>
      <c r="F387" s="14">
        <f>VLOOKUP(B387,[1]GD_LCD_HS_LNS!$B$4:$E$993,4,FALSE)</f>
        <v>4166000</v>
      </c>
      <c r="G387" s="54">
        <f>VLOOKUP(B387,[1]GD_CHUNG!$B$5:$N$532,13,FALSE)</f>
        <v>10522089555013</v>
      </c>
      <c r="H387" s="15">
        <f>VLOOKUP(B387,[1]GD_CHAM_CONG!$C$6:$AN$934,38,FALSE)</f>
        <v>27</v>
      </c>
      <c r="I387" s="15">
        <f>VLOOKUP(B387,[1]GD_CHAM_CONG!$C$6:$AS$934,39,FALSE)+VLOOKUP(B387,[1]GD_CHAM_CONG!$C$6:$AS$934,40,FALSE)+VLOOKUP(B387,[1]GD_CHAM_CONG!$C$6:$AS$934,41,FALSE)+VLOOKUP(B387,[1]GD_CHAM_CONG!$C$6:$AS$934,42,FALSE)+VLOOKUP(B387,[1]GD_CHAM_CONG!$C$6:$AS$934,43,FALSE)</f>
        <v>0</v>
      </c>
      <c r="J387" s="15">
        <f>VLOOKUP(B387,[1]GD_CHAM_CONG!$C$6:$AV$934,44,FALSE)+VLOOKUP(B387,[1]GD_CHAM_CONG!$C$6:$AV$934,45,FALSE)+VLOOKUP(B387,[1]GD_CHAM_CONG!$C$6:$AV$934,46,FALSE)</f>
        <v>0</v>
      </c>
      <c r="K387" s="15">
        <f>VLOOKUP(B387,[1]GD_CHAM_CONG!$C$6:$AW$934,47,FALSE)</f>
        <v>0</v>
      </c>
      <c r="L387" s="15">
        <f>VLOOKUP(B387,[1]GD_CHAM_CONG!$C$6:$AZ$934,48,FALSE)</f>
        <v>0</v>
      </c>
      <c r="M387" s="15">
        <f>VLOOKUP(B387,[1]GD_CHAM_CONG!$C$6:$BF$934,50,FALSE)+VLOOKUP(B387,[1]GD_CHAM_CONG!$C$6:$BF$934,51,FALSE)+VLOOKUP(B387,[1]GD_CHAM_CONG!$C$6:$BF$934,52,FALSE)+VLOOKUP(B387,[1]GD_CHAM_CONG!$C$6:$BF$934,53,FALSE)+VLOOKUP(B387,[1]GD_CHAM_CONG!$C$6:$BF$934,54,FALSE)</f>
        <v>0</v>
      </c>
      <c r="N387" s="16">
        <f>VLOOKUP(B387,[1]GD_CHAM_CONG!$C$1:$BK$473,61,FALSE)</f>
        <v>0.96</v>
      </c>
      <c r="O387" s="16">
        <f>VLOOKUP(B387,[1]GD_LCD_HS_LNS!$B$4:$F$469,5,FALSE)</f>
        <v>1.68</v>
      </c>
      <c r="P387" s="17">
        <f>VLOOKUP(B387,[1]RPT_LNS_LUONG_CHE_DO!$B$5:$BC$548,54,FALSE)</f>
        <v>7257599.9999999991</v>
      </c>
      <c r="Q387" s="17">
        <f>VLOOKUP(B387,[1]RPT_LNS_LUONG_CHE_DO!$B$5:$CD$916,81,FALSE)</f>
        <v>0</v>
      </c>
      <c r="R387" s="17">
        <f>VLOOKUP(B387,[1]RPT_PHU_CAP_TN!$B$5:$G$992,6,FALSE)</f>
        <v>0</v>
      </c>
      <c r="S387" s="17">
        <f>VLOOKUP(B387,[1]RPT_TIEN_AN_TRUA!$B$5:$I$993,8,FALSE)</f>
        <v>680000</v>
      </c>
      <c r="T387" s="17">
        <f>VLOOKUP(B387,[1]RPT_LNS_LUONG_CHE_DO!$B$5:$BX$920,75,FALSE)+VLOOKUP(B387,[1]RPT_LNS_LUONG_CHE_DO!$B$5:$BY$920,76,FALSE)</f>
        <v>480692.30769230775</v>
      </c>
      <c r="U387" s="13">
        <f>VLOOKUP(B387,[1]RPT_CAC_KHOAN_GIAM_TRU!$B$4:$I$472,7,FALSE) + VLOOKUP(B387,[1]RPT_CAC_KHOAN_GIAM_TRU!$B$4:$I$472,8,FALSE)</f>
        <v>160230.76923076925</v>
      </c>
      <c r="V387" s="17">
        <f t="shared" si="12"/>
        <v>8418292.3076923061</v>
      </c>
      <c r="W387" s="18">
        <f>VLOOKUP(B387,[1]RPT_BAO_HIEM!$B$5:$N$992,11,FALSE)</f>
        <v>333280</v>
      </c>
      <c r="X387" s="18">
        <f>VLOOKUP(B387,[1]RPT_BAO_HIEM!$B$5:$N$992,12,FALSE)</f>
        <v>62490</v>
      </c>
      <c r="Y387" s="18">
        <f>VLOOKUP(B387,[1]RPT_BAO_HIEM!$B$5:$N$992,13,FALSE)</f>
        <v>41660</v>
      </c>
      <c r="Z387" s="19">
        <f>MIN(VLOOKUP(B387,[1]RPT_DOAN_PHI!$B$5:$H$894,7,FALSE),115000)</f>
        <v>41660</v>
      </c>
      <c r="AA387" s="18">
        <f>VLOOKUP(B387,[1]RPT_THUE!$B$5:$H$850,7,FALSE)</f>
        <v>0</v>
      </c>
      <c r="AB387" s="18">
        <f t="shared" si="13"/>
        <v>479090</v>
      </c>
      <c r="AC387" s="20">
        <f t="shared" si="14"/>
        <v>7939202.3076923061</v>
      </c>
      <c r="AD387" s="21"/>
      <c r="AE387" s="20"/>
      <c r="AF387" s="20">
        <f t="shared" si="15"/>
        <v>7939202.3076923061</v>
      </c>
      <c r="AG387" s="82">
        <f t="shared" si="18"/>
        <v>437430</v>
      </c>
    </row>
    <row r="388" spans="1:33" ht="19.5" customHeight="1">
      <c r="A388" s="12">
        <f t="shared" si="19"/>
        <v>382</v>
      </c>
      <c r="B388" s="40">
        <f>[1]GD_CHUNG!B394</f>
        <v>10673</v>
      </c>
      <c r="C388" s="42" t="str">
        <f>[1]GD_CHUNG!C394</f>
        <v>Đặng Xuân Sơn</v>
      </c>
      <c r="D388" s="42" t="str">
        <f>[1]GD_CHUNG!D394</f>
        <v>NV Lái xe - VHTTB</v>
      </c>
      <c r="E388" s="13" t="str">
        <f>[1]GD_CHUNG!G394</f>
        <v>HDKX</v>
      </c>
      <c r="F388" s="14">
        <f>VLOOKUP(B388,[1]GD_LCD_HS_LNS!$B$4:$E$993,4,FALSE)</f>
        <v>4166000</v>
      </c>
      <c r="G388" s="54">
        <f>VLOOKUP(B388,[1]GD_CHUNG!$B$5:$N$532,13,FALSE)</f>
        <v>10522162937019</v>
      </c>
      <c r="H388" s="15">
        <f>VLOOKUP(B388,[1]GD_CHAM_CONG!$C$6:$AN$934,38,FALSE)</f>
        <v>27</v>
      </c>
      <c r="I388" s="15">
        <f>VLOOKUP(B388,[1]GD_CHAM_CONG!$C$6:$AS$934,39,FALSE)+VLOOKUP(B388,[1]GD_CHAM_CONG!$C$6:$AS$934,40,FALSE)+VLOOKUP(B388,[1]GD_CHAM_CONG!$C$6:$AS$934,41,FALSE)+VLOOKUP(B388,[1]GD_CHAM_CONG!$C$6:$AS$934,42,FALSE)+VLOOKUP(B388,[1]GD_CHAM_CONG!$C$6:$AS$934,43,FALSE)</f>
        <v>0</v>
      </c>
      <c r="J388" s="15">
        <f>VLOOKUP(B388,[1]GD_CHAM_CONG!$C$6:$AV$934,44,FALSE)+VLOOKUP(B388,[1]GD_CHAM_CONG!$C$6:$AV$934,45,FALSE)+VLOOKUP(B388,[1]GD_CHAM_CONG!$C$6:$AV$934,46,FALSE)</f>
        <v>0</v>
      </c>
      <c r="K388" s="15">
        <f>VLOOKUP(B388,[1]GD_CHAM_CONG!$C$6:$AW$934,47,FALSE)</f>
        <v>0</v>
      </c>
      <c r="L388" s="15">
        <f>VLOOKUP(B388,[1]GD_CHAM_CONG!$C$6:$AZ$934,48,FALSE)</f>
        <v>0</v>
      </c>
      <c r="M388" s="15">
        <f>VLOOKUP(B388,[1]GD_CHAM_CONG!$C$6:$BF$934,50,FALSE)+VLOOKUP(B388,[1]GD_CHAM_CONG!$C$6:$BF$934,51,FALSE)+VLOOKUP(B388,[1]GD_CHAM_CONG!$C$6:$BF$934,52,FALSE)+VLOOKUP(B388,[1]GD_CHAM_CONG!$C$6:$BF$934,53,FALSE)+VLOOKUP(B388,[1]GD_CHAM_CONG!$C$6:$BF$934,54,FALSE)</f>
        <v>0</v>
      </c>
      <c r="N388" s="16">
        <f>VLOOKUP(B388,[1]GD_CHAM_CONG!$C$1:$BK$473,61,FALSE)</f>
        <v>1</v>
      </c>
      <c r="O388" s="16">
        <f>VLOOKUP(B388,[1]GD_LCD_HS_LNS!$B$4:$F$469,5,FALSE)</f>
        <v>1.68</v>
      </c>
      <c r="P388" s="17">
        <f>VLOOKUP(B388,[1]RPT_LNS_LUONG_CHE_DO!$B$5:$BC$548,54,FALSE)</f>
        <v>7560000</v>
      </c>
      <c r="Q388" s="17">
        <f>VLOOKUP(B388,[1]RPT_LNS_LUONG_CHE_DO!$B$5:$CD$916,81,FALSE)</f>
        <v>0</v>
      </c>
      <c r="R388" s="17">
        <f>VLOOKUP(B388,[1]RPT_PHU_CAP_TN!$B$5:$G$992,6,FALSE)</f>
        <v>0</v>
      </c>
      <c r="S388" s="17">
        <f>VLOOKUP(B388,[1]RPT_TIEN_AN_TRUA!$B$5:$I$993,8,FALSE)</f>
        <v>680000</v>
      </c>
      <c r="T388" s="17">
        <f>VLOOKUP(B388,[1]RPT_LNS_LUONG_CHE_DO!$B$5:$BX$920,75,FALSE)+VLOOKUP(B388,[1]RPT_LNS_LUONG_CHE_DO!$B$5:$BY$920,76,FALSE)</f>
        <v>480692.30769230775</v>
      </c>
      <c r="U388" s="13">
        <f>VLOOKUP(B388,[1]RPT_CAC_KHOAN_GIAM_TRU!$B$4:$I$472,7,FALSE) + VLOOKUP(B388,[1]RPT_CAC_KHOAN_GIAM_TRU!$B$4:$I$472,8,FALSE)</f>
        <v>160230.76923076925</v>
      </c>
      <c r="V388" s="17">
        <f t="shared" si="12"/>
        <v>8720692.307692308</v>
      </c>
      <c r="W388" s="18">
        <f>VLOOKUP(B388,[1]RPT_BAO_HIEM!$B$5:$N$992,11,FALSE)</f>
        <v>333280</v>
      </c>
      <c r="X388" s="18">
        <f>VLOOKUP(B388,[1]RPT_BAO_HIEM!$B$5:$N$992,12,FALSE)</f>
        <v>62490</v>
      </c>
      <c r="Y388" s="18">
        <f>VLOOKUP(B388,[1]RPT_BAO_HIEM!$B$5:$N$992,13,FALSE)</f>
        <v>41660</v>
      </c>
      <c r="Z388" s="19">
        <f>MIN(VLOOKUP(B388,[1]RPT_DOAN_PHI!$B$5:$H$894,7,FALSE),115000)</f>
        <v>41660</v>
      </c>
      <c r="AA388" s="18">
        <f>VLOOKUP(B388,[1]RPT_THUE!$B$5:$H$850,7,FALSE)</f>
        <v>0</v>
      </c>
      <c r="AB388" s="18">
        <f t="shared" si="13"/>
        <v>479090</v>
      </c>
      <c r="AC388" s="20">
        <f t="shared" si="14"/>
        <v>8241602.307692308</v>
      </c>
      <c r="AD388" s="21"/>
      <c r="AE388" s="20"/>
      <c r="AF388" s="20">
        <f t="shared" si="15"/>
        <v>8241602.307692308</v>
      </c>
      <c r="AG388" s="82">
        <f t="shared" si="18"/>
        <v>437430</v>
      </c>
    </row>
    <row r="389" spans="1:33" ht="19.5" customHeight="1">
      <c r="A389" s="12">
        <f t="shared" si="19"/>
        <v>383</v>
      </c>
      <c r="B389" s="40">
        <f>[1]GD_CHUNG!B395</f>
        <v>11091</v>
      </c>
      <c r="C389" s="42" t="str">
        <f>[1]GD_CHUNG!C395</f>
        <v>Nguyễn Như Cương</v>
      </c>
      <c r="D389" s="42" t="str">
        <f>[1]GD_CHUNG!D395</f>
        <v>NV Lái xe - VHTTB</v>
      </c>
      <c r="E389" s="13" t="str">
        <f>[1]GD_CHUNG!G395</f>
        <v>HD3N</v>
      </c>
      <c r="F389" s="14">
        <f>VLOOKUP(B389,[1]GD_LCD_HS_LNS!$B$4:$E$993,4,FALSE)</f>
        <v>4166000</v>
      </c>
      <c r="G389" s="54">
        <f>VLOOKUP(B389,[1]GD_CHUNG!$B$5:$N$532,13,FALSE)</f>
        <v>19026970130012</v>
      </c>
      <c r="H389" s="15">
        <f>VLOOKUP(B389,[1]GD_CHAM_CONG!$C$6:$AN$934,38,FALSE)</f>
        <v>27</v>
      </c>
      <c r="I389" s="15">
        <f>VLOOKUP(B389,[1]GD_CHAM_CONG!$C$6:$AS$934,39,FALSE)+VLOOKUP(B389,[1]GD_CHAM_CONG!$C$6:$AS$934,40,FALSE)+VLOOKUP(B389,[1]GD_CHAM_CONG!$C$6:$AS$934,41,FALSE)+VLOOKUP(B389,[1]GD_CHAM_CONG!$C$6:$AS$934,42,FALSE)+VLOOKUP(B389,[1]GD_CHAM_CONG!$C$6:$AS$934,43,FALSE)</f>
        <v>0</v>
      </c>
      <c r="J389" s="15">
        <f>VLOOKUP(B389,[1]GD_CHAM_CONG!$C$6:$AV$934,44,FALSE)+VLOOKUP(B389,[1]GD_CHAM_CONG!$C$6:$AV$934,45,FALSE)+VLOOKUP(B389,[1]GD_CHAM_CONG!$C$6:$AV$934,46,FALSE)</f>
        <v>0</v>
      </c>
      <c r="K389" s="15">
        <f>VLOOKUP(B389,[1]GD_CHAM_CONG!$C$6:$AW$934,47,FALSE)</f>
        <v>0</v>
      </c>
      <c r="L389" s="15">
        <f>VLOOKUP(B389,[1]GD_CHAM_CONG!$C$6:$AZ$934,48,FALSE)</f>
        <v>0</v>
      </c>
      <c r="M389" s="15">
        <f>VLOOKUP(B389,[1]GD_CHAM_CONG!$C$6:$BF$934,50,FALSE)+VLOOKUP(B389,[1]GD_CHAM_CONG!$C$6:$BF$934,51,FALSE)+VLOOKUP(B389,[1]GD_CHAM_CONG!$C$6:$BF$934,52,FALSE)+VLOOKUP(B389,[1]GD_CHAM_CONG!$C$6:$BF$934,53,FALSE)+VLOOKUP(B389,[1]GD_CHAM_CONG!$C$6:$BF$934,54,FALSE)</f>
        <v>0</v>
      </c>
      <c r="N389" s="16">
        <f>VLOOKUP(B389,[1]GD_CHAM_CONG!$C$1:$BK$473,61,FALSE)</f>
        <v>0.9</v>
      </c>
      <c r="O389" s="16">
        <f>VLOOKUP(B389,[1]GD_LCD_HS_LNS!$B$4:$F$469,5,FALSE)</f>
        <v>1.68</v>
      </c>
      <c r="P389" s="17">
        <f>VLOOKUP(B389,[1]RPT_LNS_LUONG_CHE_DO!$B$5:$BC$548,54,FALSE)</f>
        <v>6804000</v>
      </c>
      <c r="Q389" s="17">
        <f>VLOOKUP(B389,[1]RPT_LNS_LUONG_CHE_DO!$B$5:$CD$916,81,FALSE)</f>
        <v>0</v>
      </c>
      <c r="R389" s="17">
        <f>VLOOKUP(B389,[1]RPT_PHU_CAP_TN!$B$5:$G$992,6,FALSE)</f>
        <v>0</v>
      </c>
      <c r="S389" s="17">
        <f>VLOOKUP(B389,[1]RPT_TIEN_AN_TRUA!$B$5:$I$993,8,FALSE)</f>
        <v>680000</v>
      </c>
      <c r="T389" s="17">
        <f>VLOOKUP(B389,[1]RPT_LNS_LUONG_CHE_DO!$B$5:$BX$920,75,FALSE)+VLOOKUP(B389,[1]RPT_LNS_LUONG_CHE_DO!$B$5:$BY$920,76,FALSE)</f>
        <v>480692.30769230775</v>
      </c>
      <c r="U389" s="13">
        <f>VLOOKUP(B389,[1]RPT_CAC_KHOAN_GIAM_TRU!$B$4:$I$472,7,FALSE) + VLOOKUP(B389,[1]RPT_CAC_KHOAN_GIAM_TRU!$B$4:$I$472,8,FALSE)</f>
        <v>160230.76923076925</v>
      </c>
      <c r="V389" s="17">
        <f t="shared" si="12"/>
        <v>7964692.307692308</v>
      </c>
      <c r="W389" s="18">
        <f>VLOOKUP(B389,[1]RPT_BAO_HIEM!$B$5:$N$992,11,FALSE)</f>
        <v>333280</v>
      </c>
      <c r="X389" s="18">
        <f>VLOOKUP(B389,[1]RPT_BAO_HIEM!$B$5:$N$992,12,FALSE)</f>
        <v>62490</v>
      </c>
      <c r="Y389" s="18">
        <f>VLOOKUP(B389,[1]RPT_BAO_HIEM!$B$5:$N$992,13,FALSE)</f>
        <v>41660</v>
      </c>
      <c r="Z389" s="19">
        <f>MIN(VLOOKUP(B389,[1]RPT_DOAN_PHI!$B$5:$H$894,7,FALSE),115000)</f>
        <v>41660</v>
      </c>
      <c r="AA389" s="18">
        <f>VLOOKUP(B389,[1]RPT_THUE!$B$5:$H$850,7,FALSE)</f>
        <v>0</v>
      </c>
      <c r="AB389" s="18">
        <f t="shared" si="13"/>
        <v>479090</v>
      </c>
      <c r="AC389" s="20">
        <f t="shared" si="14"/>
        <v>7485602.307692308</v>
      </c>
      <c r="AD389" s="20"/>
      <c r="AE389" s="20"/>
      <c r="AF389" s="20">
        <f t="shared" si="15"/>
        <v>7485602.307692308</v>
      </c>
      <c r="AG389" s="82">
        <f t="shared" si="18"/>
        <v>437430</v>
      </c>
    </row>
    <row r="390" spans="1:33" ht="19.5" customHeight="1">
      <c r="A390" s="12">
        <f t="shared" si="19"/>
        <v>384</v>
      </c>
      <c r="B390" s="40">
        <f>[1]GD_CHUNG!B396</f>
        <v>11093</v>
      </c>
      <c r="C390" s="42" t="str">
        <f>[1]GD_CHUNG!C396</f>
        <v>Đỗ Chí Thanh</v>
      </c>
      <c r="D390" s="42" t="str">
        <f>[1]GD_CHUNG!D396</f>
        <v>NV Lái xe - VHTTB</v>
      </c>
      <c r="E390" s="13" t="str">
        <f>[1]GD_CHUNG!G396</f>
        <v>HD3N</v>
      </c>
      <c r="F390" s="14">
        <f>VLOOKUP(B390,[1]GD_LCD_HS_LNS!$B$4:$E$993,4,FALSE)</f>
        <v>4166000</v>
      </c>
      <c r="G390" s="54">
        <f>VLOOKUP(B390,[1]GD_CHUNG!$B$5:$N$532,13,FALSE)</f>
        <v>19020229093012</v>
      </c>
      <c r="H390" s="15">
        <f>VLOOKUP(B390,[1]GD_CHAM_CONG!$C$6:$AN$934,38,FALSE)</f>
        <v>27</v>
      </c>
      <c r="I390" s="15">
        <f>VLOOKUP(B390,[1]GD_CHAM_CONG!$C$6:$AS$934,39,FALSE)+VLOOKUP(B390,[1]GD_CHAM_CONG!$C$6:$AS$934,40,FALSE)+VLOOKUP(B390,[1]GD_CHAM_CONG!$C$6:$AS$934,41,FALSE)+VLOOKUP(B390,[1]GD_CHAM_CONG!$C$6:$AS$934,42,FALSE)+VLOOKUP(B390,[1]GD_CHAM_CONG!$C$6:$AS$934,43,FALSE)</f>
        <v>0</v>
      </c>
      <c r="J390" s="15">
        <f>VLOOKUP(B390,[1]GD_CHAM_CONG!$C$6:$AV$934,44,FALSE)+VLOOKUP(B390,[1]GD_CHAM_CONG!$C$6:$AV$934,45,FALSE)+VLOOKUP(B390,[1]GD_CHAM_CONG!$C$6:$AV$934,46,FALSE)</f>
        <v>0</v>
      </c>
      <c r="K390" s="15">
        <f>VLOOKUP(B390,[1]GD_CHAM_CONG!$C$6:$AW$934,47,FALSE)</f>
        <v>0</v>
      </c>
      <c r="L390" s="15">
        <f>VLOOKUP(B390,[1]GD_CHAM_CONG!$C$6:$AZ$934,48,FALSE)</f>
        <v>0</v>
      </c>
      <c r="M390" s="15">
        <f>VLOOKUP(B390,[1]GD_CHAM_CONG!$C$6:$BF$934,50,FALSE)+VLOOKUP(B390,[1]GD_CHAM_CONG!$C$6:$BF$934,51,FALSE)+VLOOKUP(B390,[1]GD_CHAM_CONG!$C$6:$BF$934,52,FALSE)+VLOOKUP(B390,[1]GD_CHAM_CONG!$C$6:$BF$934,53,FALSE)+VLOOKUP(B390,[1]GD_CHAM_CONG!$C$6:$BF$934,54,FALSE)</f>
        <v>0</v>
      </c>
      <c r="N390" s="16">
        <f>VLOOKUP(B390,[1]GD_CHAM_CONG!$C$1:$BK$473,61,FALSE)</f>
        <v>1.05</v>
      </c>
      <c r="O390" s="16">
        <f>VLOOKUP(B390,[1]GD_LCD_HS_LNS!$B$4:$F$469,5,FALSE)</f>
        <v>1.68</v>
      </c>
      <c r="P390" s="17">
        <f>VLOOKUP(B390,[1]RPT_LNS_LUONG_CHE_DO!$B$5:$BC$548,54,FALSE)</f>
        <v>7938000</v>
      </c>
      <c r="Q390" s="17">
        <f>VLOOKUP(B390,[1]RPT_LNS_LUONG_CHE_DO!$B$5:$CD$916,81,FALSE)</f>
        <v>0</v>
      </c>
      <c r="R390" s="17">
        <f>VLOOKUP(B390,[1]RPT_PHU_CAP_TN!$B$5:$G$992,6,FALSE)</f>
        <v>0</v>
      </c>
      <c r="S390" s="17">
        <f>VLOOKUP(B390,[1]RPT_TIEN_AN_TRUA!$B$5:$I$993,8,FALSE)</f>
        <v>680000</v>
      </c>
      <c r="T390" s="17">
        <f>VLOOKUP(B390,[1]RPT_LNS_LUONG_CHE_DO!$B$5:$BX$920,75,FALSE)+VLOOKUP(B390,[1]RPT_LNS_LUONG_CHE_DO!$B$5:$BY$920,76,FALSE)</f>
        <v>480692.30769230775</v>
      </c>
      <c r="U390" s="13">
        <f>VLOOKUP(B390,[1]RPT_CAC_KHOAN_GIAM_TRU!$B$4:$I$472,7,FALSE) + VLOOKUP(B390,[1]RPT_CAC_KHOAN_GIAM_TRU!$B$4:$I$472,8,FALSE)</f>
        <v>160230.76923076925</v>
      </c>
      <c r="V390" s="17">
        <f t="shared" si="12"/>
        <v>9098692.307692308</v>
      </c>
      <c r="W390" s="18">
        <f>VLOOKUP(B390,[1]RPT_BAO_HIEM!$B$5:$N$992,11,FALSE)</f>
        <v>333280</v>
      </c>
      <c r="X390" s="18">
        <f>VLOOKUP(B390,[1]RPT_BAO_HIEM!$B$5:$N$992,12,FALSE)</f>
        <v>62490</v>
      </c>
      <c r="Y390" s="18">
        <f>VLOOKUP(B390,[1]RPT_BAO_HIEM!$B$5:$N$992,13,FALSE)</f>
        <v>41660</v>
      </c>
      <c r="Z390" s="19">
        <f>MIN(VLOOKUP(B390,[1]RPT_DOAN_PHI!$B$5:$H$894,7,FALSE),115000)</f>
        <v>41660</v>
      </c>
      <c r="AA390" s="18">
        <f>VLOOKUP(B390,[1]RPT_THUE!$B$5:$H$850,7,FALSE)</f>
        <v>0</v>
      </c>
      <c r="AB390" s="18">
        <f t="shared" si="13"/>
        <v>479090</v>
      </c>
      <c r="AC390" s="20">
        <f t="shared" si="14"/>
        <v>8619602.307692308</v>
      </c>
      <c r="AD390" s="20"/>
      <c r="AE390" s="20"/>
      <c r="AF390" s="20">
        <f t="shared" si="15"/>
        <v>8619602.307692308</v>
      </c>
      <c r="AG390" s="82">
        <f t="shared" si="18"/>
        <v>437430</v>
      </c>
    </row>
    <row r="391" spans="1:33" ht="19.5" customHeight="1">
      <c r="A391" s="12">
        <f t="shared" si="19"/>
        <v>385</v>
      </c>
      <c r="B391" s="40">
        <f>[1]GD_CHUNG!B397</f>
        <v>12572</v>
      </c>
      <c r="C391" s="42" t="str">
        <f>[1]GD_CHUNG!C397</f>
        <v>Trần Quốc Việt</v>
      </c>
      <c r="D391" s="42" t="str">
        <f>[1]GD_CHUNG!D397</f>
        <v>NV Lái xe - VHTTB</v>
      </c>
      <c r="E391" s="13" t="str">
        <f>[1]GD_CHUNG!G397</f>
        <v>HD3N</v>
      </c>
      <c r="F391" s="14">
        <f>VLOOKUP(B391,[1]GD_LCD_HS_LNS!$B$4:$E$993,4,FALSE)</f>
        <v>4166000</v>
      </c>
      <c r="G391" s="54">
        <f>VLOOKUP(B391,[1]GD_CHUNG!$B$5:$N$532,13,FALSE)</f>
        <v>19028385614015</v>
      </c>
      <c r="H391" s="15">
        <f>VLOOKUP(B391,[1]GD_CHAM_CONG!$C$6:$AN$934,38,FALSE)</f>
        <v>26</v>
      </c>
      <c r="I391" s="15">
        <f>VLOOKUP(B391,[1]GD_CHAM_CONG!$C$6:$AS$934,39,FALSE)+VLOOKUP(B391,[1]GD_CHAM_CONG!$C$6:$AS$934,40,FALSE)+VLOOKUP(B391,[1]GD_CHAM_CONG!$C$6:$AS$934,41,FALSE)+VLOOKUP(B391,[1]GD_CHAM_CONG!$C$6:$AS$934,42,FALSE)+VLOOKUP(B391,[1]GD_CHAM_CONG!$C$6:$AS$934,43,FALSE)</f>
        <v>1</v>
      </c>
      <c r="J391" s="15">
        <f>VLOOKUP(B391,[1]GD_CHAM_CONG!$C$6:$AV$934,44,FALSE)+VLOOKUP(B391,[1]GD_CHAM_CONG!$C$6:$AV$934,45,FALSE)+VLOOKUP(B391,[1]GD_CHAM_CONG!$C$6:$AV$934,46,FALSE)</f>
        <v>0</v>
      </c>
      <c r="K391" s="15">
        <f>VLOOKUP(B391,[1]GD_CHAM_CONG!$C$6:$AW$934,47,FALSE)</f>
        <v>0</v>
      </c>
      <c r="L391" s="15">
        <f>VLOOKUP(B391,[1]GD_CHAM_CONG!$C$6:$AZ$934,48,FALSE)</f>
        <v>0</v>
      </c>
      <c r="M391" s="15">
        <f>VLOOKUP(B391,[1]GD_CHAM_CONG!$C$6:$BF$934,50,FALSE)+VLOOKUP(B391,[1]GD_CHAM_CONG!$C$6:$BF$934,51,FALSE)+VLOOKUP(B391,[1]GD_CHAM_CONG!$C$6:$BF$934,52,FALSE)+VLOOKUP(B391,[1]GD_CHAM_CONG!$C$6:$BF$934,53,FALSE)+VLOOKUP(B391,[1]GD_CHAM_CONG!$C$6:$BF$934,54,FALSE)</f>
        <v>0</v>
      </c>
      <c r="N391" s="16">
        <f>VLOOKUP(B391,[1]GD_CHAM_CONG!$C$1:$BK$473,61,FALSE)</f>
        <v>1</v>
      </c>
      <c r="O391" s="16">
        <f>VLOOKUP(B391,[1]GD_LCD_HS_LNS!$B$4:$F$469,5,FALSE)</f>
        <v>1.68</v>
      </c>
      <c r="P391" s="17">
        <f>VLOOKUP(B391,[1]RPT_LNS_LUONG_CHE_DO!$B$5:$BC$548,54,FALSE)</f>
        <v>7279999.9999999991</v>
      </c>
      <c r="Q391" s="17">
        <f>VLOOKUP(B391,[1]RPT_LNS_LUONG_CHE_DO!$B$5:$CD$916,81,FALSE)</f>
        <v>0</v>
      </c>
      <c r="R391" s="17">
        <f>VLOOKUP(B391,[1]RPT_PHU_CAP_TN!$B$5:$G$992,6,FALSE)</f>
        <v>0</v>
      </c>
      <c r="S391" s="17">
        <f>VLOOKUP(B391,[1]RPT_TIEN_AN_TRUA!$B$5:$I$993,8,FALSE)</f>
        <v>654814.81481481483</v>
      </c>
      <c r="T391" s="17">
        <f>VLOOKUP(B391,[1]RPT_LNS_LUONG_CHE_DO!$B$5:$BX$920,75,FALSE)+VLOOKUP(B391,[1]RPT_LNS_LUONG_CHE_DO!$B$5:$BY$920,76,FALSE)</f>
        <v>480692.30769230775</v>
      </c>
      <c r="U391" s="13">
        <f>VLOOKUP(B391,[1]RPT_CAC_KHOAN_GIAM_TRU!$B$4:$I$472,7,FALSE) + VLOOKUP(B391,[1]RPT_CAC_KHOAN_GIAM_TRU!$B$4:$I$472,8,FALSE)</f>
        <v>160230.76923076925</v>
      </c>
      <c r="V391" s="17">
        <f t="shared" si="12"/>
        <v>8415507.1225071214</v>
      </c>
      <c r="W391" s="18">
        <f>VLOOKUP(B391,[1]RPT_BAO_HIEM!$B$5:$N$992,11,FALSE)</f>
        <v>333280</v>
      </c>
      <c r="X391" s="18">
        <f>VLOOKUP(B391,[1]RPT_BAO_HIEM!$B$5:$N$992,12,FALSE)</f>
        <v>62490</v>
      </c>
      <c r="Y391" s="18">
        <f>VLOOKUP(B391,[1]RPT_BAO_HIEM!$B$5:$N$992,13,FALSE)</f>
        <v>41660</v>
      </c>
      <c r="Z391" s="19">
        <f>MIN(VLOOKUP(B391,[1]RPT_DOAN_PHI!$B$5:$H$894,7,FALSE),115000)</f>
        <v>41660</v>
      </c>
      <c r="AA391" s="18">
        <f>VLOOKUP(B391,[1]RPT_THUE!$B$5:$H$850,7,FALSE)</f>
        <v>0</v>
      </c>
      <c r="AB391" s="18">
        <f t="shared" si="13"/>
        <v>479090</v>
      </c>
      <c r="AC391" s="20">
        <f t="shared" si="14"/>
        <v>7936417.1225071214</v>
      </c>
      <c r="AD391" s="20"/>
      <c r="AE391" s="21"/>
      <c r="AF391" s="20">
        <f t="shared" si="15"/>
        <v>7936417.1225071214</v>
      </c>
      <c r="AG391" s="82">
        <f t="shared" si="18"/>
        <v>437430</v>
      </c>
    </row>
    <row r="392" spans="1:33" ht="19.5" customHeight="1">
      <c r="A392" s="12">
        <f t="shared" si="19"/>
        <v>386</v>
      </c>
      <c r="B392" s="40">
        <f>[1]GD_CHUNG!B398</f>
        <v>12573</v>
      </c>
      <c r="C392" s="42" t="str">
        <f>[1]GD_CHUNG!C398</f>
        <v>Trần Thế Khánh</v>
      </c>
      <c r="D392" s="42" t="str">
        <f>[1]GD_CHUNG!D398</f>
        <v>NV Lái xe - VHTTB</v>
      </c>
      <c r="E392" s="13" t="str">
        <f>[1]GD_CHUNG!G398</f>
        <v>HD3N</v>
      </c>
      <c r="F392" s="14">
        <f>VLOOKUP(B392,[1]GD_LCD_HS_LNS!$B$4:$E$993,4,FALSE)</f>
        <v>4166000</v>
      </c>
      <c r="G392" s="54">
        <f>VLOOKUP(B392,[1]GD_CHUNG!$B$5:$N$532,13,FALSE)</f>
        <v>10523002508010</v>
      </c>
      <c r="H392" s="15">
        <f>VLOOKUP(B392,[1]GD_CHAM_CONG!$C$6:$AN$934,38,FALSE)</f>
        <v>27</v>
      </c>
      <c r="I392" s="15">
        <f>VLOOKUP(B392,[1]GD_CHAM_CONG!$C$6:$AS$934,39,FALSE)+VLOOKUP(B392,[1]GD_CHAM_CONG!$C$6:$AS$934,40,FALSE)+VLOOKUP(B392,[1]GD_CHAM_CONG!$C$6:$AS$934,41,FALSE)+VLOOKUP(B392,[1]GD_CHAM_CONG!$C$6:$AS$934,42,FALSE)+VLOOKUP(B392,[1]GD_CHAM_CONG!$C$6:$AS$934,43,FALSE)</f>
        <v>0</v>
      </c>
      <c r="J392" s="15">
        <f>VLOOKUP(B392,[1]GD_CHAM_CONG!$C$6:$AV$934,44,FALSE)+VLOOKUP(B392,[1]GD_CHAM_CONG!$C$6:$AV$934,45,FALSE)+VLOOKUP(B392,[1]GD_CHAM_CONG!$C$6:$AV$934,46,FALSE)</f>
        <v>0</v>
      </c>
      <c r="K392" s="15">
        <f>VLOOKUP(B392,[1]GD_CHAM_CONG!$C$6:$AW$934,47,FALSE)</f>
        <v>0</v>
      </c>
      <c r="L392" s="15">
        <f>VLOOKUP(B392,[1]GD_CHAM_CONG!$C$6:$AZ$934,48,FALSE)</f>
        <v>0</v>
      </c>
      <c r="M392" s="15">
        <f>VLOOKUP(B392,[1]GD_CHAM_CONG!$C$6:$BF$934,50,FALSE)+VLOOKUP(B392,[1]GD_CHAM_CONG!$C$6:$BF$934,51,FALSE)+VLOOKUP(B392,[1]GD_CHAM_CONG!$C$6:$BF$934,52,FALSE)+VLOOKUP(B392,[1]GD_CHAM_CONG!$C$6:$BF$934,53,FALSE)+VLOOKUP(B392,[1]GD_CHAM_CONG!$C$6:$BF$934,54,FALSE)</f>
        <v>0</v>
      </c>
      <c r="N392" s="16">
        <f>VLOOKUP(B392,[1]GD_CHAM_CONG!$C$1:$BK$473,61,FALSE)</f>
        <v>1</v>
      </c>
      <c r="O392" s="16">
        <f>VLOOKUP(B392,[1]GD_LCD_HS_LNS!$B$4:$F$469,5,FALSE)</f>
        <v>1.68</v>
      </c>
      <c r="P392" s="17">
        <f>VLOOKUP(B392,[1]RPT_LNS_LUONG_CHE_DO!$B$5:$BC$548,54,FALSE)</f>
        <v>7560000</v>
      </c>
      <c r="Q392" s="17">
        <f>VLOOKUP(B392,[1]RPT_LNS_LUONG_CHE_DO!$B$5:$CD$916,81,FALSE)</f>
        <v>0</v>
      </c>
      <c r="R392" s="17">
        <f>VLOOKUP(B392,[1]RPT_PHU_CAP_TN!$B$5:$G$992,6,FALSE)</f>
        <v>0</v>
      </c>
      <c r="S392" s="17">
        <f>VLOOKUP(B392,[1]RPT_TIEN_AN_TRUA!$B$5:$I$993,8,FALSE)</f>
        <v>680000</v>
      </c>
      <c r="T392" s="17">
        <f>VLOOKUP(B392,[1]RPT_LNS_LUONG_CHE_DO!$B$5:$BX$920,75,FALSE)+VLOOKUP(B392,[1]RPT_LNS_LUONG_CHE_DO!$B$5:$BY$920,76,FALSE)</f>
        <v>480692.30769230775</v>
      </c>
      <c r="U392" s="13">
        <f>VLOOKUP(B392,[1]RPT_CAC_KHOAN_GIAM_TRU!$B$4:$I$472,7,FALSE) + VLOOKUP(B392,[1]RPT_CAC_KHOAN_GIAM_TRU!$B$4:$I$472,8,FALSE)</f>
        <v>160230.76923076925</v>
      </c>
      <c r="V392" s="17">
        <f t="shared" si="12"/>
        <v>8720692.307692308</v>
      </c>
      <c r="W392" s="18">
        <f>VLOOKUP(B392,[1]RPT_BAO_HIEM!$B$5:$N$992,11,FALSE)</f>
        <v>333280</v>
      </c>
      <c r="X392" s="18">
        <f>VLOOKUP(B392,[1]RPT_BAO_HIEM!$B$5:$N$992,12,FALSE)</f>
        <v>62490</v>
      </c>
      <c r="Y392" s="18">
        <f>VLOOKUP(B392,[1]RPT_BAO_HIEM!$B$5:$N$992,13,FALSE)</f>
        <v>41660</v>
      </c>
      <c r="Z392" s="19">
        <f>MIN(VLOOKUP(B392,[1]RPT_DOAN_PHI!$B$5:$H$894,7,FALSE),115000)</f>
        <v>41660</v>
      </c>
      <c r="AA392" s="18">
        <f>VLOOKUP(B392,[1]RPT_THUE!$B$5:$H$850,7,FALSE)</f>
        <v>0</v>
      </c>
      <c r="AB392" s="18">
        <f t="shared" si="13"/>
        <v>479090</v>
      </c>
      <c r="AC392" s="20">
        <f t="shared" si="14"/>
        <v>8241602.307692308</v>
      </c>
      <c r="AD392" s="21"/>
      <c r="AE392" s="20"/>
      <c r="AF392" s="20">
        <f t="shared" si="15"/>
        <v>8241602.307692308</v>
      </c>
      <c r="AG392" s="82">
        <f t="shared" ref="AG392:AG455" si="20">+Y392+X392+W392</f>
        <v>437430</v>
      </c>
    </row>
    <row r="393" spans="1:33" ht="19.5" customHeight="1">
      <c r="A393" s="12">
        <f t="shared" ref="A393:A456" si="21">+A392+1</f>
        <v>387</v>
      </c>
      <c r="B393" s="40">
        <f>[1]GD_CHUNG!B399</f>
        <v>12575</v>
      </c>
      <c r="C393" s="42" t="str">
        <f>[1]GD_CHUNG!C399</f>
        <v>Nguyễn Văn Thắng</v>
      </c>
      <c r="D393" s="42" t="str">
        <f>[1]GD_CHUNG!D399</f>
        <v>NV Lái xe - VHTTB</v>
      </c>
      <c r="E393" s="13" t="str">
        <f>[1]GD_CHUNG!G399</f>
        <v>HD3N</v>
      </c>
      <c r="F393" s="14">
        <f>VLOOKUP(B393,[1]GD_LCD_HS_LNS!$B$4:$E$993,4,FALSE)</f>
        <v>4166000</v>
      </c>
      <c r="G393" s="54">
        <f>VLOOKUP(B393,[1]GD_CHUNG!$B$5:$N$532,13,FALSE)</f>
        <v>19021952031013</v>
      </c>
      <c r="H393" s="15">
        <f>VLOOKUP(B393,[1]GD_CHAM_CONG!$C$6:$AN$934,38,FALSE)</f>
        <v>27</v>
      </c>
      <c r="I393" s="15">
        <f>VLOOKUP(B393,[1]GD_CHAM_CONG!$C$6:$AS$934,39,FALSE)+VLOOKUP(B393,[1]GD_CHAM_CONG!$C$6:$AS$934,40,FALSE)+VLOOKUP(B393,[1]GD_CHAM_CONG!$C$6:$AS$934,41,FALSE)+VLOOKUP(B393,[1]GD_CHAM_CONG!$C$6:$AS$934,42,FALSE)+VLOOKUP(B393,[1]GD_CHAM_CONG!$C$6:$AS$934,43,FALSE)</f>
        <v>0</v>
      </c>
      <c r="J393" s="15">
        <f>VLOOKUP(B393,[1]GD_CHAM_CONG!$C$6:$AV$934,44,FALSE)+VLOOKUP(B393,[1]GD_CHAM_CONG!$C$6:$AV$934,45,FALSE)+VLOOKUP(B393,[1]GD_CHAM_CONG!$C$6:$AV$934,46,FALSE)</f>
        <v>0</v>
      </c>
      <c r="K393" s="15">
        <f>VLOOKUP(B393,[1]GD_CHAM_CONG!$C$6:$AW$934,47,FALSE)</f>
        <v>0</v>
      </c>
      <c r="L393" s="15">
        <f>VLOOKUP(B393,[1]GD_CHAM_CONG!$C$6:$AZ$934,48,FALSE)</f>
        <v>0</v>
      </c>
      <c r="M393" s="15">
        <f>VLOOKUP(B393,[1]GD_CHAM_CONG!$C$6:$BF$934,50,FALSE)+VLOOKUP(B393,[1]GD_CHAM_CONG!$C$6:$BF$934,51,FALSE)+VLOOKUP(B393,[1]GD_CHAM_CONG!$C$6:$BF$934,52,FALSE)+VLOOKUP(B393,[1]GD_CHAM_CONG!$C$6:$BF$934,53,FALSE)+VLOOKUP(B393,[1]GD_CHAM_CONG!$C$6:$BF$934,54,FALSE)</f>
        <v>0</v>
      </c>
      <c r="N393" s="16">
        <f>VLOOKUP(B393,[1]GD_CHAM_CONG!$C$1:$BK$473,61,FALSE)</f>
        <v>1</v>
      </c>
      <c r="O393" s="16">
        <f>VLOOKUP(B393,[1]GD_LCD_HS_LNS!$B$4:$F$469,5,FALSE)</f>
        <v>1.68</v>
      </c>
      <c r="P393" s="17">
        <f>VLOOKUP(B393,[1]RPT_LNS_LUONG_CHE_DO!$B$5:$BC$548,54,FALSE)</f>
        <v>7560000</v>
      </c>
      <c r="Q393" s="17">
        <f>VLOOKUP(B393,[1]RPT_LNS_LUONG_CHE_DO!$B$5:$CD$916,81,FALSE)</f>
        <v>0</v>
      </c>
      <c r="R393" s="17">
        <f>VLOOKUP(B393,[1]RPT_PHU_CAP_TN!$B$5:$G$992,6,FALSE)</f>
        <v>0</v>
      </c>
      <c r="S393" s="17">
        <f>VLOOKUP(B393,[1]RPT_TIEN_AN_TRUA!$B$5:$I$993,8,FALSE)</f>
        <v>680000</v>
      </c>
      <c r="T393" s="17">
        <f>VLOOKUP(B393,[1]RPT_LNS_LUONG_CHE_DO!$B$5:$BX$920,75,FALSE)+VLOOKUP(B393,[1]RPT_LNS_LUONG_CHE_DO!$B$5:$BY$920,76,FALSE)</f>
        <v>0</v>
      </c>
      <c r="U393" s="13">
        <f>VLOOKUP(B393,[1]RPT_CAC_KHOAN_GIAM_TRU!$B$4:$I$472,7,FALSE) + VLOOKUP(B393,[1]RPT_CAC_KHOAN_GIAM_TRU!$B$4:$I$472,8,FALSE)</f>
        <v>0</v>
      </c>
      <c r="V393" s="17">
        <f t="shared" si="12"/>
        <v>8240000</v>
      </c>
      <c r="W393" s="18">
        <f>VLOOKUP(B393,[1]RPT_BAO_HIEM!$B$5:$N$992,11,FALSE)</f>
        <v>333280</v>
      </c>
      <c r="X393" s="18">
        <f>VLOOKUP(B393,[1]RPT_BAO_HIEM!$B$5:$N$992,12,FALSE)</f>
        <v>62490</v>
      </c>
      <c r="Y393" s="18">
        <f>VLOOKUP(B393,[1]RPT_BAO_HIEM!$B$5:$N$992,13,FALSE)</f>
        <v>41660</v>
      </c>
      <c r="Z393" s="19">
        <f>MIN(VLOOKUP(B393,[1]RPT_DOAN_PHI!$B$5:$H$894,7,FALSE),115000)</f>
        <v>41660</v>
      </c>
      <c r="AA393" s="18">
        <f>VLOOKUP(B393,[1]RPT_THUE!$B$5:$H$850,7,FALSE)</f>
        <v>0</v>
      </c>
      <c r="AB393" s="18">
        <f t="shared" si="13"/>
        <v>479090</v>
      </c>
      <c r="AC393" s="20">
        <f t="shared" si="14"/>
        <v>7760910</v>
      </c>
      <c r="AD393" s="21"/>
      <c r="AE393" s="20"/>
      <c r="AF393" s="20">
        <f t="shared" si="15"/>
        <v>7760910</v>
      </c>
      <c r="AG393" s="82">
        <f t="shared" si="20"/>
        <v>437430</v>
      </c>
    </row>
    <row r="394" spans="1:33" ht="19.5" customHeight="1">
      <c r="A394" s="12">
        <f t="shared" si="21"/>
        <v>388</v>
      </c>
      <c r="B394" s="40">
        <f>[1]GD_CHUNG!B400</f>
        <v>12577</v>
      </c>
      <c r="C394" s="42" t="str">
        <f>[1]GD_CHUNG!C400</f>
        <v>Lê Ngọc Hùng</v>
      </c>
      <c r="D394" s="42" t="str">
        <f>[1]GD_CHUNG!D400</f>
        <v>NV Lái xe - VHTTB</v>
      </c>
      <c r="E394" s="13" t="str">
        <f>[1]GD_CHUNG!G400</f>
        <v>HD3N</v>
      </c>
      <c r="F394" s="14">
        <f>VLOOKUP(B394,[1]GD_LCD_HS_LNS!$B$4:$E$993,4,FALSE)</f>
        <v>4166000</v>
      </c>
      <c r="G394" s="54">
        <f>VLOOKUP(B394,[1]GD_CHUNG!$B$5:$N$532,13,FALSE)</f>
        <v>19022281111013</v>
      </c>
      <c r="H394" s="15">
        <f>VLOOKUP(B394,[1]GD_CHAM_CONG!$C$6:$AN$934,38,FALSE)</f>
        <v>27</v>
      </c>
      <c r="I394" s="15">
        <f>VLOOKUP(B394,[1]GD_CHAM_CONG!$C$6:$AS$934,39,FALSE)+VLOOKUP(B394,[1]GD_CHAM_CONG!$C$6:$AS$934,40,FALSE)+VLOOKUP(B394,[1]GD_CHAM_CONG!$C$6:$AS$934,41,FALSE)+VLOOKUP(B394,[1]GD_CHAM_CONG!$C$6:$AS$934,42,FALSE)+VLOOKUP(B394,[1]GD_CHAM_CONG!$C$6:$AS$934,43,FALSE)</f>
        <v>0</v>
      </c>
      <c r="J394" s="15">
        <f>VLOOKUP(B394,[1]GD_CHAM_CONG!$C$6:$AV$934,44,FALSE)+VLOOKUP(B394,[1]GD_CHAM_CONG!$C$6:$AV$934,45,FALSE)+VLOOKUP(B394,[1]GD_CHAM_CONG!$C$6:$AV$934,46,FALSE)</f>
        <v>0</v>
      </c>
      <c r="K394" s="15">
        <f>VLOOKUP(B394,[1]GD_CHAM_CONG!$C$6:$AW$934,47,FALSE)</f>
        <v>0</v>
      </c>
      <c r="L394" s="15">
        <f>VLOOKUP(B394,[1]GD_CHAM_CONG!$C$6:$AZ$934,48,FALSE)</f>
        <v>0</v>
      </c>
      <c r="M394" s="15">
        <f>VLOOKUP(B394,[1]GD_CHAM_CONG!$C$6:$BF$934,50,FALSE)+VLOOKUP(B394,[1]GD_CHAM_CONG!$C$6:$BF$934,51,FALSE)+VLOOKUP(B394,[1]GD_CHAM_CONG!$C$6:$BF$934,52,FALSE)+VLOOKUP(B394,[1]GD_CHAM_CONG!$C$6:$BF$934,53,FALSE)+VLOOKUP(B394,[1]GD_CHAM_CONG!$C$6:$BF$934,54,FALSE)</f>
        <v>0</v>
      </c>
      <c r="N394" s="16">
        <f>VLOOKUP(B394,[1]GD_CHAM_CONG!$C$1:$BK$473,61,FALSE)</f>
        <v>1</v>
      </c>
      <c r="O394" s="16">
        <f>VLOOKUP(B394,[1]GD_LCD_HS_LNS!$B$4:$F$469,5,FALSE)</f>
        <v>1.68</v>
      </c>
      <c r="P394" s="17">
        <f>VLOOKUP(B394,[1]RPT_LNS_LUONG_CHE_DO!$B$5:$BC$548,54,FALSE)</f>
        <v>7560000</v>
      </c>
      <c r="Q394" s="17">
        <f>VLOOKUP(B394,[1]RPT_LNS_LUONG_CHE_DO!$B$5:$CD$916,81,FALSE)</f>
        <v>0</v>
      </c>
      <c r="R394" s="17">
        <f>VLOOKUP(B394,[1]RPT_PHU_CAP_TN!$B$5:$G$992,6,FALSE)</f>
        <v>0</v>
      </c>
      <c r="S394" s="17">
        <f>VLOOKUP(B394,[1]RPT_TIEN_AN_TRUA!$B$5:$I$993,8,FALSE)</f>
        <v>680000</v>
      </c>
      <c r="T394" s="17">
        <f>VLOOKUP(B394,[1]RPT_LNS_LUONG_CHE_DO!$B$5:$BX$920,75,FALSE)+VLOOKUP(B394,[1]RPT_LNS_LUONG_CHE_DO!$B$5:$BY$920,76,FALSE)</f>
        <v>480692.30769230775</v>
      </c>
      <c r="U394" s="13">
        <f>VLOOKUP(B394,[1]RPT_CAC_KHOAN_GIAM_TRU!$B$4:$I$472,7,FALSE) + VLOOKUP(B394,[1]RPT_CAC_KHOAN_GIAM_TRU!$B$4:$I$472,8,FALSE)</f>
        <v>160230.76923076925</v>
      </c>
      <c r="V394" s="17">
        <f t="shared" si="12"/>
        <v>8720692.307692308</v>
      </c>
      <c r="W394" s="18">
        <f>VLOOKUP(B394,[1]RPT_BAO_HIEM!$B$5:$N$992,11,FALSE)</f>
        <v>333280</v>
      </c>
      <c r="X394" s="18">
        <f>VLOOKUP(B394,[1]RPT_BAO_HIEM!$B$5:$N$992,12,FALSE)</f>
        <v>62490</v>
      </c>
      <c r="Y394" s="18">
        <f>VLOOKUP(B394,[1]RPT_BAO_HIEM!$B$5:$N$992,13,FALSE)</f>
        <v>41660</v>
      </c>
      <c r="Z394" s="19">
        <f>MIN(VLOOKUP(B394,[1]RPT_DOAN_PHI!$B$5:$H$894,7,FALSE),115000)</f>
        <v>41660</v>
      </c>
      <c r="AA394" s="18">
        <f>VLOOKUP(B394,[1]RPT_THUE!$B$5:$H$850,7,FALSE)</f>
        <v>0</v>
      </c>
      <c r="AB394" s="18">
        <f t="shared" si="13"/>
        <v>479090</v>
      </c>
      <c r="AC394" s="20">
        <f t="shared" si="14"/>
        <v>8241602.307692308</v>
      </c>
      <c r="AD394" s="20"/>
      <c r="AE394" s="20"/>
      <c r="AF394" s="20">
        <f t="shared" si="15"/>
        <v>8241602.307692308</v>
      </c>
      <c r="AG394" s="82">
        <f t="shared" si="20"/>
        <v>437430</v>
      </c>
    </row>
    <row r="395" spans="1:33" ht="19.5" customHeight="1">
      <c r="A395" s="12">
        <f t="shared" si="21"/>
        <v>389</v>
      </c>
      <c r="B395" s="40">
        <f>[1]GD_CHUNG!B401</f>
        <v>12579</v>
      </c>
      <c r="C395" s="42" t="str">
        <f>[1]GD_CHUNG!C401</f>
        <v>Nguyễn Ngọc Công</v>
      </c>
      <c r="D395" s="42" t="str">
        <f>[1]GD_CHUNG!D401</f>
        <v>NV Lái xe - VHTTB</v>
      </c>
      <c r="E395" s="13" t="str">
        <f>[1]GD_CHUNG!G401</f>
        <v>HD3N</v>
      </c>
      <c r="F395" s="14">
        <f>VLOOKUP(B395,[1]GD_LCD_HS_LNS!$B$4:$E$993,4,FALSE)</f>
        <v>4166000</v>
      </c>
      <c r="G395" s="54">
        <f>VLOOKUP(B395,[1]GD_CHUNG!$B$5:$N$532,13,FALSE)</f>
        <v>19028385607019</v>
      </c>
      <c r="H395" s="15">
        <f>VLOOKUP(B395,[1]GD_CHAM_CONG!$C$6:$AN$934,38,FALSE)</f>
        <v>27</v>
      </c>
      <c r="I395" s="15">
        <f>VLOOKUP(B395,[1]GD_CHAM_CONG!$C$6:$AS$934,39,FALSE)+VLOOKUP(B395,[1]GD_CHAM_CONG!$C$6:$AS$934,40,FALSE)+VLOOKUP(B395,[1]GD_CHAM_CONG!$C$6:$AS$934,41,FALSE)+VLOOKUP(B395,[1]GD_CHAM_CONG!$C$6:$AS$934,42,FALSE)+VLOOKUP(B395,[1]GD_CHAM_CONG!$C$6:$AS$934,43,FALSE)</f>
        <v>0</v>
      </c>
      <c r="J395" s="15">
        <f>VLOOKUP(B395,[1]GD_CHAM_CONG!$C$6:$AV$934,44,FALSE)+VLOOKUP(B395,[1]GD_CHAM_CONG!$C$6:$AV$934,45,FALSE)+VLOOKUP(B395,[1]GD_CHAM_CONG!$C$6:$AV$934,46,FALSE)</f>
        <v>0</v>
      </c>
      <c r="K395" s="15">
        <f>VLOOKUP(B395,[1]GD_CHAM_CONG!$C$6:$AW$934,47,FALSE)</f>
        <v>0</v>
      </c>
      <c r="L395" s="15">
        <f>VLOOKUP(B395,[1]GD_CHAM_CONG!$C$6:$AZ$934,48,FALSE)</f>
        <v>0</v>
      </c>
      <c r="M395" s="15">
        <f>VLOOKUP(B395,[1]GD_CHAM_CONG!$C$6:$BF$934,50,FALSE)+VLOOKUP(B395,[1]GD_CHAM_CONG!$C$6:$BF$934,51,FALSE)+VLOOKUP(B395,[1]GD_CHAM_CONG!$C$6:$BF$934,52,FALSE)+VLOOKUP(B395,[1]GD_CHAM_CONG!$C$6:$BF$934,53,FALSE)+VLOOKUP(B395,[1]GD_CHAM_CONG!$C$6:$BF$934,54,FALSE)</f>
        <v>0</v>
      </c>
      <c r="N395" s="16">
        <f>VLOOKUP(B395,[1]GD_CHAM_CONG!$C$1:$BK$473,61,FALSE)</f>
        <v>1.05</v>
      </c>
      <c r="O395" s="16">
        <f>VLOOKUP(B395,[1]GD_LCD_HS_LNS!$B$4:$F$469,5,FALSE)</f>
        <v>1.68</v>
      </c>
      <c r="P395" s="17">
        <f>VLOOKUP(B395,[1]RPT_LNS_LUONG_CHE_DO!$B$5:$BC$548,54,FALSE)</f>
        <v>7938000</v>
      </c>
      <c r="Q395" s="17">
        <f>VLOOKUP(B395,[1]RPT_LNS_LUONG_CHE_DO!$B$5:$CD$916,81,FALSE)</f>
        <v>0</v>
      </c>
      <c r="R395" s="17">
        <f>VLOOKUP(B395,[1]RPT_PHU_CAP_TN!$B$5:$G$992,6,FALSE)</f>
        <v>0</v>
      </c>
      <c r="S395" s="17">
        <f>VLOOKUP(B395,[1]RPT_TIEN_AN_TRUA!$B$5:$I$993,8,FALSE)</f>
        <v>680000</v>
      </c>
      <c r="T395" s="17">
        <f>VLOOKUP(B395,[1]RPT_LNS_LUONG_CHE_DO!$B$5:$BX$920,75,FALSE)+VLOOKUP(B395,[1]RPT_LNS_LUONG_CHE_DO!$B$5:$BY$920,76,FALSE)</f>
        <v>480692.30769230775</v>
      </c>
      <c r="U395" s="13">
        <f>VLOOKUP(B395,[1]RPT_CAC_KHOAN_GIAM_TRU!$B$4:$I$472,7,FALSE) + VLOOKUP(B395,[1]RPT_CAC_KHOAN_GIAM_TRU!$B$4:$I$472,8,FALSE)</f>
        <v>160230.76923076925</v>
      </c>
      <c r="V395" s="17">
        <f t="shared" si="12"/>
        <v>9098692.307692308</v>
      </c>
      <c r="W395" s="18">
        <f>VLOOKUP(B395,[1]RPT_BAO_HIEM!$B$5:$N$992,11,FALSE)</f>
        <v>333280</v>
      </c>
      <c r="X395" s="18">
        <f>VLOOKUP(B395,[1]RPT_BAO_HIEM!$B$5:$N$992,12,FALSE)</f>
        <v>62490</v>
      </c>
      <c r="Y395" s="18">
        <f>VLOOKUP(B395,[1]RPT_BAO_HIEM!$B$5:$N$992,13,FALSE)</f>
        <v>41660</v>
      </c>
      <c r="Z395" s="19">
        <f>MIN(VLOOKUP(B395,[1]RPT_DOAN_PHI!$B$5:$H$894,7,FALSE),115000)</f>
        <v>41660</v>
      </c>
      <c r="AA395" s="18">
        <f>VLOOKUP(B395,[1]RPT_THUE!$B$5:$H$850,7,FALSE)</f>
        <v>0</v>
      </c>
      <c r="AB395" s="18">
        <f t="shared" si="13"/>
        <v>479090</v>
      </c>
      <c r="AC395" s="20">
        <f t="shared" si="14"/>
        <v>8619602.307692308</v>
      </c>
      <c r="AD395" s="20"/>
      <c r="AE395" s="20"/>
      <c r="AF395" s="20">
        <f t="shared" si="15"/>
        <v>8619602.307692308</v>
      </c>
      <c r="AG395" s="82">
        <f t="shared" si="20"/>
        <v>437430</v>
      </c>
    </row>
    <row r="396" spans="1:33" ht="19.5" customHeight="1">
      <c r="A396" s="12">
        <f t="shared" si="21"/>
        <v>390</v>
      </c>
      <c r="B396" s="40">
        <f>[1]GD_CHUNG!B402</f>
        <v>13750</v>
      </c>
      <c r="C396" s="42" t="str">
        <f>[1]GD_CHUNG!C402</f>
        <v>Lê Anh Hùng</v>
      </c>
      <c r="D396" s="42" t="str">
        <f>[1]GD_CHUNG!D402</f>
        <v>NV Lái xe - VHTTB</v>
      </c>
      <c r="E396" s="13" t="str">
        <f>[1]GD_CHUNG!G402</f>
        <v>HD1N</v>
      </c>
      <c r="F396" s="14">
        <f>VLOOKUP(B396,[1]GD_LCD_HS_LNS!$B$4:$E$993,4,FALSE)</f>
        <v>4166000</v>
      </c>
      <c r="G396" s="55">
        <v>19029389542015</v>
      </c>
      <c r="H396" s="15">
        <f>VLOOKUP(B396,[1]GD_CHAM_CONG!$C$6:$AN$934,38,FALSE)</f>
        <v>27</v>
      </c>
      <c r="I396" s="15">
        <f>VLOOKUP(B396,[1]GD_CHAM_CONG!$C$6:$AS$934,39,FALSE)+VLOOKUP(B396,[1]GD_CHAM_CONG!$C$6:$AS$934,40,FALSE)+VLOOKUP(B396,[1]GD_CHAM_CONG!$C$6:$AS$934,41,FALSE)+VLOOKUP(B396,[1]GD_CHAM_CONG!$C$6:$AS$934,42,FALSE)+VLOOKUP(B396,[1]GD_CHAM_CONG!$C$6:$AS$934,43,FALSE)</f>
        <v>0</v>
      </c>
      <c r="J396" s="15">
        <f>VLOOKUP(B396,[1]GD_CHAM_CONG!$C$6:$AV$934,44,FALSE)+VLOOKUP(B396,[1]GD_CHAM_CONG!$C$6:$AV$934,45,FALSE)+VLOOKUP(B396,[1]GD_CHAM_CONG!$C$6:$AV$934,46,FALSE)</f>
        <v>0</v>
      </c>
      <c r="K396" s="15">
        <f>VLOOKUP(B396,[1]GD_CHAM_CONG!$C$6:$AW$934,47,FALSE)</f>
        <v>0</v>
      </c>
      <c r="L396" s="15">
        <f>VLOOKUP(B396,[1]GD_CHAM_CONG!$C$6:$AZ$934,48,FALSE)</f>
        <v>0</v>
      </c>
      <c r="M396" s="15">
        <f>VLOOKUP(B396,[1]GD_CHAM_CONG!$C$6:$BF$934,50,FALSE)+VLOOKUP(B396,[1]GD_CHAM_CONG!$C$6:$BF$934,51,FALSE)+VLOOKUP(B396,[1]GD_CHAM_CONG!$C$6:$BF$934,52,FALSE)+VLOOKUP(B396,[1]GD_CHAM_CONG!$C$6:$BF$934,53,FALSE)+VLOOKUP(B396,[1]GD_CHAM_CONG!$C$6:$BF$934,54,FALSE)</f>
        <v>0</v>
      </c>
      <c r="N396" s="16">
        <f>VLOOKUP(B396,[1]GD_CHAM_CONG!$C$1:$BK$473,61,FALSE)</f>
        <v>1</v>
      </c>
      <c r="O396" s="15">
        <f>VLOOKUP(B396,[1]GD_LCD_HS_LNS!$B$4:$F$469,5,FALSE)</f>
        <v>1.22</v>
      </c>
      <c r="P396" s="17">
        <f>VLOOKUP(B396,[1]RPT_LNS_LUONG_CHE_DO!$B$5:$BC$548,54,FALSE)</f>
        <v>4941000</v>
      </c>
      <c r="Q396" s="17">
        <f>VLOOKUP(B396,[1]RPT_LNS_LUONG_CHE_DO!$B$5:$CD$916,81,FALSE)</f>
        <v>0</v>
      </c>
      <c r="R396" s="17">
        <f>VLOOKUP(B396,[1]RPT_PHU_CAP_TN!$B$5:$G$992,6,FALSE)</f>
        <v>0</v>
      </c>
      <c r="S396" s="17">
        <f>VLOOKUP(B396,[1]RPT_TIEN_AN_TRUA!$B$5:$I$993,8,FALSE)</f>
        <v>680000</v>
      </c>
      <c r="T396" s="17">
        <f>VLOOKUP(B396,[1]RPT_LNS_LUONG_CHE_DO!$B$5:$BX$920,75,FALSE)+VLOOKUP(B396,[1]RPT_LNS_LUONG_CHE_DO!$B$5:$BY$920,76,FALSE)</f>
        <v>480692.30769230775</v>
      </c>
      <c r="U396" s="13">
        <f>VLOOKUP(B396,[1]RPT_CAC_KHOAN_GIAM_TRU!$B$4:$I$472,7,FALSE) + VLOOKUP(B396,[1]RPT_CAC_KHOAN_GIAM_TRU!$B$4:$I$472,8,FALSE)</f>
        <v>160230.76923076925</v>
      </c>
      <c r="V396" s="17">
        <f t="shared" si="12"/>
        <v>6101692.307692308</v>
      </c>
      <c r="W396" s="18">
        <f>VLOOKUP(B396,[1]RPT_BAO_HIEM!$B$5:$N$992,11,FALSE)</f>
        <v>333280</v>
      </c>
      <c r="X396" s="18">
        <f>VLOOKUP(B396,[1]RPT_BAO_HIEM!$B$5:$N$992,12,FALSE)</f>
        <v>62490</v>
      </c>
      <c r="Y396" s="18">
        <f>VLOOKUP(B396,[1]RPT_BAO_HIEM!$B$5:$N$992,13,FALSE)</f>
        <v>41660</v>
      </c>
      <c r="Z396" s="19">
        <f>MIN(VLOOKUP(B396,[1]RPT_DOAN_PHI!$B$5:$H$894,7,FALSE),115000)</f>
        <v>41660</v>
      </c>
      <c r="AA396" s="18">
        <f>VLOOKUP(B396,[1]RPT_THUE!$B$5:$H$850,7,FALSE)</f>
        <v>0</v>
      </c>
      <c r="AB396" s="18">
        <f t="shared" si="13"/>
        <v>479090</v>
      </c>
      <c r="AC396" s="20">
        <f t="shared" si="14"/>
        <v>5622602.307692308</v>
      </c>
      <c r="AD396" s="20"/>
      <c r="AE396" s="20"/>
      <c r="AF396" s="20">
        <f t="shared" si="15"/>
        <v>5622602.307692308</v>
      </c>
      <c r="AG396" s="82">
        <f t="shared" si="20"/>
        <v>437430</v>
      </c>
    </row>
    <row r="397" spans="1:33" ht="19.5" customHeight="1">
      <c r="A397" s="12">
        <f t="shared" si="21"/>
        <v>391</v>
      </c>
      <c r="B397" s="40">
        <f>[1]GD_CHUNG!B403</f>
        <v>13751</v>
      </c>
      <c r="C397" s="42" t="str">
        <f>[1]GD_CHUNG!C403</f>
        <v>Nguyễn Mạnh Hùng</v>
      </c>
      <c r="D397" s="42" t="str">
        <f>[1]GD_CHUNG!D403</f>
        <v>NV Lái xe - VHTTB</v>
      </c>
      <c r="E397" s="13" t="str">
        <f>[1]GD_CHUNG!G403</f>
        <v>HD1N</v>
      </c>
      <c r="F397" s="14">
        <f>VLOOKUP(B397,[1]GD_LCD_HS_LNS!$B$4:$E$993,4,FALSE)</f>
        <v>4166000</v>
      </c>
      <c r="G397" s="55">
        <v>19029389544018</v>
      </c>
      <c r="H397" s="15">
        <f>VLOOKUP(B397,[1]GD_CHAM_CONG!$C$6:$AN$934,38,FALSE)</f>
        <v>27</v>
      </c>
      <c r="I397" s="15">
        <f>VLOOKUP(B397,[1]GD_CHAM_CONG!$C$6:$AS$934,39,FALSE)+VLOOKUP(B397,[1]GD_CHAM_CONG!$C$6:$AS$934,40,FALSE)+VLOOKUP(B397,[1]GD_CHAM_CONG!$C$6:$AS$934,41,FALSE)+VLOOKUP(B397,[1]GD_CHAM_CONG!$C$6:$AS$934,42,FALSE)+VLOOKUP(B397,[1]GD_CHAM_CONG!$C$6:$AS$934,43,FALSE)</f>
        <v>0</v>
      </c>
      <c r="J397" s="15">
        <f>VLOOKUP(B397,[1]GD_CHAM_CONG!$C$6:$AV$934,44,FALSE)+VLOOKUP(B397,[1]GD_CHAM_CONG!$C$6:$AV$934,45,FALSE)+VLOOKUP(B397,[1]GD_CHAM_CONG!$C$6:$AV$934,46,FALSE)</f>
        <v>0</v>
      </c>
      <c r="K397" s="15">
        <f>VLOOKUP(B397,[1]GD_CHAM_CONG!$C$6:$AW$934,47,FALSE)</f>
        <v>0</v>
      </c>
      <c r="L397" s="15">
        <f>VLOOKUP(B397,[1]GD_CHAM_CONG!$C$6:$AZ$934,48,FALSE)</f>
        <v>0</v>
      </c>
      <c r="M397" s="15">
        <f>VLOOKUP(B397,[1]GD_CHAM_CONG!$C$6:$BF$934,50,FALSE)+VLOOKUP(B397,[1]GD_CHAM_CONG!$C$6:$BF$934,51,FALSE)+VLOOKUP(B397,[1]GD_CHAM_CONG!$C$6:$BF$934,52,FALSE)+VLOOKUP(B397,[1]GD_CHAM_CONG!$C$6:$BF$934,53,FALSE)+VLOOKUP(B397,[1]GD_CHAM_CONG!$C$6:$BF$934,54,FALSE)</f>
        <v>0</v>
      </c>
      <c r="N397" s="16">
        <f>VLOOKUP(B397,[1]GD_CHAM_CONG!$C$1:$BK$473,61,FALSE)</f>
        <v>1</v>
      </c>
      <c r="O397" s="16">
        <f>VLOOKUP(B397,[1]GD_LCD_HS_LNS!$B$4:$F$469,5,FALSE)</f>
        <v>1.68</v>
      </c>
      <c r="P397" s="17">
        <f>VLOOKUP(B397,[1]RPT_LNS_LUONG_CHE_DO!$B$5:$BC$548,54,FALSE)</f>
        <v>6804000</v>
      </c>
      <c r="Q397" s="17">
        <f>VLOOKUP(B397,[1]RPT_LNS_LUONG_CHE_DO!$B$5:$CD$916,81,FALSE)</f>
        <v>0</v>
      </c>
      <c r="R397" s="17">
        <f>VLOOKUP(B397,[1]RPT_PHU_CAP_TN!$B$5:$G$992,6,FALSE)</f>
        <v>0</v>
      </c>
      <c r="S397" s="17">
        <f>VLOOKUP(B397,[1]RPT_TIEN_AN_TRUA!$B$5:$I$993,8,FALSE)</f>
        <v>680000</v>
      </c>
      <c r="T397" s="17">
        <f>VLOOKUP(B397,[1]RPT_LNS_LUONG_CHE_DO!$B$5:$BX$920,75,FALSE)+VLOOKUP(B397,[1]RPT_LNS_LUONG_CHE_DO!$B$5:$BY$920,76,FALSE)</f>
        <v>480692.30769230775</v>
      </c>
      <c r="U397" s="13">
        <f>VLOOKUP(B397,[1]RPT_CAC_KHOAN_GIAM_TRU!$B$4:$I$472,7,FALSE) + VLOOKUP(B397,[1]RPT_CAC_KHOAN_GIAM_TRU!$B$4:$I$472,8,FALSE)</f>
        <v>160230.76923076925</v>
      </c>
      <c r="V397" s="17">
        <f t="shared" si="12"/>
        <v>7964692.307692308</v>
      </c>
      <c r="W397" s="18">
        <f>VLOOKUP(B397,[1]RPT_BAO_HIEM!$B$5:$N$992,11,FALSE)</f>
        <v>333280</v>
      </c>
      <c r="X397" s="18">
        <f>VLOOKUP(B397,[1]RPT_BAO_HIEM!$B$5:$N$992,12,FALSE)</f>
        <v>62490</v>
      </c>
      <c r="Y397" s="18">
        <f>VLOOKUP(B397,[1]RPT_BAO_HIEM!$B$5:$N$992,13,FALSE)</f>
        <v>41660</v>
      </c>
      <c r="Z397" s="19">
        <f>MIN(VLOOKUP(B397,[1]RPT_DOAN_PHI!$B$5:$H$894,7,FALSE),115000)</f>
        <v>41660</v>
      </c>
      <c r="AA397" s="18">
        <f>VLOOKUP(B397,[1]RPT_THUE!$B$5:$H$850,7,FALSE)</f>
        <v>0</v>
      </c>
      <c r="AB397" s="18">
        <f t="shared" si="13"/>
        <v>479090</v>
      </c>
      <c r="AC397" s="20">
        <f t="shared" si="14"/>
        <v>7485602.307692308</v>
      </c>
      <c r="AD397" s="20"/>
      <c r="AE397" s="20"/>
      <c r="AF397" s="20">
        <f t="shared" si="15"/>
        <v>7485602.307692308</v>
      </c>
      <c r="AG397" s="82">
        <f t="shared" si="20"/>
        <v>437430</v>
      </c>
    </row>
    <row r="398" spans="1:33" ht="19.5" customHeight="1">
      <c r="A398" s="12">
        <f t="shared" si="21"/>
        <v>392</v>
      </c>
      <c r="B398" s="40">
        <f>[1]GD_CHUNG!B404</f>
        <v>10758</v>
      </c>
      <c r="C398" s="42" t="str">
        <f>[1]GD_CHUNG!C404</f>
        <v>Trương Thị Minh Phượng</v>
      </c>
      <c r="D398" s="42" t="str">
        <f>[1]GD_CHUNG!D404</f>
        <v>Đội phó</v>
      </c>
      <c r="E398" s="13" t="str">
        <f>[1]GD_CHUNG!G404</f>
        <v>HDKX</v>
      </c>
      <c r="F398" s="14">
        <f>VLOOKUP(B398,[1]GD_LCD_HS_LNS!$B$4:$E$993,4,FALSE)</f>
        <v>4921000</v>
      </c>
      <c r="G398" s="54">
        <f>VLOOKUP(B398,[1]GD_CHUNG!$B$5:$N$532,13,FALSE)</f>
        <v>10522161446011</v>
      </c>
      <c r="H398" s="15">
        <f>VLOOKUP(B398,[1]GD_CHAM_CONG!$C$6:$AN$934,38,FALSE)</f>
        <v>27</v>
      </c>
      <c r="I398" s="15">
        <f>VLOOKUP(B398,[1]GD_CHAM_CONG!$C$6:$AS$934,39,FALSE)+VLOOKUP(B398,[1]GD_CHAM_CONG!$C$6:$AS$934,40,FALSE)+VLOOKUP(B398,[1]GD_CHAM_CONG!$C$6:$AS$934,41,FALSE)+VLOOKUP(B398,[1]GD_CHAM_CONG!$C$6:$AS$934,42,FALSE)+VLOOKUP(B398,[1]GD_CHAM_CONG!$C$6:$AS$934,43,FALSE)</f>
        <v>0</v>
      </c>
      <c r="J398" s="15">
        <f>VLOOKUP(B398,[1]GD_CHAM_CONG!$C$6:$AV$934,44,FALSE)+VLOOKUP(B398,[1]GD_CHAM_CONG!$C$6:$AV$934,45,FALSE)+VLOOKUP(B398,[1]GD_CHAM_CONG!$C$6:$AV$934,46,FALSE)</f>
        <v>0</v>
      </c>
      <c r="K398" s="15">
        <f>VLOOKUP(B398,[1]GD_CHAM_CONG!$C$6:$AW$934,47,FALSE)</f>
        <v>0</v>
      </c>
      <c r="L398" s="15">
        <f>VLOOKUP(B398,[1]GD_CHAM_CONG!$C$6:$AZ$934,48,FALSE)</f>
        <v>0</v>
      </c>
      <c r="M398" s="15">
        <f>VLOOKUP(B398,[1]GD_CHAM_CONG!$C$6:$BF$934,50,FALSE)+VLOOKUP(B398,[1]GD_CHAM_CONG!$C$6:$BF$934,51,FALSE)+VLOOKUP(B398,[1]GD_CHAM_CONG!$C$6:$BF$934,52,FALSE)+VLOOKUP(B398,[1]GD_CHAM_CONG!$C$6:$BF$934,53,FALSE)+VLOOKUP(B398,[1]GD_CHAM_CONG!$C$6:$BF$934,54,FALSE)</f>
        <v>0</v>
      </c>
      <c r="N398" s="15">
        <f>VLOOKUP(B398,[1]GD_CHAM_CONG!$C$1:$BK$473,61,FALSE)</f>
        <v>1</v>
      </c>
      <c r="O398" s="16">
        <f>VLOOKUP(B398,[1]GD_LCD_HS_LNS!$B$4:$F$469,5,FALSE)</f>
        <v>2.57</v>
      </c>
      <c r="P398" s="17">
        <f>VLOOKUP(B398,[1]RPT_LNS_LUONG_CHE_DO!$B$5:$BC$548,54,FALSE)</f>
        <v>11565000</v>
      </c>
      <c r="Q398" s="17">
        <f>VLOOKUP(B398,[1]RPT_LNS_LUONG_CHE_DO!$B$5:$CD$916,81,FALSE)</f>
        <v>0</v>
      </c>
      <c r="R398" s="17">
        <f>VLOOKUP(B398,[1]RPT_PHU_CAP_TN!$B$5:$G$992,6,FALSE)</f>
        <v>0</v>
      </c>
      <c r="S398" s="17">
        <f>VLOOKUP(B398,[1]RPT_TIEN_AN_TRUA!$B$5:$I$993,8,FALSE)</f>
        <v>680000</v>
      </c>
      <c r="T398" s="17">
        <f>VLOOKUP(B398,[1]RPT_LNS_LUONG_CHE_DO!$B$5:$BX$920,75,FALSE)+VLOOKUP(B398,[1]RPT_LNS_LUONG_CHE_DO!$B$5:$BY$920,76,FALSE)</f>
        <v>0</v>
      </c>
      <c r="U398" s="13">
        <f>VLOOKUP(B398,[1]RPT_CAC_KHOAN_GIAM_TRU!$B$4:$I$472,7,FALSE) + VLOOKUP(B398,[1]RPT_CAC_KHOAN_GIAM_TRU!$B$4:$I$472,8,FALSE)</f>
        <v>0</v>
      </c>
      <c r="V398" s="17">
        <f t="shared" si="12"/>
        <v>12245000</v>
      </c>
      <c r="W398" s="18">
        <f>VLOOKUP(B398,[1]RPT_BAO_HIEM!$B$5:$N$992,11,FALSE)</f>
        <v>393680</v>
      </c>
      <c r="X398" s="18">
        <f>VLOOKUP(B398,[1]RPT_BAO_HIEM!$B$5:$N$992,12,FALSE)</f>
        <v>73815</v>
      </c>
      <c r="Y398" s="18">
        <f>VLOOKUP(B398,[1]RPT_BAO_HIEM!$B$5:$N$992,13,FALSE)</f>
        <v>49210</v>
      </c>
      <c r="Z398" s="19">
        <f>MIN(VLOOKUP(B398,[1]RPT_DOAN_PHI!$B$5:$H$894,7,FALSE),115000)</f>
        <v>49210</v>
      </c>
      <c r="AA398" s="18">
        <f>VLOOKUP(B398,[1]RPT_THUE!$B$5:$H$850,7,FALSE)</f>
        <v>0</v>
      </c>
      <c r="AB398" s="18">
        <f t="shared" si="13"/>
        <v>565915</v>
      </c>
      <c r="AC398" s="20">
        <f t="shared" si="14"/>
        <v>11679085</v>
      </c>
      <c r="AD398" s="20"/>
      <c r="AE398" s="20"/>
      <c r="AF398" s="20">
        <f t="shared" si="15"/>
        <v>11679085</v>
      </c>
      <c r="AG398" s="82">
        <f t="shared" si="20"/>
        <v>516705</v>
      </c>
    </row>
    <row r="399" spans="1:33" ht="19.5" customHeight="1">
      <c r="A399" s="12">
        <f t="shared" si="21"/>
        <v>393</v>
      </c>
      <c r="B399" s="40">
        <f>[1]GD_CHUNG!B405</f>
        <v>10644</v>
      </c>
      <c r="C399" s="42" t="str">
        <f>[1]GD_CHUNG!C405</f>
        <v>Nguyễn Văn Bình</v>
      </c>
      <c r="D399" s="42" t="str">
        <f>[1]GD_CHUNG!D405</f>
        <v>KTV mặt đất</v>
      </c>
      <c r="E399" s="13" t="str">
        <f>[1]GD_CHUNG!G405</f>
        <v>HDKX</v>
      </c>
      <c r="F399" s="14">
        <f>VLOOKUP(B399,[1]GD_LCD_HS_LNS!$B$4:$E$993,4,FALSE)</f>
        <v>4921000</v>
      </c>
      <c r="G399" s="54">
        <f>VLOOKUP(B399,[1]GD_CHUNG!$B$5:$N$532,13,FALSE)</f>
        <v>10522162944015</v>
      </c>
      <c r="H399" s="15">
        <f>VLOOKUP(B399,[1]GD_CHAM_CONG!$C$6:$AN$934,38,FALSE)</f>
        <v>27</v>
      </c>
      <c r="I399" s="15">
        <f>VLOOKUP(B399,[1]GD_CHAM_CONG!$C$6:$AS$934,39,FALSE)+VLOOKUP(B399,[1]GD_CHAM_CONG!$C$6:$AS$934,40,FALSE)+VLOOKUP(B399,[1]GD_CHAM_CONG!$C$6:$AS$934,41,FALSE)+VLOOKUP(B399,[1]GD_CHAM_CONG!$C$6:$AS$934,42,FALSE)+VLOOKUP(B399,[1]GD_CHAM_CONG!$C$6:$AS$934,43,FALSE)</f>
        <v>0</v>
      </c>
      <c r="J399" s="15">
        <f>VLOOKUP(B399,[1]GD_CHAM_CONG!$C$6:$AV$934,44,FALSE)+VLOOKUP(B399,[1]GD_CHAM_CONG!$C$6:$AV$934,45,FALSE)+VLOOKUP(B399,[1]GD_CHAM_CONG!$C$6:$AV$934,46,FALSE)</f>
        <v>0</v>
      </c>
      <c r="K399" s="15">
        <f>VLOOKUP(B399,[1]GD_CHAM_CONG!$C$6:$AW$934,47,FALSE)</f>
        <v>0</v>
      </c>
      <c r="L399" s="15">
        <f>VLOOKUP(B399,[1]GD_CHAM_CONG!$C$6:$AZ$934,48,FALSE)</f>
        <v>0</v>
      </c>
      <c r="M399" s="15">
        <f>VLOOKUP(B399,[1]GD_CHAM_CONG!$C$6:$BF$934,50,FALSE)+VLOOKUP(B399,[1]GD_CHAM_CONG!$C$6:$BF$934,51,FALSE)+VLOOKUP(B399,[1]GD_CHAM_CONG!$C$6:$BF$934,52,FALSE)+VLOOKUP(B399,[1]GD_CHAM_CONG!$C$6:$BF$934,53,FALSE)+VLOOKUP(B399,[1]GD_CHAM_CONG!$C$6:$BF$934,54,FALSE)</f>
        <v>0</v>
      </c>
      <c r="N399" s="16">
        <f>VLOOKUP(B399,[1]GD_CHAM_CONG!$C$1:$BK$473,61,FALSE)</f>
        <v>1</v>
      </c>
      <c r="O399" s="16">
        <f>VLOOKUP(B399,[1]GD_LCD_HS_LNS!$B$4:$F$469,5,FALSE)</f>
        <v>2.57</v>
      </c>
      <c r="P399" s="17">
        <f>VLOOKUP(B399,[1]RPT_LNS_LUONG_CHE_DO!$B$5:$BC$548,54,FALSE)</f>
        <v>11565000</v>
      </c>
      <c r="Q399" s="17">
        <f>VLOOKUP(B399,[1]RPT_LNS_LUONG_CHE_DO!$B$5:$CD$916,81,FALSE)</f>
        <v>0</v>
      </c>
      <c r="R399" s="17">
        <f>VLOOKUP(B399,[1]RPT_PHU_CAP_TN!$B$5:$G$992,6,FALSE)</f>
        <v>0</v>
      </c>
      <c r="S399" s="17">
        <f>VLOOKUP(B399,[1]RPT_TIEN_AN_TRUA!$B$5:$I$993,8,FALSE)</f>
        <v>680000</v>
      </c>
      <c r="T399" s="17">
        <f>VLOOKUP(B399,[1]RPT_LNS_LUONG_CHE_DO!$B$5:$BX$920,75,FALSE)+VLOOKUP(B399,[1]RPT_LNS_LUONG_CHE_DO!$B$5:$BY$920,76,FALSE)</f>
        <v>567807.69230769237</v>
      </c>
      <c r="U399" s="13">
        <f>VLOOKUP(B399,[1]RPT_CAC_KHOAN_GIAM_TRU!$B$4:$I$472,7,FALSE) + VLOOKUP(B399,[1]RPT_CAC_KHOAN_GIAM_TRU!$B$4:$I$472,8,FALSE)</f>
        <v>189269.23076923078</v>
      </c>
      <c r="V399" s="17">
        <f t="shared" si="12"/>
        <v>12812807.692307692</v>
      </c>
      <c r="W399" s="18">
        <f>VLOOKUP(B399,[1]RPT_BAO_HIEM!$B$5:$N$992,11,FALSE)</f>
        <v>393680</v>
      </c>
      <c r="X399" s="18">
        <f>VLOOKUP(B399,[1]RPT_BAO_HIEM!$B$5:$N$992,12,FALSE)</f>
        <v>73815</v>
      </c>
      <c r="Y399" s="18">
        <f>VLOOKUP(B399,[1]RPT_BAO_HIEM!$B$5:$N$992,13,FALSE)</f>
        <v>49210</v>
      </c>
      <c r="Z399" s="19">
        <f>MIN(VLOOKUP(B399,[1]RPT_DOAN_PHI!$B$5:$H$894,7,FALSE),115000)</f>
        <v>49210</v>
      </c>
      <c r="AA399" s="18">
        <f>VLOOKUP(B399,[1]RPT_THUE!$B$5:$H$850,7,FALSE)</f>
        <v>0</v>
      </c>
      <c r="AB399" s="18">
        <f t="shared" si="13"/>
        <v>565915</v>
      </c>
      <c r="AC399" s="20">
        <f t="shared" si="14"/>
        <v>12246892.692307692</v>
      </c>
      <c r="AD399" s="21"/>
      <c r="AE399" s="20"/>
      <c r="AF399" s="20">
        <f t="shared" si="15"/>
        <v>12246892.692307692</v>
      </c>
      <c r="AG399" s="82">
        <f t="shared" si="20"/>
        <v>516705</v>
      </c>
    </row>
    <row r="400" spans="1:33" ht="19.5" customHeight="1">
      <c r="A400" s="12">
        <f t="shared" si="21"/>
        <v>394</v>
      </c>
      <c r="B400" s="40">
        <f>[1]GD_CHUNG!B406</f>
        <v>10645</v>
      </c>
      <c r="C400" s="42" t="str">
        <f>[1]GD_CHUNG!C406</f>
        <v>Thân Hoài Nam</v>
      </c>
      <c r="D400" s="42" t="str">
        <f>[1]GD_CHUNG!D406</f>
        <v>KTV mặt đất</v>
      </c>
      <c r="E400" s="13" t="str">
        <f>[1]GD_CHUNG!G406</f>
        <v>HDKX</v>
      </c>
      <c r="F400" s="14">
        <f>VLOOKUP(B400,[1]GD_LCD_HS_LNS!$B$4:$E$993,4,FALSE)</f>
        <v>5115000</v>
      </c>
      <c r="G400" s="54">
        <f>VLOOKUP(B400,[1]GD_CHUNG!$B$5:$N$532,13,FALSE)</f>
        <v>10520029783014</v>
      </c>
      <c r="H400" s="15">
        <f>VLOOKUP(B400,[1]GD_CHAM_CONG!$C$6:$AN$934,38,FALSE)</f>
        <v>27</v>
      </c>
      <c r="I400" s="15">
        <f>VLOOKUP(B400,[1]GD_CHAM_CONG!$C$6:$AS$934,39,FALSE)+VLOOKUP(B400,[1]GD_CHAM_CONG!$C$6:$AS$934,40,FALSE)+VLOOKUP(B400,[1]GD_CHAM_CONG!$C$6:$AS$934,41,FALSE)+VLOOKUP(B400,[1]GD_CHAM_CONG!$C$6:$AS$934,42,FALSE)+VLOOKUP(B400,[1]GD_CHAM_CONG!$C$6:$AS$934,43,FALSE)</f>
        <v>0</v>
      </c>
      <c r="J400" s="15">
        <f>VLOOKUP(B400,[1]GD_CHAM_CONG!$C$6:$AV$934,44,FALSE)+VLOOKUP(B400,[1]GD_CHAM_CONG!$C$6:$AV$934,45,FALSE)+VLOOKUP(B400,[1]GD_CHAM_CONG!$C$6:$AV$934,46,FALSE)</f>
        <v>0</v>
      </c>
      <c r="K400" s="15">
        <f>VLOOKUP(B400,[1]GD_CHAM_CONG!$C$6:$AW$934,47,FALSE)</f>
        <v>0</v>
      </c>
      <c r="L400" s="15">
        <f>VLOOKUP(B400,[1]GD_CHAM_CONG!$C$6:$AZ$934,48,FALSE)</f>
        <v>0</v>
      </c>
      <c r="M400" s="15">
        <f>VLOOKUP(B400,[1]GD_CHAM_CONG!$C$6:$BF$934,50,FALSE)+VLOOKUP(B400,[1]GD_CHAM_CONG!$C$6:$BF$934,51,FALSE)+VLOOKUP(B400,[1]GD_CHAM_CONG!$C$6:$BF$934,52,FALSE)+VLOOKUP(B400,[1]GD_CHAM_CONG!$C$6:$BF$934,53,FALSE)+VLOOKUP(B400,[1]GD_CHAM_CONG!$C$6:$BF$934,54,FALSE)</f>
        <v>0</v>
      </c>
      <c r="N400" s="16">
        <f>VLOOKUP(B400,[1]GD_CHAM_CONG!$C$1:$BK$473,61,FALSE)</f>
        <v>1</v>
      </c>
      <c r="O400" s="16">
        <f>VLOOKUP(B400,[1]GD_LCD_HS_LNS!$B$4:$F$469,5,FALSE)</f>
        <v>3.15</v>
      </c>
      <c r="P400" s="17">
        <f>VLOOKUP(B400,[1]RPT_LNS_LUONG_CHE_DO!$B$5:$BC$548,54,FALSE)</f>
        <v>14175000</v>
      </c>
      <c r="Q400" s="17">
        <f>VLOOKUP(B400,[1]RPT_LNS_LUONG_CHE_DO!$B$5:$CD$916,81,FALSE)</f>
        <v>0</v>
      </c>
      <c r="R400" s="17">
        <f>VLOOKUP(B400,[1]RPT_PHU_CAP_TN!$B$5:$G$992,6,FALSE)</f>
        <v>0</v>
      </c>
      <c r="S400" s="17">
        <f>VLOOKUP(B400,[1]RPT_TIEN_AN_TRUA!$B$5:$I$993,8,FALSE)</f>
        <v>680000</v>
      </c>
      <c r="T400" s="17">
        <f>VLOOKUP(B400,[1]RPT_LNS_LUONG_CHE_DO!$B$5:$BX$920,75,FALSE)+VLOOKUP(B400,[1]RPT_LNS_LUONG_CHE_DO!$B$5:$BY$920,76,FALSE)</f>
        <v>590192.30769230775</v>
      </c>
      <c r="U400" s="13">
        <f>VLOOKUP(B400,[1]RPT_CAC_KHOAN_GIAM_TRU!$B$4:$I$472,7,FALSE) + VLOOKUP(B400,[1]RPT_CAC_KHOAN_GIAM_TRU!$B$4:$I$472,8,FALSE)</f>
        <v>196730.76923076925</v>
      </c>
      <c r="V400" s="17">
        <f t="shared" si="12"/>
        <v>15445192.307692308</v>
      </c>
      <c r="W400" s="18">
        <f>VLOOKUP(B400,[1]RPT_BAO_HIEM!$B$5:$N$992,11,FALSE)</f>
        <v>409200</v>
      </c>
      <c r="X400" s="18">
        <f>VLOOKUP(B400,[1]RPT_BAO_HIEM!$B$5:$N$992,12,FALSE)</f>
        <v>76725</v>
      </c>
      <c r="Y400" s="18">
        <f>VLOOKUP(B400,[1]RPT_BAO_HIEM!$B$5:$N$992,13,FALSE)</f>
        <v>51150</v>
      </c>
      <c r="Z400" s="19">
        <f>MIN(VLOOKUP(B400,[1]RPT_DOAN_PHI!$B$5:$H$894,7,FALSE),115000)</f>
        <v>51150</v>
      </c>
      <c r="AA400" s="18">
        <f>VLOOKUP(B400,[1]RPT_THUE!$B$5:$H$850,7,FALSE)</f>
        <v>81405.865384615405</v>
      </c>
      <c r="AB400" s="18">
        <f t="shared" si="13"/>
        <v>669630.86538461538</v>
      </c>
      <c r="AC400" s="20">
        <f t="shared" si="14"/>
        <v>14775561.442307692</v>
      </c>
      <c r="AD400" s="21"/>
      <c r="AE400" s="20"/>
      <c r="AF400" s="20">
        <f t="shared" si="15"/>
        <v>14775561.442307692</v>
      </c>
      <c r="AG400" s="82">
        <f t="shared" si="20"/>
        <v>537075</v>
      </c>
    </row>
    <row r="401" spans="1:33" ht="19.5" customHeight="1">
      <c r="A401" s="12">
        <f t="shared" si="21"/>
        <v>395</v>
      </c>
      <c r="B401" s="40">
        <f>[1]GD_CHUNG!B407</f>
        <v>13531</v>
      </c>
      <c r="C401" s="42" t="str">
        <f>[1]GD_CHUNG!C407</f>
        <v>Võ Thị Vân</v>
      </c>
      <c r="D401" s="42" t="str">
        <f>[1]GD_CHUNG!D407</f>
        <v>Nv vệ sinh</v>
      </c>
      <c r="E401" s="13" t="str">
        <f>[1]GD_CHUNG!G407</f>
        <v>HD3N</v>
      </c>
      <c r="F401" s="14">
        <f>VLOOKUP(B401,[1]GD_LCD_HS_LNS!$B$4:$E$993,4,FALSE)</f>
        <v>3100000</v>
      </c>
      <c r="G401" s="54">
        <f>VLOOKUP(B401,[1]GD_CHUNG!$B$5:$N$532,13,FALSE)</f>
        <v>19028960288011</v>
      </c>
      <c r="H401" s="15">
        <f>VLOOKUP(B401,[1]GD_CHAM_CONG!$C$6:$AN$934,38,FALSE)</f>
        <v>27</v>
      </c>
      <c r="I401" s="15">
        <f>VLOOKUP(B401,[1]GD_CHAM_CONG!$C$6:$AS$934,39,FALSE)+VLOOKUP(B401,[1]GD_CHAM_CONG!$C$6:$AS$934,40,FALSE)+VLOOKUP(B401,[1]GD_CHAM_CONG!$C$6:$AS$934,41,FALSE)+VLOOKUP(B401,[1]GD_CHAM_CONG!$C$6:$AS$934,42,FALSE)+VLOOKUP(B401,[1]GD_CHAM_CONG!$C$6:$AS$934,43,FALSE)</f>
        <v>0</v>
      </c>
      <c r="J401" s="15">
        <f>VLOOKUP(B401,[1]GD_CHAM_CONG!$C$6:$AV$934,44,FALSE)+VLOOKUP(B401,[1]GD_CHAM_CONG!$C$6:$AV$934,45,FALSE)+VLOOKUP(B401,[1]GD_CHAM_CONG!$C$6:$AV$934,46,FALSE)</f>
        <v>0</v>
      </c>
      <c r="K401" s="15">
        <f>VLOOKUP(B401,[1]GD_CHAM_CONG!$C$6:$AW$934,47,FALSE)</f>
        <v>0</v>
      </c>
      <c r="L401" s="15">
        <f>VLOOKUP(B401,[1]GD_CHAM_CONG!$C$6:$AZ$934,48,FALSE)</f>
        <v>0</v>
      </c>
      <c r="M401" s="15">
        <f>VLOOKUP(B401,[1]GD_CHAM_CONG!$C$6:$BF$934,50,FALSE)+VLOOKUP(B401,[1]GD_CHAM_CONG!$C$6:$BF$934,51,FALSE)+VLOOKUP(B401,[1]GD_CHAM_CONG!$C$6:$BF$934,52,FALSE)+VLOOKUP(B401,[1]GD_CHAM_CONG!$C$6:$BF$934,53,FALSE)+VLOOKUP(B401,[1]GD_CHAM_CONG!$C$6:$BF$934,54,FALSE)</f>
        <v>0</v>
      </c>
      <c r="N401" s="16">
        <f>VLOOKUP(B401,[1]GD_CHAM_CONG!$C$1:$BK$473,61,FALSE)</f>
        <v>1</v>
      </c>
      <c r="O401" s="16">
        <f>VLOOKUP(B401,[1]GD_LCD_HS_LNS!$B$4:$F$469,5,FALSE)</f>
        <v>1.47</v>
      </c>
      <c r="P401" s="17">
        <f>VLOOKUP(B401,[1]RPT_LNS_LUONG_CHE_DO!$B$5:$BC$548,54,FALSE)</f>
        <v>6615000</v>
      </c>
      <c r="Q401" s="17">
        <f>VLOOKUP(B401,[1]RPT_LNS_LUONG_CHE_DO!$B$5:$CD$916,81,FALSE)</f>
        <v>0</v>
      </c>
      <c r="R401" s="17">
        <f>VLOOKUP(B401,[1]RPT_PHU_CAP_TN!$B$5:$G$992,6,FALSE)</f>
        <v>0</v>
      </c>
      <c r="S401" s="17">
        <f>VLOOKUP(B401,[1]RPT_TIEN_AN_TRUA!$B$5:$I$993,8,FALSE)</f>
        <v>680000</v>
      </c>
      <c r="T401" s="17">
        <f>VLOOKUP(B401,[1]RPT_LNS_LUONG_CHE_DO!$B$5:$BX$920,75,FALSE)+VLOOKUP(B401,[1]RPT_LNS_LUONG_CHE_DO!$B$5:$BY$920,76,FALSE)</f>
        <v>0</v>
      </c>
      <c r="U401" s="13">
        <f>VLOOKUP(B401,[1]RPT_CAC_KHOAN_GIAM_TRU!$B$4:$I$472,7,FALSE) + VLOOKUP(B401,[1]RPT_CAC_KHOAN_GIAM_TRU!$B$4:$I$472,8,FALSE)</f>
        <v>0</v>
      </c>
      <c r="V401" s="17">
        <f t="shared" si="12"/>
        <v>7295000</v>
      </c>
      <c r="W401" s="18">
        <f>VLOOKUP(B401,[1]RPT_BAO_HIEM!$B$5:$N$992,11,FALSE)</f>
        <v>248000</v>
      </c>
      <c r="X401" s="18">
        <f>VLOOKUP(B401,[1]RPT_BAO_HIEM!$B$5:$N$992,12,FALSE)</f>
        <v>46500</v>
      </c>
      <c r="Y401" s="18">
        <f>VLOOKUP(B401,[1]RPT_BAO_HIEM!$B$5:$N$992,13,FALSE)</f>
        <v>31000</v>
      </c>
      <c r="Z401" s="19">
        <f>MIN(VLOOKUP(B401,[1]RPT_DOAN_PHI!$B$5:$H$894,7,FALSE),115000)</f>
        <v>31000</v>
      </c>
      <c r="AA401" s="18">
        <f>VLOOKUP(B401,[1]RPT_THUE!$B$5:$H$850,7,FALSE)</f>
        <v>0</v>
      </c>
      <c r="AB401" s="18">
        <f t="shared" si="13"/>
        <v>356500</v>
      </c>
      <c r="AC401" s="20">
        <f t="shared" si="14"/>
        <v>6938500</v>
      </c>
      <c r="AD401" s="20"/>
      <c r="AE401" s="20"/>
      <c r="AF401" s="20">
        <f t="shared" si="15"/>
        <v>6938500</v>
      </c>
      <c r="AG401" s="82">
        <f t="shared" si="20"/>
        <v>325500</v>
      </c>
    </row>
    <row r="402" spans="1:33" ht="19.5" customHeight="1">
      <c r="A402" s="12">
        <f t="shared" si="21"/>
        <v>396</v>
      </c>
      <c r="B402" s="40">
        <f>[1]GD_CHUNG!B408</f>
        <v>12508</v>
      </c>
      <c r="C402" s="42" t="str">
        <f>[1]GD_CHUNG!C408</f>
        <v>Nguyễn Hồng Nhung</v>
      </c>
      <c r="D402" s="42" t="str">
        <f>[1]GD_CHUNG!D408</f>
        <v>Nv vệ sinh</v>
      </c>
      <c r="E402" s="13" t="str">
        <f>[1]GD_CHUNG!G408</f>
        <v>HD3N</v>
      </c>
      <c r="F402" s="14">
        <f>VLOOKUP(B402,[1]GD_LCD_HS_LNS!$B$4:$E$993,4,FALSE)</f>
        <v>3100000</v>
      </c>
      <c r="G402" s="54">
        <f>VLOOKUP(B402,[1]GD_CHUNG!$B$5:$N$532,13,FALSE)</f>
        <v>19028242764016</v>
      </c>
      <c r="H402" s="15">
        <f>VLOOKUP(B402,[1]GD_CHAM_CONG!$C$6:$AN$934,38,FALSE)</f>
        <v>27</v>
      </c>
      <c r="I402" s="15">
        <f>VLOOKUP(B402,[1]GD_CHAM_CONG!$C$6:$AS$934,39,FALSE)+VLOOKUP(B402,[1]GD_CHAM_CONG!$C$6:$AS$934,40,FALSE)+VLOOKUP(B402,[1]GD_CHAM_CONG!$C$6:$AS$934,41,FALSE)+VLOOKUP(B402,[1]GD_CHAM_CONG!$C$6:$AS$934,42,FALSE)+VLOOKUP(B402,[1]GD_CHAM_CONG!$C$6:$AS$934,43,FALSE)</f>
        <v>0</v>
      </c>
      <c r="J402" s="15">
        <f>VLOOKUP(B402,[1]GD_CHAM_CONG!$C$6:$AV$934,44,FALSE)+VLOOKUP(B402,[1]GD_CHAM_CONG!$C$6:$AV$934,45,FALSE)+VLOOKUP(B402,[1]GD_CHAM_CONG!$C$6:$AV$934,46,FALSE)</f>
        <v>0</v>
      </c>
      <c r="K402" s="15">
        <f>VLOOKUP(B402,[1]GD_CHAM_CONG!$C$6:$AW$934,47,FALSE)</f>
        <v>0</v>
      </c>
      <c r="L402" s="15">
        <f>VLOOKUP(B402,[1]GD_CHAM_CONG!$C$6:$AZ$934,48,FALSE)</f>
        <v>0</v>
      </c>
      <c r="M402" s="15">
        <f>VLOOKUP(B402,[1]GD_CHAM_CONG!$C$6:$BF$934,50,FALSE)+VLOOKUP(B402,[1]GD_CHAM_CONG!$C$6:$BF$934,51,FALSE)+VLOOKUP(B402,[1]GD_CHAM_CONG!$C$6:$BF$934,52,FALSE)+VLOOKUP(B402,[1]GD_CHAM_CONG!$C$6:$BF$934,53,FALSE)+VLOOKUP(B402,[1]GD_CHAM_CONG!$C$6:$BF$934,54,FALSE)</f>
        <v>0</v>
      </c>
      <c r="N402" s="16">
        <f>VLOOKUP(B402,[1]GD_CHAM_CONG!$C$1:$BK$473,61,FALSE)</f>
        <v>1</v>
      </c>
      <c r="O402" s="16">
        <f>VLOOKUP(B402,[1]GD_LCD_HS_LNS!$B$4:$F$469,5,FALSE)</f>
        <v>1.47</v>
      </c>
      <c r="P402" s="17">
        <f>VLOOKUP(B402,[1]RPT_LNS_LUONG_CHE_DO!$B$5:$BC$548,54,FALSE)</f>
        <v>6615000</v>
      </c>
      <c r="Q402" s="17">
        <f>VLOOKUP(B402,[1]RPT_LNS_LUONG_CHE_DO!$B$5:$CD$916,81,FALSE)</f>
        <v>0</v>
      </c>
      <c r="R402" s="17">
        <f>VLOOKUP(B402,[1]RPT_PHU_CAP_TN!$B$5:$G$992,6,FALSE)</f>
        <v>0</v>
      </c>
      <c r="S402" s="17">
        <f>VLOOKUP(B402,[1]RPT_TIEN_AN_TRUA!$B$5:$I$993,8,FALSE)</f>
        <v>680000</v>
      </c>
      <c r="T402" s="17">
        <f>VLOOKUP(B402,[1]RPT_LNS_LUONG_CHE_DO!$B$5:$BX$920,75,FALSE)+VLOOKUP(B402,[1]RPT_LNS_LUONG_CHE_DO!$B$5:$BY$920,76,FALSE)</f>
        <v>357692.30769230769</v>
      </c>
      <c r="U402" s="13">
        <f>VLOOKUP(B402,[1]RPT_CAC_KHOAN_GIAM_TRU!$B$4:$I$472,7,FALSE) + VLOOKUP(B402,[1]RPT_CAC_KHOAN_GIAM_TRU!$B$4:$I$472,8,FALSE)</f>
        <v>119230.76923076922</v>
      </c>
      <c r="V402" s="17">
        <f t="shared" si="12"/>
        <v>7652692.307692308</v>
      </c>
      <c r="W402" s="18">
        <f>VLOOKUP(B402,[1]RPT_BAO_HIEM!$B$5:$N$992,11,FALSE)</f>
        <v>248000</v>
      </c>
      <c r="X402" s="18">
        <f>VLOOKUP(B402,[1]RPT_BAO_HIEM!$B$5:$N$992,12,FALSE)</f>
        <v>46500</v>
      </c>
      <c r="Y402" s="18">
        <f>VLOOKUP(B402,[1]RPT_BAO_HIEM!$B$5:$N$992,13,FALSE)</f>
        <v>31000</v>
      </c>
      <c r="Z402" s="19">
        <f>MIN(VLOOKUP(B402,[1]RPT_DOAN_PHI!$B$5:$H$894,7,FALSE),115000)</f>
        <v>31000</v>
      </c>
      <c r="AA402" s="18">
        <f>VLOOKUP(B402,[1]RPT_THUE!$B$5:$H$850,7,FALSE)</f>
        <v>0</v>
      </c>
      <c r="AB402" s="18">
        <f t="shared" si="13"/>
        <v>356500</v>
      </c>
      <c r="AC402" s="20">
        <f t="shared" si="14"/>
        <v>7296192.307692308</v>
      </c>
      <c r="AD402" s="20"/>
      <c r="AE402" s="20"/>
      <c r="AF402" s="20">
        <f t="shared" si="15"/>
        <v>7296192.307692308</v>
      </c>
      <c r="AG402" s="82">
        <f t="shared" si="20"/>
        <v>325500</v>
      </c>
    </row>
    <row r="403" spans="1:33" ht="19.5" customHeight="1">
      <c r="A403" s="12">
        <f t="shared" si="21"/>
        <v>397</v>
      </c>
      <c r="B403" s="40">
        <f>[1]GD_CHUNG!B409</f>
        <v>12596</v>
      </c>
      <c r="C403" s="42" t="str">
        <f>[1]GD_CHUNG!C409</f>
        <v>Phan Thị Hải Yến</v>
      </c>
      <c r="D403" s="42" t="str">
        <f>[1]GD_CHUNG!D409</f>
        <v>Nv vệ sinh</v>
      </c>
      <c r="E403" s="13" t="str">
        <f>[1]GD_CHUNG!G409</f>
        <v>HD3N</v>
      </c>
      <c r="F403" s="14">
        <f>VLOOKUP(B403,[1]GD_LCD_HS_LNS!$B$4:$E$993,4,FALSE)</f>
        <v>3100000</v>
      </c>
      <c r="G403" s="54">
        <f>VLOOKUP(B403,[1]GD_CHUNG!$B$5:$N$532,13,FALSE)</f>
        <v>10524239067015</v>
      </c>
      <c r="H403" s="15">
        <f>VLOOKUP(B403,[1]GD_CHAM_CONG!$C$6:$AN$934,38,FALSE)</f>
        <v>27</v>
      </c>
      <c r="I403" s="15">
        <f>VLOOKUP(B403,[1]GD_CHAM_CONG!$C$6:$AS$934,39,FALSE)+VLOOKUP(B403,[1]GD_CHAM_CONG!$C$6:$AS$934,40,FALSE)+VLOOKUP(B403,[1]GD_CHAM_CONG!$C$6:$AS$934,41,FALSE)+VLOOKUP(B403,[1]GD_CHAM_CONG!$C$6:$AS$934,42,FALSE)+VLOOKUP(B403,[1]GD_CHAM_CONG!$C$6:$AS$934,43,FALSE)</f>
        <v>0</v>
      </c>
      <c r="J403" s="15">
        <f>VLOOKUP(B403,[1]GD_CHAM_CONG!$C$6:$AV$934,44,FALSE)+VLOOKUP(B403,[1]GD_CHAM_CONG!$C$6:$AV$934,45,FALSE)+VLOOKUP(B403,[1]GD_CHAM_CONG!$C$6:$AV$934,46,FALSE)</f>
        <v>0</v>
      </c>
      <c r="K403" s="15">
        <f>VLOOKUP(B403,[1]GD_CHAM_CONG!$C$6:$AW$934,47,FALSE)</f>
        <v>0</v>
      </c>
      <c r="L403" s="15">
        <f>VLOOKUP(B403,[1]GD_CHAM_CONG!$C$6:$AZ$934,48,FALSE)</f>
        <v>0</v>
      </c>
      <c r="M403" s="15">
        <f>VLOOKUP(B403,[1]GD_CHAM_CONG!$C$6:$BF$934,50,FALSE)+VLOOKUP(B403,[1]GD_CHAM_CONG!$C$6:$BF$934,51,FALSE)+VLOOKUP(B403,[1]GD_CHAM_CONG!$C$6:$BF$934,52,FALSE)+VLOOKUP(B403,[1]GD_CHAM_CONG!$C$6:$BF$934,53,FALSE)+VLOOKUP(B403,[1]GD_CHAM_CONG!$C$6:$BF$934,54,FALSE)</f>
        <v>0</v>
      </c>
      <c r="N403" s="16">
        <f>VLOOKUP(B403,[1]GD_CHAM_CONG!$C$1:$BK$473,61,FALSE)</f>
        <v>1</v>
      </c>
      <c r="O403" s="16">
        <f>VLOOKUP(B403,[1]GD_LCD_HS_LNS!$B$4:$F$469,5,FALSE)</f>
        <v>1.47</v>
      </c>
      <c r="P403" s="17">
        <f>VLOOKUP(B403,[1]RPT_LNS_LUONG_CHE_DO!$B$5:$BC$548,54,FALSE)</f>
        <v>6615000</v>
      </c>
      <c r="Q403" s="17">
        <f>VLOOKUP(B403,[1]RPT_LNS_LUONG_CHE_DO!$B$5:$CD$916,81,FALSE)</f>
        <v>0</v>
      </c>
      <c r="R403" s="17">
        <f>VLOOKUP(B403,[1]RPT_PHU_CAP_TN!$B$5:$G$992,6,FALSE)</f>
        <v>0</v>
      </c>
      <c r="S403" s="17">
        <f>VLOOKUP(B403,[1]RPT_TIEN_AN_TRUA!$B$5:$I$993,8,FALSE)</f>
        <v>680000</v>
      </c>
      <c r="T403" s="17">
        <f>VLOOKUP(B403,[1]RPT_LNS_LUONG_CHE_DO!$B$5:$BX$920,75,FALSE)+VLOOKUP(B403,[1]RPT_LNS_LUONG_CHE_DO!$B$5:$BY$920,76,FALSE)</f>
        <v>0</v>
      </c>
      <c r="U403" s="13">
        <f>VLOOKUP(B403,[1]RPT_CAC_KHOAN_GIAM_TRU!$B$4:$I$472,7,FALSE) + VLOOKUP(B403,[1]RPT_CAC_KHOAN_GIAM_TRU!$B$4:$I$472,8,FALSE)</f>
        <v>0</v>
      </c>
      <c r="V403" s="17">
        <f t="shared" si="12"/>
        <v>7295000</v>
      </c>
      <c r="W403" s="18">
        <f>VLOOKUP(B403,[1]RPT_BAO_HIEM!$B$5:$N$992,11,FALSE)</f>
        <v>248000</v>
      </c>
      <c r="X403" s="18">
        <f>VLOOKUP(B403,[1]RPT_BAO_HIEM!$B$5:$N$992,12,FALSE)</f>
        <v>46500</v>
      </c>
      <c r="Y403" s="18">
        <f>VLOOKUP(B403,[1]RPT_BAO_HIEM!$B$5:$N$992,13,FALSE)</f>
        <v>31000</v>
      </c>
      <c r="Z403" s="19">
        <f>MIN(VLOOKUP(B403,[1]RPT_DOAN_PHI!$B$5:$H$894,7,FALSE),115000)</f>
        <v>31000</v>
      </c>
      <c r="AA403" s="18">
        <f>VLOOKUP(B403,[1]RPT_THUE!$B$5:$H$850,7,FALSE)</f>
        <v>0</v>
      </c>
      <c r="AB403" s="18">
        <f t="shared" si="13"/>
        <v>356500</v>
      </c>
      <c r="AC403" s="20">
        <f t="shared" si="14"/>
        <v>6938500</v>
      </c>
      <c r="AD403" s="20"/>
      <c r="AE403" s="20"/>
      <c r="AF403" s="20">
        <f t="shared" si="15"/>
        <v>6938500</v>
      </c>
      <c r="AG403" s="82">
        <f t="shared" si="20"/>
        <v>325500</v>
      </c>
    </row>
    <row r="404" spans="1:33" ht="19.5" customHeight="1">
      <c r="A404" s="12">
        <f t="shared" si="21"/>
        <v>398</v>
      </c>
      <c r="B404" s="40">
        <f>[1]GD_CHUNG!B410</f>
        <v>12597</v>
      </c>
      <c r="C404" s="42" t="str">
        <f>[1]GD_CHUNG!C410</f>
        <v>Doãn Thị Thanh Hà</v>
      </c>
      <c r="D404" s="42" t="str">
        <f>[1]GD_CHUNG!D410</f>
        <v>Nv vệ sinh</v>
      </c>
      <c r="E404" s="13" t="str">
        <f>[1]GD_CHUNG!G410</f>
        <v>HD3N</v>
      </c>
      <c r="F404" s="14">
        <f>VLOOKUP(B404,[1]GD_LCD_HS_LNS!$B$4:$E$993,4,FALSE)</f>
        <v>3100000</v>
      </c>
      <c r="G404" s="54">
        <f>VLOOKUP(B404,[1]GD_CHUNG!$B$5:$N$532,13,FALSE)</f>
        <v>10823281572010</v>
      </c>
      <c r="H404" s="15">
        <f>VLOOKUP(B404,[1]GD_CHAM_CONG!$C$6:$AN$934,38,FALSE)</f>
        <v>27</v>
      </c>
      <c r="I404" s="15">
        <f>VLOOKUP(B404,[1]GD_CHAM_CONG!$C$6:$AS$934,39,FALSE)+VLOOKUP(B404,[1]GD_CHAM_CONG!$C$6:$AS$934,40,FALSE)+VLOOKUP(B404,[1]GD_CHAM_CONG!$C$6:$AS$934,41,FALSE)+VLOOKUP(B404,[1]GD_CHAM_CONG!$C$6:$AS$934,42,FALSE)+VLOOKUP(B404,[1]GD_CHAM_CONG!$C$6:$AS$934,43,FALSE)</f>
        <v>0</v>
      </c>
      <c r="J404" s="15">
        <f>VLOOKUP(B404,[1]GD_CHAM_CONG!$C$6:$AV$934,44,FALSE)+VLOOKUP(B404,[1]GD_CHAM_CONG!$C$6:$AV$934,45,FALSE)+VLOOKUP(B404,[1]GD_CHAM_CONG!$C$6:$AV$934,46,FALSE)</f>
        <v>0</v>
      </c>
      <c r="K404" s="15">
        <f>VLOOKUP(B404,[1]GD_CHAM_CONG!$C$6:$AW$934,47,FALSE)</f>
        <v>0</v>
      </c>
      <c r="L404" s="15">
        <f>VLOOKUP(B404,[1]GD_CHAM_CONG!$C$6:$AZ$934,48,FALSE)</f>
        <v>0</v>
      </c>
      <c r="M404" s="15">
        <f>VLOOKUP(B404,[1]GD_CHAM_CONG!$C$6:$BF$934,50,FALSE)+VLOOKUP(B404,[1]GD_CHAM_CONG!$C$6:$BF$934,51,FALSE)+VLOOKUP(B404,[1]GD_CHAM_CONG!$C$6:$BF$934,52,FALSE)+VLOOKUP(B404,[1]GD_CHAM_CONG!$C$6:$BF$934,53,FALSE)+VLOOKUP(B404,[1]GD_CHAM_CONG!$C$6:$BF$934,54,FALSE)</f>
        <v>0</v>
      </c>
      <c r="N404" s="16">
        <f>VLOOKUP(B404,[1]GD_CHAM_CONG!$C$1:$BK$473,61,FALSE)</f>
        <v>1</v>
      </c>
      <c r="O404" s="16">
        <f>VLOOKUP(B404,[1]GD_LCD_HS_LNS!$B$4:$F$469,5,FALSE)</f>
        <v>1.47</v>
      </c>
      <c r="P404" s="17">
        <f>VLOOKUP(B404,[1]RPT_LNS_LUONG_CHE_DO!$B$5:$BC$548,54,FALSE)</f>
        <v>6615000</v>
      </c>
      <c r="Q404" s="17">
        <f>VLOOKUP(B404,[1]RPT_LNS_LUONG_CHE_DO!$B$5:$CD$916,81,FALSE)</f>
        <v>0</v>
      </c>
      <c r="R404" s="17">
        <f>VLOOKUP(B404,[1]RPT_PHU_CAP_TN!$B$5:$G$992,6,FALSE)</f>
        <v>0</v>
      </c>
      <c r="S404" s="17">
        <f>VLOOKUP(B404,[1]RPT_TIEN_AN_TRUA!$B$5:$I$993,8,FALSE)</f>
        <v>680000</v>
      </c>
      <c r="T404" s="17">
        <f>VLOOKUP(B404,[1]RPT_LNS_LUONG_CHE_DO!$B$5:$BX$920,75,FALSE)+VLOOKUP(B404,[1]RPT_LNS_LUONG_CHE_DO!$B$5:$BY$920,76,FALSE)</f>
        <v>0</v>
      </c>
      <c r="U404" s="13">
        <f>VLOOKUP(B404,[1]RPT_CAC_KHOAN_GIAM_TRU!$B$4:$I$472,7,FALSE) + VLOOKUP(B404,[1]RPT_CAC_KHOAN_GIAM_TRU!$B$4:$I$472,8,FALSE)</f>
        <v>0</v>
      </c>
      <c r="V404" s="17">
        <f t="shared" si="12"/>
        <v>7295000</v>
      </c>
      <c r="W404" s="18">
        <f>VLOOKUP(B404,[1]RPT_BAO_HIEM!$B$5:$N$992,11,FALSE)</f>
        <v>248000</v>
      </c>
      <c r="X404" s="18">
        <f>VLOOKUP(B404,[1]RPT_BAO_HIEM!$B$5:$N$992,12,FALSE)</f>
        <v>46500</v>
      </c>
      <c r="Y404" s="18">
        <f>VLOOKUP(B404,[1]RPT_BAO_HIEM!$B$5:$N$992,13,FALSE)</f>
        <v>31000</v>
      </c>
      <c r="Z404" s="19">
        <f>MIN(VLOOKUP(B404,[1]RPT_DOAN_PHI!$B$5:$H$894,7,FALSE),115000)</f>
        <v>31000</v>
      </c>
      <c r="AA404" s="18">
        <f>VLOOKUP(B404,[1]RPT_THUE!$B$5:$H$850,7,FALSE)</f>
        <v>0</v>
      </c>
      <c r="AB404" s="18">
        <f t="shared" si="13"/>
        <v>356500</v>
      </c>
      <c r="AC404" s="20">
        <f t="shared" si="14"/>
        <v>6938500</v>
      </c>
      <c r="AD404" s="20"/>
      <c r="AE404" s="20"/>
      <c r="AF404" s="20">
        <f t="shared" si="15"/>
        <v>6938500</v>
      </c>
      <c r="AG404" s="82">
        <f t="shared" si="20"/>
        <v>325500</v>
      </c>
    </row>
    <row r="405" spans="1:33" ht="19.5" customHeight="1">
      <c r="A405" s="12">
        <f t="shared" si="21"/>
        <v>399</v>
      </c>
      <c r="B405" s="40">
        <f>[1]GD_CHUNG!B411</f>
        <v>13098</v>
      </c>
      <c r="C405" s="42" t="str">
        <f>[1]GD_CHUNG!C411</f>
        <v>Đặng Thị Thúy Hằng</v>
      </c>
      <c r="D405" s="42" t="str">
        <f>[1]GD_CHUNG!D411</f>
        <v>Nv vệ sinh</v>
      </c>
      <c r="E405" s="13" t="str">
        <f>[1]GD_CHUNG!G411</f>
        <v>HD3N</v>
      </c>
      <c r="F405" s="14">
        <f>VLOOKUP(B405,[1]GD_LCD_HS_LNS!$B$4:$E$993,4,FALSE)</f>
        <v>3100000</v>
      </c>
      <c r="G405" s="54">
        <f>VLOOKUP(B405,[1]GD_CHUNG!$B$5:$N$532,13,FALSE)</f>
        <v>19028834689017</v>
      </c>
      <c r="H405" s="15">
        <f>VLOOKUP(B405,[1]GD_CHAM_CONG!$C$6:$AN$934,38,FALSE)</f>
        <v>27</v>
      </c>
      <c r="I405" s="15">
        <f>VLOOKUP(B405,[1]GD_CHAM_CONG!$C$6:$AS$934,39,FALSE)+VLOOKUP(B405,[1]GD_CHAM_CONG!$C$6:$AS$934,40,FALSE)+VLOOKUP(B405,[1]GD_CHAM_CONG!$C$6:$AS$934,41,FALSE)+VLOOKUP(B405,[1]GD_CHAM_CONG!$C$6:$AS$934,42,FALSE)+VLOOKUP(B405,[1]GD_CHAM_CONG!$C$6:$AS$934,43,FALSE)</f>
        <v>0</v>
      </c>
      <c r="J405" s="15">
        <f>VLOOKUP(B405,[1]GD_CHAM_CONG!$C$6:$AV$934,44,FALSE)+VLOOKUP(B405,[1]GD_CHAM_CONG!$C$6:$AV$934,45,FALSE)+VLOOKUP(B405,[1]GD_CHAM_CONG!$C$6:$AV$934,46,FALSE)</f>
        <v>0</v>
      </c>
      <c r="K405" s="15">
        <f>VLOOKUP(B405,[1]GD_CHAM_CONG!$C$6:$AW$934,47,FALSE)</f>
        <v>0</v>
      </c>
      <c r="L405" s="15">
        <f>VLOOKUP(B405,[1]GD_CHAM_CONG!$C$6:$AZ$934,48,FALSE)</f>
        <v>0</v>
      </c>
      <c r="M405" s="15">
        <f>VLOOKUP(B405,[1]GD_CHAM_CONG!$C$6:$BF$934,50,FALSE)+VLOOKUP(B405,[1]GD_CHAM_CONG!$C$6:$BF$934,51,FALSE)+VLOOKUP(B405,[1]GD_CHAM_CONG!$C$6:$BF$934,52,FALSE)+VLOOKUP(B405,[1]GD_CHAM_CONG!$C$6:$BF$934,53,FALSE)+VLOOKUP(B405,[1]GD_CHAM_CONG!$C$6:$BF$934,54,FALSE)</f>
        <v>0</v>
      </c>
      <c r="N405" s="16">
        <f>VLOOKUP(B405,[1]GD_CHAM_CONG!$C$1:$BK$473,61,FALSE)</f>
        <v>1</v>
      </c>
      <c r="O405" s="16">
        <f>VLOOKUP(B405,[1]GD_LCD_HS_LNS!$B$4:$F$469,5,FALSE)</f>
        <v>1.47</v>
      </c>
      <c r="P405" s="17">
        <f>VLOOKUP(B405,[1]RPT_LNS_LUONG_CHE_DO!$B$5:$BC$548,54,FALSE)</f>
        <v>6615000</v>
      </c>
      <c r="Q405" s="17">
        <f>VLOOKUP(B405,[1]RPT_LNS_LUONG_CHE_DO!$B$5:$CD$916,81,FALSE)</f>
        <v>0</v>
      </c>
      <c r="R405" s="17">
        <f>VLOOKUP(B405,[1]RPT_PHU_CAP_TN!$B$5:$G$992,6,FALSE)</f>
        <v>0</v>
      </c>
      <c r="S405" s="17">
        <f>VLOOKUP(B405,[1]RPT_TIEN_AN_TRUA!$B$5:$I$993,8,FALSE)</f>
        <v>680000</v>
      </c>
      <c r="T405" s="17">
        <f>VLOOKUP(B405,[1]RPT_LNS_LUONG_CHE_DO!$B$5:$BX$920,75,FALSE)+VLOOKUP(B405,[1]RPT_LNS_LUONG_CHE_DO!$B$5:$BY$920,76,FALSE)</f>
        <v>0</v>
      </c>
      <c r="U405" s="13">
        <f>VLOOKUP(B405,[1]RPT_CAC_KHOAN_GIAM_TRU!$B$4:$I$472,7,FALSE) + VLOOKUP(B405,[1]RPT_CAC_KHOAN_GIAM_TRU!$B$4:$I$472,8,FALSE)</f>
        <v>0</v>
      </c>
      <c r="V405" s="17">
        <f t="shared" si="12"/>
        <v>7295000</v>
      </c>
      <c r="W405" s="18">
        <f>VLOOKUP(B405,[1]RPT_BAO_HIEM!$B$5:$N$992,11,FALSE)</f>
        <v>248000</v>
      </c>
      <c r="X405" s="18">
        <f>VLOOKUP(B405,[1]RPT_BAO_HIEM!$B$5:$N$992,12,FALSE)</f>
        <v>46500</v>
      </c>
      <c r="Y405" s="18">
        <f>VLOOKUP(B405,[1]RPT_BAO_HIEM!$B$5:$N$992,13,FALSE)</f>
        <v>31000</v>
      </c>
      <c r="Z405" s="19">
        <f>MIN(VLOOKUP(B405,[1]RPT_DOAN_PHI!$B$5:$H$894,7,FALSE),115000)</f>
        <v>31000</v>
      </c>
      <c r="AA405" s="18">
        <f>VLOOKUP(B405,[1]RPT_THUE!$B$5:$H$850,7,FALSE)</f>
        <v>0</v>
      </c>
      <c r="AB405" s="18">
        <f t="shared" si="13"/>
        <v>356500</v>
      </c>
      <c r="AC405" s="20">
        <f t="shared" si="14"/>
        <v>6938500</v>
      </c>
      <c r="AD405" s="20"/>
      <c r="AE405" s="20"/>
      <c r="AF405" s="20">
        <f t="shared" si="15"/>
        <v>6938500</v>
      </c>
      <c r="AG405" s="82">
        <f t="shared" si="20"/>
        <v>325500</v>
      </c>
    </row>
    <row r="406" spans="1:33" ht="19.5" customHeight="1">
      <c r="A406" s="12">
        <f t="shared" si="21"/>
        <v>400</v>
      </c>
      <c r="B406" s="40">
        <f>[1]GD_CHUNG!B412</f>
        <v>13100</v>
      </c>
      <c r="C406" s="42" t="str">
        <f>[1]GD_CHUNG!C412</f>
        <v>Nguyễn Thị Mến</v>
      </c>
      <c r="D406" s="42" t="str">
        <f>[1]GD_CHUNG!D412</f>
        <v>Nv vệ sinh</v>
      </c>
      <c r="E406" s="13" t="str">
        <f>[1]GD_CHUNG!G412</f>
        <v>HD3N</v>
      </c>
      <c r="F406" s="14">
        <f>VLOOKUP(B406,[1]GD_LCD_HS_LNS!$B$4:$E$993,4,FALSE)</f>
        <v>3100000</v>
      </c>
      <c r="G406" s="54">
        <f>VLOOKUP(B406,[1]GD_CHUNG!$B$5:$N$532,13,FALSE)</f>
        <v>19028834691011</v>
      </c>
      <c r="H406" s="15">
        <f>VLOOKUP(B406,[1]GD_CHAM_CONG!$C$6:$AN$934,38,FALSE)</f>
        <v>27</v>
      </c>
      <c r="I406" s="15">
        <f>VLOOKUP(B406,[1]GD_CHAM_CONG!$C$6:$AS$934,39,FALSE)+VLOOKUP(B406,[1]GD_CHAM_CONG!$C$6:$AS$934,40,FALSE)+VLOOKUP(B406,[1]GD_CHAM_CONG!$C$6:$AS$934,41,FALSE)+VLOOKUP(B406,[1]GD_CHAM_CONG!$C$6:$AS$934,42,FALSE)+VLOOKUP(B406,[1]GD_CHAM_CONG!$C$6:$AS$934,43,FALSE)</f>
        <v>0</v>
      </c>
      <c r="J406" s="15">
        <f>VLOOKUP(B406,[1]GD_CHAM_CONG!$C$6:$AV$934,44,FALSE)+VLOOKUP(B406,[1]GD_CHAM_CONG!$C$6:$AV$934,45,FALSE)+VLOOKUP(B406,[1]GD_CHAM_CONG!$C$6:$AV$934,46,FALSE)</f>
        <v>0</v>
      </c>
      <c r="K406" s="15">
        <f>VLOOKUP(B406,[1]GD_CHAM_CONG!$C$6:$AW$934,47,FALSE)</f>
        <v>0</v>
      </c>
      <c r="L406" s="15">
        <f>VLOOKUP(B406,[1]GD_CHAM_CONG!$C$6:$AZ$934,48,FALSE)</f>
        <v>0</v>
      </c>
      <c r="M406" s="15">
        <f>VLOOKUP(B406,[1]GD_CHAM_CONG!$C$6:$BF$934,50,FALSE)+VLOOKUP(B406,[1]GD_CHAM_CONG!$C$6:$BF$934,51,FALSE)+VLOOKUP(B406,[1]GD_CHAM_CONG!$C$6:$BF$934,52,FALSE)+VLOOKUP(B406,[1]GD_CHAM_CONG!$C$6:$BF$934,53,FALSE)+VLOOKUP(B406,[1]GD_CHAM_CONG!$C$6:$BF$934,54,FALSE)</f>
        <v>0</v>
      </c>
      <c r="N406" s="16">
        <f>VLOOKUP(B406,[1]GD_CHAM_CONG!$C$1:$BK$473,61,FALSE)</f>
        <v>1</v>
      </c>
      <c r="O406" s="16">
        <f>VLOOKUP(B406,[1]GD_LCD_HS_LNS!$B$4:$F$469,5,FALSE)</f>
        <v>1.47</v>
      </c>
      <c r="P406" s="17">
        <f>VLOOKUP(B406,[1]RPT_LNS_LUONG_CHE_DO!$B$5:$BC$548,54,FALSE)</f>
        <v>6615000</v>
      </c>
      <c r="Q406" s="17">
        <f>VLOOKUP(B406,[1]RPT_LNS_LUONG_CHE_DO!$B$5:$CD$916,81,FALSE)</f>
        <v>0</v>
      </c>
      <c r="R406" s="17">
        <f>VLOOKUP(B406,[1]RPT_PHU_CAP_TN!$B$5:$G$992,6,FALSE)</f>
        <v>0</v>
      </c>
      <c r="S406" s="17">
        <f>VLOOKUP(B406,[1]RPT_TIEN_AN_TRUA!$B$5:$I$993,8,FALSE)</f>
        <v>680000</v>
      </c>
      <c r="T406" s="17">
        <f>VLOOKUP(B406,[1]RPT_LNS_LUONG_CHE_DO!$B$5:$BX$920,75,FALSE)+VLOOKUP(B406,[1]RPT_LNS_LUONG_CHE_DO!$B$5:$BY$920,76,FALSE)</f>
        <v>0</v>
      </c>
      <c r="U406" s="13">
        <f>VLOOKUP(B406,[1]RPT_CAC_KHOAN_GIAM_TRU!$B$4:$I$472,7,FALSE) + VLOOKUP(B406,[1]RPT_CAC_KHOAN_GIAM_TRU!$B$4:$I$472,8,FALSE)</f>
        <v>0</v>
      </c>
      <c r="V406" s="17">
        <f t="shared" si="12"/>
        <v>7295000</v>
      </c>
      <c r="W406" s="18">
        <f>VLOOKUP(B406,[1]RPT_BAO_HIEM!$B$5:$N$992,11,FALSE)</f>
        <v>248000</v>
      </c>
      <c r="X406" s="18">
        <f>VLOOKUP(B406,[1]RPT_BAO_HIEM!$B$5:$N$992,12,FALSE)</f>
        <v>46500</v>
      </c>
      <c r="Y406" s="18">
        <f>VLOOKUP(B406,[1]RPT_BAO_HIEM!$B$5:$N$992,13,FALSE)</f>
        <v>31000</v>
      </c>
      <c r="Z406" s="19">
        <f>MIN(VLOOKUP(B406,[1]RPT_DOAN_PHI!$B$5:$H$894,7,FALSE),115000)</f>
        <v>31000</v>
      </c>
      <c r="AA406" s="18">
        <f>VLOOKUP(B406,[1]RPT_THUE!$B$5:$H$850,7,FALSE)</f>
        <v>0</v>
      </c>
      <c r="AB406" s="18">
        <f t="shared" si="13"/>
        <v>356500</v>
      </c>
      <c r="AC406" s="20">
        <f t="shared" si="14"/>
        <v>6938500</v>
      </c>
      <c r="AD406" s="20"/>
      <c r="AE406" s="20"/>
      <c r="AF406" s="20">
        <f t="shared" si="15"/>
        <v>6938500</v>
      </c>
      <c r="AG406" s="82">
        <f t="shared" si="20"/>
        <v>325500</v>
      </c>
    </row>
    <row r="407" spans="1:33" ht="19.5" customHeight="1">
      <c r="A407" s="12">
        <f t="shared" si="21"/>
        <v>401</v>
      </c>
      <c r="B407" s="40">
        <f>[1]GD_CHUNG!B413</f>
        <v>10754</v>
      </c>
      <c r="C407" s="42" t="str">
        <f>[1]GD_CHUNG!C413</f>
        <v>Đào Hồng Phúc</v>
      </c>
      <c r="D407" s="42" t="str">
        <f>[1]GD_CHUNG!D413</f>
        <v>Nv VS MB</v>
      </c>
      <c r="E407" s="13" t="str">
        <f>[1]GD_CHUNG!G413</f>
        <v>HDKX</v>
      </c>
      <c r="F407" s="14">
        <f>VLOOKUP(B407,[1]GD_LCD_HS_LNS!$B$4:$E$993,4,FALSE)</f>
        <v>3100000</v>
      </c>
      <c r="G407" s="54">
        <f>VLOOKUP(B407,[1]GD_CHUNG!$B$5:$N$532,13,FALSE)</f>
        <v>10522162862019</v>
      </c>
      <c r="H407" s="15">
        <f>VLOOKUP(B407,[1]GD_CHAM_CONG!$C$6:$AN$934,38,FALSE)</f>
        <v>27</v>
      </c>
      <c r="I407" s="15">
        <f>VLOOKUP(B407,[1]GD_CHAM_CONG!$C$6:$AS$934,39,FALSE)+VLOOKUP(B407,[1]GD_CHAM_CONG!$C$6:$AS$934,40,FALSE)+VLOOKUP(B407,[1]GD_CHAM_CONG!$C$6:$AS$934,41,FALSE)+VLOOKUP(B407,[1]GD_CHAM_CONG!$C$6:$AS$934,42,FALSE)+VLOOKUP(B407,[1]GD_CHAM_CONG!$C$6:$AS$934,43,FALSE)</f>
        <v>0</v>
      </c>
      <c r="J407" s="15">
        <f>VLOOKUP(B407,[1]GD_CHAM_CONG!$C$6:$AV$934,44,FALSE)+VLOOKUP(B407,[1]GD_CHAM_CONG!$C$6:$AV$934,45,FALSE)+VLOOKUP(B407,[1]GD_CHAM_CONG!$C$6:$AV$934,46,FALSE)</f>
        <v>0</v>
      </c>
      <c r="K407" s="15">
        <f>VLOOKUP(B407,[1]GD_CHAM_CONG!$C$6:$AW$934,47,FALSE)</f>
        <v>0</v>
      </c>
      <c r="L407" s="15">
        <f>VLOOKUP(B407,[1]GD_CHAM_CONG!$C$6:$AZ$934,48,FALSE)</f>
        <v>0</v>
      </c>
      <c r="M407" s="15">
        <f>VLOOKUP(B407,[1]GD_CHAM_CONG!$C$6:$BF$934,50,FALSE)+VLOOKUP(B407,[1]GD_CHAM_CONG!$C$6:$BF$934,51,FALSE)+VLOOKUP(B407,[1]GD_CHAM_CONG!$C$6:$BF$934,52,FALSE)+VLOOKUP(B407,[1]GD_CHAM_CONG!$C$6:$BF$934,53,FALSE)+VLOOKUP(B407,[1]GD_CHAM_CONG!$C$6:$BF$934,54,FALSE)</f>
        <v>0</v>
      </c>
      <c r="N407" s="16">
        <f>VLOOKUP(B407,[1]GD_CHAM_CONG!$C$1:$BK$473,61,FALSE)</f>
        <v>1</v>
      </c>
      <c r="O407" s="16">
        <f>VLOOKUP(B407,[1]GD_LCD_HS_LNS!$B$4:$F$469,5,FALSE)</f>
        <v>1.65</v>
      </c>
      <c r="P407" s="17">
        <f>VLOOKUP(B407,[1]RPT_LNS_LUONG_CHE_DO!$B$5:$BC$548,54,FALSE)</f>
        <v>7425000</v>
      </c>
      <c r="Q407" s="17">
        <f>VLOOKUP(B407,[1]RPT_LNS_LUONG_CHE_DO!$B$5:$CD$916,81,FALSE)</f>
        <v>0</v>
      </c>
      <c r="R407" s="17">
        <f>VLOOKUP(B407,[1]RPT_PHU_CAP_TN!$B$5:$G$992,6,FALSE)</f>
        <v>0</v>
      </c>
      <c r="S407" s="17">
        <f>VLOOKUP(B407,[1]RPT_TIEN_AN_TRUA!$B$5:$I$993,8,FALSE)</f>
        <v>680000</v>
      </c>
      <c r="T407" s="17">
        <f>VLOOKUP(B407,[1]RPT_LNS_LUONG_CHE_DO!$B$5:$BX$920,75,FALSE)+VLOOKUP(B407,[1]RPT_LNS_LUONG_CHE_DO!$B$5:$BY$920,76,FALSE)</f>
        <v>357692.30769230769</v>
      </c>
      <c r="U407" s="13">
        <f>VLOOKUP(B407,[1]RPT_CAC_KHOAN_GIAM_TRU!$B$4:$I$472,7,FALSE) + VLOOKUP(B407,[1]RPT_CAC_KHOAN_GIAM_TRU!$B$4:$I$472,8,FALSE)</f>
        <v>119230.76923076922</v>
      </c>
      <c r="V407" s="17">
        <f t="shared" si="12"/>
        <v>8462692.307692308</v>
      </c>
      <c r="W407" s="18">
        <f>VLOOKUP(B407,[1]RPT_BAO_HIEM!$B$5:$N$992,11,FALSE)</f>
        <v>248000</v>
      </c>
      <c r="X407" s="18">
        <f>VLOOKUP(B407,[1]RPT_BAO_HIEM!$B$5:$N$992,12,FALSE)</f>
        <v>46500</v>
      </c>
      <c r="Y407" s="18">
        <f>VLOOKUP(B407,[1]RPT_BAO_HIEM!$B$5:$N$992,13,FALSE)</f>
        <v>31000</v>
      </c>
      <c r="Z407" s="19">
        <f>MIN(VLOOKUP(B407,[1]RPT_DOAN_PHI!$B$5:$H$894,7,FALSE),115000)</f>
        <v>31000</v>
      </c>
      <c r="AA407" s="18">
        <f>VLOOKUP(B407,[1]RPT_THUE!$B$5:$H$850,7,FALSE)</f>
        <v>0</v>
      </c>
      <c r="AB407" s="18">
        <f t="shared" si="13"/>
        <v>356500</v>
      </c>
      <c r="AC407" s="20">
        <f t="shared" si="14"/>
        <v>8106192.307692308</v>
      </c>
      <c r="AD407" s="20"/>
      <c r="AE407" s="21"/>
      <c r="AF407" s="20">
        <f t="shared" si="15"/>
        <v>8106192.307692308</v>
      </c>
      <c r="AG407" s="82">
        <f t="shared" si="20"/>
        <v>325500</v>
      </c>
    </row>
    <row r="408" spans="1:33" ht="19.5" customHeight="1">
      <c r="A408" s="12">
        <f t="shared" si="21"/>
        <v>402</v>
      </c>
      <c r="B408" s="40">
        <f>[1]GD_CHUNG!B414</f>
        <v>10755</v>
      </c>
      <c r="C408" s="42" t="str">
        <f>[1]GD_CHUNG!C414</f>
        <v>Quàng Thị Hạnh</v>
      </c>
      <c r="D408" s="42" t="str">
        <f>[1]GD_CHUNG!D414</f>
        <v>Nv VS MB</v>
      </c>
      <c r="E408" s="13" t="str">
        <f>[1]GD_CHUNG!G414</f>
        <v>HDKX</v>
      </c>
      <c r="F408" s="14">
        <f>VLOOKUP(B408,[1]GD_LCD_HS_LNS!$B$4:$E$993,4,FALSE)</f>
        <v>4456000</v>
      </c>
      <c r="G408" s="54">
        <f>VLOOKUP(B408,[1]GD_CHUNG!$B$5:$N$532,13,FALSE)</f>
        <v>19027888158010</v>
      </c>
      <c r="H408" s="15">
        <f>VLOOKUP(B408,[1]GD_CHAM_CONG!$C$6:$AN$934,38,FALSE)</f>
        <v>27</v>
      </c>
      <c r="I408" s="15">
        <f>VLOOKUP(B408,[1]GD_CHAM_CONG!$C$6:$AS$934,39,FALSE)+VLOOKUP(B408,[1]GD_CHAM_CONG!$C$6:$AS$934,40,FALSE)+VLOOKUP(B408,[1]GD_CHAM_CONG!$C$6:$AS$934,41,FALSE)+VLOOKUP(B408,[1]GD_CHAM_CONG!$C$6:$AS$934,42,FALSE)+VLOOKUP(B408,[1]GD_CHAM_CONG!$C$6:$AS$934,43,FALSE)</f>
        <v>0</v>
      </c>
      <c r="J408" s="15">
        <f>VLOOKUP(B408,[1]GD_CHAM_CONG!$C$6:$AV$934,44,FALSE)+VLOOKUP(B408,[1]GD_CHAM_CONG!$C$6:$AV$934,45,FALSE)+VLOOKUP(B408,[1]GD_CHAM_CONG!$C$6:$AV$934,46,FALSE)</f>
        <v>0</v>
      </c>
      <c r="K408" s="15">
        <f>VLOOKUP(B408,[1]GD_CHAM_CONG!$C$6:$AW$934,47,FALSE)</f>
        <v>0</v>
      </c>
      <c r="L408" s="15">
        <f>VLOOKUP(B408,[1]GD_CHAM_CONG!$C$6:$AZ$934,48,FALSE)</f>
        <v>0</v>
      </c>
      <c r="M408" s="15">
        <f>VLOOKUP(B408,[1]GD_CHAM_CONG!$C$6:$BF$934,50,FALSE)+VLOOKUP(B408,[1]GD_CHAM_CONG!$C$6:$BF$934,51,FALSE)+VLOOKUP(B408,[1]GD_CHAM_CONG!$C$6:$BF$934,52,FALSE)+VLOOKUP(B408,[1]GD_CHAM_CONG!$C$6:$BF$934,53,FALSE)+VLOOKUP(B408,[1]GD_CHAM_CONG!$C$6:$BF$934,54,FALSE)</f>
        <v>0</v>
      </c>
      <c r="N408" s="16">
        <f>VLOOKUP(B408,[1]GD_CHAM_CONG!$C$1:$BK$473,61,FALSE)</f>
        <v>1</v>
      </c>
      <c r="O408" s="16">
        <f>VLOOKUP(B408,[1]GD_LCD_HS_LNS!$B$4:$F$469,5,FALSE)</f>
        <v>1.75</v>
      </c>
      <c r="P408" s="17">
        <f>VLOOKUP(B408,[1]RPT_LNS_LUONG_CHE_DO!$B$5:$BC$548,54,FALSE)</f>
        <v>7875000</v>
      </c>
      <c r="Q408" s="17">
        <f>VLOOKUP(B408,[1]RPT_LNS_LUONG_CHE_DO!$B$5:$CD$916,81,FALSE)</f>
        <v>0</v>
      </c>
      <c r="R408" s="17">
        <f>VLOOKUP(B408,[1]RPT_PHU_CAP_TN!$B$5:$G$992,6,FALSE)</f>
        <v>0</v>
      </c>
      <c r="S408" s="17">
        <f>VLOOKUP(B408,[1]RPT_TIEN_AN_TRUA!$B$5:$I$993,8,FALSE)</f>
        <v>680000</v>
      </c>
      <c r="T408" s="17">
        <f>VLOOKUP(B408,[1]RPT_LNS_LUONG_CHE_DO!$B$5:$BX$920,75,FALSE)+VLOOKUP(B408,[1]RPT_LNS_LUONG_CHE_DO!$B$5:$BY$920,76,FALSE)</f>
        <v>0</v>
      </c>
      <c r="U408" s="13">
        <f>VLOOKUP(B408,[1]RPT_CAC_KHOAN_GIAM_TRU!$B$4:$I$472,7,FALSE) + VLOOKUP(B408,[1]RPT_CAC_KHOAN_GIAM_TRU!$B$4:$I$472,8,FALSE)</f>
        <v>0</v>
      </c>
      <c r="V408" s="17">
        <f t="shared" si="12"/>
        <v>8555000</v>
      </c>
      <c r="W408" s="18">
        <f>VLOOKUP(B408,[1]RPT_BAO_HIEM!$B$5:$N$992,11,FALSE)</f>
        <v>356480</v>
      </c>
      <c r="X408" s="18">
        <f>VLOOKUP(B408,[1]RPT_BAO_HIEM!$B$5:$N$992,12,FALSE)</f>
        <v>66840</v>
      </c>
      <c r="Y408" s="18">
        <f>VLOOKUP(B408,[1]RPT_BAO_HIEM!$B$5:$N$992,13,FALSE)</f>
        <v>44560</v>
      </c>
      <c r="Z408" s="19">
        <f>MIN(VLOOKUP(B408,[1]RPT_DOAN_PHI!$B$5:$H$894,7,FALSE),115000)</f>
        <v>44560</v>
      </c>
      <c r="AA408" s="18">
        <f>VLOOKUP(B408,[1]RPT_THUE!$B$5:$H$850,7,FALSE)</f>
        <v>0</v>
      </c>
      <c r="AB408" s="18">
        <f t="shared" si="13"/>
        <v>512440</v>
      </c>
      <c r="AC408" s="20">
        <f t="shared" si="14"/>
        <v>8042560</v>
      </c>
      <c r="AD408" s="21"/>
      <c r="AE408" s="20"/>
      <c r="AF408" s="20">
        <f t="shared" si="15"/>
        <v>8042560</v>
      </c>
      <c r="AG408" s="82">
        <f t="shared" si="20"/>
        <v>467880</v>
      </c>
    </row>
    <row r="409" spans="1:33" ht="19.5" customHeight="1">
      <c r="A409" s="12">
        <f t="shared" si="21"/>
        <v>403</v>
      </c>
      <c r="B409" s="40">
        <f>[1]GD_CHUNG!B415</f>
        <v>10756</v>
      </c>
      <c r="C409" s="42" t="str">
        <f>[1]GD_CHUNG!C415</f>
        <v>Nguyễn Bình Minh</v>
      </c>
      <c r="D409" s="42" t="str">
        <f>[1]GD_CHUNG!D415</f>
        <v>Nv VS MB</v>
      </c>
      <c r="E409" s="13" t="str">
        <f>[1]GD_CHUNG!G415</f>
        <v>HDKX</v>
      </c>
      <c r="F409" s="14">
        <f>VLOOKUP(B409,[1]GD_LCD_HS_LNS!$B$4:$E$993,4,FALSE)</f>
        <v>4456000</v>
      </c>
      <c r="G409" s="54">
        <f>VLOOKUP(B409,[1]GD_CHUNG!$B$5:$N$532,13,FALSE)</f>
        <v>10520653609010</v>
      </c>
      <c r="H409" s="15">
        <f>VLOOKUP(B409,[1]GD_CHAM_CONG!$C$6:$AN$934,38,FALSE)</f>
        <v>27</v>
      </c>
      <c r="I409" s="15">
        <f>VLOOKUP(B409,[1]GD_CHAM_CONG!$C$6:$AS$934,39,FALSE)+VLOOKUP(B409,[1]GD_CHAM_CONG!$C$6:$AS$934,40,FALSE)+VLOOKUP(B409,[1]GD_CHAM_CONG!$C$6:$AS$934,41,FALSE)+VLOOKUP(B409,[1]GD_CHAM_CONG!$C$6:$AS$934,42,FALSE)+VLOOKUP(B409,[1]GD_CHAM_CONG!$C$6:$AS$934,43,FALSE)</f>
        <v>0</v>
      </c>
      <c r="J409" s="15">
        <f>VLOOKUP(B409,[1]GD_CHAM_CONG!$C$6:$AV$934,44,FALSE)+VLOOKUP(B409,[1]GD_CHAM_CONG!$C$6:$AV$934,45,FALSE)+VLOOKUP(B409,[1]GD_CHAM_CONG!$C$6:$AV$934,46,FALSE)</f>
        <v>0</v>
      </c>
      <c r="K409" s="15">
        <f>VLOOKUP(B409,[1]GD_CHAM_CONG!$C$6:$AW$934,47,FALSE)</f>
        <v>0</v>
      </c>
      <c r="L409" s="15">
        <f>VLOOKUP(B409,[1]GD_CHAM_CONG!$C$6:$AZ$934,48,FALSE)</f>
        <v>0</v>
      </c>
      <c r="M409" s="15">
        <f>VLOOKUP(B409,[1]GD_CHAM_CONG!$C$6:$BF$934,50,FALSE)+VLOOKUP(B409,[1]GD_CHAM_CONG!$C$6:$BF$934,51,FALSE)+VLOOKUP(B409,[1]GD_CHAM_CONG!$C$6:$BF$934,52,FALSE)+VLOOKUP(B409,[1]GD_CHAM_CONG!$C$6:$BF$934,53,FALSE)+VLOOKUP(B409,[1]GD_CHAM_CONG!$C$6:$BF$934,54,FALSE)</f>
        <v>0</v>
      </c>
      <c r="N409" s="16">
        <f>VLOOKUP(B409,[1]GD_CHAM_CONG!$C$1:$BK$473,61,FALSE)</f>
        <v>1</v>
      </c>
      <c r="O409" s="16">
        <f>VLOOKUP(B409,[1]GD_LCD_HS_LNS!$B$4:$F$469,5,FALSE)</f>
        <v>1.75</v>
      </c>
      <c r="P409" s="17">
        <f>VLOOKUP(B409,[1]RPT_LNS_LUONG_CHE_DO!$B$5:$BC$548,54,FALSE)</f>
        <v>7875000</v>
      </c>
      <c r="Q409" s="17">
        <f>VLOOKUP(B409,[1]RPT_LNS_LUONG_CHE_DO!$B$5:$CD$916,81,FALSE)</f>
        <v>0</v>
      </c>
      <c r="R409" s="17">
        <f>VLOOKUP(B409,[1]RPT_PHU_CAP_TN!$B$5:$G$992,6,FALSE)</f>
        <v>0</v>
      </c>
      <c r="S409" s="17">
        <f>VLOOKUP(B409,[1]RPT_TIEN_AN_TRUA!$B$5:$I$993,8,FALSE)</f>
        <v>680000</v>
      </c>
      <c r="T409" s="17">
        <f>VLOOKUP(B409,[1]RPT_LNS_LUONG_CHE_DO!$B$5:$BX$920,75,FALSE)+VLOOKUP(B409,[1]RPT_LNS_LUONG_CHE_DO!$B$5:$BY$920,76,FALSE)</f>
        <v>0</v>
      </c>
      <c r="U409" s="13">
        <f>VLOOKUP(B409,[1]RPT_CAC_KHOAN_GIAM_TRU!$B$4:$I$472,7,FALSE) + VLOOKUP(B409,[1]RPT_CAC_KHOAN_GIAM_TRU!$B$4:$I$472,8,FALSE)</f>
        <v>0</v>
      </c>
      <c r="V409" s="17">
        <f t="shared" si="12"/>
        <v>8555000</v>
      </c>
      <c r="W409" s="18">
        <f>VLOOKUP(B409,[1]RPT_BAO_HIEM!$B$5:$N$992,11,FALSE)</f>
        <v>356480</v>
      </c>
      <c r="X409" s="18">
        <f>VLOOKUP(B409,[1]RPT_BAO_HIEM!$B$5:$N$992,12,FALSE)</f>
        <v>66840</v>
      </c>
      <c r="Y409" s="18">
        <f>VLOOKUP(B409,[1]RPT_BAO_HIEM!$B$5:$N$992,13,FALSE)</f>
        <v>44560</v>
      </c>
      <c r="Z409" s="19">
        <f>MIN(VLOOKUP(B409,[1]RPT_DOAN_PHI!$B$5:$H$894,7,FALSE),115000)</f>
        <v>44560</v>
      </c>
      <c r="AA409" s="18">
        <f>VLOOKUP(B409,[1]RPT_THUE!$B$5:$H$850,7,FALSE)</f>
        <v>0</v>
      </c>
      <c r="AB409" s="18">
        <f t="shared" si="13"/>
        <v>512440</v>
      </c>
      <c r="AC409" s="20">
        <f t="shared" si="14"/>
        <v>8042560</v>
      </c>
      <c r="AD409" s="20"/>
      <c r="AE409" s="20"/>
      <c r="AF409" s="20">
        <f t="shared" si="15"/>
        <v>8042560</v>
      </c>
      <c r="AG409" s="82">
        <f t="shared" si="20"/>
        <v>467880</v>
      </c>
    </row>
    <row r="410" spans="1:33" ht="19.5" customHeight="1">
      <c r="A410" s="12">
        <f t="shared" si="21"/>
        <v>404</v>
      </c>
      <c r="B410" s="40">
        <f>[1]GD_CHUNG!B416</f>
        <v>10757</v>
      </c>
      <c r="C410" s="42" t="str">
        <f>[1]GD_CHUNG!C416</f>
        <v>Nguyễn Văn Quý</v>
      </c>
      <c r="D410" s="42" t="str">
        <f>[1]GD_CHUNG!D416</f>
        <v>NV Lái xe - VHTTB</v>
      </c>
      <c r="E410" s="13" t="str">
        <f>[1]GD_CHUNG!G416</f>
        <v>HDKX</v>
      </c>
      <c r="F410" s="14">
        <f>VLOOKUP(B410,[1]GD_LCD_HS_LNS!$B$4:$E$993,4,FALSE)</f>
        <v>4166000</v>
      </c>
      <c r="G410" s="54">
        <f>VLOOKUP(B410,[1]GD_CHUNG!$B$5:$N$532,13,FALSE)</f>
        <v>10520082208013</v>
      </c>
      <c r="H410" s="15">
        <f>VLOOKUP(B410,[1]GD_CHAM_CONG!$C$6:$AN$934,38,FALSE)</f>
        <v>27</v>
      </c>
      <c r="I410" s="15">
        <f>VLOOKUP(B410,[1]GD_CHAM_CONG!$C$6:$AS$934,39,FALSE)+VLOOKUP(B410,[1]GD_CHAM_CONG!$C$6:$AS$934,40,FALSE)+VLOOKUP(B410,[1]GD_CHAM_CONG!$C$6:$AS$934,41,FALSE)+VLOOKUP(B410,[1]GD_CHAM_CONG!$C$6:$AS$934,42,FALSE)+VLOOKUP(B410,[1]GD_CHAM_CONG!$C$6:$AS$934,43,FALSE)</f>
        <v>0</v>
      </c>
      <c r="J410" s="15">
        <f>VLOOKUP(B410,[1]GD_CHAM_CONG!$C$6:$AV$934,44,FALSE)+VLOOKUP(B410,[1]GD_CHAM_CONG!$C$6:$AV$934,45,FALSE)+VLOOKUP(B410,[1]GD_CHAM_CONG!$C$6:$AV$934,46,FALSE)</f>
        <v>0</v>
      </c>
      <c r="K410" s="15">
        <f>VLOOKUP(B410,[1]GD_CHAM_CONG!$C$6:$AW$934,47,FALSE)</f>
        <v>0</v>
      </c>
      <c r="L410" s="15">
        <f>VLOOKUP(B410,[1]GD_CHAM_CONG!$C$6:$AZ$934,48,FALSE)</f>
        <v>0</v>
      </c>
      <c r="M410" s="15">
        <f>VLOOKUP(B410,[1]GD_CHAM_CONG!$C$6:$BF$934,50,FALSE)+VLOOKUP(B410,[1]GD_CHAM_CONG!$C$6:$BF$934,51,FALSE)+VLOOKUP(B410,[1]GD_CHAM_CONG!$C$6:$BF$934,52,FALSE)+VLOOKUP(B410,[1]GD_CHAM_CONG!$C$6:$BF$934,53,FALSE)+VLOOKUP(B410,[1]GD_CHAM_CONG!$C$6:$BF$934,54,FALSE)</f>
        <v>0</v>
      </c>
      <c r="N410" s="16">
        <f>VLOOKUP(B410,[1]GD_CHAM_CONG!$C$1:$BK$473,61,FALSE)</f>
        <v>0.93</v>
      </c>
      <c r="O410" s="16">
        <f>VLOOKUP(B410,[1]GD_LCD_HS_LNS!$B$4:$F$469,5,FALSE)</f>
        <v>1.68</v>
      </c>
      <c r="P410" s="17">
        <f>VLOOKUP(B410,[1]RPT_LNS_LUONG_CHE_DO!$B$5:$BC$548,54,FALSE)</f>
        <v>7030800</v>
      </c>
      <c r="Q410" s="17">
        <f>VLOOKUP(B410,[1]RPT_LNS_LUONG_CHE_DO!$B$5:$CD$916,81,FALSE)</f>
        <v>0</v>
      </c>
      <c r="R410" s="17">
        <f>VLOOKUP(B410,[1]RPT_PHU_CAP_TN!$B$5:$G$992,6,FALSE)</f>
        <v>0</v>
      </c>
      <c r="S410" s="17">
        <f>VLOOKUP(B410,[1]RPT_TIEN_AN_TRUA!$B$5:$I$993,8,FALSE)</f>
        <v>680000</v>
      </c>
      <c r="T410" s="17">
        <f>VLOOKUP(B410,[1]RPT_LNS_LUONG_CHE_DO!$B$5:$BX$920,75,FALSE)+VLOOKUP(B410,[1]RPT_LNS_LUONG_CHE_DO!$B$5:$BY$920,76,FALSE)</f>
        <v>480692.30769230775</v>
      </c>
      <c r="U410" s="13">
        <f>VLOOKUP(B410,[1]RPT_CAC_KHOAN_GIAM_TRU!$B$4:$I$472,7,FALSE) + VLOOKUP(B410,[1]RPT_CAC_KHOAN_GIAM_TRU!$B$4:$I$472,8,FALSE)</f>
        <v>160230.76923076925</v>
      </c>
      <c r="V410" s="17">
        <f t="shared" si="12"/>
        <v>8191492.307692308</v>
      </c>
      <c r="W410" s="18">
        <f>VLOOKUP(B410,[1]RPT_BAO_HIEM!$B$5:$N$992,11,FALSE)</f>
        <v>333280</v>
      </c>
      <c r="X410" s="18">
        <f>VLOOKUP(B410,[1]RPT_BAO_HIEM!$B$5:$N$992,12,FALSE)</f>
        <v>62490</v>
      </c>
      <c r="Y410" s="18">
        <f>VLOOKUP(B410,[1]RPT_BAO_HIEM!$B$5:$N$992,13,FALSE)</f>
        <v>41660</v>
      </c>
      <c r="Z410" s="19">
        <f>MIN(VLOOKUP(B410,[1]RPT_DOAN_PHI!$B$5:$H$894,7,FALSE),115000)</f>
        <v>41660</v>
      </c>
      <c r="AA410" s="18">
        <f>VLOOKUP(B410,[1]RPT_THUE!$B$5:$H$850,7,FALSE)</f>
        <v>0</v>
      </c>
      <c r="AB410" s="18">
        <f t="shared" si="13"/>
        <v>479090</v>
      </c>
      <c r="AC410" s="20">
        <f t="shared" si="14"/>
        <v>7712402.307692308</v>
      </c>
      <c r="AD410" s="21"/>
      <c r="AE410" s="20"/>
      <c r="AF410" s="20">
        <f t="shared" si="15"/>
        <v>7712402.307692308</v>
      </c>
      <c r="AG410" s="82">
        <f t="shared" si="20"/>
        <v>437430</v>
      </c>
    </row>
    <row r="411" spans="1:33" ht="19.5" customHeight="1">
      <c r="A411" s="12">
        <f t="shared" si="21"/>
        <v>405</v>
      </c>
      <c r="B411" s="40">
        <f>[1]GD_CHUNG!B417</f>
        <v>10759</v>
      </c>
      <c r="C411" s="42" t="str">
        <f>[1]GD_CHUNG!C417</f>
        <v>Nguyễn Anh Đức</v>
      </c>
      <c r="D411" s="42" t="str">
        <f>[1]GD_CHUNG!D417</f>
        <v>Nv VS MB</v>
      </c>
      <c r="E411" s="13" t="str">
        <f>[1]GD_CHUNG!G417</f>
        <v>HDKX</v>
      </c>
      <c r="F411" s="14">
        <f>VLOOKUP(B411,[1]GD_LCD_HS_LNS!$B$4:$E$993,4,FALSE)</f>
        <v>3100000</v>
      </c>
      <c r="G411" s="54">
        <f>VLOOKUP(B411,[1]GD_CHUNG!$B$5:$N$532,13,FALSE)</f>
        <v>10522162865018</v>
      </c>
      <c r="H411" s="15">
        <f>VLOOKUP(B411,[1]GD_CHAM_CONG!$C$6:$AN$934,38,FALSE)</f>
        <v>27</v>
      </c>
      <c r="I411" s="15">
        <f>VLOOKUP(B411,[1]GD_CHAM_CONG!$C$6:$AS$934,39,FALSE)+VLOOKUP(B411,[1]GD_CHAM_CONG!$C$6:$AS$934,40,FALSE)+VLOOKUP(B411,[1]GD_CHAM_CONG!$C$6:$AS$934,41,FALSE)+VLOOKUP(B411,[1]GD_CHAM_CONG!$C$6:$AS$934,42,FALSE)+VLOOKUP(B411,[1]GD_CHAM_CONG!$C$6:$AS$934,43,FALSE)</f>
        <v>0</v>
      </c>
      <c r="J411" s="15">
        <f>VLOOKUP(B411,[1]GD_CHAM_CONG!$C$6:$AV$934,44,FALSE)+VLOOKUP(B411,[1]GD_CHAM_CONG!$C$6:$AV$934,45,FALSE)+VLOOKUP(B411,[1]GD_CHAM_CONG!$C$6:$AV$934,46,FALSE)</f>
        <v>0</v>
      </c>
      <c r="K411" s="15">
        <f>VLOOKUP(B411,[1]GD_CHAM_CONG!$C$6:$AW$934,47,FALSE)</f>
        <v>0</v>
      </c>
      <c r="L411" s="15">
        <f>VLOOKUP(B411,[1]GD_CHAM_CONG!$C$6:$AZ$934,48,FALSE)</f>
        <v>0</v>
      </c>
      <c r="M411" s="15">
        <f>VLOOKUP(B411,[1]GD_CHAM_CONG!$C$6:$BF$934,50,FALSE)+VLOOKUP(B411,[1]GD_CHAM_CONG!$C$6:$BF$934,51,FALSE)+VLOOKUP(B411,[1]GD_CHAM_CONG!$C$6:$BF$934,52,FALSE)+VLOOKUP(B411,[1]GD_CHAM_CONG!$C$6:$BF$934,53,FALSE)+VLOOKUP(B411,[1]GD_CHAM_CONG!$C$6:$BF$934,54,FALSE)</f>
        <v>0</v>
      </c>
      <c r="N411" s="16">
        <f>VLOOKUP(B411,[1]GD_CHAM_CONG!$C$1:$BK$473,61,FALSE)</f>
        <v>1</v>
      </c>
      <c r="O411" s="16">
        <f>VLOOKUP(B411,[1]GD_LCD_HS_LNS!$B$4:$F$469,5,FALSE)</f>
        <v>1.65</v>
      </c>
      <c r="P411" s="17">
        <f>VLOOKUP(B411,[1]RPT_LNS_LUONG_CHE_DO!$B$5:$BC$548,54,FALSE)</f>
        <v>7425000</v>
      </c>
      <c r="Q411" s="17">
        <f>VLOOKUP(B411,[1]RPT_LNS_LUONG_CHE_DO!$B$5:$CD$916,81,FALSE)</f>
        <v>0</v>
      </c>
      <c r="R411" s="17">
        <f>VLOOKUP(B411,[1]RPT_PHU_CAP_TN!$B$5:$G$992,6,FALSE)</f>
        <v>0</v>
      </c>
      <c r="S411" s="17">
        <f>VLOOKUP(B411,[1]RPT_TIEN_AN_TRUA!$B$5:$I$993,8,FALSE)</f>
        <v>680000</v>
      </c>
      <c r="T411" s="17">
        <f>VLOOKUP(B411,[1]RPT_LNS_LUONG_CHE_DO!$B$5:$BX$920,75,FALSE)+VLOOKUP(B411,[1]RPT_LNS_LUONG_CHE_DO!$B$5:$BY$920,76,FALSE)</f>
        <v>357692.30769230769</v>
      </c>
      <c r="U411" s="13">
        <f>VLOOKUP(B411,[1]RPT_CAC_KHOAN_GIAM_TRU!$B$4:$I$472,7,FALSE) + VLOOKUP(B411,[1]RPT_CAC_KHOAN_GIAM_TRU!$B$4:$I$472,8,FALSE)</f>
        <v>119230.76923076922</v>
      </c>
      <c r="V411" s="17">
        <f t="shared" si="12"/>
        <v>8462692.307692308</v>
      </c>
      <c r="W411" s="18">
        <f>VLOOKUP(B411,[1]RPT_BAO_HIEM!$B$5:$N$992,11,FALSE)</f>
        <v>248000</v>
      </c>
      <c r="X411" s="18">
        <f>VLOOKUP(B411,[1]RPT_BAO_HIEM!$B$5:$N$992,12,FALSE)</f>
        <v>46500</v>
      </c>
      <c r="Y411" s="18">
        <f>VLOOKUP(B411,[1]RPT_BAO_HIEM!$B$5:$N$992,13,FALSE)</f>
        <v>31000</v>
      </c>
      <c r="Z411" s="19">
        <f>MIN(VLOOKUP(B411,[1]RPT_DOAN_PHI!$B$5:$H$894,7,FALSE),115000)</f>
        <v>31000</v>
      </c>
      <c r="AA411" s="18">
        <f>VLOOKUP(B411,[1]RPT_THUE!$B$5:$H$850,7,FALSE)</f>
        <v>0</v>
      </c>
      <c r="AB411" s="18">
        <f t="shared" si="13"/>
        <v>356500</v>
      </c>
      <c r="AC411" s="20">
        <f t="shared" si="14"/>
        <v>8106192.307692308</v>
      </c>
      <c r="AD411" s="20"/>
      <c r="AE411" s="21"/>
      <c r="AF411" s="20">
        <f t="shared" si="15"/>
        <v>8106192.307692308</v>
      </c>
      <c r="AG411" s="82">
        <f t="shared" si="20"/>
        <v>325500</v>
      </c>
    </row>
    <row r="412" spans="1:33" ht="19.5" customHeight="1">
      <c r="A412" s="12">
        <f t="shared" si="21"/>
        <v>406</v>
      </c>
      <c r="B412" s="40">
        <f>[1]GD_CHUNG!B418</f>
        <v>10760</v>
      </c>
      <c r="C412" s="42" t="str">
        <f>[1]GD_CHUNG!C418</f>
        <v>Trần Thị Ngọc Lan</v>
      </c>
      <c r="D412" s="42" t="str">
        <f>[1]GD_CHUNG!D418</f>
        <v>Nv VS MB</v>
      </c>
      <c r="E412" s="13" t="str">
        <f>[1]GD_CHUNG!G418</f>
        <v>HDKX</v>
      </c>
      <c r="F412" s="14">
        <f>VLOOKUP(B412,[1]GD_LCD_HS_LNS!$B$4:$E$993,4,FALSE)</f>
        <v>3100000</v>
      </c>
      <c r="G412" s="54">
        <f>VLOOKUP(B412,[1]GD_CHUNG!$B$5:$N$532,13,FALSE)</f>
        <v>10522162843014</v>
      </c>
      <c r="H412" s="15">
        <f>VLOOKUP(B412,[1]GD_CHAM_CONG!$C$6:$AN$934,38,FALSE)</f>
        <v>27</v>
      </c>
      <c r="I412" s="15">
        <f>VLOOKUP(B412,[1]GD_CHAM_CONG!$C$6:$AS$934,39,FALSE)+VLOOKUP(B412,[1]GD_CHAM_CONG!$C$6:$AS$934,40,FALSE)+VLOOKUP(B412,[1]GD_CHAM_CONG!$C$6:$AS$934,41,FALSE)+VLOOKUP(B412,[1]GD_CHAM_CONG!$C$6:$AS$934,42,FALSE)+VLOOKUP(B412,[1]GD_CHAM_CONG!$C$6:$AS$934,43,FALSE)</f>
        <v>0</v>
      </c>
      <c r="J412" s="15">
        <f>VLOOKUP(B412,[1]GD_CHAM_CONG!$C$6:$AV$934,44,FALSE)+VLOOKUP(B412,[1]GD_CHAM_CONG!$C$6:$AV$934,45,FALSE)+VLOOKUP(B412,[1]GD_CHAM_CONG!$C$6:$AV$934,46,FALSE)</f>
        <v>0</v>
      </c>
      <c r="K412" s="15">
        <f>VLOOKUP(B412,[1]GD_CHAM_CONG!$C$6:$AW$934,47,FALSE)</f>
        <v>0</v>
      </c>
      <c r="L412" s="15">
        <f>VLOOKUP(B412,[1]GD_CHAM_CONG!$C$6:$AZ$934,48,FALSE)</f>
        <v>0</v>
      </c>
      <c r="M412" s="15">
        <f>VLOOKUP(B412,[1]GD_CHAM_CONG!$C$6:$BF$934,50,FALSE)+VLOOKUP(B412,[1]GD_CHAM_CONG!$C$6:$BF$934,51,FALSE)+VLOOKUP(B412,[1]GD_CHAM_CONG!$C$6:$BF$934,52,FALSE)+VLOOKUP(B412,[1]GD_CHAM_CONG!$C$6:$BF$934,53,FALSE)+VLOOKUP(B412,[1]GD_CHAM_CONG!$C$6:$BF$934,54,FALSE)</f>
        <v>0</v>
      </c>
      <c r="N412" s="16">
        <f>VLOOKUP(B412,[1]GD_CHAM_CONG!$C$1:$BK$473,61,FALSE)</f>
        <v>1</v>
      </c>
      <c r="O412" s="16">
        <f>VLOOKUP(B412,[1]GD_LCD_HS_LNS!$B$4:$F$469,5,FALSE)</f>
        <v>1.65</v>
      </c>
      <c r="P412" s="17">
        <f>VLOOKUP(B412,[1]RPT_LNS_LUONG_CHE_DO!$B$5:$BC$548,54,FALSE)</f>
        <v>7425000</v>
      </c>
      <c r="Q412" s="17">
        <f>VLOOKUP(B412,[1]RPT_LNS_LUONG_CHE_DO!$B$5:$CD$916,81,FALSE)</f>
        <v>0</v>
      </c>
      <c r="R412" s="17">
        <f>VLOOKUP(B412,[1]RPT_PHU_CAP_TN!$B$5:$G$992,6,FALSE)</f>
        <v>0</v>
      </c>
      <c r="S412" s="17">
        <f>VLOOKUP(B412,[1]RPT_TIEN_AN_TRUA!$B$5:$I$993,8,FALSE)</f>
        <v>680000</v>
      </c>
      <c r="T412" s="17">
        <f>VLOOKUP(B412,[1]RPT_LNS_LUONG_CHE_DO!$B$5:$BX$920,75,FALSE)+VLOOKUP(B412,[1]RPT_LNS_LUONG_CHE_DO!$B$5:$BY$920,76,FALSE)</f>
        <v>0</v>
      </c>
      <c r="U412" s="13">
        <f>VLOOKUP(B412,[1]RPT_CAC_KHOAN_GIAM_TRU!$B$4:$I$472,7,FALSE) + VLOOKUP(B412,[1]RPT_CAC_KHOAN_GIAM_TRU!$B$4:$I$472,8,FALSE)</f>
        <v>0</v>
      </c>
      <c r="V412" s="17">
        <f t="shared" si="12"/>
        <v>8105000</v>
      </c>
      <c r="W412" s="18">
        <f>VLOOKUP(B412,[1]RPT_BAO_HIEM!$B$5:$N$992,11,FALSE)</f>
        <v>248000</v>
      </c>
      <c r="X412" s="18">
        <f>VLOOKUP(B412,[1]RPT_BAO_HIEM!$B$5:$N$992,12,FALSE)</f>
        <v>46500</v>
      </c>
      <c r="Y412" s="18">
        <f>VLOOKUP(B412,[1]RPT_BAO_HIEM!$B$5:$N$992,13,FALSE)</f>
        <v>31000</v>
      </c>
      <c r="Z412" s="19">
        <f>MIN(VLOOKUP(B412,[1]RPT_DOAN_PHI!$B$5:$H$894,7,FALSE),115000)</f>
        <v>31000</v>
      </c>
      <c r="AA412" s="18">
        <f>VLOOKUP(B412,[1]RPT_THUE!$B$5:$H$850,7,FALSE)</f>
        <v>0</v>
      </c>
      <c r="AB412" s="18">
        <f t="shared" si="13"/>
        <v>356500</v>
      </c>
      <c r="AC412" s="20">
        <f t="shared" si="14"/>
        <v>7748500</v>
      </c>
      <c r="AD412" s="20"/>
      <c r="AE412" s="20"/>
      <c r="AF412" s="20">
        <f t="shared" si="15"/>
        <v>7748500</v>
      </c>
      <c r="AG412" s="82">
        <f t="shared" si="20"/>
        <v>325500</v>
      </c>
    </row>
    <row r="413" spans="1:33" ht="19.5" customHeight="1">
      <c r="A413" s="12">
        <f t="shared" si="21"/>
        <v>407</v>
      </c>
      <c r="B413" s="40">
        <f>[1]GD_CHUNG!B419</f>
        <v>10761</v>
      </c>
      <c r="C413" s="42" t="str">
        <f>[1]GD_CHUNG!C419</f>
        <v>Nguyễn Thị Anh Thơ</v>
      </c>
      <c r="D413" s="42" t="str">
        <f>[1]GD_CHUNG!D419</f>
        <v>Nv VS MB</v>
      </c>
      <c r="E413" s="13" t="str">
        <f>[1]GD_CHUNG!G419</f>
        <v>HDKX</v>
      </c>
      <c r="F413" s="14">
        <f>VLOOKUP(B413,[1]GD_LCD_HS_LNS!$B$4:$E$993,4,FALSE)</f>
        <v>3100000</v>
      </c>
      <c r="G413" s="54">
        <f>VLOOKUP(B413,[1]GD_CHUNG!$B$5:$N$532,13,FALSE)</f>
        <v>10521622097018</v>
      </c>
      <c r="H413" s="15">
        <f>VLOOKUP(B413,[1]GD_CHAM_CONG!$C$6:$AN$934,38,FALSE)</f>
        <v>27</v>
      </c>
      <c r="I413" s="15">
        <f>VLOOKUP(B413,[1]GD_CHAM_CONG!$C$6:$AS$934,39,FALSE)+VLOOKUP(B413,[1]GD_CHAM_CONG!$C$6:$AS$934,40,FALSE)+VLOOKUP(B413,[1]GD_CHAM_CONG!$C$6:$AS$934,41,FALSE)+VLOOKUP(B413,[1]GD_CHAM_CONG!$C$6:$AS$934,42,FALSE)+VLOOKUP(B413,[1]GD_CHAM_CONG!$C$6:$AS$934,43,FALSE)</f>
        <v>0</v>
      </c>
      <c r="J413" s="15">
        <f>VLOOKUP(B413,[1]GD_CHAM_CONG!$C$6:$AV$934,44,FALSE)+VLOOKUP(B413,[1]GD_CHAM_CONG!$C$6:$AV$934,45,FALSE)+VLOOKUP(B413,[1]GD_CHAM_CONG!$C$6:$AV$934,46,FALSE)</f>
        <v>0</v>
      </c>
      <c r="K413" s="15">
        <f>VLOOKUP(B413,[1]GD_CHAM_CONG!$C$6:$AW$934,47,FALSE)</f>
        <v>0</v>
      </c>
      <c r="L413" s="15">
        <f>VLOOKUP(B413,[1]GD_CHAM_CONG!$C$6:$AZ$934,48,FALSE)</f>
        <v>0</v>
      </c>
      <c r="M413" s="15">
        <f>VLOOKUP(B413,[1]GD_CHAM_CONG!$C$6:$BF$934,50,FALSE)+VLOOKUP(B413,[1]GD_CHAM_CONG!$C$6:$BF$934,51,FALSE)+VLOOKUP(B413,[1]GD_CHAM_CONG!$C$6:$BF$934,52,FALSE)+VLOOKUP(B413,[1]GD_CHAM_CONG!$C$6:$BF$934,53,FALSE)+VLOOKUP(B413,[1]GD_CHAM_CONG!$C$6:$BF$934,54,FALSE)</f>
        <v>0</v>
      </c>
      <c r="N413" s="16">
        <f>VLOOKUP(B413,[1]GD_CHAM_CONG!$C$1:$BK$473,61,FALSE)</f>
        <v>1</v>
      </c>
      <c r="O413" s="16">
        <f>VLOOKUP(B413,[1]GD_LCD_HS_LNS!$B$4:$F$469,5,FALSE)</f>
        <v>1.65</v>
      </c>
      <c r="P413" s="17">
        <f>VLOOKUP(B413,[1]RPT_LNS_LUONG_CHE_DO!$B$5:$BC$548,54,FALSE)</f>
        <v>7425000</v>
      </c>
      <c r="Q413" s="17">
        <f>VLOOKUP(B413,[1]RPT_LNS_LUONG_CHE_DO!$B$5:$CD$916,81,FALSE)</f>
        <v>0</v>
      </c>
      <c r="R413" s="17">
        <f>VLOOKUP(B413,[1]RPT_PHU_CAP_TN!$B$5:$G$992,6,FALSE)</f>
        <v>0</v>
      </c>
      <c r="S413" s="17">
        <f>VLOOKUP(B413,[1]RPT_TIEN_AN_TRUA!$B$5:$I$993,8,FALSE)</f>
        <v>680000</v>
      </c>
      <c r="T413" s="17">
        <f>VLOOKUP(B413,[1]RPT_LNS_LUONG_CHE_DO!$B$5:$BX$920,75,FALSE)+VLOOKUP(B413,[1]RPT_LNS_LUONG_CHE_DO!$B$5:$BY$920,76,FALSE)</f>
        <v>0</v>
      </c>
      <c r="U413" s="13">
        <f>VLOOKUP(B413,[1]RPT_CAC_KHOAN_GIAM_TRU!$B$4:$I$472,7,FALSE) + VLOOKUP(B413,[1]RPT_CAC_KHOAN_GIAM_TRU!$B$4:$I$472,8,FALSE)</f>
        <v>0</v>
      </c>
      <c r="V413" s="17">
        <f t="shared" si="12"/>
        <v>8105000</v>
      </c>
      <c r="W413" s="18">
        <f>VLOOKUP(B413,[1]RPT_BAO_HIEM!$B$5:$N$992,11,FALSE)</f>
        <v>248000</v>
      </c>
      <c r="X413" s="18">
        <f>VLOOKUP(B413,[1]RPT_BAO_HIEM!$B$5:$N$992,12,FALSE)</f>
        <v>46500</v>
      </c>
      <c r="Y413" s="18">
        <f>VLOOKUP(B413,[1]RPT_BAO_HIEM!$B$5:$N$992,13,FALSE)</f>
        <v>31000</v>
      </c>
      <c r="Z413" s="19">
        <f>MIN(VLOOKUP(B413,[1]RPT_DOAN_PHI!$B$5:$H$894,7,FALSE),115000)</f>
        <v>31000</v>
      </c>
      <c r="AA413" s="18">
        <f>VLOOKUP(B413,[1]RPT_THUE!$B$5:$H$850,7,FALSE)</f>
        <v>0</v>
      </c>
      <c r="AB413" s="18">
        <f t="shared" si="13"/>
        <v>356500</v>
      </c>
      <c r="AC413" s="20">
        <f t="shared" si="14"/>
        <v>7748500</v>
      </c>
      <c r="AD413" s="20"/>
      <c r="AE413" s="20"/>
      <c r="AF413" s="20">
        <f t="shared" si="15"/>
        <v>7748500</v>
      </c>
      <c r="AG413" s="82">
        <f t="shared" si="20"/>
        <v>325500</v>
      </c>
    </row>
    <row r="414" spans="1:33" ht="19.5" customHeight="1">
      <c r="A414" s="12">
        <f t="shared" si="21"/>
        <v>408</v>
      </c>
      <c r="B414" s="40">
        <f>[1]GD_CHUNG!B420</f>
        <v>10762</v>
      </c>
      <c r="C414" s="42" t="str">
        <f>[1]GD_CHUNG!C420</f>
        <v>Nguyễn Thị Kim Thu</v>
      </c>
      <c r="D414" s="42" t="str">
        <f>[1]GD_CHUNG!D420</f>
        <v>Nv VS MB</v>
      </c>
      <c r="E414" s="13" t="str">
        <f>[1]GD_CHUNG!G420</f>
        <v>HDKX</v>
      </c>
      <c r="F414" s="14">
        <f>VLOOKUP(B414,[1]GD_LCD_HS_LNS!$B$4:$E$993,4,FALSE)</f>
        <v>3720000</v>
      </c>
      <c r="G414" s="54">
        <f>VLOOKUP(B414,[1]GD_CHUNG!$B$5:$N$532,13,FALSE)</f>
        <v>10520054750015</v>
      </c>
      <c r="H414" s="15">
        <f>VLOOKUP(B414,[1]GD_CHAM_CONG!$C$6:$AN$934,38,FALSE)</f>
        <v>27</v>
      </c>
      <c r="I414" s="15">
        <f>VLOOKUP(B414,[1]GD_CHAM_CONG!$C$6:$AS$934,39,FALSE)+VLOOKUP(B414,[1]GD_CHAM_CONG!$C$6:$AS$934,40,FALSE)+VLOOKUP(B414,[1]GD_CHAM_CONG!$C$6:$AS$934,41,FALSE)+VLOOKUP(B414,[1]GD_CHAM_CONG!$C$6:$AS$934,42,FALSE)+VLOOKUP(B414,[1]GD_CHAM_CONG!$C$6:$AS$934,43,FALSE)</f>
        <v>0</v>
      </c>
      <c r="J414" s="15">
        <f>VLOOKUP(B414,[1]GD_CHAM_CONG!$C$6:$AV$934,44,FALSE)+VLOOKUP(B414,[1]GD_CHAM_CONG!$C$6:$AV$934,45,FALSE)+VLOOKUP(B414,[1]GD_CHAM_CONG!$C$6:$AV$934,46,FALSE)</f>
        <v>0</v>
      </c>
      <c r="K414" s="15">
        <f>VLOOKUP(B414,[1]GD_CHAM_CONG!$C$6:$AW$934,47,FALSE)</f>
        <v>0</v>
      </c>
      <c r="L414" s="15">
        <f>VLOOKUP(B414,[1]GD_CHAM_CONG!$C$6:$AZ$934,48,FALSE)</f>
        <v>0</v>
      </c>
      <c r="M414" s="15">
        <f>VLOOKUP(B414,[1]GD_CHAM_CONG!$C$6:$BF$934,50,FALSE)+VLOOKUP(B414,[1]GD_CHAM_CONG!$C$6:$BF$934,51,FALSE)+VLOOKUP(B414,[1]GD_CHAM_CONG!$C$6:$BF$934,52,FALSE)+VLOOKUP(B414,[1]GD_CHAM_CONG!$C$6:$BF$934,53,FALSE)+VLOOKUP(B414,[1]GD_CHAM_CONG!$C$6:$BF$934,54,FALSE)</f>
        <v>0</v>
      </c>
      <c r="N414" s="16">
        <f>VLOOKUP(B414,[1]GD_CHAM_CONG!$C$1:$BK$473,61,FALSE)</f>
        <v>1</v>
      </c>
      <c r="O414" s="16">
        <f>VLOOKUP(B414,[1]GD_LCD_HS_LNS!$B$4:$F$469,5,FALSE)</f>
        <v>1.75</v>
      </c>
      <c r="P414" s="17">
        <f>VLOOKUP(B414,[1]RPT_LNS_LUONG_CHE_DO!$B$5:$BC$548,54,FALSE)</f>
        <v>7875000</v>
      </c>
      <c r="Q414" s="17">
        <f>VLOOKUP(B414,[1]RPT_LNS_LUONG_CHE_DO!$B$5:$CD$916,81,FALSE)</f>
        <v>0</v>
      </c>
      <c r="R414" s="17">
        <f>VLOOKUP(B414,[1]RPT_PHU_CAP_TN!$B$5:$G$992,6,FALSE)</f>
        <v>155000</v>
      </c>
      <c r="S414" s="17">
        <f>VLOOKUP(B414,[1]RPT_TIEN_AN_TRUA!$B$5:$I$993,8,FALSE)</f>
        <v>680000</v>
      </c>
      <c r="T414" s="17">
        <f>VLOOKUP(B414,[1]RPT_LNS_LUONG_CHE_DO!$B$5:$BX$920,75,FALSE)+VLOOKUP(B414,[1]RPT_LNS_LUONG_CHE_DO!$B$5:$BY$920,76,FALSE)</f>
        <v>0</v>
      </c>
      <c r="U414" s="13">
        <f>VLOOKUP(B414,[1]RPT_CAC_KHOAN_GIAM_TRU!$B$4:$I$472,7,FALSE) + VLOOKUP(B414,[1]RPT_CAC_KHOAN_GIAM_TRU!$B$4:$I$472,8,FALSE)</f>
        <v>0</v>
      </c>
      <c r="V414" s="17">
        <f t="shared" si="12"/>
        <v>8710000</v>
      </c>
      <c r="W414" s="18">
        <f>VLOOKUP(B414,[1]RPT_BAO_HIEM!$B$5:$N$992,11,FALSE)</f>
        <v>297600</v>
      </c>
      <c r="X414" s="18">
        <f>VLOOKUP(B414,[1]RPT_BAO_HIEM!$B$5:$N$992,12,FALSE)</f>
        <v>55800</v>
      </c>
      <c r="Y414" s="18">
        <f>VLOOKUP(B414,[1]RPT_BAO_HIEM!$B$5:$N$992,13,FALSE)</f>
        <v>37200</v>
      </c>
      <c r="Z414" s="19">
        <f>MIN(VLOOKUP(B414,[1]RPT_DOAN_PHI!$B$5:$H$894,7,FALSE),115000)</f>
        <v>37200</v>
      </c>
      <c r="AA414" s="18">
        <f>VLOOKUP(B414,[1]RPT_THUE!$B$5:$H$850,7,FALSE)</f>
        <v>0</v>
      </c>
      <c r="AB414" s="18">
        <f t="shared" si="13"/>
        <v>427800</v>
      </c>
      <c r="AC414" s="20">
        <f t="shared" si="14"/>
        <v>8282200</v>
      </c>
      <c r="AD414" s="20"/>
      <c r="AE414" s="20"/>
      <c r="AF414" s="20">
        <f t="shared" si="15"/>
        <v>8282200</v>
      </c>
      <c r="AG414" s="82">
        <f t="shared" si="20"/>
        <v>390600</v>
      </c>
    </row>
    <row r="415" spans="1:33" ht="19.5" customHeight="1">
      <c r="A415" s="12">
        <f t="shared" si="21"/>
        <v>409</v>
      </c>
      <c r="B415" s="40">
        <f>[1]GD_CHUNG!B421</f>
        <v>10763</v>
      </c>
      <c r="C415" s="42" t="str">
        <f>[1]GD_CHUNG!C421</f>
        <v>Nguyễn Thị Ngà</v>
      </c>
      <c r="D415" s="42" t="str">
        <f>[1]GD_CHUNG!D421</f>
        <v>Nv VS MB</v>
      </c>
      <c r="E415" s="13" t="str">
        <f>[1]GD_CHUNG!G421</f>
        <v>HDKX</v>
      </c>
      <c r="F415" s="14">
        <f>VLOOKUP(B415,[1]GD_LCD_HS_LNS!$B$4:$E$993,4,FALSE)</f>
        <v>3720000</v>
      </c>
      <c r="G415" s="54">
        <f>VLOOKUP(B415,[1]GD_CHUNG!$B$5:$N$532,13,FALSE)</f>
        <v>10521802139010</v>
      </c>
      <c r="H415" s="15">
        <f>VLOOKUP(B415,[1]GD_CHAM_CONG!$C$6:$AN$934,38,FALSE)</f>
        <v>27</v>
      </c>
      <c r="I415" s="15">
        <f>VLOOKUP(B415,[1]GD_CHAM_CONG!$C$6:$AS$934,39,FALSE)+VLOOKUP(B415,[1]GD_CHAM_CONG!$C$6:$AS$934,40,FALSE)+VLOOKUP(B415,[1]GD_CHAM_CONG!$C$6:$AS$934,41,FALSE)+VLOOKUP(B415,[1]GD_CHAM_CONG!$C$6:$AS$934,42,FALSE)+VLOOKUP(B415,[1]GD_CHAM_CONG!$C$6:$AS$934,43,FALSE)</f>
        <v>0</v>
      </c>
      <c r="J415" s="15">
        <f>VLOOKUP(B415,[1]GD_CHAM_CONG!$C$6:$AV$934,44,FALSE)+VLOOKUP(B415,[1]GD_CHAM_CONG!$C$6:$AV$934,45,FALSE)+VLOOKUP(B415,[1]GD_CHAM_CONG!$C$6:$AV$934,46,FALSE)</f>
        <v>0</v>
      </c>
      <c r="K415" s="15">
        <f>VLOOKUP(B415,[1]GD_CHAM_CONG!$C$6:$AW$934,47,FALSE)</f>
        <v>0</v>
      </c>
      <c r="L415" s="15">
        <f>VLOOKUP(B415,[1]GD_CHAM_CONG!$C$6:$AZ$934,48,FALSE)</f>
        <v>0</v>
      </c>
      <c r="M415" s="15">
        <f>VLOOKUP(B415,[1]GD_CHAM_CONG!$C$6:$BF$934,50,FALSE)+VLOOKUP(B415,[1]GD_CHAM_CONG!$C$6:$BF$934,51,FALSE)+VLOOKUP(B415,[1]GD_CHAM_CONG!$C$6:$BF$934,52,FALSE)+VLOOKUP(B415,[1]GD_CHAM_CONG!$C$6:$BF$934,53,FALSE)+VLOOKUP(B415,[1]GD_CHAM_CONG!$C$6:$BF$934,54,FALSE)</f>
        <v>0</v>
      </c>
      <c r="N415" s="16">
        <f>VLOOKUP(B415,[1]GD_CHAM_CONG!$C$1:$BK$473,61,FALSE)</f>
        <v>1</v>
      </c>
      <c r="O415" s="16">
        <f>VLOOKUP(B415,[1]GD_LCD_HS_LNS!$B$4:$F$469,5,FALSE)</f>
        <v>1.75</v>
      </c>
      <c r="P415" s="17">
        <f>VLOOKUP(B415,[1]RPT_LNS_LUONG_CHE_DO!$B$5:$BC$548,54,FALSE)</f>
        <v>7875000</v>
      </c>
      <c r="Q415" s="17">
        <f>VLOOKUP(B415,[1]RPT_LNS_LUONG_CHE_DO!$B$5:$CD$916,81,FALSE)</f>
        <v>0</v>
      </c>
      <c r="R415" s="17">
        <f>VLOOKUP(B415,[1]RPT_PHU_CAP_TN!$B$5:$G$992,6,FALSE)</f>
        <v>0</v>
      </c>
      <c r="S415" s="17">
        <f>VLOOKUP(B415,[1]RPT_TIEN_AN_TRUA!$B$5:$I$993,8,FALSE)</f>
        <v>680000</v>
      </c>
      <c r="T415" s="17">
        <f>VLOOKUP(B415,[1]RPT_LNS_LUONG_CHE_DO!$B$5:$BX$920,75,FALSE)+VLOOKUP(B415,[1]RPT_LNS_LUONG_CHE_DO!$B$5:$BY$920,76,FALSE)</f>
        <v>0</v>
      </c>
      <c r="U415" s="13">
        <f>VLOOKUP(B415,[1]RPT_CAC_KHOAN_GIAM_TRU!$B$4:$I$472,7,FALSE) + VLOOKUP(B415,[1]RPT_CAC_KHOAN_GIAM_TRU!$B$4:$I$472,8,FALSE)</f>
        <v>0</v>
      </c>
      <c r="V415" s="17">
        <f t="shared" si="12"/>
        <v>8555000</v>
      </c>
      <c r="W415" s="18">
        <f>VLOOKUP(B415,[1]RPT_BAO_HIEM!$B$5:$N$992,11,FALSE)</f>
        <v>297600</v>
      </c>
      <c r="X415" s="18">
        <f>VLOOKUP(B415,[1]RPT_BAO_HIEM!$B$5:$N$992,12,FALSE)</f>
        <v>55800</v>
      </c>
      <c r="Y415" s="18">
        <f>VLOOKUP(B415,[1]RPT_BAO_HIEM!$B$5:$N$992,13,FALSE)</f>
        <v>37200</v>
      </c>
      <c r="Z415" s="19">
        <f>MIN(VLOOKUP(B415,[1]RPT_DOAN_PHI!$B$5:$H$894,7,FALSE),115000)</f>
        <v>37200</v>
      </c>
      <c r="AA415" s="18">
        <f>VLOOKUP(B415,[1]RPT_THUE!$B$5:$H$850,7,FALSE)</f>
        <v>0</v>
      </c>
      <c r="AB415" s="18">
        <f t="shared" si="13"/>
        <v>427800</v>
      </c>
      <c r="AC415" s="20">
        <f t="shared" si="14"/>
        <v>8127200</v>
      </c>
      <c r="AD415" s="20"/>
      <c r="AE415" s="20"/>
      <c r="AF415" s="20">
        <f t="shared" si="15"/>
        <v>8127200</v>
      </c>
      <c r="AG415" s="82">
        <f t="shared" si="20"/>
        <v>390600</v>
      </c>
    </row>
    <row r="416" spans="1:33" ht="19.5" customHeight="1">
      <c r="A416" s="12">
        <f t="shared" si="21"/>
        <v>410</v>
      </c>
      <c r="B416" s="40">
        <f>[1]GD_CHUNG!B422</f>
        <v>10764</v>
      </c>
      <c r="C416" s="42" t="str">
        <f>[1]GD_CHUNG!C422</f>
        <v>Nguyễn Thị Kim Anh</v>
      </c>
      <c r="D416" s="42" t="str">
        <f>[1]GD_CHUNG!D422</f>
        <v>Nv VS MB</v>
      </c>
      <c r="E416" s="13" t="str">
        <f>[1]GD_CHUNG!G422</f>
        <v>HDKX</v>
      </c>
      <c r="F416" s="14">
        <f>VLOOKUP(B416,[1]GD_LCD_HS_LNS!$B$4:$E$993,4,FALSE)</f>
        <v>3100000</v>
      </c>
      <c r="G416" s="54">
        <f>VLOOKUP(B416,[1]GD_CHUNG!$B$5:$N$532,13,FALSE)</f>
        <v>10522162747015</v>
      </c>
      <c r="H416" s="15">
        <f>VLOOKUP(B416,[1]GD_CHAM_CONG!$C$6:$AN$934,38,FALSE)</f>
        <v>27</v>
      </c>
      <c r="I416" s="15">
        <f>VLOOKUP(B416,[1]GD_CHAM_CONG!$C$6:$AS$934,39,FALSE)+VLOOKUP(B416,[1]GD_CHAM_CONG!$C$6:$AS$934,40,FALSE)+VLOOKUP(B416,[1]GD_CHAM_CONG!$C$6:$AS$934,41,FALSE)+VLOOKUP(B416,[1]GD_CHAM_CONG!$C$6:$AS$934,42,FALSE)+VLOOKUP(B416,[1]GD_CHAM_CONG!$C$6:$AS$934,43,FALSE)</f>
        <v>0</v>
      </c>
      <c r="J416" s="15">
        <f>VLOOKUP(B416,[1]GD_CHAM_CONG!$C$6:$AV$934,44,FALSE)+VLOOKUP(B416,[1]GD_CHAM_CONG!$C$6:$AV$934,45,FALSE)+VLOOKUP(B416,[1]GD_CHAM_CONG!$C$6:$AV$934,46,FALSE)</f>
        <v>0</v>
      </c>
      <c r="K416" s="15">
        <f>VLOOKUP(B416,[1]GD_CHAM_CONG!$C$6:$AW$934,47,FALSE)</f>
        <v>0</v>
      </c>
      <c r="L416" s="15">
        <f>VLOOKUP(B416,[1]GD_CHAM_CONG!$C$6:$AZ$934,48,FALSE)</f>
        <v>0</v>
      </c>
      <c r="M416" s="15">
        <f>VLOOKUP(B416,[1]GD_CHAM_CONG!$C$6:$BF$934,50,FALSE)+VLOOKUP(B416,[1]GD_CHAM_CONG!$C$6:$BF$934,51,FALSE)+VLOOKUP(B416,[1]GD_CHAM_CONG!$C$6:$BF$934,52,FALSE)+VLOOKUP(B416,[1]GD_CHAM_CONG!$C$6:$BF$934,53,FALSE)+VLOOKUP(B416,[1]GD_CHAM_CONG!$C$6:$BF$934,54,FALSE)</f>
        <v>0</v>
      </c>
      <c r="N416" s="16">
        <f>VLOOKUP(B416,[1]GD_CHAM_CONG!$C$1:$BK$473,61,FALSE)</f>
        <v>1</v>
      </c>
      <c r="O416" s="16">
        <f>VLOOKUP(B416,[1]GD_LCD_HS_LNS!$B$4:$F$469,5,FALSE)</f>
        <v>1.65</v>
      </c>
      <c r="P416" s="17">
        <f>VLOOKUP(B416,[1]RPT_LNS_LUONG_CHE_DO!$B$5:$BC$548,54,FALSE)</f>
        <v>7425000</v>
      </c>
      <c r="Q416" s="17">
        <f>VLOOKUP(B416,[1]RPT_LNS_LUONG_CHE_DO!$B$5:$CD$916,81,FALSE)</f>
        <v>0</v>
      </c>
      <c r="R416" s="17">
        <f>VLOOKUP(B416,[1]RPT_PHU_CAP_TN!$B$5:$G$992,6,FALSE)</f>
        <v>0</v>
      </c>
      <c r="S416" s="17">
        <f>VLOOKUP(B416,[1]RPT_TIEN_AN_TRUA!$B$5:$I$993,8,FALSE)</f>
        <v>680000</v>
      </c>
      <c r="T416" s="17">
        <f>VLOOKUP(B416,[1]RPT_LNS_LUONG_CHE_DO!$B$5:$BX$920,75,FALSE)+VLOOKUP(B416,[1]RPT_LNS_LUONG_CHE_DO!$B$5:$BY$920,76,FALSE)</f>
        <v>0</v>
      </c>
      <c r="U416" s="13">
        <f>VLOOKUP(B416,[1]RPT_CAC_KHOAN_GIAM_TRU!$B$4:$I$472,7,FALSE) + VLOOKUP(B416,[1]RPT_CAC_KHOAN_GIAM_TRU!$B$4:$I$472,8,FALSE)</f>
        <v>0</v>
      </c>
      <c r="V416" s="17">
        <f t="shared" si="12"/>
        <v>8105000</v>
      </c>
      <c r="W416" s="18">
        <f>VLOOKUP(B416,[1]RPT_BAO_HIEM!$B$5:$N$992,11,FALSE)</f>
        <v>248000</v>
      </c>
      <c r="X416" s="18">
        <f>VLOOKUP(B416,[1]RPT_BAO_HIEM!$B$5:$N$992,12,FALSE)</f>
        <v>46500</v>
      </c>
      <c r="Y416" s="18">
        <f>VLOOKUP(B416,[1]RPT_BAO_HIEM!$B$5:$N$992,13,FALSE)</f>
        <v>31000</v>
      </c>
      <c r="Z416" s="19">
        <f>MIN(VLOOKUP(B416,[1]RPT_DOAN_PHI!$B$5:$H$894,7,FALSE),115000)</f>
        <v>31000</v>
      </c>
      <c r="AA416" s="18">
        <f>VLOOKUP(B416,[1]RPT_THUE!$B$5:$H$850,7,FALSE)</f>
        <v>0</v>
      </c>
      <c r="AB416" s="18">
        <f t="shared" si="13"/>
        <v>356500</v>
      </c>
      <c r="AC416" s="20">
        <f t="shared" si="14"/>
        <v>7748500</v>
      </c>
      <c r="AD416" s="20"/>
      <c r="AE416" s="20"/>
      <c r="AF416" s="20">
        <f t="shared" si="15"/>
        <v>7748500</v>
      </c>
      <c r="AG416" s="82">
        <f t="shared" si="20"/>
        <v>325500</v>
      </c>
    </row>
    <row r="417" spans="1:33" ht="19.5" customHeight="1">
      <c r="A417" s="12">
        <f t="shared" si="21"/>
        <v>411</v>
      </c>
      <c r="B417" s="40">
        <f>[1]GD_CHUNG!B423</f>
        <v>10766</v>
      </c>
      <c r="C417" s="42" t="str">
        <f>[1]GD_CHUNG!C423</f>
        <v>Nguyễn Thị Mai</v>
      </c>
      <c r="D417" s="42" t="str">
        <f>[1]GD_CHUNG!D423</f>
        <v>Nv VS MB</v>
      </c>
      <c r="E417" s="13" t="str">
        <f>[1]GD_CHUNG!G423</f>
        <v>HD3N</v>
      </c>
      <c r="F417" s="14">
        <f>VLOOKUP(B417,[1]GD_LCD_HS_LNS!$B$4:$E$993,4,FALSE)</f>
        <v>3100000</v>
      </c>
      <c r="G417" s="54">
        <f>VLOOKUP(B417,[1]GD_CHUNG!$B$5:$N$532,13,FALSE)</f>
        <v>19025652310013</v>
      </c>
      <c r="H417" s="15">
        <f>VLOOKUP(B417,[1]GD_CHAM_CONG!$C$6:$AN$934,38,FALSE)</f>
        <v>27</v>
      </c>
      <c r="I417" s="15">
        <f>VLOOKUP(B417,[1]GD_CHAM_CONG!$C$6:$AS$934,39,FALSE)+VLOOKUP(B417,[1]GD_CHAM_CONG!$C$6:$AS$934,40,FALSE)+VLOOKUP(B417,[1]GD_CHAM_CONG!$C$6:$AS$934,41,FALSE)+VLOOKUP(B417,[1]GD_CHAM_CONG!$C$6:$AS$934,42,FALSE)+VLOOKUP(B417,[1]GD_CHAM_CONG!$C$6:$AS$934,43,FALSE)</f>
        <v>0</v>
      </c>
      <c r="J417" s="15">
        <f>VLOOKUP(B417,[1]GD_CHAM_CONG!$C$6:$AV$934,44,FALSE)+VLOOKUP(B417,[1]GD_CHAM_CONG!$C$6:$AV$934,45,FALSE)+VLOOKUP(B417,[1]GD_CHAM_CONG!$C$6:$AV$934,46,FALSE)</f>
        <v>0</v>
      </c>
      <c r="K417" s="15">
        <f>VLOOKUP(B417,[1]GD_CHAM_CONG!$C$6:$AW$934,47,FALSE)</f>
        <v>0</v>
      </c>
      <c r="L417" s="15">
        <f>VLOOKUP(B417,[1]GD_CHAM_CONG!$C$6:$AZ$934,48,FALSE)</f>
        <v>0</v>
      </c>
      <c r="M417" s="15">
        <f>VLOOKUP(B417,[1]GD_CHAM_CONG!$C$6:$BF$934,50,FALSE)+VLOOKUP(B417,[1]GD_CHAM_CONG!$C$6:$BF$934,51,FALSE)+VLOOKUP(B417,[1]GD_CHAM_CONG!$C$6:$BF$934,52,FALSE)+VLOOKUP(B417,[1]GD_CHAM_CONG!$C$6:$BF$934,53,FALSE)+VLOOKUP(B417,[1]GD_CHAM_CONG!$C$6:$BF$934,54,FALSE)</f>
        <v>0</v>
      </c>
      <c r="N417" s="16">
        <f>VLOOKUP(B417,[1]GD_CHAM_CONG!$C$1:$BK$473,61,FALSE)</f>
        <v>1</v>
      </c>
      <c r="O417" s="16">
        <f>VLOOKUP(B417,[1]GD_LCD_HS_LNS!$B$4:$F$469,5,FALSE)</f>
        <v>1.47</v>
      </c>
      <c r="P417" s="17">
        <f>VLOOKUP(B417,[1]RPT_LNS_LUONG_CHE_DO!$B$5:$BC$548,54,FALSE)</f>
        <v>6615000</v>
      </c>
      <c r="Q417" s="17">
        <f>VLOOKUP(B417,[1]RPT_LNS_LUONG_CHE_DO!$B$5:$CD$916,81,FALSE)</f>
        <v>0</v>
      </c>
      <c r="R417" s="17">
        <f>VLOOKUP(B417,[1]RPT_PHU_CAP_TN!$B$5:$G$992,6,FALSE)</f>
        <v>0</v>
      </c>
      <c r="S417" s="17">
        <f>VLOOKUP(B417,[1]RPT_TIEN_AN_TRUA!$B$5:$I$993,8,FALSE)</f>
        <v>680000</v>
      </c>
      <c r="T417" s="17">
        <f>VLOOKUP(B417,[1]RPT_LNS_LUONG_CHE_DO!$B$5:$BX$920,75,FALSE)+VLOOKUP(B417,[1]RPT_LNS_LUONG_CHE_DO!$B$5:$BY$920,76,FALSE)</f>
        <v>0</v>
      </c>
      <c r="U417" s="13">
        <f>VLOOKUP(B417,[1]RPT_CAC_KHOAN_GIAM_TRU!$B$4:$I$472,7,FALSE) + VLOOKUP(B417,[1]RPT_CAC_KHOAN_GIAM_TRU!$B$4:$I$472,8,FALSE)</f>
        <v>0</v>
      </c>
      <c r="V417" s="17">
        <f t="shared" si="12"/>
        <v>7295000</v>
      </c>
      <c r="W417" s="18">
        <f>VLOOKUP(B417,[1]RPT_BAO_HIEM!$B$5:$N$992,11,FALSE)</f>
        <v>248000</v>
      </c>
      <c r="X417" s="18">
        <f>VLOOKUP(B417,[1]RPT_BAO_HIEM!$B$5:$N$992,12,FALSE)</f>
        <v>46500</v>
      </c>
      <c r="Y417" s="18">
        <f>VLOOKUP(B417,[1]RPT_BAO_HIEM!$B$5:$N$992,13,FALSE)</f>
        <v>31000</v>
      </c>
      <c r="Z417" s="19">
        <f>MIN(VLOOKUP(B417,[1]RPT_DOAN_PHI!$B$5:$H$894,7,FALSE),115000)</f>
        <v>31000</v>
      </c>
      <c r="AA417" s="18">
        <f>VLOOKUP(B417,[1]RPT_THUE!$B$5:$H$850,7,FALSE)</f>
        <v>0</v>
      </c>
      <c r="AB417" s="18">
        <f t="shared" si="13"/>
        <v>356500</v>
      </c>
      <c r="AC417" s="20">
        <f t="shared" si="14"/>
        <v>6938500</v>
      </c>
      <c r="AD417" s="20"/>
      <c r="AE417" s="20"/>
      <c r="AF417" s="20">
        <f t="shared" si="15"/>
        <v>6938500</v>
      </c>
      <c r="AG417" s="82">
        <f t="shared" si="20"/>
        <v>325500</v>
      </c>
    </row>
    <row r="418" spans="1:33" ht="19.5" customHeight="1">
      <c r="A418" s="12">
        <f t="shared" si="21"/>
        <v>412</v>
      </c>
      <c r="B418" s="40">
        <f>[1]GD_CHUNG!B424</f>
        <v>10767</v>
      </c>
      <c r="C418" s="42" t="str">
        <f>[1]GD_CHUNG!C424</f>
        <v>Nguyễn Thị Huệ</v>
      </c>
      <c r="D418" s="42" t="str">
        <f>[1]GD_CHUNG!D424</f>
        <v>Nv VS MB</v>
      </c>
      <c r="E418" s="13" t="str">
        <f>[1]GD_CHUNG!G424</f>
        <v>HD3N</v>
      </c>
      <c r="F418" s="14">
        <f>VLOOKUP(B418,[1]GD_LCD_HS_LNS!$B$4:$E$993,4,FALSE)</f>
        <v>3100000</v>
      </c>
      <c r="G418" s="54">
        <f>VLOOKUP(B418,[1]GD_CHUNG!$B$5:$N$532,13,FALSE)</f>
        <v>10525139526019</v>
      </c>
      <c r="H418" s="15">
        <f>VLOOKUP(B418,[1]GD_CHAM_CONG!$C$6:$AN$934,38,FALSE)</f>
        <v>0</v>
      </c>
      <c r="I418" s="15">
        <f>VLOOKUP(B418,[1]GD_CHAM_CONG!$C$6:$AS$934,39,FALSE)+VLOOKUP(B418,[1]GD_CHAM_CONG!$C$6:$AS$934,40,FALSE)+VLOOKUP(B418,[1]GD_CHAM_CONG!$C$6:$AS$934,41,FALSE)+VLOOKUP(B418,[1]GD_CHAM_CONG!$C$6:$AS$934,42,FALSE)+VLOOKUP(B418,[1]GD_CHAM_CONG!$C$6:$AS$934,43,FALSE)</f>
        <v>0</v>
      </c>
      <c r="J418" s="15">
        <f>VLOOKUP(B418,[1]GD_CHAM_CONG!$C$6:$AV$934,44,FALSE)+VLOOKUP(B418,[1]GD_CHAM_CONG!$C$6:$AV$934,45,FALSE)+VLOOKUP(B418,[1]GD_CHAM_CONG!$C$6:$AV$934,46,FALSE)</f>
        <v>27</v>
      </c>
      <c r="K418" s="15">
        <f>VLOOKUP(B418,[1]GD_CHAM_CONG!$C$6:$AW$934,47,FALSE)</f>
        <v>0</v>
      </c>
      <c r="L418" s="15">
        <f>VLOOKUP(B418,[1]GD_CHAM_CONG!$C$6:$AZ$934,48,FALSE)</f>
        <v>0</v>
      </c>
      <c r="M418" s="15">
        <f>VLOOKUP(B418,[1]GD_CHAM_CONG!$C$6:$BF$934,50,FALSE)+VLOOKUP(B418,[1]GD_CHAM_CONG!$C$6:$BF$934,51,FALSE)+VLOOKUP(B418,[1]GD_CHAM_CONG!$C$6:$BF$934,52,FALSE)+VLOOKUP(B418,[1]GD_CHAM_CONG!$C$6:$BF$934,53,FALSE)+VLOOKUP(B418,[1]GD_CHAM_CONG!$C$6:$BF$934,54,FALSE)</f>
        <v>0</v>
      </c>
      <c r="N418" s="16">
        <f>VLOOKUP(B418,[1]GD_CHAM_CONG!$C$1:$BK$473,61,FALSE)</f>
        <v>1</v>
      </c>
      <c r="O418" s="16">
        <f>VLOOKUP(B418,[1]GD_LCD_HS_LNS!$B$4:$F$469,5,FALSE)</f>
        <v>1.47</v>
      </c>
      <c r="P418" s="17">
        <f>VLOOKUP(B418,[1]RPT_LNS_LUONG_CHE_DO!$B$5:$BC$548,54,FALSE)</f>
        <v>661500</v>
      </c>
      <c r="Q418" s="17">
        <f>VLOOKUP(B418,[1]RPT_LNS_LUONG_CHE_DO!$B$5:$CD$916,81,FALSE)</f>
        <v>0</v>
      </c>
      <c r="R418" s="17">
        <f>VLOOKUP(B418,[1]RPT_PHU_CAP_TN!$B$5:$G$992,6,FALSE)</f>
        <v>0</v>
      </c>
      <c r="S418" s="17">
        <f>VLOOKUP(B418,[1]RPT_TIEN_AN_TRUA!$B$5:$I$993,8,FALSE)</f>
        <v>0</v>
      </c>
      <c r="T418" s="17">
        <f>VLOOKUP(B418,[1]RPT_LNS_LUONG_CHE_DO!$B$5:$BX$920,75,FALSE)+VLOOKUP(B418,[1]RPT_LNS_LUONG_CHE_DO!$B$5:$BY$920,76,FALSE)</f>
        <v>0</v>
      </c>
      <c r="U418" s="13">
        <f>VLOOKUP(B418,[1]RPT_CAC_KHOAN_GIAM_TRU!$B$4:$I$472,7,FALSE) + VLOOKUP(B418,[1]RPT_CAC_KHOAN_GIAM_TRU!$B$4:$I$472,8,FALSE)</f>
        <v>0</v>
      </c>
      <c r="V418" s="17">
        <f t="shared" si="12"/>
        <v>661500</v>
      </c>
      <c r="W418" s="18">
        <f>VLOOKUP(B418,[1]RPT_BAO_HIEM!$B$5:$N$992,11,FALSE)</f>
        <v>0</v>
      </c>
      <c r="X418" s="18">
        <f>VLOOKUP(B418,[1]RPT_BAO_HIEM!$B$5:$N$992,12,FALSE)</f>
        <v>0</v>
      </c>
      <c r="Y418" s="18">
        <f>VLOOKUP(B418,[1]RPT_BAO_HIEM!$B$5:$N$992,13,FALSE)</f>
        <v>0</v>
      </c>
      <c r="Z418" s="19">
        <f>MIN(VLOOKUP(B418,[1]RPT_DOAN_PHI!$B$5:$H$894,7,FALSE),115000)</f>
        <v>0</v>
      </c>
      <c r="AA418" s="18">
        <f>VLOOKUP(B418,[1]RPT_THUE!$B$5:$H$850,7,FALSE)</f>
        <v>0</v>
      </c>
      <c r="AB418" s="18">
        <f t="shared" si="13"/>
        <v>0</v>
      </c>
      <c r="AC418" s="20">
        <f t="shared" si="14"/>
        <v>661500</v>
      </c>
      <c r="AD418" s="20"/>
      <c r="AE418" s="20"/>
      <c r="AF418" s="20">
        <f t="shared" si="15"/>
        <v>661500</v>
      </c>
      <c r="AG418" s="82">
        <f t="shared" si="20"/>
        <v>0</v>
      </c>
    </row>
    <row r="419" spans="1:33" ht="19.5" customHeight="1">
      <c r="A419" s="12">
        <f t="shared" si="21"/>
        <v>413</v>
      </c>
      <c r="B419" s="40">
        <f>[1]GD_CHUNG!B425</f>
        <v>10768</v>
      </c>
      <c r="C419" s="42" t="str">
        <f>[1]GD_CHUNG!C425</f>
        <v>Trần Duyên Hải</v>
      </c>
      <c r="D419" s="42" t="str">
        <f>[1]GD_CHUNG!D425</f>
        <v>Nv VS MB</v>
      </c>
      <c r="E419" s="13" t="str">
        <f>[1]GD_CHUNG!G425</f>
        <v>HD3N</v>
      </c>
      <c r="F419" s="14">
        <f>VLOOKUP(B419,[1]GD_LCD_HS_LNS!$B$4:$E$993,4,FALSE)</f>
        <v>3100000</v>
      </c>
      <c r="G419" s="54">
        <f>VLOOKUP(B419,[1]GD_CHUNG!$B$5:$N$532,13,FALSE)</f>
        <v>19024815240011</v>
      </c>
      <c r="H419" s="15">
        <f>VLOOKUP(B419,[1]GD_CHAM_CONG!$C$6:$AN$934,38,FALSE)</f>
        <v>27</v>
      </c>
      <c r="I419" s="15">
        <f>VLOOKUP(B419,[1]GD_CHAM_CONG!$C$6:$AS$934,39,FALSE)+VLOOKUP(B419,[1]GD_CHAM_CONG!$C$6:$AS$934,40,FALSE)+VLOOKUP(B419,[1]GD_CHAM_CONG!$C$6:$AS$934,41,FALSE)+VLOOKUP(B419,[1]GD_CHAM_CONG!$C$6:$AS$934,42,FALSE)+VLOOKUP(B419,[1]GD_CHAM_CONG!$C$6:$AS$934,43,FALSE)</f>
        <v>0</v>
      </c>
      <c r="J419" s="15">
        <f>VLOOKUP(B419,[1]GD_CHAM_CONG!$C$6:$AV$934,44,FALSE)+VLOOKUP(B419,[1]GD_CHAM_CONG!$C$6:$AV$934,45,FALSE)+VLOOKUP(B419,[1]GD_CHAM_CONG!$C$6:$AV$934,46,FALSE)</f>
        <v>0</v>
      </c>
      <c r="K419" s="15">
        <f>VLOOKUP(B419,[1]GD_CHAM_CONG!$C$6:$AW$934,47,FALSE)</f>
        <v>0</v>
      </c>
      <c r="L419" s="15">
        <f>VLOOKUP(B419,[1]GD_CHAM_CONG!$C$6:$AZ$934,48,FALSE)</f>
        <v>0</v>
      </c>
      <c r="M419" s="15">
        <f>VLOOKUP(B419,[1]GD_CHAM_CONG!$C$6:$BF$934,50,FALSE)+VLOOKUP(B419,[1]GD_CHAM_CONG!$C$6:$BF$934,51,FALSE)+VLOOKUP(B419,[1]GD_CHAM_CONG!$C$6:$BF$934,52,FALSE)+VLOOKUP(B419,[1]GD_CHAM_CONG!$C$6:$BF$934,53,FALSE)+VLOOKUP(B419,[1]GD_CHAM_CONG!$C$6:$BF$934,54,FALSE)</f>
        <v>0</v>
      </c>
      <c r="N419" s="15">
        <f>VLOOKUP(B419,[1]GD_CHAM_CONG!$C$1:$BK$473,61,FALSE)</f>
        <v>1</v>
      </c>
      <c r="O419" s="16">
        <f>VLOOKUP(B419,[1]GD_LCD_HS_LNS!$B$4:$F$469,5,FALSE)</f>
        <v>1.47</v>
      </c>
      <c r="P419" s="17">
        <f>VLOOKUP(B419,[1]RPT_LNS_LUONG_CHE_DO!$B$5:$BC$548,54,FALSE)</f>
        <v>6615000</v>
      </c>
      <c r="Q419" s="17">
        <f>VLOOKUP(B419,[1]RPT_LNS_LUONG_CHE_DO!$B$5:$CD$916,81,FALSE)</f>
        <v>0</v>
      </c>
      <c r="R419" s="17">
        <f>VLOOKUP(B419,[1]RPT_PHU_CAP_TN!$B$5:$G$992,6,FALSE)</f>
        <v>0</v>
      </c>
      <c r="S419" s="17">
        <f>VLOOKUP(B419,[1]RPT_TIEN_AN_TRUA!$B$5:$I$993,8,FALSE)</f>
        <v>680000</v>
      </c>
      <c r="T419" s="17">
        <f>VLOOKUP(B419,[1]RPT_LNS_LUONG_CHE_DO!$B$5:$BX$920,75,FALSE)+VLOOKUP(B419,[1]RPT_LNS_LUONG_CHE_DO!$B$5:$BY$920,76,FALSE)</f>
        <v>0</v>
      </c>
      <c r="U419" s="13">
        <f>VLOOKUP(B419,[1]RPT_CAC_KHOAN_GIAM_TRU!$B$4:$I$472,7,FALSE) + VLOOKUP(B419,[1]RPT_CAC_KHOAN_GIAM_TRU!$B$4:$I$472,8,FALSE)</f>
        <v>0</v>
      </c>
      <c r="V419" s="17">
        <f t="shared" si="12"/>
        <v>7295000</v>
      </c>
      <c r="W419" s="18">
        <f>VLOOKUP(B419,[1]RPT_BAO_HIEM!$B$5:$N$992,11,FALSE)</f>
        <v>248000</v>
      </c>
      <c r="X419" s="18">
        <f>VLOOKUP(B419,[1]RPT_BAO_HIEM!$B$5:$N$992,12,FALSE)</f>
        <v>46500</v>
      </c>
      <c r="Y419" s="18">
        <f>VLOOKUP(B419,[1]RPT_BAO_HIEM!$B$5:$N$992,13,FALSE)</f>
        <v>31000</v>
      </c>
      <c r="Z419" s="19">
        <f>MIN(VLOOKUP(B419,[1]RPT_DOAN_PHI!$B$5:$H$894,7,FALSE),115000)</f>
        <v>31000</v>
      </c>
      <c r="AA419" s="18">
        <f>VLOOKUP(B419,[1]RPT_THUE!$B$5:$H$850,7,FALSE)</f>
        <v>0</v>
      </c>
      <c r="AB419" s="18">
        <f t="shared" si="13"/>
        <v>356500</v>
      </c>
      <c r="AC419" s="20">
        <f t="shared" si="14"/>
        <v>6938500</v>
      </c>
      <c r="AD419" s="20"/>
      <c r="AE419" s="20"/>
      <c r="AF419" s="20">
        <f t="shared" si="15"/>
        <v>6938500</v>
      </c>
      <c r="AG419" s="82">
        <f t="shared" si="20"/>
        <v>325500</v>
      </c>
    </row>
    <row r="420" spans="1:33" ht="19.5" customHeight="1">
      <c r="A420" s="12">
        <f t="shared" si="21"/>
        <v>414</v>
      </c>
      <c r="B420" s="40">
        <f>[1]GD_CHUNG!B426</f>
        <v>10769</v>
      </c>
      <c r="C420" s="42" t="str">
        <f>[1]GD_CHUNG!C426</f>
        <v>Nguyễn Thị Hải Yến</v>
      </c>
      <c r="D420" s="42" t="str">
        <f>[1]GD_CHUNG!D426</f>
        <v>Nv VS MB</v>
      </c>
      <c r="E420" s="13" t="str">
        <f>[1]GD_CHUNG!G426</f>
        <v>HD3N</v>
      </c>
      <c r="F420" s="14">
        <f>VLOOKUP(B420,[1]GD_LCD_HS_LNS!$B$4:$E$993,4,FALSE)</f>
        <v>3100000</v>
      </c>
      <c r="G420" s="54">
        <f>VLOOKUP(B420,[1]GD_CHUNG!$B$5:$N$532,13,FALSE)</f>
        <v>19025652313012</v>
      </c>
      <c r="H420" s="15">
        <f>VLOOKUP(B420,[1]GD_CHAM_CONG!$C$6:$AN$934,38,FALSE)</f>
        <v>27</v>
      </c>
      <c r="I420" s="15">
        <f>VLOOKUP(B420,[1]GD_CHAM_CONG!$C$6:$AS$934,39,FALSE)+VLOOKUP(B420,[1]GD_CHAM_CONG!$C$6:$AS$934,40,FALSE)+VLOOKUP(B420,[1]GD_CHAM_CONG!$C$6:$AS$934,41,FALSE)+VLOOKUP(B420,[1]GD_CHAM_CONG!$C$6:$AS$934,42,FALSE)+VLOOKUP(B420,[1]GD_CHAM_CONG!$C$6:$AS$934,43,FALSE)</f>
        <v>0</v>
      </c>
      <c r="J420" s="15">
        <f>VLOOKUP(B420,[1]GD_CHAM_CONG!$C$6:$AV$934,44,FALSE)+VLOOKUP(B420,[1]GD_CHAM_CONG!$C$6:$AV$934,45,FALSE)+VLOOKUP(B420,[1]GD_CHAM_CONG!$C$6:$AV$934,46,FALSE)</f>
        <v>0</v>
      </c>
      <c r="K420" s="15">
        <f>VLOOKUP(B420,[1]GD_CHAM_CONG!$C$6:$AW$934,47,FALSE)</f>
        <v>0</v>
      </c>
      <c r="L420" s="15">
        <f>VLOOKUP(B420,[1]GD_CHAM_CONG!$C$6:$AZ$934,48,FALSE)</f>
        <v>0</v>
      </c>
      <c r="M420" s="15">
        <f>VLOOKUP(B420,[1]GD_CHAM_CONG!$C$6:$BF$934,50,FALSE)+VLOOKUP(B420,[1]GD_CHAM_CONG!$C$6:$BF$934,51,FALSE)+VLOOKUP(B420,[1]GD_CHAM_CONG!$C$6:$BF$934,52,FALSE)+VLOOKUP(B420,[1]GD_CHAM_CONG!$C$6:$BF$934,53,FALSE)+VLOOKUP(B420,[1]GD_CHAM_CONG!$C$6:$BF$934,54,FALSE)</f>
        <v>0</v>
      </c>
      <c r="N420" s="16">
        <f>VLOOKUP(B420,[1]GD_CHAM_CONG!$C$1:$BK$473,61,FALSE)</f>
        <v>1</v>
      </c>
      <c r="O420" s="16">
        <f>VLOOKUP(B420,[1]GD_LCD_HS_LNS!$B$4:$F$469,5,FALSE)</f>
        <v>1.47</v>
      </c>
      <c r="P420" s="17">
        <f>VLOOKUP(B420,[1]RPT_LNS_LUONG_CHE_DO!$B$5:$BC$548,54,FALSE)</f>
        <v>6615000</v>
      </c>
      <c r="Q420" s="17">
        <f>VLOOKUP(B420,[1]RPT_LNS_LUONG_CHE_DO!$B$5:$CD$916,81,FALSE)</f>
        <v>0</v>
      </c>
      <c r="R420" s="17">
        <f>VLOOKUP(B420,[1]RPT_PHU_CAP_TN!$B$5:$G$992,6,FALSE)</f>
        <v>0</v>
      </c>
      <c r="S420" s="17">
        <f>VLOOKUP(B420,[1]RPT_TIEN_AN_TRUA!$B$5:$I$993,8,FALSE)</f>
        <v>680000</v>
      </c>
      <c r="T420" s="17">
        <f>VLOOKUP(B420,[1]RPT_LNS_LUONG_CHE_DO!$B$5:$BX$920,75,FALSE)+VLOOKUP(B420,[1]RPT_LNS_LUONG_CHE_DO!$B$5:$BY$920,76,FALSE)</f>
        <v>0</v>
      </c>
      <c r="U420" s="13">
        <f>VLOOKUP(B420,[1]RPT_CAC_KHOAN_GIAM_TRU!$B$4:$I$472,7,FALSE) + VLOOKUP(B420,[1]RPT_CAC_KHOAN_GIAM_TRU!$B$4:$I$472,8,FALSE)</f>
        <v>0</v>
      </c>
      <c r="V420" s="17">
        <f t="shared" si="12"/>
        <v>7295000</v>
      </c>
      <c r="W420" s="18">
        <f>VLOOKUP(B420,[1]RPT_BAO_HIEM!$B$5:$N$992,11,FALSE)</f>
        <v>248000</v>
      </c>
      <c r="X420" s="18">
        <f>VLOOKUP(B420,[1]RPT_BAO_HIEM!$B$5:$N$992,12,FALSE)</f>
        <v>46500</v>
      </c>
      <c r="Y420" s="18">
        <f>VLOOKUP(B420,[1]RPT_BAO_HIEM!$B$5:$N$992,13,FALSE)</f>
        <v>31000</v>
      </c>
      <c r="Z420" s="19">
        <f>MIN(VLOOKUP(B420,[1]RPT_DOAN_PHI!$B$5:$H$894,7,FALSE),115000)</f>
        <v>31000</v>
      </c>
      <c r="AA420" s="18">
        <f>VLOOKUP(B420,[1]RPT_THUE!$B$5:$H$850,7,FALSE)</f>
        <v>0</v>
      </c>
      <c r="AB420" s="18">
        <f t="shared" si="13"/>
        <v>356500</v>
      </c>
      <c r="AC420" s="20">
        <f t="shared" si="14"/>
        <v>6938500</v>
      </c>
      <c r="AD420" s="20"/>
      <c r="AE420" s="20"/>
      <c r="AF420" s="20">
        <f t="shared" si="15"/>
        <v>6938500</v>
      </c>
      <c r="AG420" s="82">
        <f t="shared" si="20"/>
        <v>325500</v>
      </c>
    </row>
    <row r="421" spans="1:33" ht="19.5" customHeight="1">
      <c r="A421" s="12">
        <f t="shared" si="21"/>
        <v>415</v>
      </c>
      <c r="B421" s="40">
        <f>[1]GD_CHUNG!B427</f>
        <v>10770</v>
      </c>
      <c r="C421" s="42" t="str">
        <f>[1]GD_CHUNG!C427</f>
        <v>Trần Trọng Anh Chí</v>
      </c>
      <c r="D421" s="42" t="str">
        <f>[1]GD_CHUNG!D427</f>
        <v>Nv VS MB</v>
      </c>
      <c r="E421" s="13" t="str">
        <f>[1]GD_CHUNG!G427</f>
        <v>HD3N</v>
      </c>
      <c r="F421" s="14">
        <f>VLOOKUP(B421,[1]GD_LCD_HS_LNS!$B$4:$E$993,4,FALSE)</f>
        <v>3100000</v>
      </c>
      <c r="G421" s="54">
        <f>VLOOKUP(B421,[1]GD_CHUNG!$B$5:$N$532,13,FALSE)</f>
        <v>19025652318014</v>
      </c>
      <c r="H421" s="15">
        <f>VLOOKUP(B421,[1]GD_CHAM_CONG!$C$6:$AN$934,38,FALSE)</f>
        <v>27</v>
      </c>
      <c r="I421" s="15">
        <f>VLOOKUP(B421,[1]GD_CHAM_CONG!$C$6:$AS$934,39,FALSE)+VLOOKUP(B421,[1]GD_CHAM_CONG!$C$6:$AS$934,40,FALSE)+VLOOKUP(B421,[1]GD_CHAM_CONG!$C$6:$AS$934,41,FALSE)+VLOOKUP(B421,[1]GD_CHAM_CONG!$C$6:$AS$934,42,FALSE)+VLOOKUP(B421,[1]GD_CHAM_CONG!$C$6:$AS$934,43,FALSE)</f>
        <v>0</v>
      </c>
      <c r="J421" s="15">
        <f>VLOOKUP(B421,[1]GD_CHAM_CONG!$C$6:$AV$934,44,FALSE)+VLOOKUP(B421,[1]GD_CHAM_CONG!$C$6:$AV$934,45,FALSE)+VLOOKUP(B421,[1]GD_CHAM_CONG!$C$6:$AV$934,46,FALSE)</f>
        <v>0</v>
      </c>
      <c r="K421" s="15">
        <f>VLOOKUP(B421,[1]GD_CHAM_CONG!$C$6:$AW$934,47,FALSE)</f>
        <v>0</v>
      </c>
      <c r="L421" s="15">
        <f>VLOOKUP(B421,[1]GD_CHAM_CONG!$C$6:$AZ$934,48,FALSE)</f>
        <v>0</v>
      </c>
      <c r="M421" s="15">
        <f>VLOOKUP(B421,[1]GD_CHAM_CONG!$C$6:$BF$934,50,FALSE)+VLOOKUP(B421,[1]GD_CHAM_CONG!$C$6:$BF$934,51,FALSE)+VLOOKUP(B421,[1]GD_CHAM_CONG!$C$6:$BF$934,52,FALSE)+VLOOKUP(B421,[1]GD_CHAM_CONG!$C$6:$BF$934,53,FALSE)+VLOOKUP(B421,[1]GD_CHAM_CONG!$C$6:$BF$934,54,FALSE)</f>
        <v>0</v>
      </c>
      <c r="N421" s="16">
        <f>VLOOKUP(B421,[1]GD_CHAM_CONG!$C$1:$BK$473,61,FALSE)</f>
        <v>1</v>
      </c>
      <c r="O421" s="16">
        <f>VLOOKUP(B421,[1]GD_LCD_HS_LNS!$B$4:$F$469,5,FALSE)</f>
        <v>1.47</v>
      </c>
      <c r="P421" s="17">
        <f>VLOOKUP(B421,[1]RPT_LNS_LUONG_CHE_DO!$B$5:$BC$548,54,FALSE)</f>
        <v>6615000</v>
      </c>
      <c r="Q421" s="17">
        <f>VLOOKUP(B421,[1]RPT_LNS_LUONG_CHE_DO!$B$5:$CD$916,81,FALSE)</f>
        <v>0</v>
      </c>
      <c r="R421" s="17">
        <f>VLOOKUP(B421,[1]RPT_PHU_CAP_TN!$B$5:$G$992,6,FALSE)</f>
        <v>0</v>
      </c>
      <c r="S421" s="17">
        <f>VLOOKUP(B421,[1]RPT_TIEN_AN_TRUA!$B$5:$I$993,8,FALSE)</f>
        <v>680000</v>
      </c>
      <c r="T421" s="17">
        <f>VLOOKUP(B421,[1]RPT_LNS_LUONG_CHE_DO!$B$5:$BX$920,75,FALSE)+VLOOKUP(B421,[1]RPT_LNS_LUONG_CHE_DO!$B$5:$BY$920,76,FALSE)</f>
        <v>357692.30769230769</v>
      </c>
      <c r="U421" s="13">
        <f>VLOOKUP(B421,[1]RPT_CAC_KHOAN_GIAM_TRU!$B$4:$I$472,7,FALSE) + VLOOKUP(B421,[1]RPT_CAC_KHOAN_GIAM_TRU!$B$4:$I$472,8,FALSE)</f>
        <v>119230.76923076922</v>
      </c>
      <c r="V421" s="17">
        <f t="shared" si="12"/>
        <v>7652692.307692308</v>
      </c>
      <c r="W421" s="18">
        <f>VLOOKUP(B421,[1]RPT_BAO_HIEM!$B$5:$N$992,11,FALSE)</f>
        <v>248000</v>
      </c>
      <c r="X421" s="18">
        <f>VLOOKUP(B421,[1]RPT_BAO_HIEM!$B$5:$N$992,12,FALSE)</f>
        <v>46500</v>
      </c>
      <c r="Y421" s="18">
        <f>VLOOKUP(B421,[1]RPT_BAO_HIEM!$B$5:$N$992,13,FALSE)</f>
        <v>31000</v>
      </c>
      <c r="Z421" s="19">
        <f>MIN(VLOOKUP(B421,[1]RPT_DOAN_PHI!$B$5:$H$894,7,FALSE),115000)</f>
        <v>31000</v>
      </c>
      <c r="AA421" s="18">
        <f>VLOOKUP(B421,[1]RPT_THUE!$B$5:$H$850,7,FALSE)</f>
        <v>0</v>
      </c>
      <c r="AB421" s="18">
        <f t="shared" si="13"/>
        <v>356500</v>
      </c>
      <c r="AC421" s="20">
        <f t="shared" si="14"/>
        <v>7296192.307692308</v>
      </c>
      <c r="AD421" s="20"/>
      <c r="AE421" s="20"/>
      <c r="AF421" s="20">
        <f t="shared" si="15"/>
        <v>7296192.307692308</v>
      </c>
      <c r="AG421" s="82">
        <f t="shared" si="20"/>
        <v>325500</v>
      </c>
    </row>
    <row r="422" spans="1:33" ht="19.5" customHeight="1">
      <c r="A422" s="12">
        <f t="shared" si="21"/>
        <v>416</v>
      </c>
      <c r="B422" s="40">
        <f>[1]GD_CHUNG!B428</f>
        <v>10771</v>
      </c>
      <c r="C422" s="42" t="str">
        <f>[1]GD_CHUNG!C428</f>
        <v>Trần Thị Thu Thuỷ</v>
      </c>
      <c r="D422" s="42" t="str">
        <f>[1]GD_CHUNG!D428</f>
        <v>Nv VS MB</v>
      </c>
      <c r="E422" s="13" t="str">
        <f>[1]GD_CHUNG!G428</f>
        <v>HD3N</v>
      </c>
      <c r="F422" s="14">
        <f>VLOOKUP(B422,[1]GD_LCD_HS_LNS!$B$4:$E$993,4,FALSE)</f>
        <v>3100000</v>
      </c>
      <c r="G422" s="54">
        <f>VLOOKUP(B422,[1]GD_CHUNG!$B$5:$N$532,13,FALSE)</f>
        <v>19025652315015</v>
      </c>
      <c r="H422" s="15">
        <f>VLOOKUP(B422,[1]GD_CHAM_CONG!$C$6:$AN$934,38,FALSE)</f>
        <v>27</v>
      </c>
      <c r="I422" s="15">
        <f>VLOOKUP(B422,[1]GD_CHAM_CONG!$C$6:$AS$934,39,FALSE)+VLOOKUP(B422,[1]GD_CHAM_CONG!$C$6:$AS$934,40,FALSE)+VLOOKUP(B422,[1]GD_CHAM_CONG!$C$6:$AS$934,41,FALSE)+VLOOKUP(B422,[1]GD_CHAM_CONG!$C$6:$AS$934,42,FALSE)+VLOOKUP(B422,[1]GD_CHAM_CONG!$C$6:$AS$934,43,FALSE)</f>
        <v>0</v>
      </c>
      <c r="J422" s="15">
        <f>VLOOKUP(B422,[1]GD_CHAM_CONG!$C$6:$AV$934,44,FALSE)+VLOOKUP(B422,[1]GD_CHAM_CONG!$C$6:$AV$934,45,FALSE)+VLOOKUP(B422,[1]GD_CHAM_CONG!$C$6:$AV$934,46,FALSE)</f>
        <v>0</v>
      </c>
      <c r="K422" s="15">
        <f>VLOOKUP(B422,[1]GD_CHAM_CONG!$C$6:$AW$934,47,FALSE)</f>
        <v>0</v>
      </c>
      <c r="L422" s="15">
        <f>VLOOKUP(B422,[1]GD_CHAM_CONG!$C$6:$AZ$934,48,FALSE)</f>
        <v>0</v>
      </c>
      <c r="M422" s="15">
        <f>VLOOKUP(B422,[1]GD_CHAM_CONG!$C$6:$BF$934,50,FALSE)+VLOOKUP(B422,[1]GD_CHAM_CONG!$C$6:$BF$934,51,FALSE)+VLOOKUP(B422,[1]GD_CHAM_CONG!$C$6:$BF$934,52,FALSE)+VLOOKUP(B422,[1]GD_CHAM_CONG!$C$6:$BF$934,53,FALSE)+VLOOKUP(B422,[1]GD_CHAM_CONG!$C$6:$BF$934,54,FALSE)</f>
        <v>0</v>
      </c>
      <c r="N422" s="16">
        <f>VLOOKUP(B422,[1]GD_CHAM_CONG!$C$1:$BK$473,61,FALSE)</f>
        <v>1</v>
      </c>
      <c r="O422" s="16">
        <f>VLOOKUP(B422,[1]GD_LCD_HS_LNS!$B$4:$F$469,5,FALSE)</f>
        <v>1.47</v>
      </c>
      <c r="P422" s="17">
        <f>VLOOKUP(B422,[1]RPT_LNS_LUONG_CHE_DO!$B$5:$BC$548,54,FALSE)</f>
        <v>6615000</v>
      </c>
      <c r="Q422" s="17">
        <f>VLOOKUP(B422,[1]RPT_LNS_LUONG_CHE_DO!$B$5:$CD$916,81,FALSE)</f>
        <v>0</v>
      </c>
      <c r="R422" s="17">
        <f>VLOOKUP(B422,[1]RPT_PHU_CAP_TN!$B$5:$G$992,6,FALSE)</f>
        <v>0</v>
      </c>
      <c r="S422" s="17">
        <f>VLOOKUP(B422,[1]RPT_TIEN_AN_TRUA!$B$5:$I$993,8,FALSE)</f>
        <v>680000</v>
      </c>
      <c r="T422" s="17">
        <f>VLOOKUP(B422,[1]RPT_LNS_LUONG_CHE_DO!$B$5:$BX$920,75,FALSE)+VLOOKUP(B422,[1]RPT_LNS_LUONG_CHE_DO!$B$5:$BY$920,76,FALSE)</f>
        <v>0</v>
      </c>
      <c r="U422" s="13">
        <f>VLOOKUP(B422,[1]RPT_CAC_KHOAN_GIAM_TRU!$B$4:$I$472,7,FALSE) + VLOOKUP(B422,[1]RPT_CAC_KHOAN_GIAM_TRU!$B$4:$I$472,8,FALSE)</f>
        <v>0</v>
      </c>
      <c r="V422" s="17">
        <f t="shared" si="12"/>
        <v>7295000</v>
      </c>
      <c r="W422" s="18">
        <f>VLOOKUP(B422,[1]RPT_BAO_HIEM!$B$5:$N$992,11,FALSE)</f>
        <v>248000</v>
      </c>
      <c r="X422" s="18">
        <f>VLOOKUP(B422,[1]RPT_BAO_HIEM!$B$5:$N$992,12,FALSE)</f>
        <v>46500</v>
      </c>
      <c r="Y422" s="18">
        <f>VLOOKUP(B422,[1]RPT_BAO_HIEM!$B$5:$N$992,13,FALSE)</f>
        <v>31000</v>
      </c>
      <c r="Z422" s="19">
        <f>MIN(VLOOKUP(B422,[1]RPT_DOAN_PHI!$B$5:$H$894,7,FALSE),115000)</f>
        <v>31000</v>
      </c>
      <c r="AA422" s="18">
        <f>VLOOKUP(B422,[1]RPT_THUE!$B$5:$H$850,7,FALSE)</f>
        <v>0</v>
      </c>
      <c r="AB422" s="18">
        <f t="shared" si="13"/>
        <v>356500</v>
      </c>
      <c r="AC422" s="20">
        <f t="shared" si="14"/>
        <v>6938500</v>
      </c>
      <c r="AD422" s="20"/>
      <c r="AE422" s="20"/>
      <c r="AF422" s="20">
        <f t="shared" si="15"/>
        <v>6938500</v>
      </c>
      <c r="AG422" s="82">
        <f t="shared" si="20"/>
        <v>325500</v>
      </c>
    </row>
    <row r="423" spans="1:33" ht="19.5" customHeight="1">
      <c r="A423" s="12">
        <f t="shared" si="21"/>
        <v>417</v>
      </c>
      <c r="B423" s="40">
        <f>[1]GD_CHUNG!B429</f>
        <v>10772</v>
      </c>
      <c r="C423" s="42" t="str">
        <f>[1]GD_CHUNG!C429</f>
        <v>Đậu Thị Hồng Nguyệt</v>
      </c>
      <c r="D423" s="42" t="str">
        <f>[1]GD_CHUNG!D429</f>
        <v>Nv VS MB</v>
      </c>
      <c r="E423" s="13" t="str">
        <f>[1]GD_CHUNG!G429</f>
        <v>HDKX</v>
      </c>
      <c r="F423" s="14">
        <f>VLOOKUP(B423,[1]GD_LCD_HS_LNS!$B$4:$E$993,4,FALSE)</f>
        <v>3100000</v>
      </c>
      <c r="G423" s="54">
        <f>VLOOKUP(B423,[1]GD_CHUNG!$B$5:$N$532,13,FALSE)</f>
        <v>10520912391010</v>
      </c>
      <c r="H423" s="15">
        <f>VLOOKUP(B423,[1]GD_CHAM_CONG!$C$6:$AN$934,38,FALSE)</f>
        <v>27</v>
      </c>
      <c r="I423" s="15">
        <f>VLOOKUP(B423,[1]GD_CHAM_CONG!$C$6:$AS$934,39,FALSE)+VLOOKUP(B423,[1]GD_CHAM_CONG!$C$6:$AS$934,40,FALSE)+VLOOKUP(B423,[1]GD_CHAM_CONG!$C$6:$AS$934,41,FALSE)+VLOOKUP(B423,[1]GD_CHAM_CONG!$C$6:$AS$934,42,FALSE)+VLOOKUP(B423,[1]GD_CHAM_CONG!$C$6:$AS$934,43,FALSE)</f>
        <v>0</v>
      </c>
      <c r="J423" s="15">
        <f>VLOOKUP(B423,[1]GD_CHAM_CONG!$C$6:$AV$934,44,FALSE)+VLOOKUP(B423,[1]GD_CHAM_CONG!$C$6:$AV$934,45,FALSE)+VLOOKUP(B423,[1]GD_CHAM_CONG!$C$6:$AV$934,46,FALSE)</f>
        <v>0</v>
      </c>
      <c r="K423" s="15">
        <f>VLOOKUP(B423,[1]GD_CHAM_CONG!$C$6:$AW$934,47,FALSE)</f>
        <v>0</v>
      </c>
      <c r="L423" s="15">
        <f>VLOOKUP(B423,[1]GD_CHAM_CONG!$C$6:$AZ$934,48,FALSE)</f>
        <v>0</v>
      </c>
      <c r="M423" s="15">
        <f>VLOOKUP(B423,[1]GD_CHAM_CONG!$C$6:$BF$934,50,FALSE)+VLOOKUP(B423,[1]GD_CHAM_CONG!$C$6:$BF$934,51,FALSE)+VLOOKUP(B423,[1]GD_CHAM_CONG!$C$6:$BF$934,52,FALSE)+VLOOKUP(B423,[1]GD_CHAM_CONG!$C$6:$BF$934,53,FALSE)+VLOOKUP(B423,[1]GD_CHAM_CONG!$C$6:$BF$934,54,FALSE)</f>
        <v>0</v>
      </c>
      <c r="N423" s="16">
        <f>VLOOKUP(B423,[1]GD_CHAM_CONG!$C$1:$BK$473,61,FALSE)</f>
        <v>1</v>
      </c>
      <c r="O423" s="16">
        <f>VLOOKUP(B423,[1]GD_LCD_HS_LNS!$B$4:$F$469,5,FALSE)</f>
        <v>1.56</v>
      </c>
      <c r="P423" s="17">
        <f>VLOOKUP(B423,[1]RPT_LNS_LUONG_CHE_DO!$B$5:$BC$548,54,FALSE)</f>
        <v>7020000</v>
      </c>
      <c r="Q423" s="17">
        <f>VLOOKUP(B423,[1]RPT_LNS_LUONG_CHE_DO!$B$5:$CD$916,81,FALSE)</f>
        <v>0</v>
      </c>
      <c r="R423" s="17">
        <f>VLOOKUP(B423,[1]RPT_PHU_CAP_TN!$B$5:$G$992,6,FALSE)</f>
        <v>0</v>
      </c>
      <c r="S423" s="17">
        <f>VLOOKUP(B423,[1]RPT_TIEN_AN_TRUA!$B$5:$I$993,8,FALSE)</f>
        <v>680000</v>
      </c>
      <c r="T423" s="17">
        <f>VLOOKUP(B423,[1]RPT_LNS_LUONG_CHE_DO!$B$5:$BX$920,75,FALSE)+VLOOKUP(B423,[1]RPT_LNS_LUONG_CHE_DO!$B$5:$BY$920,76,FALSE)</f>
        <v>0</v>
      </c>
      <c r="U423" s="13">
        <f>VLOOKUP(B423,[1]RPT_CAC_KHOAN_GIAM_TRU!$B$4:$I$472,7,FALSE) + VLOOKUP(B423,[1]RPT_CAC_KHOAN_GIAM_TRU!$B$4:$I$472,8,FALSE)</f>
        <v>0</v>
      </c>
      <c r="V423" s="17">
        <f t="shared" si="12"/>
        <v>7700000</v>
      </c>
      <c r="W423" s="18">
        <f>VLOOKUP(B423,[1]RPT_BAO_HIEM!$B$5:$N$992,11,FALSE)</f>
        <v>248000</v>
      </c>
      <c r="X423" s="18">
        <f>VLOOKUP(B423,[1]RPT_BAO_HIEM!$B$5:$N$992,12,FALSE)</f>
        <v>46500</v>
      </c>
      <c r="Y423" s="18">
        <f>VLOOKUP(B423,[1]RPT_BAO_HIEM!$B$5:$N$992,13,FALSE)</f>
        <v>31000</v>
      </c>
      <c r="Z423" s="19">
        <f>MIN(VLOOKUP(B423,[1]RPT_DOAN_PHI!$B$5:$H$894,7,FALSE),115000)</f>
        <v>31000</v>
      </c>
      <c r="AA423" s="18">
        <f>VLOOKUP(B423,[1]RPT_THUE!$B$5:$H$850,7,FALSE)</f>
        <v>0</v>
      </c>
      <c r="AB423" s="18">
        <f t="shared" si="13"/>
        <v>356500</v>
      </c>
      <c r="AC423" s="20">
        <f t="shared" si="14"/>
        <v>7343500</v>
      </c>
      <c r="AD423" s="20"/>
      <c r="AE423" s="20"/>
      <c r="AF423" s="20">
        <f t="shared" si="15"/>
        <v>7343500</v>
      </c>
      <c r="AG423" s="82">
        <f t="shared" si="20"/>
        <v>325500</v>
      </c>
    </row>
    <row r="424" spans="1:33" ht="19.5" customHeight="1">
      <c r="A424" s="12">
        <f t="shared" si="21"/>
        <v>418</v>
      </c>
      <c r="B424" s="40">
        <f>[1]GD_CHUNG!B430</f>
        <v>10773</v>
      </c>
      <c r="C424" s="42" t="str">
        <f>[1]GD_CHUNG!C430</f>
        <v>Nguyễn Thị Mến</v>
      </c>
      <c r="D424" s="42" t="str">
        <f>[1]GD_CHUNG!D430</f>
        <v>Nv VS MB</v>
      </c>
      <c r="E424" s="13" t="str">
        <f>[1]GD_CHUNG!G430</f>
        <v>HDKX</v>
      </c>
      <c r="F424" s="14">
        <f>VLOOKUP(B424,[1]GD_LCD_HS_LNS!$B$4:$E$993,4,FALSE)</f>
        <v>3100000</v>
      </c>
      <c r="G424" s="54">
        <f>VLOOKUP(B424,[1]GD_CHUNG!$B$5:$N$532,13,FALSE)</f>
        <v>10520052686018</v>
      </c>
      <c r="H424" s="15">
        <f>VLOOKUP(B424,[1]GD_CHAM_CONG!$C$6:$AN$934,38,FALSE)</f>
        <v>27</v>
      </c>
      <c r="I424" s="15">
        <f>VLOOKUP(B424,[1]GD_CHAM_CONG!$C$6:$AS$934,39,FALSE)+VLOOKUP(B424,[1]GD_CHAM_CONG!$C$6:$AS$934,40,FALSE)+VLOOKUP(B424,[1]GD_CHAM_CONG!$C$6:$AS$934,41,FALSE)+VLOOKUP(B424,[1]GD_CHAM_CONG!$C$6:$AS$934,42,FALSE)+VLOOKUP(B424,[1]GD_CHAM_CONG!$C$6:$AS$934,43,FALSE)</f>
        <v>0</v>
      </c>
      <c r="J424" s="15">
        <f>VLOOKUP(B424,[1]GD_CHAM_CONG!$C$6:$AV$934,44,FALSE)+VLOOKUP(B424,[1]GD_CHAM_CONG!$C$6:$AV$934,45,FALSE)+VLOOKUP(B424,[1]GD_CHAM_CONG!$C$6:$AV$934,46,FALSE)</f>
        <v>0</v>
      </c>
      <c r="K424" s="15">
        <f>VLOOKUP(B424,[1]GD_CHAM_CONG!$C$6:$AW$934,47,FALSE)</f>
        <v>0</v>
      </c>
      <c r="L424" s="15">
        <f>VLOOKUP(B424,[1]GD_CHAM_CONG!$C$6:$AZ$934,48,FALSE)</f>
        <v>0</v>
      </c>
      <c r="M424" s="15">
        <f>VLOOKUP(B424,[1]GD_CHAM_CONG!$C$6:$BF$934,50,FALSE)+VLOOKUP(B424,[1]GD_CHAM_CONG!$C$6:$BF$934,51,FALSE)+VLOOKUP(B424,[1]GD_CHAM_CONG!$C$6:$BF$934,52,FALSE)+VLOOKUP(B424,[1]GD_CHAM_CONG!$C$6:$BF$934,53,FALSE)+VLOOKUP(B424,[1]GD_CHAM_CONG!$C$6:$BF$934,54,FALSE)</f>
        <v>0</v>
      </c>
      <c r="N424" s="16">
        <f>VLOOKUP(B424,[1]GD_CHAM_CONG!$C$1:$BK$473,61,FALSE)</f>
        <v>1</v>
      </c>
      <c r="O424" s="16">
        <f>VLOOKUP(B424,[1]GD_LCD_HS_LNS!$B$4:$F$469,5,FALSE)</f>
        <v>1.65</v>
      </c>
      <c r="P424" s="17">
        <f>VLOOKUP(B424,[1]RPT_LNS_LUONG_CHE_DO!$B$5:$BC$548,54,FALSE)</f>
        <v>7425000</v>
      </c>
      <c r="Q424" s="17">
        <f>VLOOKUP(B424,[1]RPT_LNS_LUONG_CHE_DO!$B$5:$CD$916,81,FALSE)</f>
        <v>0</v>
      </c>
      <c r="R424" s="17">
        <f>VLOOKUP(B424,[1]RPT_PHU_CAP_TN!$B$5:$G$992,6,FALSE)</f>
        <v>155000</v>
      </c>
      <c r="S424" s="17">
        <f>VLOOKUP(B424,[1]RPT_TIEN_AN_TRUA!$B$5:$I$993,8,FALSE)</f>
        <v>680000</v>
      </c>
      <c r="T424" s="17">
        <f>VLOOKUP(B424,[1]RPT_LNS_LUONG_CHE_DO!$B$5:$BX$920,75,FALSE)+VLOOKUP(B424,[1]RPT_LNS_LUONG_CHE_DO!$B$5:$BY$920,76,FALSE)</f>
        <v>0</v>
      </c>
      <c r="U424" s="13">
        <f>VLOOKUP(B424,[1]RPT_CAC_KHOAN_GIAM_TRU!$B$4:$I$472,7,FALSE) + VLOOKUP(B424,[1]RPT_CAC_KHOAN_GIAM_TRU!$B$4:$I$472,8,FALSE)</f>
        <v>0</v>
      </c>
      <c r="V424" s="17">
        <f t="shared" si="12"/>
        <v>8260000</v>
      </c>
      <c r="W424" s="18">
        <f>VLOOKUP(B424,[1]RPT_BAO_HIEM!$B$5:$N$992,11,FALSE)</f>
        <v>248000</v>
      </c>
      <c r="X424" s="18">
        <f>VLOOKUP(B424,[1]RPT_BAO_HIEM!$B$5:$N$992,12,FALSE)</f>
        <v>46500</v>
      </c>
      <c r="Y424" s="18">
        <f>VLOOKUP(B424,[1]RPT_BAO_HIEM!$B$5:$N$992,13,FALSE)</f>
        <v>31000</v>
      </c>
      <c r="Z424" s="19">
        <f>MIN(VLOOKUP(B424,[1]RPT_DOAN_PHI!$B$5:$H$894,7,FALSE),115000)</f>
        <v>31000</v>
      </c>
      <c r="AA424" s="18">
        <f>VLOOKUP(B424,[1]RPT_THUE!$B$5:$H$850,7,FALSE)</f>
        <v>0</v>
      </c>
      <c r="AB424" s="18">
        <f t="shared" si="13"/>
        <v>356500</v>
      </c>
      <c r="AC424" s="20">
        <f t="shared" si="14"/>
        <v>7903500</v>
      </c>
      <c r="AD424" s="20"/>
      <c r="AE424" s="20"/>
      <c r="AF424" s="20">
        <f t="shared" si="15"/>
        <v>7903500</v>
      </c>
      <c r="AG424" s="82">
        <f t="shared" si="20"/>
        <v>325500</v>
      </c>
    </row>
    <row r="425" spans="1:33" ht="19.5" customHeight="1">
      <c r="A425" s="12">
        <f t="shared" si="21"/>
        <v>419</v>
      </c>
      <c r="B425" s="40">
        <f>[1]GD_CHUNG!B431</f>
        <v>10775</v>
      </c>
      <c r="C425" s="42" t="str">
        <f>[1]GD_CHUNG!C431</f>
        <v>Đặng Thị Thu Hường</v>
      </c>
      <c r="D425" s="42" t="str">
        <f>[1]GD_CHUNG!D431</f>
        <v>Nv VS MB</v>
      </c>
      <c r="E425" s="13" t="str">
        <f>[1]GD_CHUNG!G431</f>
        <v>HDKX</v>
      </c>
      <c r="F425" s="14">
        <f>VLOOKUP(B425,[1]GD_LCD_HS_LNS!$B$4:$E$993,4,FALSE)</f>
        <v>4456000</v>
      </c>
      <c r="G425" s="54">
        <f>VLOOKUP(B425,[1]GD_CHUNG!$B$5:$N$532,13,FALSE)</f>
        <v>10522161456017</v>
      </c>
      <c r="H425" s="15">
        <f>VLOOKUP(B425,[1]GD_CHAM_CONG!$C$6:$AN$934,38,FALSE)</f>
        <v>27</v>
      </c>
      <c r="I425" s="15">
        <f>VLOOKUP(B425,[1]GD_CHAM_CONG!$C$6:$AS$934,39,FALSE)+VLOOKUP(B425,[1]GD_CHAM_CONG!$C$6:$AS$934,40,FALSE)+VLOOKUP(B425,[1]GD_CHAM_CONG!$C$6:$AS$934,41,FALSE)+VLOOKUP(B425,[1]GD_CHAM_CONG!$C$6:$AS$934,42,FALSE)+VLOOKUP(B425,[1]GD_CHAM_CONG!$C$6:$AS$934,43,FALSE)</f>
        <v>0</v>
      </c>
      <c r="J425" s="15">
        <f>VLOOKUP(B425,[1]GD_CHAM_CONG!$C$6:$AV$934,44,FALSE)+VLOOKUP(B425,[1]GD_CHAM_CONG!$C$6:$AV$934,45,FALSE)+VLOOKUP(B425,[1]GD_CHAM_CONG!$C$6:$AV$934,46,FALSE)</f>
        <v>0</v>
      </c>
      <c r="K425" s="15">
        <f>VLOOKUP(B425,[1]GD_CHAM_CONG!$C$6:$AW$934,47,FALSE)</f>
        <v>0</v>
      </c>
      <c r="L425" s="15">
        <f>VLOOKUP(B425,[1]GD_CHAM_CONG!$C$6:$AZ$934,48,FALSE)</f>
        <v>0</v>
      </c>
      <c r="M425" s="15">
        <f>VLOOKUP(B425,[1]GD_CHAM_CONG!$C$6:$BF$934,50,FALSE)+VLOOKUP(B425,[1]GD_CHAM_CONG!$C$6:$BF$934,51,FALSE)+VLOOKUP(B425,[1]GD_CHAM_CONG!$C$6:$BF$934,52,FALSE)+VLOOKUP(B425,[1]GD_CHAM_CONG!$C$6:$BF$934,53,FALSE)+VLOOKUP(B425,[1]GD_CHAM_CONG!$C$6:$BF$934,54,FALSE)</f>
        <v>0</v>
      </c>
      <c r="N425" s="16">
        <f>VLOOKUP(B425,[1]GD_CHAM_CONG!$C$1:$BK$473,61,FALSE)</f>
        <v>1</v>
      </c>
      <c r="O425" s="16">
        <f>VLOOKUP(B425,[1]GD_LCD_HS_LNS!$B$4:$F$469,5,FALSE)</f>
        <v>1.75</v>
      </c>
      <c r="P425" s="17">
        <f>VLOOKUP(B425,[1]RPT_LNS_LUONG_CHE_DO!$B$5:$BC$548,54,FALSE)</f>
        <v>7875000</v>
      </c>
      <c r="Q425" s="17">
        <f>VLOOKUP(B425,[1]RPT_LNS_LUONG_CHE_DO!$B$5:$CD$916,81,FALSE)</f>
        <v>0</v>
      </c>
      <c r="R425" s="17">
        <f>VLOOKUP(B425,[1]RPT_PHU_CAP_TN!$B$5:$G$992,6,FALSE)</f>
        <v>0</v>
      </c>
      <c r="S425" s="17">
        <f>VLOOKUP(B425,[1]RPT_TIEN_AN_TRUA!$B$5:$I$993,8,FALSE)</f>
        <v>680000</v>
      </c>
      <c r="T425" s="17">
        <f>VLOOKUP(B425,[1]RPT_LNS_LUONG_CHE_DO!$B$5:$BX$920,75,FALSE)+VLOOKUP(B425,[1]RPT_LNS_LUONG_CHE_DO!$B$5:$BY$920,76,FALSE)</f>
        <v>0</v>
      </c>
      <c r="U425" s="13">
        <f>VLOOKUP(B425,[1]RPT_CAC_KHOAN_GIAM_TRU!$B$4:$I$472,7,FALSE) + VLOOKUP(B425,[1]RPT_CAC_KHOAN_GIAM_TRU!$B$4:$I$472,8,FALSE)</f>
        <v>0</v>
      </c>
      <c r="V425" s="17">
        <f t="shared" si="12"/>
        <v>8555000</v>
      </c>
      <c r="W425" s="18">
        <f>VLOOKUP(B425,[1]RPT_BAO_HIEM!$B$5:$N$992,11,FALSE)</f>
        <v>356480</v>
      </c>
      <c r="X425" s="18">
        <f>VLOOKUP(B425,[1]RPT_BAO_HIEM!$B$5:$N$992,12,FALSE)</f>
        <v>66840</v>
      </c>
      <c r="Y425" s="18">
        <f>VLOOKUP(B425,[1]RPT_BAO_HIEM!$B$5:$N$992,13,FALSE)</f>
        <v>44560</v>
      </c>
      <c r="Z425" s="19">
        <f>MIN(VLOOKUP(B425,[1]RPT_DOAN_PHI!$B$5:$H$894,7,FALSE),115000)</f>
        <v>44560</v>
      </c>
      <c r="AA425" s="18">
        <f>VLOOKUP(B425,[1]RPT_THUE!$B$5:$H$850,7,FALSE)</f>
        <v>0</v>
      </c>
      <c r="AB425" s="18">
        <f t="shared" si="13"/>
        <v>512440</v>
      </c>
      <c r="AC425" s="20">
        <f t="shared" si="14"/>
        <v>8042560</v>
      </c>
      <c r="AD425" s="20"/>
      <c r="AE425" s="20"/>
      <c r="AF425" s="20">
        <f t="shared" si="15"/>
        <v>8042560</v>
      </c>
      <c r="AG425" s="82">
        <f t="shared" si="20"/>
        <v>467880</v>
      </c>
    </row>
    <row r="426" spans="1:33" ht="19.5" customHeight="1">
      <c r="A426" s="12">
        <f t="shared" si="21"/>
        <v>420</v>
      </c>
      <c r="B426" s="40">
        <f>[1]GD_CHUNG!B432</f>
        <v>10776</v>
      </c>
      <c r="C426" s="42" t="str">
        <f>[1]GD_CHUNG!C432</f>
        <v>Nguyễn Thị Thu</v>
      </c>
      <c r="D426" s="42" t="str">
        <f>[1]GD_CHUNG!D432</f>
        <v>Nv VS MB</v>
      </c>
      <c r="E426" s="13" t="str">
        <f>[1]GD_CHUNG!G432</f>
        <v>HDKX</v>
      </c>
      <c r="F426" s="14">
        <f>VLOOKUP(B426,[1]GD_LCD_HS_LNS!$B$4:$E$993,4,FALSE)</f>
        <v>3100000</v>
      </c>
      <c r="G426" s="54">
        <f>VLOOKUP(B426,[1]GD_CHUNG!$B$5:$N$532,13,FALSE)</f>
        <v>10521482614017</v>
      </c>
      <c r="H426" s="15">
        <f>VLOOKUP(B426,[1]GD_CHAM_CONG!$C$6:$AN$934,38,FALSE)</f>
        <v>27</v>
      </c>
      <c r="I426" s="15">
        <f>VLOOKUP(B426,[1]GD_CHAM_CONG!$C$6:$AS$934,39,FALSE)+VLOOKUP(B426,[1]GD_CHAM_CONG!$C$6:$AS$934,40,FALSE)+VLOOKUP(B426,[1]GD_CHAM_CONG!$C$6:$AS$934,41,FALSE)+VLOOKUP(B426,[1]GD_CHAM_CONG!$C$6:$AS$934,42,FALSE)+VLOOKUP(B426,[1]GD_CHAM_CONG!$C$6:$AS$934,43,FALSE)</f>
        <v>0</v>
      </c>
      <c r="J426" s="15">
        <f>VLOOKUP(B426,[1]GD_CHAM_CONG!$C$6:$AV$934,44,FALSE)+VLOOKUP(B426,[1]GD_CHAM_CONG!$C$6:$AV$934,45,FALSE)+VLOOKUP(B426,[1]GD_CHAM_CONG!$C$6:$AV$934,46,FALSE)</f>
        <v>0</v>
      </c>
      <c r="K426" s="15">
        <f>VLOOKUP(B426,[1]GD_CHAM_CONG!$C$6:$AW$934,47,FALSE)</f>
        <v>0</v>
      </c>
      <c r="L426" s="15">
        <f>VLOOKUP(B426,[1]GD_CHAM_CONG!$C$6:$AZ$934,48,FALSE)</f>
        <v>0</v>
      </c>
      <c r="M426" s="15">
        <f>VLOOKUP(B426,[1]GD_CHAM_CONG!$C$6:$BF$934,50,FALSE)+VLOOKUP(B426,[1]GD_CHAM_CONG!$C$6:$BF$934,51,FALSE)+VLOOKUP(B426,[1]GD_CHAM_CONG!$C$6:$BF$934,52,FALSE)+VLOOKUP(B426,[1]GD_CHAM_CONG!$C$6:$BF$934,53,FALSE)+VLOOKUP(B426,[1]GD_CHAM_CONG!$C$6:$BF$934,54,FALSE)</f>
        <v>0</v>
      </c>
      <c r="N426" s="16">
        <f>VLOOKUP(B426,[1]GD_CHAM_CONG!$C$1:$BK$473,61,FALSE)</f>
        <v>1</v>
      </c>
      <c r="O426" s="16">
        <f>VLOOKUP(B426,[1]GD_LCD_HS_LNS!$B$4:$F$469,5,FALSE)</f>
        <v>1.56</v>
      </c>
      <c r="P426" s="17">
        <f>VLOOKUP(B426,[1]RPT_LNS_LUONG_CHE_DO!$B$5:$BC$548,54,FALSE)</f>
        <v>7020000</v>
      </c>
      <c r="Q426" s="17">
        <f>VLOOKUP(B426,[1]RPT_LNS_LUONG_CHE_DO!$B$5:$CD$916,81,FALSE)</f>
        <v>0</v>
      </c>
      <c r="R426" s="17">
        <f>VLOOKUP(B426,[1]RPT_PHU_CAP_TN!$B$5:$G$992,6,FALSE)</f>
        <v>0</v>
      </c>
      <c r="S426" s="17">
        <f>VLOOKUP(B426,[1]RPT_TIEN_AN_TRUA!$B$5:$I$993,8,FALSE)</f>
        <v>680000</v>
      </c>
      <c r="T426" s="17">
        <f>VLOOKUP(B426,[1]RPT_LNS_LUONG_CHE_DO!$B$5:$BX$920,75,FALSE)+VLOOKUP(B426,[1]RPT_LNS_LUONG_CHE_DO!$B$5:$BY$920,76,FALSE)</f>
        <v>0</v>
      </c>
      <c r="U426" s="13">
        <f>VLOOKUP(B426,[1]RPT_CAC_KHOAN_GIAM_TRU!$B$4:$I$472,7,FALSE) + VLOOKUP(B426,[1]RPT_CAC_KHOAN_GIAM_TRU!$B$4:$I$472,8,FALSE)</f>
        <v>0</v>
      </c>
      <c r="V426" s="17">
        <f t="shared" si="12"/>
        <v>7700000</v>
      </c>
      <c r="W426" s="18">
        <f>VLOOKUP(B426,[1]RPT_BAO_HIEM!$B$5:$N$992,11,FALSE)</f>
        <v>248000</v>
      </c>
      <c r="X426" s="18">
        <f>VLOOKUP(B426,[1]RPT_BAO_HIEM!$B$5:$N$992,12,FALSE)</f>
        <v>46500</v>
      </c>
      <c r="Y426" s="18">
        <f>VLOOKUP(B426,[1]RPT_BAO_HIEM!$B$5:$N$992,13,FALSE)</f>
        <v>31000</v>
      </c>
      <c r="Z426" s="19">
        <f>MIN(VLOOKUP(B426,[1]RPT_DOAN_PHI!$B$5:$H$894,7,FALSE),115000)</f>
        <v>31000</v>
      </c>
      <c r="AA426" s="18">
        <f>VLOOKUP(B426,[1]RPT_THUE!$B$5:$H$850,7,FALSE)</f>
        <v>0</v>
      </c>
      <c r="AB426" s="18">
        <f t="shared" si="13"/>
        <v>356500</v>
      </c>
      <c r="AC426" s="20">
        <f t="shared" si="14"/>
        <v>7343500</v>
      </c>
      <c r="AD426" s="20"/>
      <c r="AE426" s="20"/>
      <c r="AF426" s="20">
        <f t="shared" si="15"/>
        <v>7343500</v>
      </c>
      <c r="AG426" s="82">
        <f t="shared" si="20"/>
        <v>325500</v>
      </c>
    </row>
    <row r="427" spans="1:33" ht="19.5" customHeight="1">
      <c r="A427" s="12">
        <f t="shared" si="21"/>
        <v>421</v>
      </c>
      <c r="B427" s="40">
        <f>[1]GD_CHUNG!B433</f>
        <v>10777</v>
      </c>
      <c r="C427" s="42" t="str">
        <f>[1]GD_CHUNG!C433</f>
        <v>Nguyễn Thị Lý</v>
      </c>
      <c r="D427" s="42" t="str">
        <f>[1]GD_CHUNG!D433</f>
        <v>Nv VS MB</v>
      </c>
      <c r="E427" s="13" t="str">
        <f>[1]GD_CHUNG!G433</f>
        <v>HDKX</v>
      </c>
      <c r="F427" s="14">
        <f>VLOOKUP(B427,[1]GD_LCD_HS_LNS!$B$4:$E$993,4,FALSE)</f>
        <v>3100000</v>
      </c>
      <c r="G427" s="54">
        <f>VLOOKUP(B427,[1]GD_CHUNG!$B$5:$N$532,13,FALSE)</f>
        <v>10523608658018</v>
      </c>
      <c r="H427" s="15">
        <f>VLOOKUP(B427,[1]GD_CHAM_CONG!$C$6:$AN$934,38,FALSE)</f>
        <v>27</v>
      </c>
      <c r="I427" s="15">
        <f>VLOOKUP(B427,[1]GD_CHAM_CONG!$C$6:$AS$934,39,FALSE)+VLOOKUP(B427,[1]GD_CHAM_CONG!$C$6:$AS$934,40,FALSE)+VLOOKUP(B427,[1]GD_CHAM_CONG!$C$6:$AS$934,41,FALSE)+VLOOKUP(B427,[1]GD_CHAM_CONG!$C$6:$AS$934,42,FALSE)+VLOOKUP(B427,[1]GD_CHAM_CONG!$C$6:$AS$934,43,FALSE)</f>
        <v>0</v>
      </c>
      <c r="J427" s="15">
        <f>VLOOKUP(B427,[1]GD_CHAM_CONG!$C$6:$AV$934,44,FALSE)+VLOOKUP(B427,[1]GD_CHAM_CONG!$C$6:$AV$934,45,FALSE)+VLOOKUP(B427,[1]GD_CHAM_CONG!$C$6:$AV$934,46,FALSE)</f>
        <v>0</v>
      </c>
      <c r="K427" s="15">
        <f>VLOOKUP(B427,[1]GD_CHAM_CONG!$C$6:$AW$934,47,FALSE)</f>
        <v>0</v>
      </c>
      <c r="L427" s="15">
        <f>VLOOKUP(B427,[1]GD_CHAM_CONG!$C$6:$AZ$934,48,FALSE)</f>
        <v>0</v>
      </c>
      <c r="M427" s="15">
        <f>VLOOKUP(B427,[1]GD_CHAM_CONG!$C$6:$BF$934,50,FALSE)+VLOOKUP(B427,[1]GD_CHAM_CONG!$C$6:$BF$934,51,FALSE)+VLOOKUP(B427,[1]GD_CHAM_CONG!$C$6:$BF$934,52,FALSE)+VLOOKUP(B427,[1]GD_CHAM_CONG!$C$6:$BF$934,53,FALSE)+VLOOKUP(B427,[1]GD_CHAM_CONG!$C$6:$BF$934,54,FALSE)</f>
        <v>0</v>
      </c>
      <c r="N427" s="16">
        <f>VLOOKUP(B427,[1]GD_CHAM_CONG!$C$1:$BK$473,61,FALSE)</f>
        <v>1</v>
      </c>
      <c r="O427" s="16">
        <f>VLOOKUP(B427,[1]GD_LCD_HS_LNS!$B$4:$F$469,5,FALSE)</f>
        <v>1.56</v>
      </c>
      <c r="P427" s="17">
        <f>VLOOKUP(B427,[1]RPT_LNS_LUONG_CHE_DO!$B$5:$BC$548,54,FALSE)</f>
        <v>7020000</v>
      </c>
      <c r="Q427" s="17">
        <f>VLOOKUP(B427,[1]RPT_LNS_LUONG_CHE_DO!$B$5:$CD$916,81,FALSE)</f>
        <v>0</v>
      </c>
      <c r="R427" s="17">
        <f>VLOOKUP(B427,[1]RPT_PHU_CAP_TN!$B$5:$G$992,6,FALSE)</f>
        <v>0</v>
      </c>
      <c r="S427" s="17">
        <f>VLOOKUP(B427,[1]RPT_TIEN_AN_TRUA!$B$5:$I$993,8,FALSE)</f>
        <v>680000</v>
      </c>
      <c r="T427" s="17">
        <f>VLOOKUP(B427,[1]RPT_LNS_LUONG_CHE_DO!$B$5:$BX$920,75,FALSE)+VLOOKUP(B427,[1]RPT_LNS_LUONG_CHE_DO!$B$5:$BY$920,76,FALSE)</f>
        <v>357692.30769230769</v>
      </c>
      <c r="U427" s="13">
        <f>VLOOKUP(B427,[1]RPT_CAC_KHOAN_GIAM_TRU!$B$4:$I$472,7,FALSE) + VLOOKUP(B427,[1]RPT_CAC_KHOAN_GIAM_TRU!$B$4:$I$472,8,FALSE)</f>
        <v>119230.76923076922</v>
      </c>
      <c r="V427" s="17">
        <f t="shared" si="12"/>
        <v>8057692.307692308</v>
      </c>
      <c r="W427" s="18">
        <f>VLOOKUP(B427,[1]RPT_BAO_HIEM!$B$5:$N$992,11,FALSE)</f>
        <v>248000</v>
      </c>
      <c r="X427" s="18">
        <f>VLOOKUP(B427,[1]RPT_BAO_HIEM!$B$5:$N$992,12,FALSE)</f>
        <v>46500</v>
      </c>
      <c r="Y427" s="18">
        <f>VLOOKUP(B427,[1]RPT_BAO_HIEM!$B$5:$N$992,13,FALSE)</f>
        <v>31000</v>
      </c>
      <c r="Z427" s="19">
        <f>MIN(VLOOKUP(B427,[1]RPT_DOAN_PHI!$B$5:$H$894,7,FALSE),115000)</f>
        <v>31000</v>
      </c>
      <c r="AA427" s="18">
        <f>VLOOKUP(B427,[1]RPT_THUE!$B$5:$H$850,7,FALSE)</f>
        <v>0</v>
      </c>
      <c r="AB427" s="18">
        <f t="shared" si="13"/>
        <v>356500</v>
      </c>
      <c r="AC427" s="20">
        <f t="shared" si="14"/>
        <v>7701192.307692308</v>
      </c>
      <c r="AD427" s="20"/>
      <c r="AE427" s="20"/>
      <c r="AF427" s="20">
        <f t="shared" si="15"/>
        <v>7701192.307692308</v>
      </c>
      <c r="AG427" s="82">
        <f t="shared" si="20"/>
        <v>325500</v>
      </c>
    </row>
    <row r="428" spans="1:33" ht="19.5" customHeight="1">
      <c r="A428" s="12">
        <f t="shared" si="21"/>
        <v>422</v>
      </c>
      <c r="B428" s="40">
        <f>[1]GD_CHUNG!B434</f>
        <v>10780</v>
      </c>
      <c r="C428" s="42" t="str">
        <f>[1]GD_CHUNG!C434</f>
        <v>Hoàng Hải Yến</v>
      </c>
      <c r="D428" s="42" t="str">
        <f>[1]GD_CHUNG!D434</f>
        <v>Nv VS MB</v>
      </c>
      <c r="E428" s="13" t="str">
        <f>[1]GD_CHUNG!G434</f>
        <v>HDKX</v>
      </c>
      <c r="F428" s="14">
        <f>VLOOKUP(B428,[1]GD_LCD_HS_LNS!$B$4:$E$993,4,FALSE)</f>
        <v>3100000</v>
      </c>
      <c r="G428" s="54">
        <f>VLOOKUP(B428,[1]GD_CHUNG!$B$5:$N$532,13,FALSE)</f>
        <v>10523608711016</v>
      </c>
      <c r="H428" s="15">
        <f>VLOOKUP(B428,[1]GD_CHAM_CONG!$C$6:$AN$934,38,FALSE)</f>
        <v>27</v>
      </c>
      <c r="I428" s="15">
        <f>VLOOKUP(B428,[1]GD_CHAM_CONG!$C$6:$AS$934,39,FALSE)+VLOOKUP(B428,[1]GD_CHAM_CONG!$C$6:$AS$934,40,FALSE)+VLOOKUP(B428,[1]GD_CHAM_CONG!$C$6:$AS$934,41,FALSE)+VLOOKUP(B428,[1]GD_CHAM_CONG!$C$6:$AS$934,42,FALSE)+VLOOKUP(B428,[1]GD_CHAM_CONG!$C$6:$AS$934,43,FALSE)</f>
        <v>0</v>
      </c>
      <c r="J428" s="15">
        <f>VLOOKUP(B428,[1]GD_CHAM_CONG!$C$6:$AV$934,44,FALSE)+VLOOKUP(B428,[1]GD_CHAM_CONG!$C$6:$AV$934,45,FALSE)+VLOOKUP(B428,[1]GD_CHAM_CONG!$C$6:$AV$934,46,FALSE)</f>
        <v>0</v>
      </c>
      <c r="K428" s="15">
        <f>VLOOKUP(B428,[1]GD_CHAM_CONG!$C$6:$AW$934,47,FALSE)</f>
        <v>0</v>
      </c>
      <c r="L428" s="15">
        <f>VLOOKUP(B428,[1]GD_CHAM_CONG!$C$6:$AZ$934,48,FALSE)</f>
        <v>0</v>
      </c>
      <c r="M428" s="15">
        <f>VLOOKUP(B428,[1]GD_CHAM_CONG!$C$6:$BF$934,50,FALSE)+VLOOKUP(B428,[1]GD_CHAM_CONG!$C$6:$BF$934,51,FALSE)+VLOOKUP(B428,[1]GD_CHAM_CONG!$C$6:$BF$934,52,FALSE)+VLOOKUP(B428,[1]GD_CHAM_CONG!$C$6:$BF$934,53,FALSE)+VLOOKUP(B428,[1]GD_CHAM_CONG!$C$6:$BF$934,54,FALSE)</f>
        <v>0</v>
      </c>
      <c r="N428" s="16">
        <f>VLOOKUP(B428,[1]GD_CHAM_CONG!$C$1:$BK$473,61,FALSE)</f>
        <v>1</v>
      </c>
      <c r="O428" s="16">
        <f>VLOOKUP(B428,[1]GD_LCD_HS_LNS!$B$4:$F$469,5,FALSE)</f>
        <v>1.56</v>
      </c>
      <c r="P428" s="17">
        <f>VLOOKUP(B428,[1]RPT_LNS_LUONG_CHE_DO!$B$5:$BC$548,54,FALSE)</f>
        <v>7020000</v>
      </c>
      <c r="Q428" s="17">
        <f>VLOOKUP(B428,[1]RPT_LNS_LUONG_CHE_DO!$B$5:$CD$916,81,FALSE)</f>
        <v>0</v>
      </c>
      <c r="R428" s="17">
        <f>VLOOKUP(B428,[1]RPT_PHU_CAP_TN!$B$5:$G$992,6,FALSE)</f>
        <v>0</v>
      </c>
      <c r="S428" s="17">
        <f>VLOOKUP(B428,[1]RPT_TIEN_AN_TRUA!$B$5:$I$993,8,FALSE)</f>
        <v>680000</v>
      </c>
      <c r="T428" s="17">
        <f>VLOOKUP(B428,[1]RPT_LNS_LUONG_CHE_DO!$B$5:$BX$920,75,FALSE)+VLOOKUP(B428,[1]RPT_LNS_LUONG_CHE_DO!$B$5:$BY$920,76,FALSE)</f>
        <v>357692.30769230769</v>
      </c>
      <c r="U428" s="13">
        <f>VLOOKUP(B428,[1]RPT_CAC_KHOAN_GIAM_TRU!$B$4:$I$472,7,FALSE) + VLOOKUP(B428,[1]RPT_CAC_KHOAN_GIAM_TRU!$B$4:$I$472,8,FALSE)</f>
        <v>119230.76923076922</v>
      </c>
      <c r="V428" s="17">
        <f t="shared" si="12"/>
        <v>8057692.307692308</v>
      </c>
      <c r="W428" s="18">
        <f>VLOOKUP(B428,[1]RPT_BAO_HIEM!$B$5:$N$992,11,FALSE)</f>
        <v>248000</v>
      </c>
      <c r="X428" s="18">
        <f>VLOOKUP(B428,[1]RPT_BAO_HIEM!$B$5:$N$992,12,FALSE)</f>
        <v>46500</v>
      </c>
      <c r="Y428" s="18">
        <f>VLOOKUP(B428,[1]RPT_BAO_HIEM!$B$5:$N$992,13,FALSE)</f>
        <v>31000</v>
      </c>
      <c r="Z428" s="19">
        <f>MIN(VLOOKUP(B428,[1]RPT_DOAN_PHI!$B$5:$H$894,7,FALSE),115000)</f>
        <v>31000</v>
      </c>
      <c r="AA428" s="18">
        <f>VLOOKUP(B428,[1]RPT_THUE!$B$5:$H$850,7,FALSE)</f>
        <v>0</v>
      </c>
      <c r="AB428" s="18">
        <f t="shared" si="13"/>
        <v>356500</v>
      </c>
      <c r="AC428" s="20">
        <f t="shared" si="14"/>
        <v>7701192.307692308</v>
      </c>
      <c r="AD428" s="20"/>
      <c r="AE428" s="20"/>
      <c r="AF428" s="20">
        <f t="shared" si="15"/>
        <v>7701192.307692308</v>
      </c>
      <c r="AG428" s="82">
        <f t="shared" si="20"/>
        <v>325500</v>
      </c>
    </row>
    <row r="429" spans="1:33" ht="19.5" customHeight="1">
      <c r="A429" s="12">
        <f t="shared" si="21"/>
        <v>423</v>
      </c>
      <c r="B429" s="40">
        <f>[1]GD_CHUNG!B435</f>
        <v>10781</v>
      </c>
      <c r="C429" s="42" t="str">
        <f>[1]GD_CHUNG!C435</f>
        <v>Lê Phương Huyền</v>
      </c>
      <c r="D429" s="42" t="str">
        <f>[1]GD_CHUNG!D435</f>
        <v>Nv VS MB</v>
      </c>
      <c r="E429" s="13" t="str">
        <f>[1]GD_CHUNG!G435</f>
        <v>HDKX</v>
      </c>
      <c r="F429" s="14">
        <f>VLOOKUP(B429,[1]GD_LCD_HS_LNS!$B$4:$E$993,4,FALSE)</f>
        <v>3100000</v>
      </c>
      <c r="G429" s="54">
        <f>VLOOKUP(B429,[1]GD_CHUNG!$B$5:$N$532,13,FALSE)</f>
        <v>10523608674013</v>
      </c>
      <c r="H429" s="15">
        <f>VLOOKUP(B429,[1]GD_CHAM_CONG!$C$6:$AN$934,38,FALSE)</f>
        <v>27</v>
      </c>
      <c r="I429" s="15">
        <f>VLOOKUP(B429,[1]GD_CHAM_CONG!$C$6:$AS$934,39,FALSE)+VLOOKUP(B429,[1]GD_CHAM_CONG!$C$6:$AS$934,40,FALSE)+VLOOKUP(B429,[1]GD_CHAM_CONG!$C$6:$AS$934,41,FALSE)+VLOOKUP(B429,[1]GD_CHAM_CONG!$C$6:$AS$934,42,FALSE)+VLOOKUP(B429,[1]GD_CHAM_CONG!$C$6:$AS$934,43,FALSE)</f>
        <v>0</v>
      </c>
      <c r="J429" s="15">
        <f>VLOOKUP(B429,[1]GD_CHAM_CONG!$C$6:$AV$934,44,FALSE)+VLOOKUP(B429,[1]GD_CHAM_CONG!$C$6:$AV$934,45,FALSE)+VLOOKUP(B429,[1]GD_CHAM_CONG!$C$6:$AV$934,46,FALSE)</f>
        <v>0</v>
      </c>
      <c r="K429" s="15">
        <f>VLOOKUP(B429,[1]GD_CHAM_CONG!$C$6:$AW$934,47,FALSE)</f>
        <v>0</v>
      </c>
      <c r="L429" s="15">
        <f>VLOOKUP(B429,[1]GD_CHAM_CONG!$C$6:$AZ$934,48,FALSE)</f>
        <v>0</v>
      </c>
      <c r="M429" s="15">
        <f>VLOOKUP(B429,[1]GD_CHAM_CONG!$C$6:$BF$934,50,FALSE)+VLOOKUP(B429,[1]GD_CHAM_CONG!$C$6:$BF$934,51,FALSE)+VLOOKUP(B429,[1]GD_CHAM_CONG!$C$6:$BF$934,52,FALSE)+VLOOKUP(B429,[1]GD_CHAM_CONG!$C$6:$BF$934,53,FALSE)+VLOOKUP(B429,[1]GD_CHAM_CONG!$C$6:$BF$934,54,FALSE)</f>
        <v>0</v>
      </c>
      <c r="N429" s="16">
        <f>VLOOKUP(B429,[1]GD_CHAM_CONG!$C$1:$BK$473,61,FALSE)</f>
        <v>1</v>
      </c>
      <c r="O429" s="16">
        <f>VLOOKUP(B429,[1]GD_LCD_HS_LNS!$B$4:$F$469,5,FALSE)</f>
        <v>1.56</v>
      </c>
      <c r="P429" s="17">
        <f>VLOOKUP(B429,[1]RPT_LNS_LUONG_CHE_DO!$B$5:$BC$548,54,FALSE)</f>
        <v>7020000</v>
      </c>
      <c r="Q429" s="17">
        <f>VLOOKUP(B429,[1]RPT_LNS_LUONG_CHE_DO!$B$5:$CD$916,81,FALSE)</f>
        <v>0</v>
      </c>
      <c r="R429" s="17">
        <f>VLOOKUP(B429,[1]RPT_PHU_CAP_TN!$B$5:$G$992,6,FALSE)</f>
        <v>0</v>
      </c>
      <c r="S429" s="17">
        <f>VLOOKUP(B429,[1]RPT_TIEN_AN_TRUA!$B$5:$I$993,8,FALSE)</f>
        <v>680000</v>
      </c>
      <c r="T429" s="17">
        <f>VLOOKUP(B429,[1]RPT_LNS_LUONG_CHE_DO!$B$5:$BX$920,75,FALSE)+VLOOKUP(B429,[1]RPT_LNS_LUONG_CHE_DO!$B$5:$BY$920,76,FALSE)</f>
        <v>0</v>
      </c>
      <c r="U429" s="13">
        <f>VLOOKUP(B429,[1]RPT_CAC_KHOAN_GIAM_TRU!$B$4:$I$472,7,FALSE) + VLOOKUP(B429,[1]RPT_CAC_KHOAN_GIAM_TRU!$B$4:$I$472,8,FALSE)</f>
        <v>0</v>
      </c>
      <c r="V429" s="17">
        <f t="shared" si="12"/>
        <v>7700000</v>
      </c>
      <c r="W429" s="18">
        <f>VLOOKUP(B429,[1]RPT_BAO_HIEM!$B$5:$N$992,11,FALSE)</f>
        <v>248000</v>
      </c>
      <c r="X429" s="18">
        <f>VLOOKUP(B429,[1]RPT_BAO_HIEM!$B$5:$N$992,12,FALSE)</f>
        <v>46500</v>
      </c>
      <c r="Y429" s="18">
        <f>VLOOKUP(B429,[1]RPT_BAO_HIEM!$B$5:$N$992,13,FALSE)</f>
        <v>31000</v>
      </c>
      <c r="Z429" s="19">
        <f>MIN(VLOOKUP(B429,[1]RPT_DOAN_PHI!$B$5:$H$894,7,FALSE),115000)</f>
        <v>31000</v>
      </c>
      <c r="AA429" s="18">
        <f>VLOOKUP(B429,[1]RPT_THUE!$B$5:$H$850,7,FALSE)</f>
        <v>0</v>
      </c>
      <c r="AB429" s="18">
        <f t="shared" si="13"/>
        <v>356500</v>
      </c>
      <c r="AC429" s="20">
        <f t="shared" si="14"/>
        <v>7343500</v>
      </c>
      <c r="AD429" s="20"/>
      <c r="AE429" s="20"/>
      <c r="AF429" s="20">
        <f t="shared" si="15"/>
        <v>7343500</v>
      </c>
      <c r="AG429" s="82">
        <f t="shared" si="20"/>
        <v>325500</v>
      </c>
    </row>
    <row r="430" spans="1:33" ht="19.5" customHeight="1">
      <c r="A430" s="12">
        <f t="shared" si="21"/>
        <v>424</v>
      </c>
      <c r="B430" s="40">
        <f>[1]GD_CHUNG!B436</f>
        <v>10782</v>
      </c>
      <c r="C430" s="42" t="str">
        <f>[1]GD_CHUNG!C436</f>
        <v>Phạm Thị Lan Phương</v>
      </c>
      <c r="D430" s="42" t="str">
        <f>[1]GD_CHUNG!D436</f>
        <v>Nv VS MB</v>
      </c>
      <c r="E430" s="13" t="str">
        <f>[1]GD_CHUNG!G436</f>
        <v>HD3N</v>
      </c>
      <c r="F430" s="14">
        <f>VLOOKUP(B430,[1]GD_LCD_HS_LNS!$B$4:$E$993,4,FALSE)</f>
        <v>3100000</v>
      </c>
      <c r="G430" s="54">
        <f>VLOOKUP(B430,[1]GD_CHUNG!$B$5:$N$532,13,FALSE)</f>
        <v>19020205572017</v>
      </c>
      <c r="H430" s="15">
        <f>VLOOKUP(B430,[1]GD_CHAM_CONG!$C$6:$AN$934,38,FALSE)</f>
        <v>27</v>
      </c>
      <c r="I430" s="15">
        <f>VLOOKUP(B430,[1]GD_CHAM_CONG!$C$6:$AS$934,39,FALSE)+VLOOKUP(B430,[1]GD_CHAM_CONG!$C$6:$AS$934,40,FALSE)+VLOOKUP(B430,[1]GD_CHAM_CONG!$C$6:$AS$934,41,FALSE)+VLOOKUP(B430,[1]GD_CHAM_CONG!$C$6:$AS$934,42,FALSE)+VLOOKUP(B430,[1]GD_CHAM_CONG!$C$6:$AS$934,43,FALSE)</f>
        <v>0</v>
      </c>
      <c r="J430" s="15">
        <f>VLOOKUP(B430,[1]GD_CHAM_CONG!$C$6:$AV$934,44,FALSE)+VLOOKUP(B430,[1]GD_CHAM_CONG!$C$6:$AV$934,45,FALSE)+VLOOKUP(B430,[1]GD_CHAM_CONG!$C$6:$AV$934,46,FALSE)</f>
        <v>0</v>
      </c>
      <c r="K430" s="15">
        <f>VLOOKUP(B430,[1]GD_CHAM_CONG!$C$6:$AW$934,47,FALSE)</f>
        <v>0</v>
      </c>
      <c r="L430" s="15">
        <f>VLOOKUP(B430,[1]GD_CHAM_CONG!$C$6:$AZ$934,48,FALSE)</f>
        <v>0</v>
      </c>
      <c r="M430" s="15">
        <f>VLOOKUP(B430,[1]GD_CHAM_CONG!$C$6:$BF$934,50,FALSE)+VLOOKUP(B430,[1]GD_CHAM_CONG!$C$6:$BF$934,51,FALSE)+VLOOKUP(B430,[1]GD_CHAM_CONG!$C$6:$BF$934,52,FALSE)+VLOOKUP(B430,[1]GD_CHAM_CONG!$C$6:$BF$934,53,FALSE)+VLOOKUP(B430,[1]GD_CHAM_CONG!$C$6:$BF$934,54,FALSE)</f>
        <v>0</v>
      </c>
      <c r="N430" s="16">
        <f>VLOOKUP(B430,[1]GD_CHAM_CONG!$C$1:$BK$473,61,FALSE)</f>
        <v>1</v>
      </c>
      <c r="O430" s="16">
        <f>VLOOKUP(B430,[1]GD_LCD_HS_LNS!$B$4:$F$469,5,FALSE)</f>
        <v>1.47</v>
      </c>
      <c r="P430" s="17">
        <f>VLOOKUP(B430,[1]RPT_LNS_LUONG_CHE_DO!$B$5:$BC$548,54,FALSE)</f>
        <v>6615000</v>
      </c>
      <c r="Q430" s="17">
        <f>VLOOKUP(B430,[1]RPT_LNS_LUONG_CHE_DO!$B$5:$CD$916,81,FALSE)</f>
        <v>0</v>
      </c>
      <c r="R430" s="17">
        <f>VLOOKUP(B430,[1]RPT_PHU_CAP_TN!$B$5:$G$992,6,FALSE)</f>
        <v>0</v>
      </c>
      <c r="S430" s="17">
        <f>VLOOKUP(B430,[1]RPT_TIEN_AN_TRUA!$B$5:$I$993,8,FALSE)</f>
        <v>680000</v>
      </c>
      <c r="T430" s="17">
        <f>VLOOKUP(B430,[1]RPT_LNS_LUONG_CHE_DO!$B$5:$BX$920,75,FALSE)+VLOOKUP(B430,[1]RPT_LNS_LUONG_CHE_DO!$B$5:$BY$920,76,FALSE)</f>
        <v>0</v>
      </c>
      <c r="U430" s="13">
        <f>VLOOKUP(B430,[1]RPT_CAC_KHOAN_GIAM_TRU!$B$4:$I$472,7,FALSE) + VLOOKUP(B430,[1]RPT_CAC_KHOAN_GIAM_TRU!$B$4:$I$472,8,FALSE)</f>
        <v>0</v>
      </c>
      <c r="V430" s="17">
        <f t="shared" si="12"/>
        <v>7295000</v>
      </c>
      <c r="W430" s="18">
        <f>VLOOKUP(B430,[1]RPT_BAO_HIEM!$B$5:$N$992,11,FALSE)</f>
        <v>248000</v>
      </c>
      <c r="X430" s="18">
        <f>VLOOKUP(B430,[1]RPT_BAO_HIEM!$B$5:$N$992,12,FALSE)</f>
        <v>46500</v>
      </c>
      <c r="Y430" s="18">
        <f>VLOOKUP(B430,[1]RPT_BAO_HIEM!$B$5:$N$992,13,FALSE)</f>
        <v>31000</v>
      </c>
      <c r="Z430" s="19">
        <f>MIN(VLOOKUP(B430,[1]RPT_DOAN_PHI!$B$5:$H$894,7,FALSE),115000)</f>
        <v>31000</v>
      </c>
      <c r="AA430" s="18">
        <f>VLOOKUP(B430,[1]RPT_THUE!$B$5:$H$850,7,FALSE)</f>
        <v>0</v>
      </c>
      <c r="AB430" s="18">
        <f t="shared" si="13"/>
        <v>356500</v>
      </c>
      <c r="AC430" s="20">
        <f t="shared" si="14"/>
        <v>6938500</v>
      </c>
      <c r="AD430" s="20"/>
      <c r="AE430" s="20"/>
      <c r="AF430" s="20">
        <f t="shared" si="15"/>
        <v>6938500</v>
      </c>
      <c r="AG430" s="82">
        <f t="shared" si="20"/>
        <v>325500</v>
      </c>
    </row>
    <row r="431" spans="1:33" ht="19.5" customHeight="1">
      <c r="A431" s="12">
        <f t="shared" si="21"/>
        <v>425</v>
      </c>
      <c r="B431" s="40">
        <f>[1]GD_CHUNG!B437</f>
        <v>10783</v>
      </c>
      <c r="C431" s="42" t="str">
        <f>[1]GD_CHUNG!C437</f>
        <v>Phạm Thị Thúy Ngà</v>
      </c>
      <c r="D431" s="42" t="str">
        <f>[1]GD_CHUNG!D437</f>
        <v>Nv VS MB</v>
      </c>
      <c r="E431" s="13" t="str">
        <f>[1]GD_CHUNG!G437</f>
        <v>HDKX</v>
      </c>
      <c r="F431" s="14">
        <f>VLOOKUP(B431,[1]GD_LCD_HS_LNS!$B$4:$E$993,4,FALSE)</f>
        <v>3720000</v>
      </c>
      <c r="G431" s="54">
        <f>VLOOKUP(B431,[1]GD_CHUNG!$B$5:$N$532,13,FALSE)</f>
        <v>10520052575011</v>
      </c>
      <c r="H431" s="15">
        <f>VLOOKUP(B431,[1]GD_CHAM_CONG!$C$6:$AN$934,38,FALSE)</f>
        <v>27</v>
      </c>
      <c r="I431" s="15">
        <f>VLOOKUP(B431,[1]GD_CHAM_CONG!$C$6:$AS$934,39,FALSE)+VLOOKUP(B431,[1]GD_CHAM_CONG!$C$6:$AS$934,40,FALSE)+VLOOKUP(B431,[1]GD_CHAM_CONG!$C$6:$AS$934,41,FALSE)+VLOOKUP(B431,[1]GD_CHAM_CONG!$C$6:$AS$934,42,FALSE)+VLOOKUP(B431,[1]GD_CHAM_CONG!$C$6:$AS$934,43,FALSE)</f>
        <v>0</v>
      </c>
      <c r="J431" s="15">
        <f>VLOOKUP(B431,[1]GD_CHAM_CONG!$C$6:$AV$934,44,FALSE)+VLOOKUP(B431,[1]GD_CHAM_CONG!$C$6:$AV$934,45,FALSE)+VLOOKUP(B431,[1]GD_CHAM_CONG!$C$6:$AV$934,46,FALSE)</f>
        <v>0</v>
      </c>
      <c r="K431" s="15">
        <f>VLOOKUP(B431,[1]GD_CHAM_CONG!$C$6:$AW$934,47,FALSE)</f>
        <v>0</v>
      </c>
      <c r="L431" s="15">
        <f>VLOOKUP(B431,[1]GD_CHAM_CONG!$C$6:$AZ$934,48,FALSE)</f>
        <v>0</v>
      </c>
      <c r="M431" s="15">
        <f>VLOOKUP(B431,[1]GD_CHAM_CONG!$C$6:$BF$934,50,FALSE)+VLOOKUP(B431,[1]GD_CHAM_CONG!$C$6:$BF$934,51,FALSE)+VLOOKUP(B431,[1]GD_CHAM_CONG!$C$6:$BF$934,52,FALSE)+VLOOKUP(B431,[1]GD_CHAM_CONG!$C$6:$BF$934,53,FALSE)+VLOOKUP(B431,[1]GD_CHAM_CONG!$C$6:$BF$934,54,FALSE)</f>
        <v>0</v>
      </c>
      <c r="N431" s="16">
        <f>VLOOKUP(B431,[1]GD_CHAM_CONG!$C$1:$BK$473,61,FALSE)</f>
        <v>1.05</v>
      </c>
      <c r="O431" s="16">
        <f>VLOOKUP(B431,[1]GD_LCD_HS_LNS!$B$4:$F$469,5,FALSE)</f>
        <v>1.75</v>
      </c>
      <c r="P431" s="17">
        <f>VLOOKUP(B431,[1]RPT_LNS_LUONG_CHE_DO!$B$5:$BC$548,54,FALSE)</f>
        <v>8268750.0000000009</v>
      </c>
      <c r="Q431" s="17">
        <f>VLOOKUP(B431,[1]RPT_LNS_LUONG_CHE_DO!$B$5:$CD$916,81,FALSE)</f>
        <v>0</v>
      </c>
      <c r="R431" s="17">
        <f>VLOOKUP(B431,[1]RPT_PHU_CAP_TN!$B$5:$G$992,6,FALSE)</f>
        <v>155000</v>
      </c>
      <c r="S431" s="17">
        <f>VLOOKUP(B431,[1]RPT_TIEN_AN_TRUA!$B$5:$I$993,8,FALSE)</f>
        <v>680000</v>
      </c>
      <c r="T431" s="17">
        <f>VLOOKUP(B431,[1]RPT_LNS_LUONG_CHE_DO!$B$5:$BX$920,75,FALSE)+VLOOKUP(B431,[1]RPT_LNS_LUONG_CHE_DO!$B$5:$BY$920,76,FALSE)</f>
        <v>0</v>
      </c>
      <c r="U431" s="13">
        <f>VLOOKUP(B431,[1]RPT_CAC_KHOAN_GIAM_TRU!$B$4:$I$472,7,FALSE) + VLOOKUP(B431,[1]RPT_CAC_KHOAN_GIAM_TRU!$B$4:$I$472,8,FALSE)</f>
        <v>0</v>
      </c>
      <c r="V431" s="17">
        <f t="shared" si="12"/>
        <v>9103750</v>
      </c>
      <c r="W431" s="18">
        <f>VLOOKUP(B431,[1]RPT_BAO_HIEM!$B$5:$N$992,11,FALSE)</f>
        <v>297600</v>
      </c>
      <c r="X431" s="18">
        <f>VLOOKUP(B431,[1]RPT_BAO_HIEM!$B$5:$N$992,12,FALSE)</f>
        <v>55800</v>
      </c>
      <c r="Y431" s="18">
        <f>VLOOKUP(B431,[1]RPT_BAO_HIEM!$B$5:$N$992,13,FALSE)</f>
        <v>37200</v>
      </c>
      <c r="Z431" s="19">
        <f>MIN(VLOOKUP(B431,[1]RPT_DOAN_PHI!$B$5:$H$894,7,FALSE),115000)</f>
        <v>37200</v>
      </c>
      <c r="AA431" s="18">
        <f>VLOOKUP(B431,[1]RPT_THUE!$B$5:$H$850,7,FALSE)</f>
        <v>0</v>
      </c>
      <c r="AB431" s="18">
        <f t="shared" si="13"/>
        <v>427800</v>
      </c>
      <c r="AC431" s="20">
        <f t="shared" si="14"/>
        <v>8675950</v>
      </c>
      <c r="AD431" s="20"/>
      <c r="AE431" s="20"/>
      <c r="AF431" s="20">
        <f t="shared" si="15"/>
        <v>8675950</v>
      </c>
      <c r="AG431" s="82">
        <f t="shared" si="20"/>
        <v>390600</v>
      </c>
    </row>
    <row r="432" spans="1:33" ht="19.5" customHeight="1">
      <c r="A432" s="12">
        <f t="shared" si="21"/>
        <v>426</v>
      </c>
      <c r="B432" s="40">
        <f>[1]GD_CHUNG!B438</f>
        <v>11769</v>
      </c>
      <c r="C432" s="42" t="str">
        <f>[1]GD_CHUNG!C438</f>
        <v>Ngô Thị Hường</v>
      </c>
      <c r="D432" s="42" t="str">
        <f>[1]GD_CHUNG!D438</f>
        <v>Nv VS MB</v>
      </c>
      <c r="E432" s="13" t="str">
        <f>[1]GD_CHUNG!G438</f>
        <v>HD3N</v>
      </c>
      <c r="F432" s="14">
        <f>VLOOKUP(B432,[1]GD_LCD_HS_LNS!$B$4:$E$993,4,FALSE)</f>
        <v>3100000</v>
      </c>
      <c r="G432" s="54">
        <f>VLOOKUP(B432,[1]GD_CHUNG!$B$5:$N$532,13,FALSE)</f>
        <v>19026925247014</v>
      </c>
      <c r="H432" s="15">
        <f>VLOOKUP(B432,[1]GD_CHAM_CONG!$C$6:$AN$934,38,FALSE)</f>
        <v>5</v>
      </c>
      <c r="I432" s="15">
        <f>VLOOKUP(B432,[1]GD_CHAM_CONG!$C$6:$AS$934,39,FALSE)+VLOOKUP(B432,[1]GD_CHAM_CONG!$C$6:$AS$934,40,FALSE)+VLOOKUP(B432,[1]GD_CHAM_CONG!$C$6:$AS$934,41,FALSE)+VLOOKUP(B432,[1]GD_CHAM_CONG!$C$6:$AS$934,42,FALSE)+VLOOKUP(B432,[1]GD_CHAM_CONG!$C$6:$AS$934,43,FALSE)</f>
        <v>0</v>
      </c>
      <c r="J432" s="15">
        <f>VLOOKUP(B432,[1]GD_CHAM_CONG!$C$6:$AV$934,44,FALSE)+VLOOKUP(B432,[1]GD_CHAM_CONG!$C$6:$AV$934,45,FALSE)+VLOOKUP(B432,[1]GD_CHAM_CONG!$C$6:$AV$934,46,FALSE)</f>
        <v>16</v>
      </c>
      <c r="K432" s="15">
        <f>VLOOKUP(B432,[1]GD_CHAM_CONG!$C$6:$AW$934,47,FALSE)</f>
        <v>0</v>
      </c>
      <c r="L432" s="15">
        <f>VLOOKUP(B432,[1]GD_CHAM_CONG!$C$6:$AZ$934,48,FALSE)</f>
        <v>6</v>
      </c>
      <c r="M432" s="15">
        <f>VLOOKUP(B432,[1]GD_CHAM_CONG!$C$6:$BF$934,50,FALSE)+VLOOKUP(B432,[1]GD_CHAM_CONG!$C$6:$BF$934,51,FALSE)+VLOOKUP(B432,[1]GD_CHAM_CONG!$C$6:$BF$934,52,FALSE)+VLOOKUP(B432,[1]GD_CHAM_CONG!$C$6:$BF$934,53,FALSE)+VLOOKUP(B432,[1]GD_CHAM_CONG!$C$6:$BF$934,54,FALSE)</f>
        <v>0</v>
      </c>
      <c r="N432" s="16">
        <f>VLOOKUP(B432,[1]GD_CHAM_CONG!$C$1:$BK$473,61,FALSE)</f>
        <v>1</v>
      </c>
      <c r="O432" s="16">
        <f>VLOOKUP(B432,[1]GD_LCD_HS_LNS!$B$4:$F$469,5,FALSE)</f>
        <v>1.47</v>
      </c>
      <c r="P432" s="17">
        <f>VLOOKUP(B432,[1]RPT_LNS_LUONG_CHE_DO!$B$5:$BC$548,54,FALSE)</f>
        <v>1617000</v>
      </c>
      <c r="Q432" s="17">
        <f>VLOOKUP(B432,[1]RPT_LNS_LUONG_CHE_DO!$B$5:$CD$916,81,FALSE)</f>
        <v>715384.61538461538</v>
      </c>
      <c r="R432" s="17">
        <f>VLOOKUP(B432,[1]RPT_PHU_CAP_TN!$B$5:$G$992,6,FALSE)</f>
        <v>0</v>
      </c>
      <c r="S432" s="17">
        <f>VLOOKUP(B432,[1]RPT_TIEN_AN_TRUA!$B$5:$I$993,8,FALSE)</f>
        <v>125925.92592592591</v>
      </c>
      <c r="T432" s="17">
        <f>VLOOKUP(B432,[1]RPT_LNS_LUONG_CHE_DO!$B$5:$BX$920,75,FALSE)+VLOOKUP(B432,[1]RPT_LNS_LUONG_CHE_DO!$B$5:$BY$920,76,FALSE)</f>
        <v>0</v>
      </c>
      <c r="U432" s="13">
        <f>VLOOKUP(B432,[1]RPT_CAC_KHOAN_GIAM_TRU!$B$4:$I$472,7,FALSE) + VLOOKUP(B432,[1]RPT_CAC_KHOAN_GIAM_TRU!$B$4:$I$472,8,FALSE)</f>
        <v>0</v>
      </c>
      <c r="V432" s="17">
        <f t="shared" si="12"/>
        <v>2458310.5413105413</v>
      </c>
      <c r="W432" s="18">
        <f>VLOOKUP(B432,[1]RPT_BAO_HIEM!$B$5:$N$992,11,FALSE)</f>
        <v>0</v>
      </c>
      <c r="X432" s="18">
        <f>VLOOKUP(B432,[1]RPT_BAO_HIEM!$B$5:$N$992,12,FALSE)</f>
        <v>0</v>
      </c>
      <c r="Y432" s="18">
        <f>VLOOKUP(B432,[1]RPT_BAO_HIEM!$B$5:$N$992,13,FALSE)</f>
        <v>0</v>
      </c>
      <c r="Z432" s="19">
        <f>MIN(VLOOKUP(B432,[1]RPT_DOAN_PHI!$B$5:$H$894,7,FALSE),115000)</f>
        <v>0</v>
      </c>
      <c r="AA432" s="18">
        <f>VLOOKUP(B432,[1]RPT_THUE!$B$5:$H$850,7,FALSE)</f>
        <v>0</v>
      </c>
      <c r="AB432" s="18">
        <f t="shared" si="13"/>
        <v>0</v>
      </c>
      <c r="AC432" s="20">
        <f t="shared" si="14"/>
        <v>2458310.5413105413</v>
      </c>
      <c r="AD432" s="20"/>
      <c r="AE432" s="20"/>
      <c r="AF432" s="20">
        <f t="shared" si="15"/>
        <v>2458310.5413105413</v>
      </c>
      <c r="AG432" s="82">
        <f t="shared" si="20"/>
        <v>0</v>
      </c>
    </row>
    <row r="433" spans="1:33" ht="19.5" customHeight="1">
      <c r="A433" s="12">
        <f t="shared" si="21"/>
        <v>427</v>
      </c>
      <c r="B433" s="40">
        <f>[1]GD_CHUNG!B439</f>
        <v>201502</v>
      </c>
      <c r="C433" s="42" t="str">
        <f>[1]GD_CHUNG!C439</f>
        <v>Nguyễn Thị Khánh</v>
      </c>
      <c r="D433" s="42" t="str">
        <f>[1]GD_CHUNG!D439</f>
        <v>Nhân viên VSMB</v>
      </c>
      <c r="E433" s="13" t="str">
        <f>[1]GD_CHUNG!G439</f>
        <v>HD1N</v>
      </c>
      <c r="F433" s="14">
        <f>VLOOKUP(B433,[1]GD_LCD_HS_LNS!$B$4:$E$993,4,FALSE)</f>
        <v>3100000</v>
      </c>
      <c r="G433" s="55">
        <v>19029389609012</v>
      </c>
      <c r="H433" s="15">
        <f>VLOOKUP(B433,[1]GD_CHAM_CONG!$C$6:$AN$934,38,FALSE)</f>
        <v>27</v>
      </c>
      <c r="I433" s="15">
        <f>VLOOKUP(B433,[1]GD_CHAM_CONG!$C$6:$AS$934,39,FALSE)+VLOOKUP(B433,[1]GD_CHAM_CONG!$C$6:$AS$934,40,FALSE)+VLOOKUP(B433,[1]GD_CHAM_CONG!$C$6:$AS$934,41,FALSE)+VLOOKUP(B433,[1]GD_CHAM_CONG!$C$6:$AS$934,42,FALSE)+VLOOKUP(B433,[1]GD_CHAM_CONG!$C$6:$AS$934,43,FALSE)</f>
        <v>0</v>
      </c>
      <c r="J433" s="15">
        <f>VLOOKUP(B433,[1]GD_CHAM_CONG!$C$6:$AV$934,44,FALSE)+VLOOKUP(B433,[1]GD_CHAM_CONG!$C$6:$AV$934,45,FALSE)+VLOOKUP(B433,[1]GD_CHAM_CONG!$C$6:$AV$934,46,FALSE)</f>
        <v>0</v>
      </c>
      <c r="K433" s="15">
        <f>VLOOKUP(B433,[1]GD_CHAM_CONG!$C$6:$AW$934,47,FALSE)</f>
        <v>0</v>
      </c>
      <c r="L433" s="15">
        <f>VLOOKUP(B433,[1]GD_CHAM_CONG!$C$6:$AZ$934,48,FALSE)</f>
        <v>0</v>
      </c>
      <c r="M433" s="15">
        <f>VLOOKUP(B433,[1]GD_CHAM_CONG!$C$6:$BF$934,50,FALSE)+VLOOKUP(B433,[1]GD_CHAM_CONG!$C$6:$BF$934,51,FALSE)+VLOOKUP(B433,[1]GD_CHAM_CONG!$C$6:$BF$934,52,FALSE)+VLOOKUP(B433,[1]GD_CHAM_CONG!$C$6:$BF$934,53,FALSE)+VLOOKUP(B433,[1]GD_CHAM_CONG!$C$6:$BF$934,54,FALSE)</f>
        <v>0</v>
      </c>
      <c r="N433" s="16">
        <f>VLOOKUP(B433,[1]GD_CHAM_CONG!$C$1:$BK$473,61,FALSE)</f>
        <v>1</v>
      </c>
      <c r="O433" s="16">
        <f>VLOOKUP(B433,[1]GD_LCD_HS_LNS!$B$4:$F$469,5,FALSE)</f>
        <v>1.47</v>
      </c>
      <c r="P433" s="17">
        <f>VLOOKUP(B433,[1]RPT_LNS_LUONG_CHE_DO!$B$5:$BC$548,54,FALSE)</f>
        <v>5953500</v>
      </c>
      <c r="Q433" s="17">
        <f>VLOOKUP(B433,[1]RPT_LNS_LUONG_CHE_DO!$B$5:$CD$916,81,FALSE)</f>
        <v>0</v>
      </c>
      <c r="R433" s="17">
        <f>VLOOKUP(B433,[1]RPT_PHU_CAP_TN!$B$5:$G$992,6,FALSE)</f>
        <v>0</v>
      </c>
      <c r="S433" s="17">
        <f>VLOOKUP(B433,[1]RPT_TIEN_AN_TRUA!$B$5:$I$993,8,FALSE)</f>
        <v>680000</v>
      </c>
      <c r="T433" s="17">
        <f>VLOOKUP(B433,[1]RPT_LNS_LUONG_CHE_DO!$B$5:$BX$920,75,FALSE)+VLOOKUP(B433,[1]RPT_LNS_LUONG_CHE_DO!$B$5:$BY$920,76,FALSE)</f>
        <v>0</v>
      </c>
      <c r="U433" s="13">
        <f>VLOOKUP(B433,[1]RPT_CAC_KHOAN_GIAM_TRU!$B$4:$I$472,7,FALSE) + VLOOKUP(B433,[1]RPT_CAC_KHOAN_GIAM_TRU!$B$4:$I$472,8,FALSE)</f>
        <v>0</v>
      </c>
      <c r="V433" s="17">
        <f t="shared" si="12"/>
        <v>6633500</v>
      </c>
      <c r="W433" s="18">
        <f>VLOOKUP(B433,[1]RPT_BAO_HIEM!$B$5:$N$992,11,FALSE)</f>
        <v>248000</v>
      </c>
      <c r="X433" s="18">
        <f>VLOOKUP(B433,[1]RPT_BAO_HIEM!$B$5:$N$992,12,FALSE)</f>
        <v>46500</v>
      </c>
      <c r="Y433" s="18">
        <f>VLOOKUP(B433,[1]RPT_BAO_HIEM!$B$5:$N$992,13,FALSE)</f>
        <v>31000</v>
      </c>
      <c r="Z433" s="19">
        <f>MIN(VLOOKUP(B433,[1]RPT_DOAN_PHI!$B$5:$H$894,7,FALSE),115000)</f>
        <v>31000</v>
      </c>
      <c r="AA433" s="18">
        <f>VLOOKUP(B433,[1]RPT_THUE!$B$5:$H$850,7,FALSE)</f>
        <v>0</v>
      </c>
      <c r="AB433" s="18">
        <f t="shared" si="13"/>
        <v>356500</v>
      </c>
      <c r="AC433" s="20">
        <f t="shared" si="14"/>
        <v>6277000</v>
      </c>
      <c r="AD433" s="20"/>
      <c r="AE433" s="21"/>
      <c r="AF433" s="20">
        <f t="shared" si="15"/>
        <v>6277000</v>
      </c>
      <c r="AG433" s="82">
        <f t="shared" si="20"/>
        <v>325500</v>
      </c>
    </row>
    <row r="434" spans="1:33" ht="19.5" customHeight="1">
      <c r="A434" s="12">
        <f t="shared" si="21"/>
        <v>428</v>
      </c>
      <c r="B434" s="40">
        <f>[1]GD_CHUNG!B440</f>
        <v>13728</v>
      </c>
      <c r="C434" s="42" t="str">
        <f>[1]GD_CHUNG!C440</f>
        <v>Nguyễn Thị Thanh</v>
      </c>
      <c r="D434" s="42" t="str">
        <f>[1]GD_CHUNG!D440</f>
        <v>Nv vệ sinh</v>
      </c>
      <c r="E434" s="13" t="str">
        <f>[1]GD_CHUNG!G440</f>
        <v>HD1N</v>
      </c>
      <c r="F434" s="14">
        <f>VLOOKUP(B434,[1]GD_LCD_HS_LNS!$B$4:$E$993,4,FALSE)</f>
        <v>3100000</v>
      </c>
      <c r="G434" s="55">
        <v>19024874931011</v>
      </c>
      <c r="H434" s="15">
        <f>VLOOKUP(B434,[1]GD_CHAM_CONG!$C$6:$AN$934,38,FALSE)</f>
        <v>27</v>
      </c>
      <c r="I434" s="15">
        <f>VLOOKUP(B434,[1]GD_CHAM_CONG!$C$6:$AS$934,39,FALSE)+VLOOKUP(B434,[1]GD_CHAM_CONG!$C$6:$AS$934,40,FALSE)+VLOOKUP(B434,[1]GD_CHAM_CONG!$C$6:$AS$934,41,FALSE)+VLOOKUP(B434,[1]GD_CHAM_CONG!$C$6:$AS$934,42,FALSE)+VLOOKUP(B434,[1]GD_CHAM_CONG!$C$6:$AS$934,43,FALSE)</f>
        <v>0</v>
      </c>
      <c r="J434" s="15">
        <f>VLOOKUP(B434,[1]GD_CHAM_CONG!$C$6:$AV$934,44,FALSE)+VLOOKUP(B434,[1]GD_CHAM_CONG!$C$6:$AV$934,45,FALSE)+VLOOKUP(B434,[1]GD_CHAM_CONG!$C$6:$AV$934,46,FALSE)</f>
        <v>0</v>
      </c>
      <c r="K434" s="15">
        <f>VLOOKUP(B434,[1]GD_CHAM_CONG!$C$6:$AW$934,47,FALSE)</f>
        <v>0</v>
      </c>
      <c r="L434" s="15">
        <f>VLOOKUP(B434,[1]GD_CHAM_CONG!$C$6:$AZ$934,48,FALSE)</f>
        <v>0</v>
      </c>
      <c r="M434" s="15">
        <f>VLOOKUP(B434,[1]GD_CHAM_CONG!$C$6:$BF$934,50,FALSE)+VLOOKUP(B434,[1]GD_CHAM_CONG!$C$6:$BF$934,51,FALSE)+VLOOKUP(B434,[1]GD_CHAM_CONG!$C$6:$BF$934,52,FALSE)+VLOOKUP(B434,[1]GD_CHAM_CONG!$C$6:$BF$934,53,FALSE)+VLOOKUP(B434,[1]GD_CHAM_CONG!$C$6:$BF$934,54,FALSE)</f>
        <v>0</v>
      </c>
      <c r="N434" s="16">
        <f>VLOOKUP(B434,[1]GD_CHAM_CONG!$C$1:$BK$473,61,FALSE)</f>
        <v>1.05</v>
      </c>
      <c r="O434" s="16">
        <f>VLOOKUP(B434,[1]GD_LCD_HS_LNS!$B$4:$F$469,5,FALSE)</f>
        <v>1.47</v>
      </c>
      <c r="P434" s="17">
        <f>VLOOKUP(B434,[1]RPT_LNS_LUONG_CHE_DO!$B$5:$BC$548,54,FALSE)</f>
        <v>6251175</v>
      </c>
      <c r="Q434" s="17">
        <f>VLOOKUP(B434,[1]RPT_LNS_LUONG_CHE_DO!$B$5:$CD$916,81,FALSE)</f>
        <v>0</v>
      </c>
      <c r="R434" s="17">
        <f>VLOOKUP(B434,[1]RPT_PHU_CAP_TN!$B$5:$G$992,6,FALSE)</f>
        <v>0</v>
      </c>
      <c r="S434" s="17">
        <f>VLOOKUP(B434,[1]RPT_TIEN_AN_TRUA!$B$5:$I$993,8,FALSE)</f>
        <v>680000</v>
      </c>
      <c r="T434" s="17">
        <f>VLOOKUP(B434,[1]RPT_LNS_LUONG_CHE_DO!$B$5:$BX$920,75,FALSE)+VLOOKUP(B434,[1]RPT_LNS_LUONG_CHE_DO!$B$5:$BY$920,76,FALSE)</f>
        <v>0</v>
      </c>
      <c r="U434" s="13">
        <f>VLOOKUP(B434,[1]RPT_CAC_KHOAN_GIAM_TRU!$B$4:$I$472,7,FALSE) + VLOOKUP(B434,[1]RPT_CAC_KHOAN_GIAM_TRU!$B$4:$I$472,8,FALSE)</f>
        <v>0</v>
      </c>
      <c r="V434" s="17">
        <f t="shared" si="12"/>
        <v>6931175</v>
      </c>
      <c r="W434" s="18">
        <f>VLOOKUP(B434,[1]RPT_BAO_HIEM!$B$5:$N$992,11,FALSE)</f>
        <v>248000</v>
      </c>
      <c r="X434" s="18">
        <f>VLOOKUP(B434,[1]RPT_BAO_HIEM!$B$5:$N$992,12,FALSE)</f>
        <v>46500</v>
      </c>
      <c r="Y434" s="18">
        <f>VLOOKUP(B434,[1]RPT_BAO_HIEM!$B$5:$N$992,13,FALSE)</f>
        <v>31000</v>
      </c>
      <c r="Z434" s="19">
        <f>MIN(VLOOKUP(B434,[1]RPT_DOAN_PHI!$B$5:$H$894,7,FALSE),115000)</f>
        <v>31000</v>
      </c>
      <c r="AA434" s="18">
        <f>VLOOKUP(B434,[1]RPT_THUE!$B$5:$H$850,7,FALSE)</f>
        <v>0</v>
      </c>
      <c r="AB434" s="18">
        <f t="shared" si="13"/>
        <v>356500</v>
      </c>
      <c r="AC434" s="20">
        <f t="shared" si="14"/>
        <v>6574675</v>
      </c>
      <c r="AD434" s="20"/>
      <c r="AE434" s="20"/>
      <c r="AF434" s="20">
        <f t="shared" si="15"/>
        <v>6574675</v>
      </c>
      <c r="AG434" s="82">
        <f t="shared" si="20"/>
        <v>325500</v>
      </c>
    </row>
    <row r="435" spans="1:33" ht="19.5" customHeight="1">
      <c r="A435" s="12">
        <f t="shared" si="21"/>
        <v>429</v>
      </c>
      <c r="B435" s="40">
        <f>[1]GD_CHUNG!B441</f>
        <v>13745</v>
      </c>
      <c r="C435" s="42" t="str">
        <f>[1]GD_CHUNG!C441</f>
        <v>Nguyễn Thị Hoài Hương</v>
      </c>
      <c r="D435" s="42" t="str">
        <f>[1]GD_CHUNG!D441</f>
        <v>Nv vệ sinh</v>
      </c>
      <c r="E435" s="13" t="str">
        <f>[1]GD_CHUNG!G441</f>
        <v>HD1N</v>
      </c>
      <c r="F435" s="14">
        <f>VLOOKUP(B435,[1]GD_LCD_HS_LNS!$B$4:$E$993,4,FALSE)</f>
        <v>3100000</v>
      </c>
      <c r="G435" s="55">
        <v>19029389538018</v>
      </c>
      <c r="H435" s="15">
        <f>VLOOKUP(B435,[1]GD_CHAM_CONG!$C$6:$AN$934,38,FALSE)</f>
        <v>27</v>
      </c>
      <c r="I435" s="15">
        <f>VLOOKUP(B435,[1]GD_CHAM_CONG!$C$6:$AS$934,39,FALSE)+VLOOKUP(B435,[1]GD_CHAM_CONG!$C$6:$AS$934,40,FALSE)+VLOOKUP(B435,[1]GD_CHAM_CONG!$C$6:$AS$934,41,FALSE)+VLOOKUP(B435,[1]GD_CHAM_CONG!$C$6:$AS$934,42,FALSE)+VLOOKUP(B435,[1]GD_CHAM_CONG!$C$6:$AS$934,43,FALSE)</f>
        <v>0</v>
      </c>
      <c r="J435" s="15">
        <f>VLOOKUP(B435,[1]GD_CHAM_CONG!$C$6:$AV$934,44,FALSE)+VLOOKUP(B435,[1]GD_CHAM_CONG!$C$6:$AV$934,45,FALSE)+VLOOKUP(B435,[1]GD_CHAM_CONG!$C$6:$AV$934,46,FALSE)</f>
        <v>0</v>
      </c>
      <c r="K435" s="15">
        <f>VLOOKUP(B435,[1]GD_CHAM_CONG!$C$6:$AW$934,47,FALSE)</f>
        <v>0</v>
      </c>
      <c r="L435" s="15">
        <f>VLOOKUP(B435,[1]GD_CHAM_CONG!$C$6:$AZ$934,48,FALSE)</f>
        <v>0</v>
      </c>
      <c r="M435" s="15">
        <f>VLOOKUP(B435,[1]GD_CHAM_CONG!$C$6:$BF$934,50,FALSE)+VLOOKUP(B435,[1]GD_CHAM_CONG!$C$6:$BF$934,51,FALSE)+VLOOKUP(B435,[1]GD_CHAM_CONG!$C$6:$BF$934,52,FALSE)+VLOOKUP(B435,[1]GD_CHAM_CONG!$C$6:$BF$934,53,FALSE)+VLOOKUP(B435,[1]GD_CHAM_CONG!$C$6:$BF$934,54,FALSE)</f>
        <v>0</v>
      </c>
      <c r="N435" s="16">
        <f>VLOOKUP(B435,[1]GD_CHAM_CONG!$C$1:$BK$473,61,FALSE)</f>
        <v>1</v>
      </c>
      <c r="O435" s="16">
        <f>VLOOKUP(B435,[1]GD_LCD_HS_LNS!$B$4:$F$469,5,FALSE)</f>
        <v>1.47</v>
      </c>
      <c r="P435" s="17">
        <f>VLOOKUP(B435,[1]RPT_LNS_LUONG_CHE_DO!$B$5:$BC$548,54,FALSE)</f>
        <v>5953500</v>
      </c>
      <c r="Q435" s="17">
        <f>VLOOKUP(B435,[1]RPT_LNS_LUONG_CHE_DO!$B$5:$CD$916,81,FALSE)</f>
        <v>0</v>
      </c>
      <c r="R435" s="17">
        <f>VLOOKUP(B435,[1]RPT_PHU_CAP_TN!$B$5:$G$992,6,FALSE)</f>
        <v>0</v>
      </c>
      <c r="S435" s="17">
        <f>VLOOKUP(B435,[1]RPT_TIEN_AN_TRUA!$B$5:$I$993,8,FALSE)</f>
        <v>680000</v>
      </c>
      <c r="T435" s="17">
        <f>VLOOKUP(B435,[1]RPT_LNS_LUONG_CHE_DO!$B$5:$BX$920,75,FALSE)+VLOOKUP(B435,[1]RPT_LNS_LUONG_CHE_DO!$B$5:$BY$920,76,FALSE)</f>
        <v>0</v>
      </c>
      <c r="U435" s="13">
        <f>VLOOKUP(B435,[1]RPT_CAC_KHOAN_GIAM_TRU!$B$4:$I$472,7,FALSE) + VLOOKUP(B435,[1]RPT_CAC_KHOAN_GIAM_TRU!$B$4:$I$472,8,FALSE)</f>
        <v>0</v>
      </c>
      <c r="V435" s="17">
        <f t="shared" si="12"/>
        <v>6633500</v>
      </c>
      <c r="W435" s="18">
        <f>VLOOKUP(B435,[1]RPT_BAO_HIEM!$B$5:$N$992,11,FALSE)</f>
        <v>248000</v>
      </c>
      <c r="X435" s="18">
        <f>VLOOKUP(B435,[1]RPT_BAO_HIEM!$B$5:$N$992,12,FALSE)</f>
        <v>46500</v>
      </c>
      <c r="Y435" s="18">
        <f>VLOOKUP(B435,[1]RPT_BAO_HIEM!$B$5:$N$992,13,FALSE)</f>
        <v>31000</v>
      </c>
      <c r="Z435" s="19">
        <f>MIN(VLOOKUP(B435,[1]RPT_DOAN_PHI!$B$5:$H$894,7,FALSE),115000)</f>
        <v>31000</v>
      </c>
      <c r="AA435" s="18">
        <f>VLOOKUP(B435,[1]RPT_THUE!$B$5:$H$850,7,FALSE)</f>
        <v>0</v>
      </c>
      <c r="AB435" s="18">
        <f t="shared" si="13"/>
        <v>356500</v>
      </c>
      <c r="AC435" s="20">
        <f t="shared" si="14"/>
        <v>6277000</v>
      </c>
      <c r="AD435" s="20"/>
      <c r="AE435" s="20"/>
      <c r="AF435" s="20">
        <f t="shared" si="15"/>
        <v>6277000</v>
      </c>
      <c r="AG435" s="82">
        <f t="shared" si="20"/>
        <v>325500</v>
      </c>
    </row>
    <row r="436" spans="1:33" ht="19.5" customHeight="1">
      <c r="A436" s="12">
        <f t="shared" si="21"/>
        <v>430</v>
      </c>
      <c r="B436" s="40">
        <f>[1]GD_CHUNG!B442</f>
        <v>13746</v>
      </c>
      <c r="C436" s="42" t="str">
        <f>[1]GD_CHUNG!C442</f>
        <v>Nguyễn Minh Tuấn</v>
      </c>
      <c r="D436" s="42" t="str">
        <f>[1]GD_CHUNG!D442</f>
        <v>Nv vệ sinh</v>
      </c>
      <c r="E436" s="13" t="str">
        <f>[1]GD_CHUNG!G442</f>
        <v>HD1N</v>
      </c>
      <c r="F436" s="14">
        <f>VLOOKUP(B436,[1]GD_LCD_HS_LNS!$B$4:$E$993,4,FALSE)</f>
        <v>3100000</v>
      </c>
      <c r="G436" s="55">
        <v>19029389540012</v>
      </c>
      <c r="H436" s="15">
        <f>VLOOKUP(B436,[1]GD_CHAM_CONG!$C$6:$AN$934,38,FALSE)</f>
        <v>27</v>
      </c>
      <c r="I436" s="15">
        <f>VLOOKUP(B436,[1]GD_CHAM_CONG!$C$6:$AS$934,39,FALSE)+VLOOKUP(B436,[1]GD_CHAM_CONG!$C$6:$AS$934,40,FALSE)+VLOOKUP(B436,[1]GD_CHAM_CONG!$C$6:$AS$934,41,FALSE)+VLOOKUP(B436,[1]GD_CHAM_CONG!$C$6:$AS$934,42,FALSE)+VLOOKUP(B436,[1]GD_CHAM_CONG!$C$6:$AS$934,43,FALSE)</f>
        <v>0</v>
      </c>
      <c r="J436" s="15">
        <f>VLOOKUP(B436,[1]GD_CHAM_CONG!$C$6:$AV$934,44,FALSE)+VLOOKUP(B436,[1]GD_CHAM_CONG!$C$6:$AV$934,45,FALSE)+VLOOKUP(B436,[1]GD_CHAM_CONG!$C$6:$AV$934,46,FALSE)</f>
        <v>0</v>
      </c>
      <c r="K436" s="15">
        <f>VLOOKUP(B436,[1]GD_CHAM_CONG!$C$6:$AW$934,47,FALSE)</f>
        <v>0</v>
      </c>
      <c r="L436" s="15">
        <f>VLOOKUP(B436,[1]GD_CHAM_CONG!$C$6:$AZ$934,48,FALSE)</f>
        <v>0</v>
      </c>
      <c r="M436" s="15">
        <f>VLOOKUP(B436,[1]GD_CHAM_CONG!$C$6:$BF$934,50,FALSE)+VLOOKUP(B436,[1]GD_CHAM_CONG!$C$6:$BF$934,51,FALSE)+VLOOKUP(B436,[1]GD_CHAM_CONG!$C$6:$BF$934,52,FALSE)+VLOOKUP(B436,[1]GD_CHAM_CONG!$C$6:$BF$934,53,FALSE)+VLOOKUP(B436,[1]GD_CHAM_CONG!$C$6:$BF$934,54,FALSE)</f>
        <v>0</v>
      </c>
      <c r="N436" s="16">
        <f>VLOOKUP(B436,[1]GD_CHAM_CONG!$C$1:$BK$473,61,FALSE)</f>
        <v>1.05</v>
      </c>
      <c r="O436" s="16">
        <f>VLOOKUP(B436,[1]GD_LCD_HS_LNS!$B$4:$F$469,5,FALSE)</f>
        <v>1.47</v>
      </c>
      <c r="P436" s="17">
        <f>VLOOKUP(B436,[1]RPT_LNS_LUONG_CHE_DO!$B$5:$BC$548,54,FALSE)</f>
        <v>6251175</v>
      </c>
      <c r="Q436" s="17">
        <f>VLOOKUP(B436,[1]RPT_LNS_LUONG_CHE_DO!$B$5:$CD$916,81,FALSE)</f>
        <v>0</v>
      </c>
      <c r="R436" s="17">
        <f>VLOOKUP(B436,[1]RPT_PHU_CAP_TN!$B$5:$G$992,6,FALSE)</f>
        <v>0</v>
      </c>
      <c r="S436" s="17">
        <f>VLOOKUP(B436,[1]RPT_TIEN_AN_TRUA!$B$5:$I$993,8,FALSE)</f>
        <v>680000</v>
      </c>
      <c r="T436" s="17">
        <f>VLOOKUP(B436,[1]RPT_LNS_LUONG_CHE_DO!$B$5:$BX$920,75,FALSE)+VLOOKUP(B436,[1]RPT_LNS_LUONG_CHE_DO!$B$5:$BY$920,76,FALSE)</f>
        <v>357692.30769230769</v>
      </c>
      <c r="U436" s="13">
        <f>VLOOKUP(B436,[1]RPT_CAC_KHOAN_GIAM_TRU!$B$4:$I$472,7,FALSE) + VLOOKUP(B436,[1]RPT_CAC_KHOAN_GIAM_TRU!$B$4:$I$472,8,FALSE)</f>
        <v>119230.76923076922</v>
      </c>
      <c r="V436" s="17">
        <f t="shared" si="12"/>
        <v>7288867.307692308</v>
      </c>
      <c r="W436" s="18">
        <f>VLOOKUP(B436,[1]RPT_BAO_HIEM!$B$5:$N$992,11,FALSE)</f>
        <v>248000</v>
      </c>
      <c r="X436" s="18">
        <f>VLOOKUP(B436,[1]RPT_BAO_HIEM!$B$5:$N$992,12,FALSE)</f>
        <v>46500</v>
      </c>
      <c r="Y436" s="18">
        <f>VLOOKUP(B436,[1]RPT_BAO_HIEM!$B$5:$N$992,13,FALSE)</f>
        <v>31000</v>
      </c>
      <c r="Z436" s="19">
        <f>MIN(VLOOKUP(B436,[1]RPT_DOAN_PHI!$B$5:$H$894,7,FALSE),115000)</f>
        <v>31000</v>
      </c>
      <c r="AA436" s="18">
        <f>VLOOKUP(B436,[1]RPT_THUE!$B$5:$H$850,7,FALSE)</f>
        <v>0</v>
      </c>
      <c r="AB436" s="18">
        <f t="shared" si="13"/>
        <v>356500</v>
      </c>
      <c r="AC436" s="20">
        <f t="shared" si="14"/>
        <v>6932367.307692308</v>
      </c>
      <c r="AD436" s="20"/>
      <c r="AE436" s="20"/>
      <c r="AF436" s="20">
        <f t="shared" si="15"/>
        <v>6932367.307692308</v>
      </c>
      <c r="AG436" s="82">
        <f t="shared" si="20"/>
        <v>325500</v>
      </c>
    </row>
    <row r="437" spans="1:33" ht="19.5" customHeight="1">
      <c r="A437" s="12">
        <f t="shared" si="21"/>
        <v>431</v>
      </c>
      <c r="B437" s="40">
        <f>[1]GD_CHUNG!B443</f>
        <v>13747</v>
      </c>
      <c r="C437" s="42" t="str">
        <f>[1]GD_CHUNG!C443</f>
        <v>Nguyễn Thị Liên</v>
      </c>
      <c r="D437" s="42" t="str">
        <f>[1]GD_CHUNG!D443</f>
        <v>Nv vệ sinh</v>
      </c>
      <c r="E437" s="13" t="str">
        <f>[1]GD_CHUNG!G443</f>
        <v>HD1N</v>
      </c>
      <c r="F437" s="14">
        <f>VLOOKUP(B437,[1]GD_LCD_HS_LNS!$B$4:$E$993,4,FALSE)</f>
        <v>3100000</v>
      </c>
      <c r="G437" s="55">
        <v>19029389541019</v>
      </c>
      <c r="H437" s="15">
        <f>VLOOKUP(B437,[1]GD_CHAM_CONG!$C$6:$AN$934,38,FALSE)</f>
        <v>27</v>
      </c>
      <c r="I437" s="15">
        <f>VLOOKUP(B437,[1]GD_CHAM_CONG!$C$6:$AS$934,39,FALSE)+VLOOKUP(B437,[1]GD_CHAM_CONG!$C$6:$AS$934,40,FALSE)+VLOOKUP(B437,[1]GD_CHAM_CONG!$C$6:$AS$934,41,FALSE)+VLOOKUP(B437,[1]GD_CHAM_CONG!$C$6:$AS$934,42,FALSE)+VLOOKUP(B437,[1]GD_CHAM_CONG!$C$6:$AS$934,43,FALSE)</f>
        <v>0</v>
      </c>
      <c r="J437" s="15">
        <f>VLOOKUP(B437,[1]GD_CHAM_CONG!$C$6:$AV$934,44,FALSE)+VLOOKUP(B437,[1]GD_CHAM_CONG!$C$6:$AV$934,45,FALSE)+VLOOKUP(B437,[1]GD_CHAM_CONG!$C$6:$AV$934,46,FALSE)</f>
        <v>0</v>
      </c>
      <c r="K437" s="15">
        <f>VLOOKUP(B437,[1]GD_CHAM_CONG!$C$6:$AW$934,47,FALSE)</f>
        <v>0</v>
      </c>
      <c r="L437" s="15">
        <f>VLOOKUP(B437,[1]GD_CHAM_CONG!$C$6:$AZ$934,48,FALSE)</f>
        <v>0</v>
      </c>
      <c r="M437" s="15">
        <f>VLOOKUP(B437,[1]GD_CHAM_CONG!$C$6:$BF$934,50,FALSE)+VLOOKUP(B437,[1]GD_CHAM_CONG!$C$6:$BF$934,51,FALSE)+VLOOKUP(B437,[1]GD_CHAM_CONG!$C$6:$BF$934,52,FALSE)+VLOOKUP(B437,[1]GD_CHAM_CONG!$C$6:$BF$934,53,FALSE)+VLOOKUP(B437,[1]GD_CHAM_CONG!$C$6:$BF$934,54,FALSE)</f>
        <v>0</v>
      </c>
      <c r="N437" s="16">
        <f>VLOOKUP(B437,[1]GD_CHAM_CONG!$C$1:$BK$473,61,FALSE)</f>
        <v>1</v>
      </c>
      <c r="O437" s="16">
        <f>VLOOKUP(B437,[1]GD_LCD_HS_LNS!$B$4:$F$469,5,FALSE)</f>
        <v>1.47</v>
      </c>
      <c r="P437" s="17">
        <f>VLOOKUP(B437,[1]RPT_LNS_LUONG_CHE_DO!$B$5:$BC$548,54,FALSE)</f>
        <v>5953500</v>
      </c>
      <c r="Q437" s="17">
        <f>VLOOKUP(B437,[1]RPT_LNS_LUONG_CHE_DO!$B$5:$CD$916,81,FALSE)</f>
        <v>0</v>
      </c>
      <c r="R437" s="17">
        <f>VLOOKUP(B437,[1]RPT_PHU_CAP_TN!$B$5:$G$992,6,FALSE)</f>
        <v>0</v>
      </c>
      <c r="S437" s="17">
        <f>VLOOKUP(B437,[1]RPT_TIEN_AN_TRUA!$B$5:$I$993,8,FALSE)</f>
        <v>680000</v>
      </c>
      <c r="T437" s="17">
        <f>VLOOKUP(B437,[1]RPT_LNS_LUONG_CHE_DO!$B$5:$BX$920,75,FALSE)+VLOOKUP(B437,[1]RPT_LNS_LUONG_CHE_DO!$B$5:$BY$920,76,FALSE)</f>
        <v>0</v>
      </c>
      <c r="U437" s="13">
        <f>VLOOKUP(B437,[1]RPT_CAC_KHOAN_GIAM_TRU!$B$4:$I$472,7,FALSE) + VLOOKUP(B437,[1]RPT_CAC_KHOAN_GIAM_TRU!$B$4:$I$472,8,FALSE)</f>
        <v>0</v>
      </c>
      <c r="V437" s="17">
        <f t="shared" si="12"/>
        <v>6633500</v>
      </c>
      <c r="W437" s="18">
        <f>VLOOKUP(B437,[1]RPT_BAO_HIEM!$B$5:$N$992,11,FALSE)</f>
        <v>248000</v>
      </c>
      <c r="X437" s="18">
        <f>VLOOKUP(B437,[1]RPT_BAO_HIEM!$B$5:$N$992,12,FALSE)</f>
        <v>46500</v>
      </c>
      <c r="Y437" s="18">
        <f>VLOOKUP(B437,[1]RPT_BAO_HIEM!$B$5:$N$992,13,FALSE)</f>
        <v>31000</v>
      </c>
      <c r="Z437" s="19">
        <f>MIN(VLOOKUP(B437,[1]RPT_DOAN_PHI!$B$5:$H$894,7,FALSE),115000)</f>
        <v>31000</v>
      </c>
      <c r="AA437" s="18">
        <f>VLOOKUP(B437,[1]RPT_THUE!$B$5:$H$850,7,FALSE)</f>
        <v>0</v>
      </c>
      <c r="AB437" s="18">
        <f t="shared" si="13"/>
        <v>356500</v>
      </c>
      <c r="AC437" s="20">
        <f t="shared" si="14"/>
        <v>6277000</v>
      </c>
      <c r="AD437" s="20"/>
      <c r="AE437" s="20"/>
      <c r="AF437" s="20">
        <f t="shared" si="15"/>
        <v>6277000</v>
      </c>
      <c r="AG437" s="82">
        <f t="shared" si="20"/>
        <v>325500</v>
      </c>
    </row>
    <row r="438" spans="1:33" ht="19.5" customHeight="1">
      <c r="A438" s="12">
        <f t="shared" si="21"/>
        <v>432</v>
      </c>
      <c r="B438" s="40">
        <f>[1]GD_CHUNG!B444</f>
        <v>13748</v>
      </c>
      <c r="C438" s="42" t="str">
        <f>[1]GD_CHUNG!C444</f>
        <v>Thiều Thị Thu Lan</v>
      </c>
      <c r="D438" s="42" t="str">
        <f>[1]GD_CHUNG!D444</f>
        <v>Nv vệ sinh</v>
      </c>
      <c r="E438" s="13" t="str">
        <f>[1]GD_CHUNG!G444</f>
        <v>HD1N</v>
      </c>
      <c r="F438" s="14">
        <f>VLOOKUP(B438,[1]GD_LCD_HS_LNS!$B$4:$E$993,4,FALSE)</f>
        <v>3100000</v>
      </c>
      <c r="G438" s="55">
        <v>19023031512027</v>
      </c>
      <c r="H438" s="15">
        <f>VLOOKUP(B438,[1]GD_CHAM_CONG!$C$6:$AN$934,38,FALSE)</f>
        <v>27</v>
      </c>
      <c r="I438" s="15">
        <f>VLOOKUP(B438,[1]GD_CHAM_CONG!$C$6:$AS$934,39,FALSE)+VLOOKUP(B438,[1]GD_CHAM_CONG!$C$6:$AS$934,40,FALSE)+VLOOKUP(B438,[1]GD_CHAM_CONG!$C$6:$AS$934,41,FALSE)+VLOOKUP(B438,[1]GD_CHAM_CONG!$C$6:$AS$934,42,FALSE)+VLOOKUP(B438,[1]GD_CHAM_CONG!$C$6:$AS$934,43,FALSE)</f>
        <v>0</v>
      </c>
      <c r="J438" s="15">
        <f>VLOOKUP(B438,[1]GD_CHAM_CONG!$C$6:$AV$934,44,FALSE)+VLOOKUP(B438,[1]GD_CHAM_CONG!$C$6:$AV$934,45,FALSE)+VLOOKUP(B438,[1]GD_CHAM_CONG!$C$6:$AV$934,46,FALSE)</f>
        <v>0</v>
      </c>
      <c r="K438" s="15">
        <f>VLOOKUP(B438,[1]GD_CHAM_CONG!$C$6:$AW$934,47,FALSE)</f>
        <v>0</v>
      </c>
      <c r="L438" s="15">
        <f>VLOOKUP(B438,[1]GD_CHAM_CONG!$C$6:$AZ$934,48,FALSE)</f>
        <v>0</v>
      </c>
      <c r="M438" s="15">
        <f>VLOOKUP(B438,[1]GD_CHAM_CONG!$C$6:$BF$934,50,FALSE)+VLOOKUP(B438,[1]GD_CHAM_CONG!$C$6:$BF$934,51,FALSE)+VLOOKUP(B438,[1]GD_CHAM_CONG!$C$6:$BF$934,52,FALSE)+VLOOKUP(B438,[1]GD_CHAM_CONG!$C$6:$BF$934,53,FALSE)+VLOOKUP(B438,[1]GD_CHAM_CONG!$C$6:$BF$934,54,FALSE)</f>
        <v>0</v>
      </c>
      <c r="N438" s="16">
        <f>VLOOKUP(B438,[1]GD_CHAM_CONG!$C$1:$BK$473,61,FALSE)</f>
        <v>1</v>
      </c>
      <c r="O438" s="16">
        <f>VLOOKUP(B438,[1]GD_LCD_HS_LNS!$B$4:$F$469,5,FALSE)</f>
        <v>1.47</v>
      </c>
      <c r="P438" s="17">
        <f>VLOOKUP(B438,[1]RPT_LNS_LUONG_CHE_DO!$B$5:$BC$548,54,FALSE)</f>
        <v>5953500</v>
      </c>
      <c r="Q438" s="17">
        <f>VLOOKUP(B438,[1]RPT_LNS_LUONG_CHE_DO!$B$5:$CD$916,81,FALSE)</f>
        <v>0</v>
      </c>
      <c r="R438" s="17">
        <f>VLOOKUP(B438,[1]RPT_PHU_CAP_TN!$B$5:$G$992,6,FALSE)</f>
        <v>0</v>
      </c>
      <c r="S438" s="17">
        <f>VLOOKUP(B438,[1]RPT_TIEN_AN_TRUA!$B$5:$I$993,8,FALSE)</f>
        <v>680000</v>
      </c>
      <c r="T438" s="17">
        <f>VLOOKUP(B438,[1]RPT_LNS_LUONG_CHE_DO!$B$5:$BX$920,75,FALSE)+VLOOKUP(B438,[1]RPT_LNS_LUONG_CHE_DO!$B$5:$BY$920,76,FALSE)</f>
        <v>0</v>
      </c>
      <c r="U438" s="13">
        <f>VLOOKUP(B438,[1]RPT_CAC_KHOAN_GIAM_TRU!$B$4:$I$472,7,FALSE) + VLOOKUP(B438,[1]RPT_CAC_KHOAN_GIAM_TRU!$B$4:$I$472,8,FALSE)</f>
        <v>0</v>
      </c>
      <c r="V438" s="17">
        <f t="shared" si="12"/>
        <v>6633500</v>
      </c>
      <c r="W438" s="18">
        <f>VLOOKUP(B438,[1]RPT_BAO_HIEM!$B$5:$N$992,11,FALSE)</f>
        <v>248000</v>
      </c>
      <c r="X438" s="18">
        <f>VLOOKUP(B438,[1]RPT_BAO_HIEM!$B$5:$N$992,12,FALSE)</f>
        <v>46500</v>
      </c>
      <c r="Y438" s="18">
        <f>VLOOKUP(B438,[1]RPT_BAO_HIEM!$B$5:$N$992,13,FALSE)</f>
        <v>31000</v>
      </c>
      <c r="Z438" s="19">
        <f>MIN(VLOOKUP(B438,[1]RPT_DOAN_PHI!$B$5:$H$894,7,FALSE),115000)</f>
        <v>31000</v>
      </c>
      <c r="AA438" s="18">
        <f>VLOOKUP(B438,[1]RPT_THUE!$B$5:$H$850,7,FALSE)</f>
        <v>0</v>
      </c>
      <c r="AB438" s="18">
        <f t="shared" si="13"/>
        <v>356500</v>
      </c>
      <c r="AC438" s="20">
        <f t="shared" si="14"/>
        <v>6277000</v>
      </c>
      <c r="AD438" s="20"/>
      <c r="AE438" s="20"/>
      <c r="AF438" s="20">
        <f t="shared" si="15"/>
        <v>6277000</v>
      </c>
      <c r="AG438" s="82">
        <f t="shared" si="20"/>
        <v>325500</v>
      </c>
    </row>
    <row r="439" spans="1:33" ht="19.5" customHeight="1">
      <c r="A439" s="12">
        <f t="shared" si="21"/>
        <v>433</v>
      </c>
      <c r="B439" s="40">
        <f>[1]GD_CHUNG!B445</f>
        <v>13749</v>
      </c>
      <c r="C439" s="42" t="str">
        <f>[1]GD_CHUNG!C445</f>
        <v>Chu Phương Thảo</v>
      </c>
      <c r="D439" s="42" t="str">
        <f>[1]GD_CHUNG!D445</f>
        <v>Nv vệ sinh</v>
      </c>
      <c r="E439" s="13" t="str">
        <f>[1]GD_CHUNG!G445</f>
        <v>HD1N</v>
      </c>
      <c r="F439" s="14">
        <f>VLOOKUP(B439,[1]GD_LCD_HS_LNS!$B$4:$E$993,4,FALSE)</f>
        <v>3100000</v>
      </c>
      <c r="G439" s="54">
        <v>19028308979019</v>
      </c>
      <c r="H439" s="15">
        <f>VLOOKUP(B439,[1]GD_CHAM_CONG!$C$6:$AN$934,38,FALSE)</f>
        <v>27</v>
      </c>
      <c r="I439" s="15">
        <f>VLOOKUP(B439,[1]GD_CHAM_CONG!$C$6:$AS$934,39,FALSE)+VLOOKUP(B439,[1]GD_CHAM_CONG!$C$6:$AS$934,40,FALSE)+VLOOKUP(B439,[1]GD_CHAM_CONG!$C$6:$AS$934,41,FALSE)+VLOOKUP(B439,[1]GD_CHAM_CONG!$C$6:$AS$934,42,FALSE)+VLOOKUP(B439,[1]GD_CHAM_CONG!$C$6:$AS$934,43,FALSE)</f>
        <v>0</v>
      </c>
      <c r="J439" s="15">
        <f>VLOOKUP(B439,[1]GD_CHAM_CONG!$C$6:$AV$934,44,FALSE)+VLOOKUP(B439,[1]GD_CHAM_CONG!$C$6:$AV$934,45,FALSE)+VLOOKUP(B439,[1]GD_CHAM_CONG!$C$6:$AV$934,46,FALSE)</f>
        <v>0</v>
      </c>
      <c r="K439" s="15">
        <f>VLOOKUP(B439,[1]GD_CHAM_CONG!$C$6:$AW$934,47,FALSE)</f>
        <v>0</v>
      </c>
      <c r="L439" s="15">
        <f>VLOOKUP(B439,[1]GD_CHAM_CONG!$C$6:$AZ$934,48,FALSE)</f>
        <v>0</v>
      </c>
      <c r="M439" s="15">
        <f>VLOOKUP(B439,[1]GD_CHAM_CONG!$C$6:$BF$934,50,FALSE)+VLOOKUP(B439,[1]GD_CHAM_CONG!$C$6:$BF$934,51,FALSE)+VLOOKUP(B439,[1]GD_CHAM_CONG!$C$6:$BF$934,52,FALSE)+VLOOKUP(B439,[1]GD_CHAM_CONG!$C$6:$BF$934,53,FALSE)+VLOOKUP(B439,[1]GD_CHAM_CONG!$C$6:$BF$934,54,FALSE)</f>
        <v>0</v>
      </c>
      <c r="N439" s="16">
        <f>VLOOKUP(B439,[1]GD_CHAM_CONG!$C$1:$BK$473,61,FALSE)</f>
        <v>1</v>
      </c>
      <c r="O439" s="16">
        <f>VLOOKUP(B439,[1]GD_LCD_HS_LNS!$B$4:$F$469,5,FALSE)</f>
        <v>1.47</v>
      </c>
      <c r="P439" s="17">
        <f>VLOOKUP(B439,[1]RPT_LNS_LUONG_CHE_DO!$B$5:$BC$548,54,FALSE)</f>
        <v>5953500</v>
      </c>
      <c r="Q439" s="17">
        <f>VLOOKUP(B439,[1]RPT_LNS_LUONG_CHE_DO!$B$5:$CD$916,81,FALSE)</f>
        <v>0</v>
      </c>
      <c r="R439" s="17">
        <f>VLOOKUP(B439,[1]RPT_PHU_CAP_TN!$B$5:$G$992,6,FALSE)</f>
        <v>0</v>
      </c>
      <c r="S439" s="17">
        <f>VLOOKUP(B439,[1]RPT_TIEN_AN_TRUA!$B$5:$I$993,8,FALSE)</f>
        <v>680000</v>
      </c>
      <c r="T439" s="17">
        <f>VLOOKUP(B439,[1]RPT_LNS_LUONG_CHE_DO!$B$5:$BX$920,75,FALSE)+VLOOKUP(B439,[1]RPT_LNS_LUONG_CHE_DO!$B$5:$BY$920,76,FALSE)</f>
        <v>0</v>
      </c>
      <c r="U439" s="13">
        <f>VLOOKUP(B439,[1]RPT_CAC_KHOAN_GIAM_TRU!$B$4:$I$472,7,FALSE) + VLOOKUP(B439,[1]RPT_CAC_KHOAN_GIAM_TRU!$B$4:$I$472,8,FALSE)</f>
        <v>0</v>
      </c>
      <c r="V439" s="17">
        <f t="shared" si="12"/>
        <v>6633500</v>
      </c>
      <c r="W439" s="18">
        <f>VLOOKUP(B439,[1]RPT_BAO_HIEM!$B$5:$N$992,11,FALSE)</f>
        <v>248000</v>
      </c>
      <c r="X439" s="18">
        <f>VLOOKUP(B439,[1]RPT_BAO_HIEM!$B$5:$N$992,12,FALSE)</f>
        <v>46500</v>
      </c>
      <c r="Y439" s="18">
        <f>VLOOKUP(B439,[1]RPT_BAO_HIEM!$B$5:$N$992,13,FALSE)</f>
        <v>31000</v>
      </c>
      <c r="Z439" s="19">
        <f>MIN(VLOOKUP(B439,[1]RPT_DOAN_PHI!$B$5:$H$894,7,FALSE),115000)</f>
        <v>31000</v>
      </c>
      <c r="AA439" s="18">
        <f>VLOOKUP(B439,[1]RPT_THUE!$B$5:$H$850,7,FALSE)</f>
        <v>0</v>
      </c>
      <c r="AB439" s="18">
        <f t="shared" si="13"/>
        <v>356500</v>
      </c>
      <c r="AC439" s="20">
        <f t="shared" si="14"/>
        <v>6277000</v>
      </c>
      <c r="AD439" s="20"/>
      <c r="AE439" s="20"/>
      <c r="AF439" s="20">
        <f t="shared" si="15"/>
        <v>6277000</v>
      </c>
      <c r="AG439" s="82">
        <f t="shared" si="20"/>
        <v>325500</v>
      </c>
    </row>
    <row r="440" spans="1:33" ht="19.5" customHeight="1">
      <c r="A440" s="12">
        <f t="shared" si="21"/>
        <v>434</v>
      </c>
      <c r="B440" s="40">
        <f>[1]GD_CHUNG!B446</f>
        <v>11082</v>
      </c>
      <c r="C440" s="42" t="str">
        <f>[1]GD_CHUNG!C446</f>
        <v>Hoàng Trung Dũng</v>
      </c>
      <c r="D440" s="42" t="str">
        <f>[1]GD_CHUNG!D446</f>
        <v>CV Kỹ thuật</v>
      </c>
      <c r="E440" s="13" t="str">
        <f>[1]GD_CHUNG!G446</f>
        <v>HD3N</v>
      </c>
      <c r="F440" s="14">
        <f>VLOOKUP(B440,[1]GD_LCD_HS_LNS!$B$4:$E$993,4,FALSE)</f>
        <v>4534000</v>
      </c>
      <c r="G440" s="54">
        <f>VLOOKUP(B440,[1]GD_CHUNG!$B$5:$N$532,13,FALSE)</f>
        <v>19026970112014</v>
      </c>
      <c r="H440" s="15">
        <f>VLOOKUP(B440,[1]GD_CHAM_CONG!$C$6:$AN$934,38,FALSE)</f>
        <v>27</v>
      </c>
      <c r="I440" s="15">
        <f>VLOOKUP(B440,[1]GD_CHAM_CONG!$C$6:$AS$934,39,FALSE)+VLOOKUP(B440,[1]GD_CHAM_CONG!$C$6:$AS$934,40,FALSE)+VLOOKUP(B440,[1]GD_CHAM_CONG!$C$6:$AS$934,41,FALSE)+VLOOKUP(B440,[1]GD_CHAM_CONG!$C$6:$AS$934,42,FALSE)+VLOOKUP(B440,[1]GD_CHAM_CONG!$C$6:$AS$934,43,FALSE)</f>
        <v>0</v>
      </c>
      <c r="J440" s="15">
        <f>VLOOKUP(B440,[1]GD_CHAM_CONG!$C$6:$AV$934,44,FALSE)+VLOOKUP(B440,[1]GD_CHAM_CONG!$C$6:$AV$934,45,FALSE)+VLOOKUP(B440,[1]GD_CHAM_CONG!$C$6:$AV$934,46,FALSE)</f>
        <v>0</v>
      </c>
      <c r="K440" s="15">
        <f>VLOOKUP(B440,[1]GD_CHAM_CONG!$C$6:$AW$934,47,FALSE)</f>
        <v>0</v>
      </c>
      <c r="L440" s="15">
        <f>VLOOKUP(B440,[1]GD_CHAM_CONG!$C$6:$AZ$934,48,FALSE)</f>
        <v>0</v>
      </c>
      <c r="M440" s="15">
        <f>VLOOKUP(B440,[1]GD_CHAM_CONG!$C$6:$BF$934,50,FALSE)+VLOOKUP(B440,[1]GD_CHAM_CONG!$C$6:$BF$934,51,FALSE)+VLOOKUP(B440,[1]GD_CHAM_CONG!$C$6:$BF$934,52,FALSE)+VLOOKUP(B440,[1]GD_CHAM_CONG!$C$6:$BF$934,53,FALSE)+VLOOKUP(B440,[1]GD_CHAM_CONG!$C$6:$BF$934,54,FALSE)</f>
        <v>0</v>
      </c>
      <c r="N440" s="16">
        <f>VLOOKUP(B440,[1]GD_CHAM_CONG!$C$1:$BK$473,61,FALSE)</f>
        <v>1</v>
      </c>
      <c r="O440" s="16">
        <f>VLOOKUP(B440,[1]GD_LCD_HS_LNS!$B$4:$F$469,5,FALSE)</f>
        <v>2.6</v>
      </c>
      <c r="P440" s="17">
        <f>VLOOKUP(B440,[1]RPT_LNS_LUONG_CHE_DO!$B$5:$BC$548,54,FALSE)</f>
        <v>11700000</v>
      </c>
      <c r="Q440" s="17">
        <f>VLOOKUP(B440,[1]RPT_LNS_LUONG_CHE_DO!$B$5:$CD$916,81,FALSE)</f>
        <v>0</v>
      </c>
      <c r="R440" s="17">
        <f>VLOOKUP(B440,[1]RPT_PHU_CAP_TN!$B$5:$G$992,6,FALSE)</f>
        <v>0</v>
      </c>
      <c r="S440" s="17">
        <f>VLOOKUP(B440,[1]RPT_TIEN_AN_TRUA!$B$5:$I$993,8,FALSE)</f>
        <v>680000</v>
      </c>
      <c r="T440" s="17">
        <f>VLOOKUP(B440,[1]RPT_LNS_LUONG_CHE_DO!$B$5:$BX$920,75,FALSE)+VLOOKUP(B440,[1]RPT_LNS_LUONG_CHE_DO!$B$5:$BY$920,76,FALSE)</f>
        <v>0</v>
      </c>
      <c r="U440" s="13">
        <f>VLOOKUP(B440,[1]RPT_CAC_KHOAN_GIAM_TRU!$B$4:$I$472,7,FALSE) + VLOOKUP(B440,[1]RPT_CAC_KHOAN_GIAM_TRU!$B$4:$I$472,8,FALSE)</f>
        <v>0</v>
      </c>
      <c r="V440" s="17">
        <f t="shared" si="12"/>
        <v>12380000</v>
      </c>
      <c r="W440" s="18">
        <f>VLOOKUP(B440,[1]RPT_BAO_HIEM!$B$5:$N$992,11,FALSE)</f>
        <v>362720</v>
      </c>
      <c r="X440" s="18">
        <f>VLOOKUP(B440,[1]RPT_BAO_HIEM!$B$5:$N$992,12,FALSE)</f>
        <v>68010</v>
      </c>
      <c r="Y440" s="18">
        <f>VLOOKUP(B440,[1]RPT_BAO_HIEM!$B$5:$N$992,13,FALSE)</f>
        <v>45340</v>
      </c>
      <c r="Z440" s="19">
        <f>MIN(VLOOKUP(B440,[1]RPT_DOAN_PHI!$B$5:$H$894,7,FALSE),115000)</f>
        <v>45340</v>
      </c>
      <c r="AA440" s="18">
        <f>VLOOKUP(B440,[1]RPT_THUE!$B$5:$H$850,7,FALSE)</f>
        <v>0</v>
      </c>
      <c r="AB440" s="18">
        <f t="shared" si="13"/>
        <v>521410</v>
      </c>
      <c r="AC440" s="20">
        <f t="shared" si="14"/>
        <v>11858590</v>
      </c>
      <c r="AD440" s="20"/>
      <c r="AE440" s="20"/>
      <c r="AF440" s="20">
        <f t="shared" si="15"/>
        <v>11858590</v>
      </c>
      <c r="AG440" s="82">
        <f t="shared" si="20"/>
        <v>476070</v>
      </c>
    </row>
    <row r="441" spans="1:33" ht="19.5" customHeight="1">
      <c r="A441" s="12">
        <f t="shared" si="21"/>
        <v>435</v>
      </c>
      <c r="B441" s="40">
        <f>[1]GD_CHUNG!B447</f>
        <v>11083</v>
      </c>
      <c r="C441" s="42" t="str">
        <f>[1]GD_CHUNG!C447</f>
        <v>Bùi Văn Nam</v>
      </c>
      <c r="D441" s="42" t="str">
        <f>[1]GD_CHUNG!D447</f>
        <v>CV Kỹ thuật</v>
      </c>
      <c r="E441" s="13" t="str">
        <f>[1]GD_CHUNG!G447</f>
        <v>HD3N</v>
      </c>
      <c r="F441" s="14">
        <f>VLOOKUP(B441,[1]GD_LCD_HS_LNS!$B$4:$E$993,4,FALSE)</f>
        <v>4534000</v>
      </c>
      <c r="G441" s="54">
        <f>VLOOKUP(B441,[1]GD_CHUNG!$B$5:$N$532,13,FALSE)</f>
        <v>19026970113010</v>
      </c>
      <c r="H441" s="15">
        <f>VLOOKUP(B441,[1]GD_CHAM_CONG!$C$6:$AN$934,38,FALSE)</f>
        <v>27</v>
      </c>
      <c r="I441" s="15">
        <f>VLOOKUP(B441,[1]GD_CHAM_CONG!$C$6:$AS$934,39,FALSE)+VLOOKUP(B441,[1]GD_CHAM_CONG!$C$6:$AS$934,40,FALSE)+VLOOKUP(B441,[1]GD_CHAM_CONG!$C$6:$AS$934,41,FALSE)+VLOOKUP(B441,[1]GD_CHAM_CONG!$C$6:$AS$934,42,FALSE)+VLOOKUP(B441,[1]GD_CHAM_CONG!$C$6:$AS$934,43,FALSE)</f>
        <v>0</v>
      </c>
      <c r="J441" s="15">
        <f>VLOOKUP(B441,[1]GD_CHAM_CONG!$C$6:$AV$934,44,FALSE)+VLOOKUP(B441,[1]GD_CHAM_CONG!$C$6:$AV$934,45,FALSE)+VLOOKUP(B441,[1]GD_CHAM_CONG!$C$6:$AV$934,46,FALSE)</f>
        <v>0</v>
      </c>
      <c r="K441" s="15">
        <f>VLOOKUP(B441,[1]GD_CHAM_CONG!$C$6:$AW$934,47,FALSE)</f>
        <v>0</v>
      </c>
      <c r="L441" s="15">
        <f>VLOOKUP(B441,[1]GD_CHAM_CONG!$C$6:$AZ$934,48,FALSE)</f>
        <v>0</v>
      </c>
      <c r="M441" s="15">
        <f>VLOOKUP(B441,[1]GD_CHAM_CONG!$C$6:$BF$934,50,FALSE)+VLOOKUP(B441,[1]GD_CHAM_CONG!$C$6:$BF$934,51,FALSE)+VLOOKUP(B441,[1]GD_CHAM_CONG!$C$6:$BF$934,52,FALSE)+VLOOKUP(B441,[1]GD_CHAM_CONG!$C$6:$BF$934,53,FALSE)+VLOOKUP(B441,[1]GD_CHAM_CONG!$C$6:$BF$934,54,FALSE)</f>
        <v>0</v>
      </c>
      <c r="N441" s="16">
        <f>VLOOKUP(B441,[1]GD_CHAM_CONG!$C$1:$BK$473,61,FALSE)</f>
        <v>1</v>
      </c>
      <c r="O441" s="16">
        <f>VLOOKUP(B441,[1]GD_LCD_HS_LNS!$B$4:$F$469,5,FALSE)</f>
        <v>2.6</v>
      </c>
      <c r="P441" s="17">
        <f>VLOOKUP(B441,[1]RPT_LNS_LUONG_CHE_DO!$B$5:$BC$548,54,FALSE)</f>
        <v>11700000</v>
      </c>
      <c r="Q441" s="17">
        <f>VLOOKUP(B441,[1]RPT_LNS_LUONG_CHE_DO!$B$5:$CD$916,81,FALSE)</f>
        <v>0</v>
      </c>
      <c r="R441" s="17">
        <f>VLOOKUP(B441,[1]RPT_PHU_CAP_TN!$B$5:$G$992,6,FALSE)</f>
        <v>0</v>
      </c>
      <c r="S441" s="17">
        <f>VLOOKUP(B441,[1]RPT_TIEN_AN_TRUA!$B$5:$I$993,8,FALSE)</f>
        <v>680000</v>
      </c>
      <c r="T441" s="17">
        <f>VLOOKUP(B441,[1]RPT_LNS_LUONG_CHE_DO!$B$5:$BX$920,75,FALSE)+VLOOKUP(B441,[1]RPT_LNS_LUONG_CHE_DO!$B$5:$BY$920,76,FALSE)</f>
        <v>0</v>
      </c>
      <c r="U441" s="13">
        <f>VLOOKUP(B441,[1]RPT_CAC_KHOAN_GIAM_TRU!$B$4:$I$472,7,FALSE) + VLOOKUP(B441,[1]RPT_CAC_KHOAN_GIAM_TRU!$B$4:$I$472,8,FALSE)</f>
        <v>0</v>
      </c>
      <c r="V441" s="17">
        <f t="shared" si="12"/>
        <v>12380000</v>
      </c>
      <c r="W441" s="18">
        <f>VLOOKUP(B441,[1]RPT_BAO_HIEM!$B$5:$N$992,11,FALSE)</f>
        <v>362720</v>
      </c>
      <c r="X441" s="18">
        <f>VLOOKUP(B441,[1]RPT_BAO_HIEM!$B$5:$N$992,12,FALSE)</f>
        <v>68010</v>
      </c>
      <c r="Y441" s="18">
        <f>VLOOKUP(B441,[1]RPT_BAO_HIEM!$B$5:$N$992,13,FALSE)</f>
        <v>45340</v>
      </c>
      <c r="Z441" s="19">
        <f>MIN(VLOOKUP(B441,[1]RPT_DOAN_PHI!$B$5:$H$894,7,FALSE),115000)</f>
        <v>45340</v>
      </c>
      <c r="AA441" s="18">
        <f>VLOOKUP(B441,[1]RPT_THUE!$B$5:$H$850,7,FALSE)</f>
        <v>111196.5</v>
      </c>
      <c r="AB441" s="18">
        <f t="shared" si="13"/>
        <v>632606.5</v>
      </c>
      <c r="AC441" s="20">
        <f t="shared" si="14"/>
        <v>11747393.5</v>
      </c>
      <c r="AD441" s="20"/>
      <c r="AE441" s="20"/>
      <c r="AF441" s="20">
        <f t="shared" si="15"/>
        <v>11747393.5</v>
      </c>
      <c r="AG441" s="82">
        <f t="shared" si="20"/>
        <v>476070</v>
      </c>
    </row>
    <row r="442" spans="1:33" ht="19.5" customHeight="1">
      <c r="A442" s="12">
        <f t="shared" si="21"/>
        <v>436</v>
      </c>
      <c r="B442" s="40">
        <f>[1]GD_CHUNG!B448</f>
        <v>10643</v>
      </c>
      <c r="C442" s="42" t="str">
        <f>[1]GD_CHUNG!C448</f>
        <v>Nguyễn Văn Thành</v>
      </c>
      <c r="D442" s="42" t="str">
        <f>[1]GD_CHUNG!D448</f>
        <v>KTV mặt đất</v>
      </c>
      <c r="E442" s="13" t="str">
        <f>[1]GD_CHUNG!G448</f>
        <v>HDKX</v>
      </c>
      <c r="F442" s="14">
        <f>VLOOKUP(B442,[1]GD_LCD_HS_LNS!$B$4:$E$993,4,FALSE)</f>
        <v>3856000</v>
      </c>
      <c r="G442" s="54">
        <f>VLOOKUP(B442,[1]GD_CHUNG!$B$5:$N$532,13,FALSE)</f>
        <v>10523640469014</v>
      </c>
      <c r="H442" s="15">
        <f>VLOOKUP(B442,[1]GD_CHAM_CONG!$C$6:$AN$934,38,FALSE)</f>
        <v>27</v>
      </c>
      <c r="I442" s="15">
        <f>VLOOKUP(B442,[1]GD_CHAM_CONG!$C$6:$AS$934,39,FALSE)+VLOOKUP(B442,[1]GD_CHAM_CONG!$C$6:$AS$934,40,FALSE)+VLOOKUP(B442,[1]GD_CHAM_CONG!$C$6:$AS$934,41,FALSE)+VLOOKUP(B442,[1]GD_CHAM_CONG!$C$6:$AS$934,42,FALSE)+VLOOKUP(B442,[1]GD_CHAM_CONG!$C$6:$AS$934,43,FALSE)</f>
        <v>0</v>
      </c>
      <c r="J442" s="15">
        <f>VLOOKUP(B442,[1]GD_CHAM_CONG!$C$6:$AV$934,44,FALSE)+VLOOKUP(B442,[1]GD_CHAM_CONG!$C$6:$AV$934,45,FALSE)+VLOOKUP(B442,[1]GD_CHAM_CONG!$C$6:$AV$934,46,FALSE)</f>
        <v>0</v>
      </c>
      <c r="K442" s="15">
        <f>VLOOKUP(B442,[1]GD_CHAM_CONG!$C$6:$AW$934,47,FALSE)</f>
        <v>0</v>
      </c>
      <c r="L442" s="15">
        <f>VLOOKUP(B442,[1]GD_CHAM_CONG!$C$6:$AZ$934,48,FALSE)</f>
        <v>0</v>
      </c>
      <c r="M442" s="15">
        <f>VLOOKUP(B442,[1]GD_CHAM_CONG!$C$6:$BF$934,50,FALSE)+VLOOKUP(B442,[1]GD_CHAM_CONG!$C$6:$BF$934,51,FALSE)+VLOOKUP(B442,[1]GD_CHAM_CONG!$C$6:$BF$934,52,FALSE)+VLOOKUP(B442,[1]GD_CHAM_CONG!$C$6:$BF$934,53,FALSE)+VLOOKUP(B442,[1]GD_CHAM_CONG!$C$6:$BF$934,54,FALSE)</f>
        <v>0</v>
      </c>
      <c r="N442" s="16">
        <f>VLOOKUP(B442,[1]GD_CHAM_CONG!$C$1:$BK$473,61,FALSE)</f>
        <v>1</v>
      </c>
      <c r="O442" s="16">
        <f>VLOOKUP(B442,[1]GD_LCD_HS_LNS!$B$4:$F$469,5,FALSE)</f>
        <v>2.2000000000000002</v>
      </c>
      <c r="P442" s="17">
        <f>VLOOKUP(B442,[1]RPT_LNS_LUONG_CHE_DO!$B$5:$BC$548,54,FALSE)</f>
        <v>9900000</v>
      </c>
      <c r="Q442" s="17">
        <f>VLOOKUP(B442,[1]RPT_LNS_LUONG_CHE_DO!$B$5:$CD$916,81,FALSE)</f>
        <v>0</v>
      </c>
      <c r="R442" s="17">
        <f>VLOOKUP(B442,[1]RPT_PHU_CAP_TN!$B$5:$G$992,6,FALSE)</f>
        <v>0</v>
      </c>
      <c r="S442" s="17">
        <f>VLOOKUP(B442,[1]RPT_TIEN_AN_TRUA!$B$5:$I$993,8,FALSE)</f>
        <v>680000</v>
      </c>
      <c r="T442" s="17">
        <f>VLOOKUP(B442,[1]RPT_LNS_LUONG_CHE_DO!$B$5:$BX$920,75,FALSE)+VLOOKUP(B442,[1]RPT_LNS_LUONG_CHE_DO!$B$5:$BY$920,76,FALSE)</f>
        <v>444923.07692307694</v>
      </c>
      <c r="U442" s="13">
        <f>VLOOKUP(B442,[1]RPT_CAC_KHOAN_GIAM_TRU!$B$4:$I$472,7,FALSE) + VLOOKUP(B442,[1]RPT_CAC_KHOAN_GIAM_TRU!$B$4:$I$472,8,FALSE)</f>
        <v>148307.69230769231</v>
      </c>
      <c r="V442" s="17">
        <f t="shared" si="12"/>
        <v>11024923.076923076</v>
      </c>
      <c r="W442" s="18">
        <f>VLOOKUP(B442,[1]RPT_BAO_HIEM!$B$5:$N$992,11,FALSE)</f>
        <v>308480</v>
      </c>
      <c r="X442" s="18">
        <f>VLOOKUP(B442,[1]RPT_BAO_HIEM!$B$5:$N$992,12,FALSE)</f>
        <v>57840</v>
      </c>
      <c r="Y442" s="18">
        <f>VLOOKUP(B442,[1]RPT_BAO_HIEM!$B$5:$N$992,13,FALSE)</f>
        <v>38560</v>
      </c>
      <c r="Z442" s="19">
        <f>MIN(VLOOKUP(B442,[1]RPT_DOAN_PHI!$B$5:$H$894,7,FALSE),115000)</f>
        <v>38560</v>
      </c>
      <c r="AA442" s="18">
        <f>VLOOKUP(B442,[1]RPT_THUE!$B$5:$H$850,7,FALSE)</f>
        <v>0</v>
      </c>
      <c r="AB442" s="18">
        <f t="shared" si="13"/>
        <v>443440</v>
      </c>
      <c r="AC442" s="20">
        <f t="shared" si="14"/>
        <v>10581483.076923076</v>
      </c>
      <c r="AD442" s="20"/>
      <c r="AE442" s="21"/>
      <c r="AF442" s="20">
        <f t="shared" si="15"/>
        <v>10581483.076923076</v>
      </c>
      <c r="AG442" s="82">
        <f t="shared" si="20"/>
        <v>404880</v>
      </c>
    </row>
    <row r="443" spans="1:33" ht="19.5" customHeight="1">
      <c r="A443" s="12">
        <f t="shared" si="21"/>
        <v>437</v>
      </c>
      <c r="B443" s="40">
        <f>[1]GD_CHUNG!B449</f>
        <v>13049</v>
      </c>
      <c r="C443" s="42" t="str">
        <f>[1]GD_CHUNG!C449</f>
        <v>Nguyễn Đức Anh</v>
      </c>
      <c r="D443" s="42" t="str">
        <f>[1]GD_CHUNG!D449</f>
        <v>Nhân viên kỹ thuật</v>
      </c>
      <c r="E443" s="13" t="str">
        <f>[1]GD_CHUNG!G449</f>
        <v>HD3N</v>
      </c>
      <c r="F443" s="14">
        <f>VLOOKUP(B443,[1]GD_LCD_HS_LNS!$B$4:$E$993,4,FALSE)</f>
        <v>4166000</v>
      </c>
      <c r="G443" s="54">
        <f>VLOOKUP(B443,[1]GD_CHUNG!$B$5:$N$532,13,FALSE)</f>
        <v>19028834678015</v>
      </c>
      <c r="H443" s="15">
        <f>VLOOKUP(B443,[1]GD_CHAM_CONG!$C$6:$AN$934,38,FALSE)</f>
        <v>27</v>
      </c>
      <c r="I443" s="15">
        <f>VLOOKUP(B443,[1]GD_CHAM_CONG!$C$6:$AS$934,39,FALSE)+VLOOKUP(B443,[1]GD_CHAM_CONG!$C$6:$AS$934,40,FALSE)+VLOOKUP(B443,[1]GD_CHAM_CONG!$C$6:$AS$934,41,FALSE)+VLOOKUP(B443,[1]GD_CHAM_CONG!$C$6:$AS$934,42,FALSE)+VLOOKUP(B443,[1]GD_CHAM_CONG!$C$6:$AS$934,43,FALSE)</f>
        <v>0</v>
      </c>
      <c r="J443" s="15">
        <f>VLOOKUP(B443,[1]GD_CHAM_CONG!$C$6:$AV$934,44,FALSE)+VLOOKUP(B443,[1]GD_CHAM_CONG!$C$6:$AV$934,45,FALSE)+VLOOKUP(B443,[1]GD_CHAM_CONG!$C$6:$AV$934,46,FALSE)</f>
        <v>0</v>
      </c>
      <c r="K443" s="15">
        <f>VLOOKUP(B443,[1]GD_CHAM_CONG!$C$6:$AW$934,47,FALSE)</f>
        <v>0</v>
      </c>
      <c r="L443" s="15">
        <f>VLOOKUP(B443,[1]GD_CHAM_CONG!$C$6:$AZ$934,48,FALSE)</f>
        <v>0</v>
      </c>
      <c r="M443" s="15">
        <f>VLOOKUP(B443,[1]GD_CHAM_CONG!$C$6:$BF$934,50,FALSE)+VLOOKUP(B443,[1]GD_CHAM_CONG!$C$6:$BF$934,51,FALSE)+VLOOKUP(B443,[1]GD_CHAM_CONG!$C$6:$BF$934,52,FALSE)+VLOOKUP(B443,[1]GD_CHAM_CONG!$C$6:$BF$934,53,FALSE)+VLOOKUP(B443,[1]GD_CHAM_CONG!$C$6:$BF$934,54,FALSE)</f>
        <v>0</v>
      </c>
      <c r="N443" s="16">
        <f>VLOOKUP(B443,[1]GD_CHAM_CONG!$C$1:$BK$473,61,FALSE)</f>
        <v>0.76</v>
      </c>
      <c r="O443" s="16">
        <f>VLOOKUP(B443,[1]GD_LCD_HS_LNS!$B$4:$F$469,5,FALSE)</f>
        <v>1.85</v>
      </c>
      <c r="P443" s="17">
        <f>VLOOKUP(B443,[1]RPT_LNS_LUONG_CHE_DO!$B$5:$BC$548,54,FALSE)</f>
        <v>6327000.0000000009</v>
      </c>
      <c r="Q443" s="17">
        <f>VLOOKUP(B443,[1]RPT_LNS_LUONG_CHE_DO!$B$5:$CD$916,81,FALSE)</f>
        <v>0</v>
      </c>
      <c r="R443" s="17">
        <f>VLOOKUP(B443,[1]RPT_PHU_CAP_TN!$B$5:$G$992,6,FALSE)</f>
        <v>0</v>
      </c>
      <c r="S443" s="17">
        <f>VLOOKUP(B443,[1]RPT_TIEN_AN_TRUA!$B$5:$I$993,8,FALSE)</f>
        <v>680000</v>
      </c>
      <c r="T443" s="17">
        <f>VLOOKUP(B443,[1]RPT_LNS_LUONG_CHE_DO!$B$5:$BX$920,75,FALSE)+VLOOKUP(B443,[1]RPT_LNS_LUONG_CHE_DO!$B$5:$BY$920,76,FALSE)</f>
        <v>0</v>
      </c>
      <c r="U443" s="13">
        <f>VLOOKUP(B443,[1]RPT_CAC_KHOAN_GIAM_TRU!$B$4:$I$472,7,FALSE) + VLOOKUP(B443,[1]RPT_CAC_KHOAN_GIAM_TRU!$B$4:$I$472,8,FALSE)</f>
        <v>0</v>
      </c>
      <c r="V443" s="17">
        <f t="shared" si="12"/>
        <v>7007000.0000000009</v>
      </c>
      <c r="W443" s="18">
        <f>VLOOKUP(B443,[1]RPT_BAO_HIEM!$B$5:$N$992,11,FALSE)</f>
        <v>333280</v>
      </c>
      <c r="X443" s="18">
        <f>VLOOKUP(B443,[1]RPT_BAO_HIEM!$B$5:$N$992,12,FALSE)</f>
        <v>62490</v>
      </c>
      <c r="Y443" s="18">
        <f>VLOOKUP(B443,[1]RPT_BAO_HIEM!$B$5:$N$992,13,FALSE)</f>
        <v>41660</v>
      </c>
      <c r="Z443" s="19">
        <f>MIN(VLOOKUP(B443,[1]RPT_DOAN_PHI!$B$5:$H$894,7,FALSE),115000)</f>
        <v>41660</v>
      </c>
      <c r="AA443" s="18">
        <f>VLOOKUP(B443,[1]RPT_THUE!$B$5:$H$850,7,FALSE)</f>
        <v>0</v>
      </c>
      <c r="AB443" s="18">
        <f t="shared" si="13"/>
        <v>479090</v>
      </c>
      <c r="AC443" s="20">
        <f t="shared" si="14"/>
        <v>6527910.0000000009</v>
      </c>
      <c r="AD443" s="20"/>
      <c r="AE443" s="20"/>
      <c r="AF443" s="20">
        <f t="shared" si="15"/>
        <v>6527910.0000000009</v>
      </c>
      <c r="AG443" s="82">
        <f t="shared" si="20"/>
        <v>437430</v>
      </c>
    </row>
    <row r="444" spans="1:33" ht="19.5" customHeight="1">
      <c r="A444" s="12">
        <f t="shared" si="21"/>
        <v>438</v>
      </c>
      <c r="B444" s="40">
        <f>[1]GD_CHUNG!B450</f>
        <v>10595</v>
      </c>
      <c r="C444" s="42" t="str">
        <f>[1]GD_CHUNG!C450</f>
        <v>Lê Thị Mai</v>
      </c>
      <c r="D444" s="42" t="str">
        <f>[1]GD_CHUNG!D450</f>
        <v>Nhân viên kế toán</v>
      </c>
      <c r="E444" s="13" t="str">
        <f>[1]GD_CHUNG!G450</f>
        <v>HDKX</v>
      </c>
      <c r="F444" s="14">
        <f>VLOOKUP(B444,[1]GD_LCD_HS_LNS!$B$4:$E$993,4,FALSE)</f>
        <v>3488000</v>
      </c>
      <c r="G444" s="54">
        <f>VLOOKUP(B444,[1]GD_CHUNG!$B$5:$N$532,13,FALSE)</f>
        <v>10524470158015</v>
      </c>
      <c r="H444" s="15">
        <f>VLOOKUP(B444,[1]GD_CHAM_CONG!$C$6:$AN$934,38,FALSE)</f>
        <v>23</v>
      </c>
      <c r="I444" s="15">
        <f>VLOOKUP(B444,[1]GD_CHAM_CONG!$C$6:$AS$934,39,FALSE)+VLOOKUP(B444,[1]GD_CHAM_CONG!$C$6:$AS$934,40,FALSE)+VLOOKUP(B444,[1]GD_CHAM_CONG!$C$6:$AS$934,41,FALSE)+VLOOKUP(B444,[1]GD_CHAM_CONG!$C$6:$AS$934,42,FALSE)+VLOOKUP(B444,[1]GD_CHAM_CONG!$C$6:$AS$934,43,FALSE)</f>
        <v>0</v>
      </c>
      <c r="J444" s="15">
        <f>VLOOKUP(B444,[1]GD_CHAM_CONG!$C$6:$AV$934,44,FALSE)+VLOOKUP(B444,[1]GD_CHAM_CONG!$C$6:$AV$934,45,FALSE)+VLOOKUP(B444,[1]GD_CHAM_CONG!$C$6:$AV$934,46,FALSE)</f>
        <v>0</v>
      </c>
      <c r="K444" s="15">
        <f>VLOOKUP(B444,[1]GD_CHAM_CONG!$C$6:$AW$934,47,FALSE)</f>
        <v>0</v>
      </c>
      <c r="L444" s="15">
        <f>VLOOKUP(B444,[1]GD_CHAM_CONG!$C$6:$AZ$934,48,FALSE)</f>
        <v>0</v>
      </c>
      <c r="M444" s="15">
        <f>VLOOKUP(B444,[1]GD_CHAM_CONG!$C$6:$BF$934,50,FALSE)+VLOOKUP(B444,[1]GD_CHAM_CONG!$C$6:$BF$934,51,FALSE)+VLOOKUP(B444,[1]GD_CHAM_CONG!$C$6:$BF$934,52,FALSE)+VLOOKUP(B444,[1]GD_CHAM_CONG!$C$6:$BF$934,53,FALSE)+VLOOKUP(B444,[1]GD_CHAM_CONG!$C$6:$BF$934,54,FALSE)</f>
        <v>0</v>
      </c>
      <c r="N444" s="16">
        <f>VLOOKUP(B444,[1]GD_CHAM_CONG!$C$1:$BK$473,61,FALSE)</f>
        <v>1</v>
      </c>
      <c r="O444" s="16">
        <f>VLOOKUP(B444,[1]GD_LCD_HS_LNS!$B$4:$F$469,5,FALSE)</f>
        <v>1.9</v>
      </c>
      <c r="P444" s="17">
        <f>VLOOKUP(B444,[1]RPT_LNS_LUONG_CHE_DO!$B$5:$BC$548,54,FALSE)</f>
        <v>8550000</v>
      </c>
      <c r="Q444" s="17">
        <f>VLOOKUP(B444,[1]RPT_LNS_LUONG_CHE_DO!$B$5:$CD$916,81,FALSE)</f>
        <v>0</v>
      </c>
      <c r="R444" s="17">
        <f>VLOOKUP(B444,[1]RPT_PHU_CAP_TN!$B$5:$G$992,6,FALSE)</f>
        <v>0</v>
      </c>
      <c r="S444" s="17">
        <f>VLOOKUP(B444,[1]RPT_TIEN_AN_TRUA!$B$5:$I$993,8,FALSE)</f>
        <v>680000</v>
      </c>
      <c r="T444" s="17">
        <f>VLOOKUP(B444,[1]RPT_LNS_LUONG_CHE_DO!$B$5:$BX$920,75,FALSE)+VLOOKUP(B444,[1]RPT_LNS_LUONG_CHE_DO!$B$5:$BY$920,76,FALSE)</f>
        <v>0</v>
      </c>
      <c r="U444" s="13">
        <f>VLOOKUP(B444,[1]RPT_CAC_KHOAN_GIAM_TRU!$B$4:$I$472,7,FALSE) + VLOOKUP(B444,[1]RPT_CAC_KHOAN_GIAM_TRU!$B$4:$I$472,8,FALSE)</f>
        <v>0</v>
      </c>
      <c r="V444" s="17">
        <f t="shared" si="12"/>
        <v>9230000</v>
      </c>
      <c r="W444" s="18">
        <f>VLOOKUP(B444,[1]RPT_BAO_HIEM!$B$5:$N$992,11,FALSE)</f>
        <v>279040</v>
      </c>
      <c r="X444" s="18">
        <f>VLOOKUP(B444,[1]RPT_BAO_HIEM!$B$5:$N$992,12,FALSE)</f>
        <v>52320</v>
      </c>
      <c r="Y444" s="18">
        <f>VLOOKUP(B444,[1]RPT_BAO_HIEM!$B$5:$N$992,13,FALSE)</f>
        <v>34880</v>
      </c>
      <c r="Z444" s="19">
        <f>MIN(VLOOKUP(B444,[1]RPT_DOAN_PHI!$B$5:$H$894,7,FALSE),115000)</f>
        <v>34880</v>
      </c>
      <c r="AA444" s="18">
        <f>VLOOKUP(B444,[1]RPT_THUE!$B$5:$H$850,7,FALSE)</f>
        <v>0</v>
      </c>
      <c r="AB444" s="18">
        <f t="shared" si="13"/>
        <v>401120</v>
      </c>
      <c r="AC444" s="20">
        <f t="shared" si="14"/>
        <v>8828880</v>
      </c>
      <c r="AD444" s="20"/>
      <c r="AE444" s="20"/>
      <c r="AF444" s="20">
        <f t="shared" si="15"/>
        <v>8828880</v>
      </c>
      <c r="AG444" s="82">
        <f t="shared" si="20"/>
        <v>366240</v>
      </c>
    </row>
    <row r="445" spans="1:33" ht="19.5" customHeight="1">
      <c r="A445" s="12">
        <f t="shared" si="21"/>
        <v>439</v>
      </c>
      <c r="B445" s="40">
        <f>[1]GD_CHUNG!B451</f>
        <v>10793</v>
      </c>
      <c r="C445" s="42" t="str">
        <f>[1]GD_CHUNG!C451</f>
        <v>Lê Thị Thúy</v>
      </c>
      <c r="D445" s="42" t="str">
        <f>[1]GD_CHUNG!D451</f>
        <v>Nhân viên kế toán</v>
      </c>
      <c r="E445" s="13" t="str">
        <f>[1]GD_CHUNG!G451</f>
        <v>HDKX</v>
      </c>
      <c r="F445" s="14">
        <f>VLOOKUP(B445,[1]GD_LCD_HS_LNS!$B$4:$E$993,4,FALSE)</f>
        <v>4534000</v>
      </c>
      <c r="G445" s="54">
        <f>VLOOKUP(B445,[1]GD_CHUNG!$B$5:$N$532,13,FALSE)</f>
        <v>10523640486016</v>
      </c>
      <c r="H445" s="15">
        <f>VLOOKUP(B445,[1]GD_CHAM_CONG!$C$6:$AN$934,38,FALSE)</f>
        <v>23</v>
      </c>
      <c r="I445" s="15">
        <f>VLOOKUP(B445,[1]GD_CHAM_CONG!$C$6:$AS$934,39,FALSE)+VLOOKUP(B445,[1]GD_CHAM_CONG!$C$6:$AS$934,40,FALSE)+VLOOKUP(B445,[1]GD_CHAM_CONG!$C$6:$AS$934,41,FALSE)+VLOOKUP(B445,[1]GD_CHAM_CONG!$C$6:$AS$934,42,FALSE)+VLOOKUP(B445,[1]GD_CHAM_CONG!$C$6:$AS$934,43,FALSE)</f>
        <v>0</v>
      </c>
      <c r="J445" s="15">
        <f>VLOOKUP(B445,[1]GD_CHAM_CONG!$C$6:$AV$934,44,FALSE)+VLOOKUP(B445,[1]GD_CHAM_CONG!$C$6:$AV$934,45,FALSE)+VLOOKUP(B445,[1]GD_CHAM_CONG!$C$6:$AV$934,46,FALSE)</f>
        <v>0</v>
      </c>
      <c r="K445" s="15">
        <f>VLOOKUP(B445,[1]GD_CHAM_CONG!$C$6:$AW$934,47,FALSE)</f>
        <v>0</v>
      </c>
      <c r="L445" s="15">
        <f>VLOOKUP(B445,[1]GD_CHAM_CONG!$C$6:$AZ$934,48,FALSE)</f>
        <v>0</v>
      </c>
      <c r="M445" s="15">
        <f>VLOOKUP(B445,[1]GD_CHAM_CONG!$C$6:$BF$934,50,FALSE)+VLOOKUP(B445,[1]GD_CHAM_CONG!$C$6:$BF$934,51,FALSE)+VLOOKUP(B445,[1]GD_CHAM_CONG!$C$6:$BF$934,52,FALSE)+VLOOKUP(B445,[1]GD_CHAM_CONG!$C$6:$BF$934,53,FALSE)+VLOOKUP(B445,[1]GD_CHAM_CONG!$C$6:$BF$934,54,FALSE)</f>
        <v>0</v>
      </c>
      <c r="N445" s="16">
        <f>VLOOKUP(B445,[1]GD_CHAM_CONG!$C$1:$BK$473,61,FALSE)</f>
        <v>1</v>
      </c>
      <c r="O445" s="16">
        <f>VLOOKUP(B445,[1]GD_LCD_HS_LNS!$B$4:$F$469,5,FALSE)</f>
        <v>2.6</v>
      </c>
      <c r="P445" s="17">
        <f>VLOOKUP(B445,[1]RPT_LNS_LUONG_CHE_DO!$B$5:$BC$548,54,FALSE)</f>
        <v>11700000</v>
      </c>
      <c r="Q445" s="17">
        <f>VLOOKUP(B445,[1]RPT_LNS_LUONG_CHE_DO!$B$5:$CD$916,81,FALSE)</f>
        <v>0</v>
      </c>
      <c r="R445" s="17">
        <f>VLOOKUP(B445,[1]RPT_PHU_CAP_TN!$B$5:$G$992,6,FALSE)</f>
        <v>0</v>
      </c>
      <c r="S445" s="17">
        <f>VLOOKUP(B445,[1]RPT_TIEN_AN_TRUA!$B$5:$I$993,8,FALSE)</f>
        <v>680000</v>
      </c>
      <c r="T445" s="17">
        <f>VLOOKUP(B445,[1]RPT_LNS_LUONG_CHE_DO!$B$5:$BX$920,75,FALSE)+VLOOKUP(B445,[1]RPT_LNS_LUONG_CHE_DO!$B$5:$BY$920,76,FALSE)</f>
        <v>0</v>
      </c>
      <c r="U445" s="13">
        <f>VLOOKUP(B445,[1]RPT_CAC_KHOAN_GIAM_TRU!$B$4:$I$472,7,FALSE) + VLOOKUP(B445,[1]RPT_CAC_KHOAN_GIAM_TRU!$B$4:$I$472,8,FALSE)</f>
        <v>0</v>
      </c>
      <c r="V445" s="17">
        <f t="shared" si="12"/>
        <v>12380000</v>
      </c>
      <c r="W445" s="18">
        <f>VLOOKUP(B445,[1]RPT_BAO_HIEM!$B$5:$N$992,11,FALSE)</f>
        <v>362720</v>
      </c>
      <c r="X445" s="18">
        <f>VLOOKUP(B445,[1]RPT_BAO_HIEM!$B$5:$N$992,12,FALSE)</f>
        <v>68010</v>
      </c>
      <c r="Y445" s="18">
        <f>VLOOKUP(B445,[1]RPT_BAO_HIEM!$B$5:$N$992,13,FALSE)</f>
        <v>45340</v>
      </c>
      <c r="Z445" s="19">
        <f>MIN(VLOOKUP(B445,[1]RPT_DOAN_PHI!$B$5:$H$894,7,FALSE),115000)</f>
        <v>45340</v>
      </c>
      <c r="AA445" s="18">
        <f>VLOOKUP(B445,[1]RPT_THUE!$B$5:$H$850,7,FALSE)</f>
        <v>111196.5</v>
      </c>
      <c r="AB445" s="18">
        <f t="shared" si="13"/>
        <v>632606.5</v>
      </c>
      <c r="AC445" s="20">
        <f t="shared" si="14"/>
        <v>11747393.5</v>
      </c>
      <c r="AD445" s="20"/>
      <c r="AE445" s="20"/>
      <c r="AF445" s="20">
        <f t="shared" si="15"/>
        <v>11747393.5</v>
      </c>
      <c r="AG445" s="82">
        <f t="shared" si="20"/>
        <v>476070</v>
      </c>
    </row>
    <row r="446" spans="1:33" ht="19.5" customHeight="1">
      <c r="A446" s="12">
        <f t="shared" si="21"/>
        <v>440</v>
      </c>
      <c r="B446" s="40">
        <f>[1]GD_CHUNG!B452</f>
        <v>12660</v>
      </c>
      <c r="C446" s="42" t="str">
        <f>[1]GD_CHUNG!C452</f>
        <v>Bùi Thị Thu</v>
      </c>
      <c r="D446" s="42" t="str">
        <f>[1]GD_CHUNG!D452</f>
        <v>Nhân viên kế toán</v>
      </c>
      <c r="E446" s="13" t="str">
        <f>[1]GD_CHUNG!G452</f>
        <v>HD3N</v>
      </c>
      <c r="F446" s="14">
        <f>VLOOKUP(B446,[1]GD_LCD_HS_LNS!$B$4:$E$993,4,FALSE)</f>
        <v>4534000</v>
      </c>
      <c r="G446" s="54">
        <f>VLOOKUP(B446,[1]GD_CHUNG!$B$5:$N$532,13,FALSE)</f>
        <v>19027307720015</v>
      </c>
      <c r="H446" s="15">
        <f>VLOOKUP(B446,[1]GD_CHAM_CONG!$C$6:$AN$934,38,FALSE)</f>
        <v>23</v>
      </c>
      <c r="I446" s="15">
        <f>VLOOKUP(B446,[1]GD_CHAM_CONG!$C$6:$AS$934,39,FALSE)+VLOOKUP(B446,[1]GD_CHAM_CONG!$C$6:$AS$934,40,FALSE)+VLOOKUP(B446,[1]GD_CHAM_CONG!$C$6:$AS$934,41,FALSE)+VLOOKUP(B446,[1]GD_CHAM_CONG!$C$6:$AS$934,42,FALSE)+VLOOKUP(B446,[1]GD_CHAM_CONG!$C$6:$AS$934,43,FALSE)</f>
        <v>0</v>
      </c>
      <c r="J446" s="15">
        <f>VLOOKUP(B446,[1]GD_CHAM_CONG!$C$6:$AV$934,44,FALSE)+VLOOKUP(B446,[1]GD_CHAM_CONG!$C$6:$AV$934,45,FALSE)+VLOOKUP(B446,[1]GD_CHAM_CONG!$C$6:$AV$934,46,FALSE)</f>
        <v>0</v>
      </c>
      <c r="K446" s="15">
        <f>VLOOKUP(B446,[1]GD_CHAM_CONG!$C$6:$AW$934,47,FALSE)</f>
        <v>0</v>
      </c>
      <c r="L446" s="15">
        <f>VLOOKUP(B446,[1]GD_CHAM_CONG!$C$6:$AZ$934,48,FALSE)</f>
        <v>0</v>
      </c>
      <c r="M446" s="15">
        <f>VLOOKUP(B446,[1]GD_CHAM_CONG!$C$6:$BF$934,50,FALSE)+VLOOKUP(B446,[1]GD_CHAM_CONG!$C$6:$BF$934,51,FALSE)+VLOOKUP(B446,[1]GD_CHAM_CONG!$C$6:$BF$934,52,FALSE)+VLOOKUP(B446,[1]GD_CHAM_CONG!$C$6:$BF$934,53,FALSE)+VLOOKUP(B446,[1]GD_CHAM_CONG!$C$6:$BF$934,54,FALSE)</f>
        <v>0</v>
      </c>
      <c r="N446" s="16">
        <f>VLOOKUP(B446,[1]GD_CHAM_CONG!$C$1:$BK$473,61,FALSE)</f>
        <v>1</v>
      </c>
      <c r="O446" s="16">
        <f>VLOOKUP(B446,[1]GD_LCD_HS_LNS!$B$4:$F$469,5,FALSE)</f>
        <v>2.2000000000000002</v>
      </c>
      <c r="P446" s="17">
        <f>VLOOKUP(B446,[1]RPT_LNS_LUONG_CHE_DO!$B$5:$BC$548,54,FALSE)</f>
        <v>9900000</v>
      </c>
      <c r="Q446" s="17">
        <f>VLOOKUP(B446,[1]RPT_LNS_LUONG_CHE_DO!$B$5:$CD$916,81,FALSE)</f>
        <v>0</v>
      </c>
      <c r="R446" s="17">
        <f>VLOOKUP(B446,[1]RPT_PHU_CAP_TN!$B$5:$G$992,6,FALSE)</f>
        <v>0</v>
      </c>
      <c r="S446" s="17">
        <f>VLOOKUP(B446,[1]RPT_TIEN_AN_TRUA!$B$5:$I$993,8,FALSE)</f>
        <v>680000</v>
      </c>
      <c r="T446" s="17">
        <f>VLOOKUP(B446,[1]RPT_LNS_LUONG_CHE_DO!$B$5:$BX$920,75,FALSE)+VLOOKUP(B446,[1]RPT_LNS_LUONG_CHE_DO!$B$5:$BY$920,76,FALSE)</f>
        <v>0</v>
      </c>
      <c r="U446" s="13">
        <f>VLOOKUP(B446,[1]RPT_CAC_KHOAN_GIAM_TRU!$B$4:$I$472,7,FALSE) + VLOOKUP(B446,[1]RPT_CAC_KHOAN_GIAM_TRU!$B$4:$I$472,8,FALSE)</f>
        <v>0</v>
      </c>
      <c r="V446" s="17">
        <f t="shared" si="12"/>
        <v>10580000</v>
      </c>
      <c r="W446" s="18">
        <f>VLOOKUP(B446,[1]RPT_BAO_HIEM!$B$5:$N$992,11,FALSE)</f>
        <v>362720</v>
      </c>
      <c r="X446" s="18">
        <f>VLOOKUP(B446,[1]RPT_BAO_HIEM!$B$5:$N$992,12,FALSE)</f>
        <v>68010</v>
      </c>
      <c r="Y446" s="18">
        <f>VLOOKUP(B446,[1]RPT_BAO_HIEM!$B$5:$N$992,13,FALSE)</f>
        <v>45340</v>
      </c>
      <c r="Z446" s="19">
        <f>MIN(VLOOKUP(B446,[1]RPT_DOAN_PHI!$B$5:$H$894,7,FALSE),115000)</f>
        <v>45340</v>
      </c>
      <c r="AA446" s="18">
        <f>VLOOKUP(B446,[1]RPT_THUE!$B$5:$H$850,7,FALSE)</f>
        <v>21196.5</v>
      </c>
      <c r="AB446" s="18">
        <f t="shared" si="13"/>
        <v>542606.5</v>
      </c>
      <c r="AC446" s="20">
        <f t="shared" si="14"/>
        <v>10037393.5</v>
      </c>
      <c r="AD446" s="21"/>
      <c r="AE446" s="21"/>
      <c r="AF446" s="20">
        <f t="shared" si="15"/>
        <v>10037393.5</v>
      </c>
      <c r="AG446" s="82">
        <f t="shared" si="20"/>
        <v>476070</v>
      </c>
    </row>
    <row r="447" spans="1:33" ht="19.5" customHeight="1">
      <c r="A447" s="12">
        <f t="shared" si="21"/>
        <v>441</v>
      </c>
      <c r="B447" s="40">
        <f>[1]GD_CHUNG!B453</f>
        <v>10794</v>
      </c>
      <c r="C447" s="42" t="str">
        <f>[1]GD_CHUNG!C453</f>
        <v>Nguyễn Thị Kim Huệ</v>
      </c>
      <c r="D447" s="42" t="str">
        <f>[1]GD_CHUNG!D453</f>
        <v>NV Thủ Quỹ</v>
      </c>
      <c r="E447" s="13" t="str">
        <f>[1]GD_CHUNG!G453</f>
        <v>HDKX</v>
      </c>
      <c r="F447" s="14">
        <f>VLOOKUP(B447,[1]GD_LCD_HS_LNS!$B$4:$E$993,4,FALSE)</f>
        <v>3488000</v>
      </c>
      <c r="G447" s="54">
        <f>VLOOKUP(B447,[1]GD_CHUNG!$B$5:$N$532,13,FALSE)</f>
        <v>10520052695017</v>
      </c>
      <c r="H447" s="15">
        <f>VLOOKUP(B447,[1]GD_CHAM_CONG!$C$6:$AN$934,38,FALSE)</f>
        <v>21</v>
      </c>
      <c r="I447" s="15">
        <f>VLOOKUP(B447,[1]GD_CHAM_CONG!$C$6:$AS$934,39,FALSE)+VLOOKUP(B447,[1]GD_CHAM_CONG!$C$6:$AS$934,40,FALSE)+VLOOKUP(B447,[1]GD_CHAM_CONG!$C$6:$AS$934,41,FALSE)+VLOOKUP(B447,[1]GD_CHAM_CONG!$C$6:$AS$934,42,FALSE)+VLOOKUP(B447,[1]GD_CHAM_CONG!$C$6:$AS$934,43,FALSE)</f>
        <v>0</v>
      </c>
      <c r="J447" s="15">
        <f>VLOOKUP(B447,[1]GD_CHAM_CONG!$C$6:$AV$934,44,FALSE)+VLOOKUP(B447,[1]GD_CHAM_CONG!$C$6:$AV$934,45,FALSE)+VLOOKUP(B447,[1]GD_CHAM_CONG!$C$6:$AV$934,46,FALSE)</f>
        <v>0</v>
      </c>
      <c r="K447" s="15">
        <f>VLOOKUP(B447,[1]GD_CHAM_CONG!$C$6:$AW$934,47,FALSE)</f>
        <v>0</v>
      </c>
      <c r="L447" s="15">
        <f>VLOOKUP(B447,[1]GD_CHAM_CONG!$C$6:$AZ$934,48,FALSE)</f>
        <v>2</v>
      </c>
      <c r="M447" s="15">
        <f>VLOOKUP(B447,[1]GD_CHAM_CONG!$C$6:$BF$934,50,FALSE)+VLOOKUP(B447,[1]GD_CHAM_CONG!$C$6:$BF$934,51,FALSE)+VLOOKUP(B447,[1]GD_CHAM_CONG!$C$6:$BF$934,52,FALSE)+VLOOKUP(B447,[1]GD_CHAM_CONG!$C$6:$BF$934,53,FALSE)+VLOOKUP(B447,[1]GD_CHAM_CONG!$C$6:$BF$934,54,FALSE)</f>
        <v>0</v>
      </c>
      <c r="N447" s="16">
        <f>VLOOKUP(B447,[1]GD_CHAM_CONG!$C$1:$BK$473,61,FALSE)</f>
        <v>1</v>
      </c>
      <c r="O447" s="16">
        <f>VLOOKUP(B447,[1]GD_LCD_HS_LNS!$B$4:$F$469,5,FALSE)</f>
        <v>2.13</v>
      </c>
      <c r="P447" s="17">
        <f>VLOOKUP(B447,[1]RPT_LNS_LUONG_CHE_DO!$B$5:$BC$548,54,FALSE)</f>
        <v>8751521.7391304336</v>
      </c>
      <c r="Q447" s="17">
        <f>VLOOKUP(B447,[1]RPT_LNS_LUONG_CHE_DO!$B$5:$CD$916,81,FALSE)</f>
        <v>268307.69230769231</v>
      </c>
      <c r="R447" s="17">
        <f>VLOOKUP(B447,[1]RPT_PHU_CAP_TN!$B$5:$G$992,6,FALSE)</f>
        <v>0</v>
      </c>
      <c r="S447" s="17">
        <f>VLOOKUP(B447,[1]RPT_TIEN_AN_TRUA!$B$5:$I$993,8,FALSE)</f>
        <v>620869.56521739124</v>
      </c>
      <c r="T447" s="17">
        <f>VLOOKUP(B447,[1]RPT_LNS_LUONG_CHE_DO!$B$5:$BX$920,75,FALSE)+VLOOKUP(B447,[1]RPT_LNS_LUONG_CHE_DO!$B$5:$BY$920,76,FALSE)</f>
        <v>0</v>
      </c>
      <c r="U447" s="13">
        <f>VLOOKUP(B447,[1]RPT_CAC_KHOAN_GIAM_TRU!$B$4:$I$472,7,FALSE) + VLOOKUP(B447,[1]RPT_CAC_KHOAN_GIAM_TRU!$B$4:$I$472,8,FALSE)</f>
        <v>0</v>
      </c>
      <c r="V447" s="17">
        <f t="shared" si="12"/>
        <v>9640698.9966555163</v>
      </c>
      <c r="W447" s="18">
        <f>VLOOKUP(B447,[1]RPT_BAO_HIEM!$B$5:$N$992,11,FALSE)</f>
        <v>279040</v>
      </c>
      <c r="X447" s="18">
        <f>VLOOKUP(B447,[1]RPT_BAO_HIEM!$B$5:$N$992,12,FALSE)</f>
        <v>52320</v>
      </c>
      <c r="Y447" s="18">
        <f>VLOOKUP(B447,[1]RPT_BAO_HIEM!$B$5:$N$992,13,FALSE)</f>
        <v>34880</v>
      </c>
      <c r="Z447" s="19">
        <f>MIN(VLOOKUP(B447,[1]RPT_DOAN_PHI!$B$5:$H$894,7,FALSE),115000)</f>
        <v>34880</v>
      </c>
      <c r="AA447" s="18">
        <f>VLOOKUP(B447,[1]RPT_THUE!$B$5:$H$850,7,FALSE)</f>
        <v>0</v>
      </c>
      <c r="AB447" s="18">
        <f t="shared" si="13"/>
        <v>401120</v>
      </c>
      <c r="AC447" s="20">
        <f t="shared" si="14"/>
        <v>9239578.9966555163</v>
      </c>
      <c r="AD447" s="20"/>
      <c r="AE447" s="20"/>
      <c r="AF447" s="20">
        <f t="shared" si="15"/>
        <v>9239578.9966555163</v>
      </c>
      <c r="AG447" s="82">
        <f t="shared" si="20"/>
        <v>366240</v>
      </c>
    </row>
    <row r="448" spans="1:33" ht="19.5" customHeight="1">
      <c r="A448" s="12">
        <f t="shared" si="21"/>
        <v>442</v>
      </c>
      <c r="B448" s="40">
        <f>[1]GD_CHUNG!B454</f>
        <v>10788</v>
      </c>
      <c r="C448" s="42" t="str">
        <f>[1]GD_CHUNG!C454</f>
        <v>Phạm Thị Thu Hiền</v>
      </c>
      <c r="D448" s="42" t="str">
        <f>[1]GD_CHUNG!D454</f>
        <v>Chuyên viên TCKT</v>
      </c>
      <c r="E448" s="13" t="str">
        <f>[1]GD_CHUNG!G454</f>
        <v>HDKX</v>
      </c>
      <c r="F448" s="14">
        <f>VLOOKUP(B448,[1]GD_LCD_HS_LNS!$B$4:$E$993,4,FALSE)</f>
        <v>4534000</v>
      </c>
      <c r="G448" s="54">
        <f>VLOOKUP(B448,[1]GD_CHUNG!$B$5:$N$532,13,FALSE)</f>
        <v>10522161952014</v>
      </c>
      <c r="H448" s="15">
        <f>VLOOKUP(B448,[1]GD_CHAM_CONG!$C$6:$AN$934,38,FALSE)</f>
        <v>23</v>
      </c>
      <c r="I448" s="15">
        <f>VLOOKUP(B448,[1]GD_CHAM_CONG!$C$6:$AS$934,39,FALSE)+VLOOKUP(B448,[1]GD_CHAM_CONG!$C$6:$AS$934,40,FALSE)+VLOOKUP(B448,[1]GD_CHAM_CONG!$C$6:$AS$934,41,FALSE)+VLOOKUP(B448,[1]GD_CHAM_CONG!$C$6:$AS$934,42,FALSE)+VLOOKUP(B448,[1]GD_CHAM_CONG!$C$6:$AS$934,43,FALSE)</f>
        <v>0</v>
      </c>
      <c r="J448" s="15">
        <f>VLOOKUP(B448,[1]GD_CHAM_CONG!$C$6:$AV$934,44,FALSE)+VLOOKUP(B448,[1]GD_CHAM_CONG!$C$6:$AV$934,45,FALSE)+VLOOKUP(B448,[1]GD_CHAM_CONG!$C$6:$AV$934,46,FALSE)</f>
        <v>0</v>
      </c>
      <c r="K448" s="15">
        <f>VLOOKUP(B448,[1]GD_CHAM_CONG!$C$6:$AW$934,47,FALSE)</f>
        <v>0</v>
      </c>
      <c r="L448" s="15">
        <f>VLOOKUP(B448,[1]GD_CHAM_CONG!$C$6:$AZ$934,48,FALSE)</f>
        <v>0</v>
      </c>
      <c r="M448" s="15">
        <f>VLOOKUP(B448,[1]GD_CHAM_CONG!$C$6:$BF$934,50,FALSE)+VLOOKUP(B448,[1]GD_CHAM_CONG!$C$6:$BF$934,51,FALSE)+VLOOKUP(B448,[1]GD_CHAM_CONG!$C$6:$BF$934,52,FALSE)+VLOOKUP(B448,[1]GD_CHAM_CONG!$C$6:$BF$934,53,FALSE)+VLOOKUP(B448,[1]GD_CHAM_CONG!$C$6:$BF$934,54,FALSE)</f>
        <v>0</v>
      </c>
      <c r="N448" s="16">
        <f>VLOOKUP(B448,[1]GD_CHAM_CONG!$C$1:$BK$473,61,FALSE)</f>
        <v>1</v>
      </c>
      <c r="O448" s="16">
        <f>VLOOKUP(B448,[1]GD_LCD_HS_LNS!$B$4:$F$469,5,FALSE)</f>
        <v>2.92</v>
      </c>
      <c r="P448" s="17">
        <f>VLOOKUP(B448,[1]RPT_LNS_LUONG_CHE_DO!$B$5:$BC$548,54,FALSE)</f>
        <v>13140000</v>
      </c>
      <c r="Q448" s="17">
        <f>VLOOKUP(B448,[1]RPT_LNS_LUONG_CHE_DO!$B$5:$CD$916,81,FALSE)</f>
        <v>0</v>
      </c>
      <c r="R448" s="17">
        <f>VLOOKUP(B448,[1]RPT_PHU_CAP_TN!$B$5:$G$992,6,FALSE)</f>
        <v>0</v>
      </c>
      <c r="S448" s="17">
        <f>VLOOKUP(B448,[1]RPT_TIEN_AN_TRUA!$B$5:$I$993,8,FALSE)</f>
        <v>680000</v>
      </c>
      <c r="T448" s="17">
        <f>VLOOKUP(B448,[1]RPT_LNS_LUONG_CHE_DO!$B$5:$BX$920,75,FALSE)+VLOOKUP(B448,[1]RPT_LNS_LUONG_CHE_DO!$B$5:$BY$920,76,FALSE)</f>
        <v>0</v>
      </c>
      <c r="U448" s="13">
        <f>VLOOKUP(B448,[1]RPT_CAC_KHOAN_GIAM_TRU!$B$4:$I$472,7,FALSE) + VLOOKUP(B448,[1]RPT_CAC_KHOAN_GIAM_TRU!$B$4:$I$472,8,FALSE)</f>
        <v>0</v>
      </c>
      <c r="V448" s="17">
        <f t="shared" si="12"/>
        <v>13820000</v>
      </c>
      <c r="W448" s="18">
        <f>VLOOKUP(B448,[1]RPT_BAO_HIEM!$B$5:$N$992,11,FALSE)</f>
        <v>362720</v>
      </c>
      <c r="X448" s="18">
        <f>VLOOKUP(B448,[1]RPT_BAO_HIEM!$B$5:$N$992,12,FALSE)</f>
        <v>68010</v>
      </c>
      <c r="Y448" s="18">
        <f>VLOOKUP(B448,[1]RPT_BAO_HIEM!$B$5:$N$992,13,FALSE)</f>
        <v>45340</v>
      </c>
      <c r="Z448" s="19">
        <f>MIN(VLOOKUP(B448,[1]RPT_DOAN_PHI!$B$5:$H$894,7,FALSE),115000)</f>
        <v>45340</v>
      </c>
      <c r="AA448" s="18">
        <f>VLOOKUP(B448,[1]RPT_THUE!$B$5:$H$850,7,FALSE)</f>
        <v>0</v>
      </c>
      <c r="AB448" s="18">
        <f t="shared" si="13"/>
        <v>521410</v>
      </c>
      <c r="AC448" s="20">
        <f t="shared" si="14"/>
        <v>13298590</v>
      </c>
      <c r="AD448" s="21"/>
      <c r="AE448" s="20"/>
      <c r="AF448" s="20">
        <f t="shared" si="15"/>
        <v>13298590</v>
      </c>
      <c r="AG448" s="82">
        <f t="shared" si="20"/>
        <v>476070</v>
      </c>
    </row>
    <row r="449" spans="1:43" ht="19.5" customHeight="1">
      <c r="A449" s="12">
        <f t="shared" si="21"/>
        <v>443</v>
      </c>
      <c r="B449" s="40">
        <f>[1]GD_CHUNG!B455</f>
        <v>10789</v>
      </c>
      <c r="C449" s="42" t="str">
        <f>[1]GD_CHUNG!C455</f>
        <v>Hoàng Thị Trang Nhung</v>
      </c>
      <c r="D449" s="42" t="str">
        <f>[1]GD_CHUNG!D455</f>
        <v>Chuyên viên TCKT</v>
      </c>
      <c r="E449" s="13" t="str">
        <f>[1]GD_CHUNG!G455</f>
        <v>HDKX</v>
      </c>
      <c r="F449" s="14">
        <f>VLOOKUP(B449,[1]GD_LCD_HS_LNS!$B$4:$E$993,4,FALSE)</f>
        <v>4534000</v>
      </c>
      <c r="G449" s="54">
        <f>VLOOKUP(B449,[1]GD_CHUNG!$B$5:$N$532,13,FALSE)</f>
        <v>10522161961013</v>
      </c>
      <c r="H449" s="15">
        <f>VLOOKUP(B449,[1]GD_CHAM_CONG!$C$6:$AN$934,38,FALSE)</f>
        <v>23</v>
      </c>
      <c r="I449" s="15">
        <f>VLOOKUP(B449,[1]GD_CHAM_CONG!$C$6:$AS$934,39,FALSE)+VLOOKUP(B449,[1]GD_CHAM_CONG!$C$6:$AS$934,40,FALSE)+VLOOKUP(B449,[1]GD_CHAM_CONG!$C$6:$AS$934,41,FALSE)+VLOOKUP(B449,[1]GD_CHAM_CONG!$C$6:$AS$934,42,FALSE)+VLOOKUP(B449,[1]GD_CHAM_CONG!$C$6:$AS$934,43,FALSE)</f>
        <v>0</v>
      </c>
      <c r="J449" s="15">
        <f>VLOOKUP(B449,[1]GD_CHAM_CONG!$C$6:$AV$934,44,FALSE)+VLOOKUP(B449,[1]GD_CHAM_CONG!$C$6:$AV$934,45,FALSE)+VLOOKUP(B449,[1]GD_CHAM_CONG!$C$6:$AV$934,46,FALSE)</f>
        <v>0</v>
      </c>
      <c r="K449" s="15">
        <f>VLOOKUP(B449,[1]GD_CHAM_CONG!$C$6:$AW$934,47,FALSE)</f>
        <v>0</v>
      </c>
      <c r="L449" s="15">
        <f>VLOOKUP(B449,[1]GD_CHAM_CONG!$C$6:$AZ$934,48,FALSE)</f>
        <v>0</v>
      </c>
      <c r="M449" s="15">
        <f>VLOOKUP(B449,[1]GD_CHAM_CONG!$C$6:$BF$934,50,FALSE)+VLOOKUP(B449,[1]GD_CHAM_CONG!$C$6:$BF$934,51,FALSE)+VLOOKUP(B449,[1]GD_CHAM_CONG!$C$6:$BF$934,52,FALSE)+VLOOKUP(B449,[1]GD_CHAM_CONG!$C$6:$BF$934,53,FALSE)+VLOOKUP(B449,[1]GD_CHAM_CONG!$C$6:$BF$934,54,FALSE)</f>
        <v>0</v>
      </c>
      <c r="N449" s="16">
        <f>VLOOKUP(B449,[1]GD_CHAM_CONG!$C$1:$BK$473,61,FALSE)</f>
        <v>1</v>
      </c>
      <c r="O449" s="16">
        <f>VLOOKUP(B449,[1]GD_LCD_HS_LNS!$B$4:$F$469,5,FALSE)</f>
        <v>2.92</v>
      </c>
      <c r="P449" s="17">
        <f>VLOOKUP(B449,[1]RPT_LNS_LUONG_CHE_DO!$B$5:$BC$548,54,FALSE)</f>
        <v>13140000</v>
      </c>
      <c r="Q449" s="17">
        <f>VLOOKUP(B449,[1]RPT_LNS_LUONG_CHE_DO!$B$5:$CD$916,81,FALSE)</f>
        <v>0</v>
      </c>
      <c r="R449" s="17">
        <f>VLOOKUP(B449,[1]RPT_PHU_CAP_TN!$B$5:$G$992,6,FALSE)</f>
        <v>0</v>
      </c>
      <c r="S449" s="17">
        <f>VLOOKUP(B449,[1]RPT_TIEN_AN_TRUA!$B$5:$I$993,8,FALSE)</f>
        <v>680000</v>
      </c>
      <c r="T449" s="17">
        <f>VLOOKUP(B449,[1]RPT_LNS_LUONG_CHE_DO!$B$5:$BX$920,75,FALSE)+VLOOKUP(B449,[1]RPT_LNS_LUONG_CHE_DO!$B$5:$BY$920,76,FALSE)</f>
        <v>0</v>
      </c>
      <c r="U449" s="13">
        <f>VLOOKUP(B449,[1]RPT_CAC_KHOAN_GIAM_TRU!$B$4:$I$472,7,FALSE) + VLOOKUP(B449,[1]RPT_CAC_KHOAN_GIAM_TRU!$B$4:$I$472,8,FALSE)</f>
        <v>0</v>
      </c>
      <c r="V449" s="17">
        <f t="shared" si="12"/>
        <v>13820000</v>
      </c>
      <c r="W449" s="18">
        <f>VLOOKUP(B449,[1]RPT_BAO_HIEM!$B$5:$N$992,11,FALSE)</f>
        <v>362720</v>
      </c>
      <c r="X449" s="18">
        <f>VLOOKUP(B449,[1]RPT_BAO_HIEM!$B$5:$N$992,12,FALSE)</f>
        <v>68010</v>
      </c>
      <c r="Y449" s="18">
        <f>VLOOKUP(B449,[1]RPT_BAO_HIEM!$B$5:$N$992,13,FALSE)</f>
        <v>45340</v>
      </c>
      <c r="Z449" s="19">
        <f>MIN(VLOOKUP(B449,[1]RPT_DOAN_PHI!$B$5:$H$894,7,FALSE),115000)</f>
        <v>45340</v>
      </c>
      <c r="AA449" s="18">
        <f>VLOOKUP(B449,[1]RPT_THUE!$B$5:$H$850,7,FALSE)</f>
        <v>0</v>
      </c>
      <c r="AB449" s="18">
        <f t="shared" si="13"/>
        <v>521410</v>
      </c>
      <c r="AC449" s="20">
        <f t="shared" si="14"/>
        <v>13298590</v>
      </c>
      <c r="AD449" s="20"/>
      <c r="AE449" s="20"/>
      <c r="AF449" s="20">
        <f t="shared" si="15"/>
        <v>13298590</v>
      </c>
      <c r="AG449" s="82">
        <f t="shared" si="20"/>
        <v>476070</v>
      </c>
    </row>
    <row r="450" spans="1:43" ht="19.5" customHeight="1">
      <c r="A450" s="12">
        <f t="shared" si="21"/>
        <v>444</v>
      </c>
      <c r="B450" s="40">
        <f>[1]GD_CHUNG!B456</f>
        <v>10790</v>
      </c>
      <c r="C450" s="42" t="str">
        <f>[1]GD_CHUNG!C456</f>
        <v>Đào Thị Chín</v>
      </c>
      <c r="D450" s="42" t="str">
        <f>[1]GD_CHUNG!D456</f>
        <v>Chuyên viên TCKT</v>
      </c>
      <c r="E450" s="13" t="str">
        <f>[1]GD_CHUNG!G456</f>
        <v>HDKX</v>
      </c>
      <c r="F450" s="14">
        <f>VLOOKUP(B450,[1]GD_LCD_HS_LNS!$B$4:$E$993,4,FALSE)</f>
        <v>4534000</v>
      </c>
      <c r="G450" s="54">
        <f>VLOOKUP(B450,[1]GD_CHUNG!$B$5:$N$532,13,FALSE)</f>
        <v>10520107419014</v>
      </c>
      <c r="H450" s="15">
        <f>VLOOKUP(B450,[1]GD_CHAM_CONG!$C$6:$AN$934,38,FALSE)</f>
        <v>23</v>
      </c>
      <c r="I450" s="15">
        <f>VLOOKUP(B450,[1]GD_CHAM_CONG!$C$6:$AS$934,39,FALSE)+VLOOKUP(B450,[1]GD_CHAM_CONG!$C$6:$AS$934,40,FALSE)+VLOOKUP(B450,[1]GD_CHAM_CONG!$C$6:$AS$934,41,FALSE)+VLOOKUP(B450,[1]GD_CHAM_CONG!$C$6:$AS$934,42,FALSE)+VLOOKUP(B450,[1]GD_CHAM_CONG!$C$6:$AS$934,43,FALSE)</f>
        <v>0</v>
      </c>
      <c r="J450" s="15">
        <f>VLOOKUP(B450,[1]GD_CHAM_CONG!$C$6:$AV$934,44,FALSE)+VLOOKUP(B450,[1]GD_CHAM_CONG!$C$6:$AV$934,45,FALSE)+VLOOKUP(B450,[1]GD_CHAM_CONG!$C$6:$AV$934,46,FALSE)</f>
        <v>0</v>
      </c>
      <c r="K450" s="15">
        <f>VLOOKUP(B450,[1]GD_CHAM_CONG!$C$6:$AW$934,47,FALSE)</f>
        <v>0</v>
      </c>
      <c r="L450" s="15">
        <f>VLOOKUP(B450,[1]GD_CHAM_CONG!$C$6:$AZ$934,48,FALSE)</f>
        <v>0</v>
      </c>
      <c r="M450" s="15">
        <f>VLOOKUP(B450,[1]GD_CHAM_CONG!$C$6:$BF$934,50,FALSE)+VLOOKUP(B450,[1]GD_CHAM_CONG!$C$6:$BF$934,51,FALSE)+VLOOKUP(B450,[1]GD_CHAM_CONG!$C$6:$BF$934,52,FALSE)+VLOOKUP(B450,[1]GD_CHAM_CONG!$C$6:$BF$934,53,FALSE)+VLOOKUP(B450,[1]GD_CHAM_CONG!$C$6:$BF$934,54,FALSE)</f>
        <v>0</v>
      </c>
      <c r="N450" s="16">
        <f>VLOOKUP(B450,[1]GD_CHAM_CONG!$C$1:$BK$473,61,FALSE)</f>
        <v>1</v>
      </c>
      <c r="O450" s="16">
        <f>VLOOKUP(B450,[1]GD_LCD_HS_LNS!$B$4:$F$469,5,FALSE)</f>
        <v>2.92</v>
      </c>
      <c r="P450" s="17">
        <f>VLOOKUP(B450,[1]RPT_LNS_LUONG_CHE_DO!$B$5:$BC$548,54,FALSE)</f>
        <v>13140000</v>
      </c>
      <c r="Q450" s="17">
        <f>VLOOKUP(B450,[1]RPT_LNS_LUONG_CHE_DO!$B$5:$CD$916,81,FALSE)</f>
        <v>0</v>
      </c>
      <c r="R450" s="17">
        <f>VLOOKUP(B450,[1]RPT_PHU_CAP_TN!$B$5:$G$992,6,FALSE)</f>
        <v>0</v>
      </c>
      <c r="S450" s="17">
        <f>VLOOKUP(B450,[1]RPT_TIEN_AN_TRUA!$B$5:$I$993,8,FALSE)</f>
        <v>680000</v>
      </c>
      <c r="T450" s="17">
        <f>VLOOKUP(B450,[1]RPT_LNS_LUONG_CHE_DO!$B$5:$BX$920,75,FALSE)+VLOOKUP(B450,[1]RPT_LNS_LUONG_CHE_DO!$B$5:$BY$920,76,FALSE)</f>
        <v>0</v>
      </c>
      <c r="U450" s="13">
        <f>VLOOKUP(B450,[1]RPT_CAC_KHOAN_GIAM_TRU!$B$4:$I$472,7,FALSE) + VLOOKUP(B450,[1]RPT_CAC_KHOAN_GIAM_TRU!$B$4:$I$472,8,FALSE)</f>
        <v>0</v>
      </c>
      <c r="V450" s="17">
        <f t="shared" si="12"/>
        <v>13820000</v>
      </c>
      <c r="W450" s="18">
        <f>VLOOKUP(B450,[1]RPT_BAO_HIEM!$B$5:$N$992,11,FALSE)</f>
        <v>362720</v>
      </c>
      <c r="X450" s="18">
        <f>VLOOKUP(B450,[1]RPT_BAO_HIEM!$B$5:$N$992,12,FALSE)</f>
        <v>68010</v>
      </c>
      <c r="Y450" s="18">
        <f>VLOOKUP(B450,[1]RPT_BAO_HIEM!$B$5:$N$992,13,FALSE)</f>
        <v>45340</v>
      </c>
      <c r="Z450" s="19">
        <f>MIN(VLOOKUP(B450,[1]RPT_DOAN_PHI!$B$5:$H$894,7,FALSE),115000)</f>
        <v>45340</v>
      </c>
      <c r="AA450" s="18">
        <f>VLOOKUP(B450,[1]RPT_THUE!$B$5:$H$850,7,FALSE)</f>
        <v>0</v>
      </c>
      <c r="AB450" s="18">
        <f t="shared" si="13"/>
        <v>521410</v>
      </c>
      <c r="AC450" s="20">
        <f t="shared" si="14"/>
        <v>13298590</v>
      </c>
      <c r="AD450" s="20"/>
      <c r="AE450" s="20"/>
      <c r="AF450" s="20">
        <f t="shared" si="15"/>
        <v>13298590</v>
      </c>
      <c r="AG450" s="82">
        <f t="shared" si="20"/>
        <v>476070</v>
      </c>
    </row>
    <row r="451" spans="1:43" ht="19.5" customHeight="1">
      <c r="A451" s="12">
        <f t="shared" si="21"/>
        <v>445</v>
      </c>
      <c r="B451" s="40">
        <f>[1]GD_CHUNG!B457</f>
        <v>10791</v>
      </c>
      <c r="C451" s="42" t="str">
        <f>[1]GD_CHUNG!C457</f>
        <v>Trần Thu Trang</v>
      </c>
      <c r="D451" s="42" t="str">
        <f>[1]GD_CHUNG!D457</f>
        <v>Chuyên viên TCKT</v>
      </c>
      <c r="E451" s="13" t="str">
        <f>[1]GD_CHUNG!G457</f>
        <v>HDKX</v>
      </c>
      <c r="F451" s="14">
        <f>VLOOKUP(B451,[1]GD_LCD_HS_LNS!$B$4:$E$993,4,FALSE)</f>
        <v>4534000</v>
      </c>
      <c r="G451" s="54">
        <f>VLOOKUP(B451,[1]GD_CHUNG!$B$5:$N$532,13,FALSE)</f>
        <v>10520473286019</v>
      </c>
      <c r="H451" s="15">
        <f>VLOOKUP(B451,[1]GD_CHAM_CONG!$C$6:$AN$934,38,FALSE)</f>
        <v>23</v>
      </c>
      <c r="I451" s="15">
        <f>VLOOKUP(B451,[1]GD_CHAM_CONG!$C$6:$AS$934,39,FALSE)+VLOOKUP(B451,[1]GD_CHAM_CONG!$C$6:$AS$934,40,FALSE)+VLOOKUP(B451,[1]GD_CHAM_CONG!$C$6:$AS$934,41,FALSE)+VLOOKUP(B451,[1]GD_CHAM_CONG!$C$6:$AS$934,42,FALSE)+VLOOKUP(B451,[1]GD_CHAM_CONG!$C$6:$AS$934,43,FALSE)</f>
        <v>0</v>
      </c>
      <c r="J451" s="15">
        <f>VLOOKUP(B451,[1]GD_CHAM_CONG!$C$6:$AV$934,44,FALSE)+VLOOKUP(B451,[1]GD_CHAM_CONG!$C$6:$AV$934,45,FALSE)+VLOOKUP(B451,[1]GD_CHAM_CONG!$C$6:$AV$934,46,FALSE)</f>
        <v>0</v>
      </c>
      <c r="K451" s="15">
        <f>VLOOKUP(B451,[1]GD_CHAM_CONG!$C$6:$AW$934,47,FALSE)</f>
        <v>0</v>
      </c>
      <c r="L451" s="15">
        <f>VLOOKUP(B451,[1]GD_CHAM_CONG!$C$6:$AZ$934,48,FALSE)</f>
        <v>0</v>
      </c>
      <c r="M451" s="15">
        <f>VLOOKUP(B451,[1]GD_CHAM_CONG!$C$6:$BF$934,50,FALSE)+VLOOKUP(B451,[1]GD_CHAM_CONG!$C$6:$BF$934,51,FALSE)+VLOOKUP(B451,[1]GD_CHAM_CONG!$C$6:$BF$934,52,FALSE)+VLOOKUP(B451,[1]GD_CHAM_CONG!$C$6:$BF$934,53,FALSE)+VLOOKUP(B451,[1]GD_CHAM_CONG!$C$6:$BF$934,54,FALSE)</f>
        <v>0</v>
      </c>
      <c r="N451" s="16">
        <f>VLOOKUP(B451,[1]GD_CHAM_CONG!$C$1:$BK$473,61,FALSE)</f>
        <v>1</v>
      </c>
      <c r="O451" s="16">
        <f>VLOOKUP(B451,[1]GD_LCD_HS_LNS!$B$4:$F$469,5,FALSE)</f>
        <v>2.4700000000000002</v>
      </c>
      <c r="P451" s="17">
        <f>VLOOKUP(B451,[1]RPT_LNS_LUONG_CHE_DO!$B$5:$BC$548,54,FALSE)</f>
        <v>11115000</v>
      </c>
      <c r="Q451" s="17">
        <f>VLOOKUP(B451,[1]RPT_LNS_LUONG_CHE_DO!$B$5:$CD$916,81,FALSE)</f>
        <v>0</v>
      </c>
      <c r="R451" s="17">
        <f>VLOOKUP(B451,[1]RPT_PHU_CAP_TN!$B$5:$G$992,6,FALSE)</f>
        <v>0</v>
      </c>
      <c r="S451" s="17">
        <f>VLOOKUP(B451,[1]RPT_TIEN_AN_TRUA!$B$5:$I$993,8,FALSE)</f>
        <v>680000</v>
      </c>
      <c r="T451" s="17">
        <f>VLOOKUP(B451,[1]RPT_LNS_LUONG_CHE_DO!$B$5:$BX$920,75,FALSE)+VLOOKUP(B451,[1]RPT_LNS_LUONG_CHE_DO!$B$5:$BY$920,76,FALSE)</f>
        <v>0</v>
      </c>
      <c r="U451" s="13">
        <f>VLOOKUP(B451,[1]RPT_CAC_KHOAN_GIAM_TRU!$B$4:$I$472,7,FALSE) + VLOOKUP(B451,[1]RPT_CAC_KHOAN_GIAM_TRU!$B$4:$I$472,8,FALSE)</f>
        <v>0</v>
      </c>
      <c r="V451" s="17">
        <f t="shared" si="12"/>
        <v>11795000</v>
      </c>
      <c r="W451" s="18">
        <f>VLOOKUP(B451,[1]RPT_BAO_HIEM!$B$5:$N$992,11,FALSE)</f>
        <v>362720</v>
      </c>
      <c r="X451" s="18">
        <f>VLOOKUP(B451,[1]RPT_BAO_HIEM!$B$5:$N$992,12,FALSE)</f>
        <v>68010</v>
      </c>
      <c r="Y451" s="18">
        <f>VLOOKUP(B451,[1]RPT_BAO_HIEM!$B$5:$N$992,13,FALSE)</f>
        <v>45340</v>
      </c>
      <c r="Z451" s="19">
        <f>MIN(VLOOKUP(B451,[1]RPT_DOAN_PHI!$B$5:$H$894,7,FALSE),115000)</f>
        <v>45340</v>
      </c>
      <c r="AA451" s="18">
        <f>VLOOKUP(B451,[1]RPT_THUE!$B$5:$H$850,7,FALSE)</f>
        <v>0</v>
      </c>
      <c r="AB451" s="18">
        <f t="shared" si="13"/>
        <v>521410</v>
      </c>
      <c r="AC451" s="20">
        <f t="shared" si="14"/>
        <v>11273590</v>
      </c>
      <c r="AD451" s="20"/>
      <c r="AE451" s="20"/>
      <c r="AF451" s="20">
        <f t="shared" si="15"/>
        <v>11273590</v>
      </c>
      <c r="AG451" s="82">
        <f t="shared" si="20"/>
        <v>476070</v>
      </c>
    </row>
    <row r="452" spans="1:43" ht="19.5" customHeight="1">
      <c r="A452" s="12">
        <f t="shared" si="21"/>
        <v>446</v>
      </c>
      <c r="B452" s="53">
        <f>[1]GD_CHUNG!B458</f>
        <v>11147</v>
      </c>
      <c r="C452" s="46" t="str">
        <f>[1]GD_CHUNG!C458</f>
        <v>Vũ Chí Kiên</v>
      </c>
      <c r="D452" s="46" t="str">
        <f>[1]GD_CHUNG!D458</f>
        <v>Phó Trưởng Phòng</v>
      </c>
      <c r="E452" s="35" t="str">
        <f>[1]GD_CHUNG!G458</f>
        <v>HDKX</v>
      </c>
      <c r="F452" s="36">
        <f>VLOOKUP(B452,[1]GD_LCD_HS_LNS!$B$4:$E$993,4,FALSE)</f>
        <v>5309000</v>
      </c>
      <c r="G452" s="58">
        <f>VLOOKUP(B452,[1]GD_CHUNG!$B$5:$N$532,13,FALSE)</f>
        <v>10522175759012</v>
      </c>
      <c r="H452" s="37">
        <f>VLOOKUP(B452,[1]GD_CHAM_CONG!$C$6:$AN$934,38,FALSE)</f>
        <v>23</v>
      </c>
      <c r="I452" s="37">
        <f>VLOOKUP(B452,[1]GD_CHAM_CONG!$C$6:$AS$934,39,FALSE)+VLOOKUP(B452,[1]GD_CHAM_CONG!$C$6:$AS$934,40,FALSE)+VLOOKUP(B452,[1]GD_CHAM_CONG!$C$6:$AS$934,41,FALSE)+VLOOKUP(B452,[1]GD_CHAM_CONG!$C$6:$AS$934,42,FALSE)+VLOOKUP(B452,[1]GD_CHAM_CONG!$C$6:$AS$934,43,FALSE)</f>
        <v>0</v>
      </c>
      <c r="J452" s="37">
        <f>VLOOKUP(B452,[1]GD_CHAM_CONG!$C$6:$AV$934,44,FALSE)+VLOOKUP(B452,[1]GD_CHAM_CONG!$C$6:$AV$934,45,FALSE)+VLOOKUP(B452,[1]GD_CHAM_CONG!$C$6:$AV$934,46,FALSE)</f>
        <v>0</v>
      </c>
      <c r="K452" s="37">
        <f>VLOOKUP(B452,[1]GD_CHAM_CONG!$C$6:$AW$934,47,FALSE)</f>
        <v>0</v>
      </c>
      <c r="L452" s="15">
        <f>VLOOKUP(B452,[1]GD_CHAM_CONG!$C$6:$AZ$934,48,FALSE)</f>
        <v>0</v>
      </c>
      <c r="M452" s="37">
        <f>VLOOKUP(B452,[1]GD_CHAM_CONG!$C$6:$BF$934,50,FALSE)+VLOOKUP(B452,[1]GD_CHAM_CONG!$C$6:$BF$934,51,FALSE)+VLOOKUP(B452,[1]GD_CHAM_CONG!$C$6:$BF$934,52,FALSE)+VLOOKUP(B452,[1]GD_CHAM_CONG!$C$6:$BF$934,53,FALSE)+VLOOKUP(B452,[1]GD_CHAM_CONG!$C$6:$BF$934,54,FALSE)</f>
        <v>0</v>
      </c>
      <c r="N452" s="16">
        <f>VLOOKUP(B452,[1]GD_CHAM_CONG!$C$1:$BK$473,61,FALSE)</f>
        <v>1</v>
      </c>
      <c r="O452" s="16">
        <f>VLOOKUP(B452,[1]GD_LCD_HS_LNS!$B$4:$F$469,5,FALSE)</f>
        <v>5.19</v>
      </c>
      <c r="P452" s="17">
        <f>VLOOKUP(B452,[1]RPT_LNS_LUONG_CHE_DO!$B$5:$BC$548,54,FALSE)</f>
        <v>23355000</v>
      </c>
      <c r="Q452" s="17">
        <f>VLOOKUP(B452,[1]RPT_LNS_LUONG_CHE_DO!$B$5:$CD$916,81,FALSE)</f>
        <v>0</v>
      </c>
      <c r="R452" s="35">
        <f>VLOOKUP(B452,[1]RPT_PHU_CAP_TN!$B$5:$G$992,6,FALSE)</f>
        <v>0</v>
      </c>
      <c r="S452" s="35">
        <f>VLOOKUP(B452,[1]RPT_TIEN_AN_TRUA!$B$5:$I$993,8,FALSE)</f>
        <v>680000</v>
      </c>
      <c r="T452" s="17">
        <f>VLOOKUP(B452,[1]RPT_LNS_LUONG_CHE_DO!$B$5:$BX$920,75,FALSE)+VLOOKUP(B452,[1]RPT_LNS_LUONG_CHE_DO!$B$5:$BY$920,76,FALSE)</f>
        <v>0</v>
      </c>
      <c r="U452" s="13">
        <f>VLOOKUP(B452,[1]RPT_CAC_KHOAN_GIAM_TRU!$B$4:$I$472,7,FALSE) + VLOOKUP(B452,[1]RPT_CAC_KHOAN_GIAM_TRU!$B$4:$I$472,8,FALSE)</f>
        <v>0</v>
      </c>
      <c r="V452" s="35">
        <f t="shared" si="12"/>
        <v>24035000</v>
      </c>
      <c r="W452" s="35">
        <f>VLOOKUP(B452,[1]RPT_BAO_HIEM!$B$5:$N$992,11,FALSE)</f>
        <v>424720</v>
      </c>
      <c r="X452" s="35">
        <f>VLOOKUP(B452,[1]RPT_BAO_HIEM!$B$5:$N$992,12,FALSE)</f>
        <v>79635</v>
      </c>
      <c r="Y452" s="35">
        <f>VLOOKUP(B452,[1]RPT_BAO_HIEM!$B$5:$N$992,13,FALSE)</f>
        <v>53090</v>
      </c>
      <c r="Z452" s="19">
        <f>MIN(VLOOKUP(B452,[1]RPT_DOAN_PHI!$B$5:$H$894,7,FALSE),115000)</f>
        <v>53090</v>
      </c>
      <c r="AA452" s="35">
        <f>VLOOKUP(B452,[1]RPT_THUE!$B$5:$H$850,7,FALSE)</f>
        <v>409755.5</v>
      </c>
      <c r="AB452" s="35">
        <f t="shared" si="13"/>
        <v>1020290.5</v>
      </c>
      <c r="AC452" s="35">
        <f t="shared" si="14"/>
        <v>23014709.5</v>
      </c>
      <c r="AD452" s="35"/>
      <c r="AE452" s="38"/>
      <c r="AF452" s="35">
        <f t="shared" si="15"/>
        <v>23014709.5</v>
      </c>
      <c r="AG452" s="82">
        <f t="shared" si="20"/>
        <v>557445</v>
      </c>
      <c r="AH452" s="9"/>
      <c r="AI452" s="9"/>
      <c r="AJ452" s="9"/>
      <c r="AK452" s="9"/>
      <c r="AL452" s="9"/>
      <c r="AM452" s="9"/>
      <c r="AN452" s="9"/>
      <c r="AO452" s="9"/>
      <c r="AP452" s="9"/>
      <c r="AQ452" s="9"/>
    </row>
    <row r="453" spans="1:43" ht="19.5" customHeight="1">
      <c r="A453" s="12">
        <f t="shared" si="21"/>
        <v>447</v>
      </c>
      <c r="B453" s="40">
        <f>[1]GD_CHUNG!B459</f>
        <v>10563</v>
      </c>
      <c r="C453" s="42" t="str">
        <f>[1]GD_CHUNG!C459</f>
        <v>Lưu Xuân Cường</v>
      </c>
      <c r="D453" s="42" t="str">
        <f>[1]GD_CHUNG!D459</f>
        <v>Trưởng phòng</v>
      </c>
      <c r="E453" s="13" t="str">
        <f>[1]GD_CHUNG!G459</f>
        <v>HDKX</v>
      </c>
      <c r="F453" s="14">
        <f>VLOOKUP(B453,[1]GD_LCD_HS_LNS!$B$4:$E$993,4,FALSE)</f>
        <v>5503000</v>
      </c>
      <c r="G453" s="54">
        <f>VLOOKUP(B453,[1]GD_CHUNG!$B$5:$N$532,13,FALSE)</f>
        <v>10520052608017</v>
      </c>
      <c r="H453" s="15">
        <f>VLOOKUP(B453,[1]GD_CHAM_CONG!$C$6:$AN$934,38,FALSE)</f>
        <v>23</v>
      </c>
      <c r="I453" s="15">
        <f>VLOOKUP(B453,[1]GD_CHAM_CONG!$C$6:$AS$934,39,FALSE)+VLOOKUP(B453,[1]GD_CHAM_CONG!$C$6:$AS$934,40,FALSE)+VLOOKUP(B453,[1]GD_CHAM_CONG!$C$6:$AS$934,41,FALSE)+VLOOKUP(B453,[1]GD_CHAM_CONG!$C$6:$AS$934,42,FALSE)+VLOOKUP(B453,[1]GD_CHAM_CONG!$C$6:$AS$934,43,FALSE)</f>
        <v>0</v>
      </c>
      <c r="J453" s="15">
        <f>VLOOKUP(B453,[1]GD_CHAM_CONG!$C$6:$AV$934,44,FALSE)+VLOOKUP(B453,[1]GD_CHAM_CONG!$C$6:$AV$934,45,FALSE)+VLOOKUP(B453,[1]GD_CHAM_CONG!$C$6:$AV$934,46,FALSE)</f>
        <v>0</v>
      </c>
      <c r="K453" s="15">
        <f>VLOOKUP(B453,[1]GD_CHAM_CONG!$C$6:$AW$934,47,FALSE)</f>
        <v>0</v>
      </c>
      <c r="L453" s="15">
        <f>VLOOKUP(B453,[1]GD_CHAM_CONG!$C$6:$AZ$934,48,FALSE)</f>
        <v>0</v>
      </c>
      <c r="M453" s="15">
        <f>VLOOKUP(B453,[1]GD_CHAM_CONG!$C$6:$BF$934,50,FALSE)+VLOOKUP(B453,[1]GD_CHAM_CONG!$C$6:$BF$934,51,FALSE)+VLOOKUP(B453,[1]GD_CHAM_CONG!$C$6:$BF$934,52,FALSE)+VLOOKUP(B453,[1]GD_CHAM_CONG!$C$6:$BF$934,53,FALSE)+VLOOKUP(B453,[1]GD_CHAM_CONG!$C$6:$BF$934,54,FALSE)</f>
        <v>0</v>
      </c>
      <c r="N453" s="16">
        <f>VLOOKUP(B453,[1]GD_CHAM_CONG!$C$1:$BK$473,61,FALSE)</f>
        <v>1</v>
      </c>
      <c r="O453" s="16">
        <f>VLOOKUP(B453,[1]GD_LCD_HS_LNS!$B$4:$F$469,5,FALSE)</f>
        <v>6.33</v>
      </c>
      <c r="P453" s="17">
        <f>VLOOKUP(B453,[1]RPT_LNS_LUONG_CHE_DO!$B$5:$BC$548,54,FALSE)</f>
        <v>28485000</v>
      </c>
      <c r="Q453" s="17">
        <f>VLOOKUP(B453,[1]RPT_LNS_LUONG_CHE_DO!$B$5:$CD$916,81,FALSE)</f>
        <v>0</v>
      </c>
      <c r="R453" s="17">
        <f>VLOOKUP(B453,[1]RPT_PHU_CAP_TN!$B$5:$G$992,6,FALSE)</f>
        <v>0</v>
      </c>
      <c r="S453" s="17">
        <f>VLOOKUP(B453,[1]RPT_TIEN_AN_TRUA!$B$5:$I$993,8,FALSE)</f>
        <v>680000</v>
      </c>
      <c r="T453" s="17">
        <f>VLOOKUP(B453,[1]RPT_LNS_LUONG_CHE_DO!$B$5:$BX$920,75,FALSE)+VLOOKUP(B453,[1]RPT_LNS_LUONG_CHE_DO!$B$5:$BY$920,76,FALSE)</f>
        <v>0</v>
      </c>
      <c r="U453" s="13">
        <f>VLOOKUP(B453,[1]RPT_CAC_KHOAN_GIAM_TRU!$B$4:$I$472,7,FALSE) + VLOOKUP(B453,[1]RPT_CAC_KHOAN_GIAM_TRU!$B$4:$I$472,8,FALSE)</f>
        <v>0</v>
      </c>
      <c r="V453" s="17">
        <f t="shared" si="12"/>
        <v>29165000</v>
      </c>
      <c r="W453" s="18">
        <f>VLOOKUP(B453,[1]RPT_BAO_HIEM!$B$5:$N$992,11,FALSE)</f>
        <v>440240</v>
      </c>
      <c r="X453" s="18">
        <f>VLOOKUP(B453,[1]RPT_BAO_HIEM!$B$5:$N$992,12,FALSE)</f>
        <v>82545</v>
      </c>
      <c r="Y453" s="18">
        <f>VLOOKUP(B453,[1]RPT_BAO_HIEM!$B$5:$N$992,13,FALSE)</f>
        <v>55030</v>
      </c>
      <c r="Z453" s="19">
        <f>MIN(VLOOKUP(B453,[1]RPT_DOAN_PHI!$B$5:$H$894,7,FALSE),115000)</f>
        <v>55030</v>
      </c>
      <c r="AA453" s="18">
        <f>VLOOKUP(B453,[1]RPT_THUE!$B$5:$H$850,7,FALSE)</f>
        <v>1006077.75</v>
      </c>
      <c r="AB453" s="18">
        <f t="shared" si="13"/>
        <v>1638922.75</v>
      </c>
      <c r="AC453" s="20">
        <f t="shared" si="14"/>
        <v>27526077.25</v>
      </c>
      <c r="AD453" s="20"/>
      <c r="AE453" s="20"/>
      <c r="AF453" s="20">
        <f t="shared" si="15"/>
        <v>27526077.25</v>
      </c>
      <c r="AG453" s="82">
        <f t="shared" si="20"/>
        <v>577815</v>
      </c>
    </row>
    <row r="454" spans="1:43" ht="19.5" customHeight="1">
      <c r="A454" s="12">
        <f t="shared" si="21"/>
        <v>448</v>
      </c>
      <c r="B454" s="40">
        <f>[1]GD_CHUNG!B460</f>
        <v>10556</v>
      </c>
      <c r="C454" s="42" t="str">
        <f>[1]GD_CHUNG!C460</f>
        <v>Nguyễn Thị Thuỳ Linh</v>
      </c>
      <c r="D454" s="42" t="str">
        <f>[1]GD_CHUNG!D460</f>
        <v>Phó Trưởng Phòng</v>
      </c>
      <c r="E454" s="13" t="str">
        <f>[1]GD_CHUNG!G460</f>
        <v>HDKX</v>
      </c>
      <c r="F454" s="14">
        <f>VLOOKUP(B454,[1]GD_LCD_HS_LNS!$B$4:$E$993,4,FALSE)</f>
        <v>5309000</v>
      </c>
      <c r="G454" s="54">
        <f>VLOOKUP(B454,[1]GD_CHUNG!$B$5:$N$532,13,FALSE)</f>
        <v>10522148006010</v>
      </c>
      <c r="H454" s="15">
        <f>VLOOKUP(B454,[1]GD_CHAM_CONG!$C$6:$AN$934,38,FALSE)</f>
        <v>23</v>
      </c>
      <c r="I454" s="15">
        <f>VLOOKUP(B454,[1]GD_CHAM_CONG!$C$6:$AS$934,39,FALSE)+VLOOKUP(B454,[1]GD_CHAM_CONG!$C$6:$AS$934,40,FALSE)+VLOOKUP(B454,[1]GD_CHAM_CONG!$C$6:$AS$934,41,FALSE)+VLOOKUP(B454,[1]GD_CHAM_CONG!$C$6:$AS$934,42,FALSE)+VLOOKUP(B454,[1]GD_CHAM_CONG!$C$6:$AS$934,43,FALSE)</f>
        <v>0</v>
      </c>
      <c r="J454" s="15">
        <f>VLOOKUP(B454,[1]GD_CHAM_CONG!$C$6:$AV$934,44,FALSE)+VLOOKUP(B454,[1]GD_CHAM_CONG!$C$6:$AV$934,45,FALSE)+VLOOKUP(B454,[1]GD_CHAM_CONG!$C$6:$AV$934,46,FALSE)</f>
        <v>0</v>
      </c>
      <c r="K454" s="15">
        <f>VLOOKUP(B454,[1]GD_CHAM_CONG!$C$6:$AW$934,47,FALSE)</f>
        <v>0</v>
      </c>
      <c r="L454" s="15">
        <f>VLOOKUP(B454,[1]GD_CHAM_CONG!$C$6:$AZ$934,48,FALSE)</f>
        <v>0</v>
      </c>
      <c r="M454" s="15">
        <f>VLOOKUP(B454,[1]GD_CHAM_CONG!$C$6:$BF$934,50,FALSE)+VLOOKUP(B454,[1]GD_CHAM_CONG!$C$6:$BF$934,51,FALSE)+VLOOKUP(B454,[1]GD_CHAM_CONG!$C$6:$BF$934,52,FALSE)+VLOOKUP(B454,[1]GD_CHAM_CONG!$C$6:$BF$934,53,FALSE)+VLOOKUP(B454,[1]GD_CHAM_CONG!$C$6:$BF$934,54,FALSE)</f>
        <v>0</v>
      </c>
      <c r="N454" s="16">
        <f>VLOOKUP(B454,[1]GD_CHAM_CONG!$C$1:$BK$473,61,FALSE)</f>
        <v>1</v>
      </c>
      <c r="O454" s="16">
        <f>VLOOKUP(B454,[1]GD_LCD_HS_LNS!$B$4:$F$469,5,FALSE)</f>
        <v>5.19</v>
      </c>
      <c r="P454" s="17">
        <f>VLOOKUP(B454,[1]RPT_LNS_LUONG_CHE_DO!$B$5:$BC$548,54,FALSE)</f>
        <v>23355000</v>
      </c>
      <c r="Q454" s="17">
        <f>VLOOKUP(B454,[1]RPT_LNS_LUONG_CHE_DO!$B$5:$CD$916,81,FALSE)</f>
        <v>0</v>
      </c>
      <c r="R454" s="17">
        <f>VLOOKUP(B454,[1]RPT_PHU_CAP_TN!$B$5:$G$992,6,FALSE)</f>
        <v>0</v>
      </c>
      <c r="S454" s="17">
        <f>VLOOKUP(B454,[1]RPT_TIEN_AN_TRUA!$B$5:$I$993,8,FALSE)</f>
        <v>680000</v>
      </c>
      <c r="T454" s="17">
        <f>VLOOKUP(B454,[1]RPT_LNS_LUONG_CHE_DO!$B$5:$BX$920,75,FALSE)+VLOOKUP(B454,[1]RPT_LNS_LUONG_CHE_DO!$B$5:$BY$920,76,FALSE)</f>
        <v>0</v>
      </c>
      <c r="U454" s="13">
        <f>VLOOKUP(B454,[1]RPT_CAC_KHOAN_GIAM_TRU!$B$4:$I$472,7,FALSE) + VLOOKUP(B454,[1]RPT_CAC_KHOAN_GIAM_TRU!$B$4:$I$472,8,FALSE)</f>
        <v>0</v>
      </c>
      <c r="V454" s="17">
        <f t="shared" si="12"/>
        <v>24035000</v>
      </c>
      <c r="W454" s="18">
        <f>VLOOKUP(B454,[1]RPT_BAO_HIEM!$B$5:$N$992,11,FALSE)</f>
        <v>424720</v>
      </c>
      <c r="X454" s="18">
        <f>VLOOKUP(B454,[1]RPT_BAO_HIEM!$B$5:$N$992,12,FALSE)</f>
        <v>79635</v>
      </c>
      <c r="Y454" s="18">
        <f>VLOOKUP(B454,[1]RPT_BAO_HIEM!$B$5:$N$992,13,FALSE)</f>
        <v>53090</v>
      </c>
      <c r="Z454" s="19">
        <f>MIN(VLOOKUP(B454,[1]RPT_DOAN_PHI!$B$5:$H$894,7,FALSE),115000)</f>
        <v>53090</v>
      </c>
      <c r="AA454" s="18">
        <f>VLOOKUP(B454,[1]RPT_THUE!$B$5:$H$850,7,FALSE)</f>
        <v>149877.75</v>
      </c>
      <c r="AB454" s="18">
        <f t="shared" si="13"/>
        <v>760412.75</v>
      </c>
      <c r="AC454" s="20">
        <f t="shared" si="14"/>
        <v>23274587.25</v>
      </c>
      <c r="AD454" s="21"/>
      <c r="AE454" s="20"/>
      <c r="AF454" s="20">
        <f t="shared" si="15"/>
        <v>23274587.25</v>
      </c>
      <c r="AG454" s="82">
        <f t="shared" si="20"/>
        <v>557445</v>
      </c>
    </row>
    <row r="455" spans="1:43" ht="19.5" customHeight="1">
      <c r="A455" s="12">
        <f t="shared" si="21"/>
        <v>449</v>
      </c>
      <c r="B455" s="40">
        <f>[1]GD_CHUNG!B461</f>
        <v>10797</v>
      </c>
      <c r="C455" s="42" t="str">
        <f>[1]GD_CHUNG!C461</f>
        <v>Nguyễn Hữu Hạ</v>
      </c>
      <c r="D455" s="42" t="str">
        <f>[1]GD_CHUNG!D461</f>
        <v>CV Đảng Đoàn - Thi đua</v>
      </c>
      <c r="E455" s="13" t="str">
        <f>[1]GD_CHUNG!G461</f>
        <v>HDKX</v>
      </c>
      <c r="F455" s="14">
        <f>VLOOKUP(B455,[1]GD_LCD_HS_LNS!$B$4:$E$993,4,FALSE)</f>
        <v>5134000</v>
      </c>
      <c r="G455" s="54">
        <f>VLOOKUP(B455,[1]GD_CHUNG!$B$5:$N$532,13,FALSE)</f>
        <v>10520107390016</v>
      </c>
      <c r="H455" s="15">
        <f>VLOOKUP(B455,[1]GD_CHAM_CONG!$C$6:$AN$934,38,FALSE)</f>
        <v>23</v>
      </c>
      <c r="I455" s="15">
        <f>VLOOKUP(B455,[1]GD_CHAM_CONG!$C$6:$AS$934,39,FALSE)+VLOOKUP(B455,[1]GD_CHAM_CONG!$C$6:$AS$934,40,FALSE)+VLOOKUP(B455,[1]GD_CHAM_CONG!$C$6:$AS$934,41,FALSE)+VLOOKUP(B455,[1]GD_CHAM_CONG!$C$6:$AS$934,42,FALSE)+VLOOKUP(B455,[1]GD_CHAM_CONG!$C$6:$AS$934,43,FALSE)</f>
        <v>0</v>
      </c>
      <c r="J455" s="15">
        <f>VLOOKUP(B455,[1]GD_CHAM_CONG!$C$6:$AV$934,44,FALSE)+VLOOKUP(B455,[1]GD_CHAM_CONG!$C$6:$AV$934,45,FALSE)+VLOOKUP(B455,[1]GD_CHAM_CONG!$C$6:$AV$934,46,FALSE)</f>
        <v>0</v>
      </c>
      <c r="K455" s="15">
        <f>VLOOKUP(B455,[1]GD_CHAM_CONG!$C$6:$AW$934,47,FALSE)</f>
        <v>0</v>
      </c>
      <c r="L455" s="15">
        <f>VLOOKUP(B455,[1]GD_CHAM_CONG!$C$6:$AZ$934,48,FALSE)</f>
        <v>0</v>
      </c>
      <c r="M455" s="15">
        <f>VLOOKUP(B455,[1]GD_CHAM_CONG!$C$6:$BF$934,50,FALSE)+VLOOKUP(B455,[1]GD_CHAM_CONG!$C$6:$BF$934,51,FALSE)+VLOOKUP(B455,[1]GD_CHAM_CONG!$C$6:$BF$934,52,FALSE)+VLOOKUP(B455,[1]GD_CHAM_CONG!$C$6:$BF$934,53,FALSE)+VLOOKUP(B455,[1]GD_CHAM_CONG!$C$6:$BF$934,54,FALSE)</f>
        <v>0</v>
      </c>
      <c r="N455" s="16">
        <f>VLOOKUP(B455,[1]GD_CHAM_CONG!$C$1:$BK$473,61,FALSE)</f>
        <v>1</v>
      </c>
      <c r="O455" s="16">
        <f>VLOOKUP(B455,[1]GD_LCD_HS_LNS!$B$4:$F$469,5,FALSE)</f>
        <v>2.78</v>
      </c>
      <c r="P455" s="17">
        <f>VLOOKUP(B455,[1]RPT_LNS_LUONG_CHE_DO!$B$5:$BC$548,54,FALSE)</f>
        <v>12510000</v>
      </c>
      <c r="Q455" s="17">
        <f>VLOOKUP(B455,[1]RPT_LNS_LUONG_CHE_DO!$B$5:$CD$916,81,FALSE)</f>
        <v>0</v>
      </c>
      <c r="R455" s="17">
        <f>VLOOKUP(B455,[1]RPT_PHU_CAP_TN!$B$5:$G$992,6,FALSE)</f>
        <v>0</v>
      </c>
      <c r="S455" s="17">
        <f>VLOOKUP(B455,[1]RPT_TIEN_AN_TRUA!$B$5:$I$993,8,FALSE)</f>
        <v>680000</v>
      </c>
      <c r="T455" s="17">
        <f>VLOOKUP(B455,[1]RPT_LNS_LUONG_CHE_DO!$B$5:$BX$920,75,FALSE)+VLOOKUP(B455,[1]RPT_LNS_LUONG_CHE_DO!$B$5:$BY$920,76,FALSE)</f>
        <v>0</v>
      </c>
      <c r="U455" s="13">
        <f>VLOOKUP(B455,[1]RPT_CAC_KHOAN_GIAM_TRU!$B$4:$I$472,7,FALSE) + VLOOKUP(B455,[1]RPT_CAC_KHOAN_GIAM_TRU!$B$4:$I$472,8,FALSE)</f>
        <v>0</v>
      </c>
      <c r="V455" s="17">
        <f t="shared" si="12"/>
        <v>13190000</v>
      </c>
      <c r="W455" s="18">
        <f>VLOOKUP(B455,[1]RPT_BAO_HIEM!$B$5:$N$992,11,FALSE)</f>
        <v>410720</v>
      </c>
      <c r="X455" s="18">
        <f>VLOOKUP(B455,[1]RPT_BAO_HIEM!$B$5:$N$992,12,FALSE)</f>
        <v>77010</v>
      </c>
      <c r="Y455" s="18">
        <f>VLOOKUP(B455,[1]RPT_BAO_HIEM!$B$5:$N$992,13,FALSE)</f>
        <v>51340</v>
      </c>
      <c r="Z455" s="19">
        <f>MIN(VLOOKUP(B455,[1]RPT_DOAN_PHI!$B$5:$H$894,7,FALSE),115000)</f>
        <v>51340</v>
      </c>
      <c r="AA455" s="18">
        <f>VLOOKUP(B455,[1]RPT_THUE!$B$5:$H$850,7,FALSE)</f>
        <v>0</v>
      </c>
      <c r="AB455" s="18">
        <f t="shared" si="13"/>
        <v>590410</v>
      </c>
      <c r="AC455" s="20">
        <f t="shared" si="14"/>
        <v>12599590</v>
      </c>
      <c r="AD455" s="20"/>
      <c r="AE455" s="20"/>
      <c r="AF455" s="20">
        <f t="shared" si="15"/>
        <v>12599590</v>
      </c>
      <c r="AG455" s="82">
        <f t="shared" si="20"/>
        <v>539070</v>
      </c>
    </row>
    <row r="456" spans="1:43" ht="19.5" customHeight="1">
      <c r="A456" s="12">
        <f t="shared" si="21"/>
        <v>450</v>
      </c>
      <c r="B456" s="40">
        <f>[1]GD_CHUNG!B462</f>
        <v>10803</v>
      </c>
      <c r="C456" s="42" t="str">
        <f>[1]GD_CHUNG!C462</f>
        <v>Hà Duyên Lâm</v>
      </c>
      <c r="D456" s="42" t="str">
        <f>[1]GD_CHUNG!D462</f>
        <v>Lái xe CT</v>
      </c>
      <c r="E456" s="13" t="str">
        <f>[1]GD_CHUNG!G462</f>
        <v>HDKX</v>
      </c>
      <c r="F456" s="14">
        <f>VLOOKUP(B456,[1]GD_LCD_HS_LNS!$B$4:$E$993,4,FALSE)</f>
        <v>4166000</v>
      </c>
      <c r="G456" s="54">
        <f>VLOOKUP(B456,[1]GD_CHUNG!$B$5:$N$532,13,FALSE)</f>
        <v>10520047944017</v>
      </c>
      <c r="H456" s="15">
        <f>VLOOKUP(B456,[1]GD_CHAM_CONG!$C$6:$AN$934,38,FALSE)</f>
        <v>23</v>
      </c>
      <c r="I456" s="15">
        <f>VLOOKUP(B456,[1]GD_CHAM_CONG!$C$6:$AS$934,39,FALSE)+VLOOKUP(B456,[1]GD_CHAM_CONG!$C$6:$AS$934,40,FALSE)+VLOOKUP(B456,[1]GD_CHAM_CONG!$C$6:$AS$934,41,FALSE)+VLOOKUP(B456,[1]GD_CHAM_CONG!$C$6:$AS$934,42,FALSE)+VLOOKUP(B456,[1]GD_CHAM_CONG!$C$6:$AS$934,43,FALSE)</f>
        <v>0</v>
      </c>
      <c r="J456" s="15">
        <f>VLOOKUP(B456,[1]GD_CHAM_CONG!$C$6:$AV$934,44,FALSE)+VLOOKUP(B456,[1]GD_CHAM_CONG!$C$6:$AV$934,45,FALSE)+VLOOKUP(B456,[1]GD_CHAM_CONG!$C$6:$AV$934,46,FALSE)</f>
        <v>0</v>
      </c>
      <c r="K456" s="15">
        <f>VLOOKUP(B456,[1]GD_CHAM_CONG!$C$6:$AW$934,47,FALSE)</f>
        <v>0</v>
      </c>
      <c r="L456" s="15">
        <f>VLOOKUP(B456,[1]GD_CHAM_CONG!$C$6:$AZ$934,48,FALSE)</f>
        <v>0</v>
      </c>
      <c r="M456" s="15">
        <f>VLOOKUP(B456,[1]GD_CHAM_CONG!$C$6:$BF$934,50,FALSE)+VLOOKUP(B456,[1]GD_CHAM_CONG!$C$6:$BF$934,51,FALSE)+VLOOKUP(B456,[1]GD_CHAM_CONG!$C$6:$BF$934,52,FALSE)+VLOOKUP(B456,[1]GD_CHAM_CONG!$C$6:$BF$934,53,FALSE)+VLOOKUP(B456,[1]GD_CHAM_CONG!$C$6:$BF$934,54,FALSE)</f>
        <v>0</v>
      </c>
      <c r="N456" s="16">
        <f>VLOOKUP(B456,[1]GD_CHAM_CONG!$C$1:$BK$473,61,FALSE)</f>
        <v>1</v>
      </c>
      <c r="O456" s="16">
        <f>VLOOKUP(B456,[1]GD_LCD_HS_LNS!$B$4:$F$469,5,FALSE)</f>
        <v>2.27</v>
      </c>
      <c r="P456" s="17">
        <f>VLOOKUP(B456,[1]RPT_LNS_LUONG_CHE_DO!$B$5:$BC$548,54,FALSE)</f>
        <v>10215000</v>
      </c>
      <c r="Q456" s="17">
        <f>VLOOKUP(B456,[1]RPT_LNS_LUONG_CHE_DO!$B$5:$CD$916,81,FALSE)</f>
        <v>0</v>
      </c>
      <c r="R456" s="17">
        <f>VLOOKUP(B456,[1]RPT_PHU_CAP_TN!$B$5:$G$992,6,FALSE)</f>
        <v>0</v>
      </c>
      <c r="S456" s="17">
        <f>VLOOKUP(B456,[1]RPT_TIEN_AN_TRUA!$B$5:$I$993,8,FALSE)</f>
        <v>680000</v>
      </c>
      <c r="T456" s="17">
        <f>VLOOKUP(B456,[1]RPT_LNS_LUONG_CHE_DO!$B$5:$BX$920,75,FALSE)+VLOOKUP(B456,[1]RPT_LNS_LUONG_CHE_DO!$B$5:$BY$920,76,FALSE)</f>
        <v>0</v>
      </c>
      <c r="U456" s="13">
        <f>VLOOKUP(B456,[1]RPT_CAC_KHOAN_GIAM_TRU!$B$4:$I$472,7,FALSE) + VLOOKUP(B456,[1]RPT_CAC_KHOAN_GIAM_TRU!$B$4:$I$472,8,FALSE)</f>
        <v>0</v>
      </c>
      <c r="V456" s="17">
        <f t="shared" si="12"/>
        <v>10895000</v>
      </c>
      <c r="W456" s="18">
        <f>VLOOKUP(B456,[1]RPT_BAO_HIEM!$B$5:$N$992,11,FALSE)</f>
        <v>333280</v>
      </c>
      <c r="X456" s="18">
        <f>VLOOKUP(B456,[1]RPT_BAO_HIEM!$B$5:$N$992,12,FALSE)</f>
        <v>62490</v>
      </c>
      <c r="Y456" s="18">
        <f>VLOOKUP(B456,[1]RPT_BAO_HIEM!$B$5:$N$992,13,FALSE)</f>
        <v>41660</v>
      </c>
      <c r="Z456" s="19">
        <f>MIN(VLOOKUP(B456,[1]RPT_DOAN_PHI!$B$5:$H$894,7,FALSE),115000)</f>
        <v>41660</v>
      </c>
      <c r="AA456" s="18">
        <f>VLOOKUP(B456,[1]RPT_THUE!$B$5:$H$850,7,FALSE)</f>
        <v>0</v>
      </c>
      <c r="AB456" s="18">
        <f t="shared" si="13"/>
        <v>479090</v>
      </c>
      <c r="AC456" s="20">
        <f t="shared" si="14"/>
        <v>10415910</v>
      </c>
      <c r="AD456" s="20"/>
      <c r="AE456" s="20"/>
      <c r="AF456" s="20">
        <f t="shared" si="15"/>
        <v>10415910</v>
      </c>
      <c r="AG456" s="82">
        <f t="shared" ref="AG456:AG471" si="22">+Y456+X456+W456</f>
        <v>437430</v>
      </c>
    </row>
    <row r="457" spans="1:43" ht="19.5" customHeight="1">
      <c r="A457" s="12">
        <f t="shared" ref="A457:A471" si="23">+A456+1</f>
        <v>451</v>
      </c>
      <c r="B457" s="40">
        <f>[1]GD_CHUNG!B463</f>
        <v>10800</v>
      </c>
      <c r="C457" s="42" t="str">
        <f>[1]GD_CHUNG!C463</f>
        <v>Hoàng Thùy Lan</v>
      </c>
      <c r="D457" s="42" t="str">
        <f>[1]GD_CHUNG!D463</f>
        <v>NV đào tạo huấn luyện</v>
      </c>
      <c r="E457" s="13" t="str">
        <f>[1]GD_CHUNG!G463</f>
        <v>HDKX</v>
      </c>
      <c r="F457" s="14">
        <f>VLOOKUP(B457,[1]GD_LCD_HS_LNS!$B$4:$E$993,4,FALSE)</f>
        <v>3488000</v>
      </c>
      <c r="G457" s="54">
        <f>VLOOKUP(B457,[1]GD_CHUNG!$B$5:$N$532,13,FALSE)</f>
        <v>10522162005019</v>
      </c>
      <c r="H457" s="15">
        <f>VLOOKUP(B457,[1]GD_CHAM_CONG!$C$6:$AN$934,38,FALSE)</f>
        <v>23</v>
      </c>
      <c r="I457" s="15">
        <f>VLOOKUP(B457,[1]GD_CHAM_CONG!$C$6:$AS$934,39,FALSE)+VLOOKUP(B457,[1]GD_CHAM_CONG!$C$6:$AS$934,40,FALSE)+VLOOKUP(B457,[1]GD_CHAM_CONG!$C$6:$AS$934,41,FALSE)+VLOOKUP(B457,[1]GD_CHAM_CONG!$C$6:$AS$934,42,FALSE)+VLOOKUP(B457,[1]GD_CHAM_CONG!$C$6:$AS$934,43,FALSE)</f>
        <v>0</v>
      </c>
      <c r="J457" s="15">
        <f>VLOOKUP(B457,[1]GD_CHAM_CONG!$C$6:$AV$934,44,FALSE)+VLOOKUP(B457,[1]GD_CHAM_CONG!$C$6:$AV$934,45,FALSE)+VLOOKUP(B457,[1]GD_CHAM_CONG!$C$6:$AV$934,46,FALSE)</f>
        <v>0</v>
      </c>
      <c r="K457" s="15">
        <f>VLOOKUP(B457,[1]GD_CHAM_CONG!$C$6:$AW$934,47,FALSE)</f>
        <v>0</v>
      </c>
      <c r="L457" s="15">
        <f>VLOOKUP(B457,[1]GD_CHAM_CONG!$C$6:$AZ$934,48,FALSE)</f>
        <v>0</v>
      </c>
      <c r="M457" s="15">
        <f>VLOOKUP(B457,[1]GD_CHAM_CONG!$C$6:$BF$934,50,FALSE)+VLOOKUP(B457,[1]GD_CHAM_CONG!$C$6:$BF$934,51,FALSE)+VLOOKUP(B457,[1]GD_CHAM_CONG!$C$6:$BF$934,52,FALSE)+VLOOKUP(B457,[1]GD_CHAM_CONG!$C$6:$BF$934,53,FALSE)+VLOOKUP(B457,[1]GD_CHAM_CONG!$C$6:$BF$934,54,FALSE)</f>
        <v>0</v>
      </c>
      <c r="N457" s="16">
        <f>VLOOKUP(B457,[1]GD_CHAM_CONG!$C$1:$BK$473,61,FALSE)</f>
        <v>1</v>
      </c>
      <c r="O457" s="16">
        <f>VLOOKUP(B457,[1]GD_LCD_HS_LNS!$B$4:$F$469,5,FALSE)</f>
        <v>2.13</v>
      </c>
      <c r="P457" s="17">
        <f>VLOOKUP(B457,[1]RPT_LNS_LUONG_CHE_DO!$B$5:$BC$548,54,FALSE)</f>
        <v>9585000</v>
      </c>
      <c r="Q457" s="17">
        <f>VLOOKUP(B457,[1]RPT_LNS_LUONG_CHE_DO!$B$5:$CD$916,81,FALSE)</f>
        <v>0</v>
      </c>
      <c r="R457" s="17">
        <f>VLOOKUP(B457,[1]RPT_PHU_CAP_TN!$B$5:$G$992,6,FALSE)</f>
        <v>0</v>
      </c>
      <c r="S457" s="17">
        <f>VLOOKUP(B457,[1]RPT_TIEN_AN_TRUA!$B$5:$I$993,8,FALSE)</f>
        <v>680000</v>
      </c>
      <c r="T457" s="17">
        <f>VLOOKUP(B457,[1]RPT_LNS_LUONG_CHE_DO!$B$5:$BX$920,75,FALSE)+VLOOKUP(B457,[1]RPT_LNS_LUONG_CHE_DO!$B$5:$BY$920,76,FALSE)</f>
        <v>0</v>
      </c>
      <c r="U457" s="13">
        <f>VLOOKUP(B457,[1]RPT_CAC_KHOAN_GIAM_TRU!$B$4:$I$472,7,FALSE) + VLOOKUP(B457,[1]RPT_CAC_KHOAN_GIAM_TRU!$B$4:$I$472,8,FALSE)</f>
        <v>0</v>
      </c>
      <c r="V457" s="17">
        <f t="shared" si="12"/>
        <v>10265000</v>
      </c>
      <c r="W457" s="18">
        <f>VLOOKUP(B457,[1]RPT_BAO_HIEM!$B$5:$N$992,11,FALSE)</f>
        <v>279040</v>
      </c>
      <c r="X457" s="18">
        <f>VLOOKUP(B457,[1]RPT_BAO_HIEM!$B$5:$N$992,12,FALSE)</f>
        <v>52320</v>
      </c>
      <c r="Y457" s="18">
        <f>VLOOKUP(B457,[1]RPT_BAO_HIEM!$B$5:$N$992,13,FALSE)</f>
        <v>34880</v>
      </c>
      <c r="Z457" s="19">
        <f>MIN(VLOOKUP(B457,[1]RPT_DOAN_PHI!$B$5:$H$894,7,FALSE),115000)</f>
        <v>34880</v>
      </c>
      <c r="AA457" s="18">
        <f>VLOOKUP(B457,[1]RPT_THUE!$B$5:$H$850,7,FALSE)</f>
        <v>0</v>
      </c>
      <c r="AB457" s="18">
        <f t="shared" si="13"/>
        <v>401120</v>
      </c>
      <c r="AC457" s="20">
        <f t="shared" si="14"/>
        <v>9863880</v>
      </c>
      <c r="AD457" s="20"/>
      <c r="AE457" s="21"/>
      <c r="AF457" s="20">
        <f t="shared" si="15"/>
        <v>9863880</v>
      </c>
      <c r="AG457" s="82">
        <f t="shared" si="22"/>
        <v>366240</v>
      </c>
    </row>
    <row r="458" spans="1:43" ht="19.5" customHeight="1">
      <c r="A458" s="12">
        <f t="shared" si="23"/>
        <v>452</v>
      </c>
      <c r="B458" s="40">
        <f>[1]GD_CHUNG!B464</f>
        <v>10801</v>
      </c>
      <c r="C458" s="42" t="str">
        <f>[1]GD_CHUNG!C464</f>
        <v>Diệu Linh</v>
      </c>
      <c r="D458" s="42" t="str">
        <f>[1]GD_CHUNG!D464</f>
        <v>NV đào tạo huấn luyện</v>
      </c>
      <c r="E458" s="13" t="str">
        <f>[1]GD_CHUNG!G464</f>
        <v>HDKX</v>
      </c>
      <c r="F458" s="14">
        <f>VLOOKUP(B458,[1]GD_LCD_HS_LNS!$B$4:$E$993,4,FALSE)</f>
        <v>4534000</v>
      </c>
      <c r="G458" s="54">
        <f>VLOOKUP(B458,[1]GD_CHUNG!$B$5:$N$532,13,FALSE)</f>
        <v>10522162985013</v>
      </c>
      <c r="H458" s="15">
        <f>VLOOKUP(B458,[1]GD_CHAM_CONG!$C$6:$AN$934,38,FALSE)</f>
        <v>23</v>
      </c>
      <c r="I458" s="15">
        <f>VLOOKUP(B458,[1]GD_CHAM_CONG!$C$6:$AS$934,39,FALSE)+VLOOKUP(B458,[1]GD_CHAM_CONG!$C$6:$AS$934,40,FALSE)+VLOOKUP(B458,[1]GD_CHAM_CONG!$C$6:$AS$934,41,FALSE)+VLOOKUP(B458,[1]GD_CHAM_CONG!$C$6:$AS$934,42,FALSE)+VLOOKUP(B458,[1]GD_CHAM_CONG!$C$6:$AS$934,43,FALSE)</f>
        <v>0</v>
      </c>
      <c r="J458" s="15">
        <f>VLOOKUP(B458,[1]GD_CHAM_CONG!$C$6:$AV$934,44,FALSE)+VLOOKUP(B458,[1]GD_CHAM_CONG!$C$6:$AV$934,45,FALSE)+VLOOKUP(B458,[1]GD_CHAM_CONG!$C$6:$AV$934,46,FALSE)</f>
        <v>0</v>
      </c>
      <c r="K458" s="15">
        <f>VLOOKUP(B458,[1]GD_CHAM_CONG!$C$6:$AW$934,47,FALSE)</f>
        <v>0</v>
      </c>
      <c r="L458" s="15">
        <f>VLOOKUP(B458,[1]GD_CHAM_CONG!$C$6:$AZ$934,48,FALSE)</f>
        <v>0</v>
      </c>
      <c r="M458" s="15">
        <f>VLOOKUP(B458,[1]GD_CHAM_CONG!$C$6:$BF$934,50,FALSE)+VLOOKUP(B458,[1]GD_CHAM_CONG!$C$6:$BF$934,51,FALSE)+VLOOKUP(B458,[1]GD_CHAM_CONG!$C$6:$BF$934,52,FALSE)+VLOOKUP(B458,[1]GD_CHAM_CONG!$C$6:$BF$934,53,FALSE)+VLOOKUP(B458,[1]GD_CHAM_CONG!$C$6:$BF$934,54,FALSE)</f>
        <v>0</v>
      </c>
      <c r="N458" s="15">
        <f>VLOOKUP(B458,[1]GD_CHAM_CONG!$C$1:$BK$473,61,FALSE)</f>
        <v>1.05</v>
      </c>
      <c r="O458" s="16">
        <f>VLOOKUP(B458,[1]GD_LCD_HS_LNS!$B$4:$F$469,5,FALSE)</f>
        <v>2.6</v>
      </c>
      <c r="P458" s="17">
        <f>VLOOKUP(B458,[1]RPT_LNS_LUONG_CHE_DO!$B$5:$BC$548,54,FALSE)</f>
        <v>12285000.000000002</v>
      </c>
      <c r="Q458" s="17">
        <f>VLOOKUP(B458,[1]RPT_LNS_LUONG_CHE_DO!$B$5:$CD$916,81,FALSE)</f>
        <v>0</v>
      </c>
      <c r="R458" s="17">
        <f>VLOOKUP(B458,[1]RPT_PHU_CAP_TN!$B$5:$G$992,6,FALSE)</f>
        <v>0</v>
      </c>
      <c r="S458" s="17">
        <f>VLOOKUP(B458,[1]RPT_TIEN_AN_TRUA!$B$5:$I$993,8,FALSE)</f>
        <v>680000</v>
      </c>
      <c r="T458" s="17">
        <f>VLOOKUP(B458,[1]RPT_LNS_LUONG_CHE_DO!$B$5:$BX$920,75,FALSE)+VLOOKUP(B458,[1]RPT_LNS_LUONG_CHE_DO!$B$5:$BY$920,76,FALSE)</f>
        <v>0</v>
      </c>
      <c r="U458" s="13">
        <f>VLOOKUP(B458,[1]RPT_CAC_KHOAN_GIAM_TRU!$B$4:$I$472,7,FALSE) + VLOOKUP(B458,[1]RPT_CAC_KHOAN_GIAM_TRU!$B$4:$I$472,8,FALSE)</f>
        <v>0</v>
      </c>
      <c r="V458" s="17">
        <f t="shared" si="12"/>
        <v>12965000.000000002</v>
      </c>
      <c r="W458" s="18">
        <f>VLOOKUP(B458,[1]RPT_BAO_HIEM!$B$5:$N$992,11,FALSE)</f>
        <v>362720</v>
      </c>
      <c r="X458" s="18">
        <f>VLOOKUP(B458,[1]RPT_BAO_HIEM!$B$5:$N$992,12,FALSE)</f>
        <v>68010</v>
      </c>
      <c r="Y458" s="18">
        <f>VLOOKUP(B458,[1]RPT_BAO_HIEM!$B$5:$N$992,13,FALSE)</f>
        <v>45340</v>
      </c>
      <c r="Z458" s="19">
        <f>MIN(VLOOKUP(B458,[1]RPT_DOAN_PHI!$B$5:$H$894,7,FALSE),115000)</f>
        <v>45340</v>
      </c>
      <c r="AA458" s="18">
        <f>VLOOKUP(B458,[1]RPT_THUE!$B$5:$H$850,7,FALSE)</f>
        <v>0</v>
      </c>
      <c r="AB458" s="18">
        <f t="shared" si="13"/>
        <v>521410</v>
      </c>
      <c r="AC458" s="20">
        <f t="shared" si="14"/>
        <v>12443590.000000002</v>
      </c>
      <c r="AD458" s="20"/>
      <c r="AE458" s="20"/>
      <c r="AF458" s="20">
        <f t="shared" si="15"/>
        <v>12443590.000000002</v>
      </c>
      <c r="AG458" s="82">
        <f t="shared" si="22"/>
        <v>476070</v>
      </c>
    </row>
    <row r="459" spans="1:43" ht="19.5" customHeight="1">
      <c r="A459" s="12">
        <f t="shared" si="23"/>
        <v>453</v>
      </c>
      <c r="B459" s="40">
        <f>[1]GD_CHUNG!B465</f>
        <v>10802</v>
      </c>
      <c r="C459" s="42" t="str">
        <f>[1]GD_CHUNG!C465</f>
        <v>Hà Phương Thảo</v>
      </c>
      <c r="D459" s="42" t="str">
        <f>[1]GD_CHUNG!D465</f>
        <v>NV hành chính</v>
      </c>
      <c r="E459" s="13" t="str">
        <f>[1]GD_CHUNG!G465</f>
        <v>HDKX</v>
      </c>
      <c r="F459" s="14">
        <f>VLOOKUP(B459,[1]GD_LCD_HS_LNS!$B$4:$E$993,4,FALSE)</f>
        <v>4534000</v>
      </c>
      <c r="G459" s="54">
        <f>VLOOKUP(B459,[1]GD_CHUNG!$B$5:$N$532,13,FALSE)</f>
        <v>10523640479011</v>
      </c>
      <c r="H459" s="15">
        <f>VLOOKUP(B459,[1]GD_CHAM_CONG!$C$6:$AN$934,38,FALSE)</f>
        <v>23</v>
      </c>
      <c r="I459" s="15">
        <f>VLOOKUP(B459,[1]GD_CHAM_CONG!$C$6:$AS$934,39,FALSE)+VLOOKUP(B459,[1]GD_CHAM_CONG!$C$6:$AS$934,40,FALSE)+VLOOKUP(B459,[1]GD_CHAM_CONG!$C$6:$AS$934,41,FALSE)+VLOOKUP(B459,[1]GD_CHAM_CONG!$C$6:$AS$934,42,FALSE)+VLOOKUP(B459,[1]GD_CHAM_CONG!$C$6:$AS$934,43,FALSE)</f>
        <v>0</v>
      </c>
      <c r="J459" s="15">
        <f>VLOOKUP(B459,[1]GD_CHAM_CONG!$C$6:$AV$934,44,FALSE)+VLOOKUP(B459,[1]GD_CHAM_CONG!$C$6:$AV$934,45,FALSE)+VLOOKUP(B459,[1]GD_CHAM_CONG!$C$6:$AV$934,46,FALSE)</f>
        <v>0</v>
      </c>
      <c r="K459" s="15">
        <f>VLOOKUP(B459,[1]GD_CHAM_CONG!$C$6:$AW$934,47,FALSE)</f>
        <v>0</v>
      </c>
      <c r="L459" s="15">
        <f>VLOOKUP(B459,[1]GD_CHAM_CONG!$C$6:$AZ$934,48,FALSE)</f>
        <v>0</v>
      </c>
      <c r="M459" s="15">
        <f>VLOOKUP(B459,[1]GD_CHAM_CONG!$C$6:$BF$934,50,FALSE)+VLOOKUP(B459,[1]GD_CHAM_CONG!$C$6:$BF$934,51,FALSE)+VLOOKUP(B459,[1]GD_CHAM_CONG!$C$6:$BF$934,52,FALSE)+VLOOKUP(B459,[1]GD_CHAM_CONG!$C$6:$BF$934,53,FALSE)+VLOOKUP(B459,[1]GD_CHAM_CONG!$C$6:$BF$934,54,FALSE)</f>
        <v>0</v>
      </c>
      <c r="N459" s="15">
        <f>VLOOKUP(B459,[1]GD_CHAM_CONG!$C$1:$BK$473,61,FALSE)</f>
        <v>1.05</v>
      </c>
      <c r="O459" s="16">
        <f>VLOOKUP(B459,[1]GD_LCD_HS_LNS!$B$4:$F$469,5,FALSE)</f>
        <v>2.2000000000000002</v>
      </c>
      <c r="P459" s="17">
        <f>VLOOKUP(B459,[1]RPT_LNS_LUONG_CHE_DO!$B$5:$BC$548,54,FALSE)</f>
        <v>10395000.000000002</v>
      </c>
      <c r="Q459" s="17">
        <f>VLOOKUP(B459,[1]RPT_LNS_LUONG_CHE_DO!$B$5:$CD$916,81,FALSE)</f>
        <v>0</v>
      </c>
      <c r="R459" s="17">
        <f>VLOOKUP(B459,[1]RPT_PHU_CAP_TN!$B$5:$G$992,6,FALSE)</f>
        <v>0</v>
      </c>
      <c r="S459" s="17">
        <f>VLOOKUP(B459,[1]RPT_TIEN_AN_TRUA!$B$5:$I$993,8,FALSE)</f>
        <v>680000</v>
      </c>
      <c r="T459" s="17">
        <f>VLOOKUP(B459,[1]RPT_LNS_LUONG_CHE_DO!$B$5:$BX$920,75,FALSE)+VLOOKUP(B459,[1]RPT_LNS_LUONG_CHE_DO!$B$5:$BY$920,76,FALSE)</f>
        <v>0</v>
      </c>
      <c r="U459" s="13">
        <f>VLOOKUP(B459,[1]RPT_CAC_KHOAN_GIAM_TRU!$B$4:$I$472,7,FALSE) + VLOOKUP(B459,[1]RPT_CAC_KHOAN_GIAM_TRU!$B$4:$I$472,8,FALSE)</f>
        <v>0</v>
      </c>
      <c r="V459" s="17">
        <f t="shared" si="12"/>
        <v>11075000.000000002</v>
      </c>
      <c r="W459" s="18">
        <f>VLOOKUP(B459,[1]RPT_BAO_HIEM!$B$5:$N$992,11,FALSE)</f>
        <v>362720</v>
      </c>
      <c r="X459" s="18">
        <f>VLOOKUP(B459,[1]RPT_BAO_HIEM!$B$5:$N$992,12,FALSE)</f>
        <v>68010</v>
      </c>
      <c r="Y459" s="18">
        <f>VLOOKUP(B459,[1]RPT_BAO_HIEM!$B$5:$N$992,13,FALSE)</f>
        <v>45340</v>
      </c>
      <c r="Z459" s="19">
        <f>MIN(VLOOKUP(B459,[1]RPT_DOAN_PHI!$B$5:$H$894,7,FALSE),115000)</f>
        <v>45340</v>
      </c>
      <c r="AA459" s="18">
        <f>VLOOKUP(B459,[1]RPT_THUE!$B$5:$H$850,7,FALSE)</f>
        <v>0</v>
      </c>
      <c r="AB459" s="18">
        <f t="shared" si="13"/>
        <v>521410</v>
      </c>
      <c r="AC459" s="20">
        <f t="shared" si="14"/>
        <v>10553590.000000002</v>
      </c>
      <c r="AD459" s="20"/>
      <c r="AE459" s="20"/>
      <c r="AF459" s="20">
        <f t="shared" si="15"/>
        <v>10553590.000000002</v>
      </c>
      <c r="AG459" s="82">
        <f t="shared" si="22"/>
        <v>476070</v>
      </c>
    </row>
    <row r="460" spans="1:43" ht="19.5" customHeight="1">
      <c r="A460" s="12">
        <f t="shared" si="23"/>
        <v>454</v>
      </c>
      <c r="B460" s="40">
        <f>[1]GD_CHUNG!B466</f>
        <v>10805</v>
      </c>
      <c r="C460" s="42" t="str">
        <f>[1]GD_CHUNG!C466</f>
        <v>Trịnh Thị Thu Hằng</v>
      </c>
      <c r="D460" s="42" t="str">
        <f>[1]GD_CHUNG!D466</f>
        <v>NV Hành chính - VT</v>
      </c>
      <c r="E460" s="13" t="str">
        <f>[1]GD_CHUNG!G466</f>
        <v>HDKX</v>
      </c>
      <c r="F460" s="14">
        <f>VLOOKUP(B460,[1]GD_LCD_HS_LNS!$B$4:$E$993,4,FALSE)</f>
        <v>3197000</v>
      </c>
      <c r="G460" s="54">
        <f>VLOOKUP(B460,[1]GD_CHUNG!$B$5:$N$532,13,FALSE)</f>
        <v>10520173139014</v>
      </c>
      <c r="H460" s="15">
        <f>VLOOKUP(B460,[1]GD_CHAM_CONG!$C$6:$AN$934,38,FALSE)</f>
        <v>23</v>
      </c>
      <c r="I460" s="15">
        <f>VLOOKUP(B460,[1]GD_CHAM_CONG!$C$6:$AS$934,39,FALSE)+VLOOKUP(B460,[1]GD_CHAM_CONG!$C$6:$AS$934,40,FALSE)+VLOOKUP(B460,[1]GD_CHAM_CONG!$C$6:$AS$934,41,FALSE)+VLOOKUP(B460,[1]GD_CHAM_CONG!$C$6:$AS$934,42,FALSE)+VLOOKUP(B460,[1]GD_CHAM_CONG!$C$6:$AS$934,43,FALSE)</f>
        <v>0</v>
      </c>
      <c r="J460" s="15">
        <f>VLOOKUP(B460,[1]GD_CHAM_CONG!$C$6:$AV$934,44,FALSE)+VLOOKUP(B460,[1]GD_CHAM_CONG!$C$6:$AV$934,45,FALSE)+VLOOKUP(B460,[1]GD_CHAM_CONG!$C$6:$AV$934,46,FALSE)</f>
        <v>0</v>
      </c>
      <c r="K460" s="15">
        <f>VLOOKUP(B460,[1]GD_CHAM_CONG!$C$6:$AW$934,47,FALSE)</f>
        <v>0</v>
      </c>
      <c r="L460" s="15">
        <f>VLOOKUP(B460,[1]GD_CHAM_CONG!$C$6:$AZ$934,48,FALSE)</f>
        <v>0</v>
      </c>
      <c r="M460" s="15">
        <f>VLOOKUP(B460,[1]GD_CHAM_CONG!$C$6:$BF$934,50,FALSE)+VLOOKUP(B460,[1]GD_CHAM_CONG!$C$6:$BF$934,51,FALSE)+VLOOKUP(B460,[1]GD_CHAM_CONG!$C$6:$BF$934,52,FALSE)+VLOOKUP(B460,[1]GD_CHAM_CONG!$C$6:$BF$934,53,FALSE)+VLOOKUP(B460,[1]GD_CHAM_CONG!$C$6:$BF$934,54,FALSE)</f>
        <v>0</v>
      </c>
      <c r="N460" s="16">
        <f>VLOOKUP(B460,[1]GD_CHAM_CONG!$C$1:$BK$473,61,FALSE)</f>
        <v>1</v>
      </c>
      <c r="O460" s="16">
        <f>VLOOKUP(B460,[1]GD_LCD_HS_LNS!$B$4:$F$469,5,FALSE)</f>
        <v>1.8</v>
      </c>
      <c r="P460" s="17">
        <f>VLOOKUP(B460,[1]RPT_LNS_LUONG_CHE_DO!$B$5:$BC$548,54,FALSE)</f>
        <v>8100000</v>
      </c>
      <c r="Q460" s="17">
        <f>VLOOKUP(B460,[1]RPT_LNS_LUONG_CHE_DO!$B$5:$CD$916,81,FALSE)</f>
        <v>0</v>
      </c>
      <c r="R460" s="17">
        <f>VLOOKUP(B460,[1]RPT_PHU_CAP_TN!$B$5:$G$992,6,FALSE)</f>
        <v>0</v>
      </c>
      <c r="S460" s="17">
        <f>VLOOKUP(B460,[1]RPT_TIEN_AN_TRUA!$B$5:$I$993,8,FALSE)</f>
        <v>680000</v>
      </c>
      <c r="T460" s="17">
        <f>VLOOKUP(B460,[1]RPT_LNS_LUONG_CHE_DO!$B$5:$BX$920,75,FALSE)+VLOOKUP(B460,[1]RPT_LNS_LUONG_CHE_DO!$B$5:$BY$920,76,FALSE)</f>
        <v>0</v>
      </c>
      <c r="U460" s="13">
        <f>VLOOKUP(B460,[1]RPT_CAC_KHOAN_GIAM_TRU!$B$4:$I$472,7,FALSE) + VLOOKUP(B460,[1]RPT_CAC_KHOAN_GIAM_TRU!$B$4:$I$472,8,FALSE)</f>
        <v>0</v>
      </c>
      <c r="V460" s="17">
        <f t="shared" si="12"/>
        <v>8780000</v>
      </c>
      <c r="W460" s="18">
        <f>VLOOKUP(B460,[1]RPT_BAO_HIEM!$B$5:$N$992,11,FALSE)</f>
        <v>255760</v>
      </c>
      <c r="X460" s="18">
        <f>VLOOKUP(B460,[1]RPT_BAO_HIEM!$B$5:$N$992,12,FALSE)</f>
        <v>47955</v>
      </c>
      <c r="Y460" s="18">
        <f>VLOOKUP(B460,[1]RPT_BAO_HIEM!$B$5:$N$992,13,FALSE)</f>
        <v>31970</v>
      </c>
      <c r="Z460" s="19">
        <f>MIN(VLOOKUP(B460,[1]RPT_DOAN_PHI!$B$5:$H$894,7,FALSE),115000)</f>
        <v>31970</v>
      </c>
      <c r="AA460" s="18">
        <f>VLOOKUP(B460,[1]RPT_THUE!$B$5:$H$850,7,FALSE)</f>
        <v>0</v>
      </c>
      <c r="AB460" s="18">
        <f t="shared" si="13"/>
        <v>367655</v>
      </c>
      <c r="AC460" s="20">
        <f t="shared" si="14"/>
        <v>8412345</v>
      </c>
      <c r="AD460" s="21"/>
      <c r="AE460" s="20"/>
      <c r="AF460" s="20">
        <f t="shared" si="15"/>
        <v>8412345</v>
      </c>
      <c r="AG460" s="82">
        <f t="shared" si="22"/>
        <v>335685</v>
      </c>
    </row>
    <row r="461" spans="1:43" ht="19.5" customHeight="1">
      <c r="A461" s="12">
        <f t="shared" si="23"/>
        <v>455</v>
      </c>
      <c r="B461" s="40">
        <f>[1]GD_CHUNG!B467</f>
        <v>10566</v>
      </c>
      <c r="C461" s="42" t="str">
        <f>[1]GD_CHUNG!C467</f>
        <v>Nguyễn Thị Ngọc</v>
      </c>
      <c r="D461" s="42" t="str">
        <f>[1]GD_CHUNG!D467</f>
        <v>NV Kế hoạch - Quản lý chất lượng</v>
      </c>
      <c r="E461" s="13" t="str">
        <f>[1]GD_CHUNG!G467</f>
        <v>HDKX</v>
      </c>
      <c r="F461" s="14">
        <f>VLOOKUP(B461,[1]GD_LCD_HS_LNS!$B$4:$E$993,4,FALSE)</f>
        <v>4534000</v>
      </c>
      <c r="G461" s="54">
        <f>VLOOKUP(B461,[1]GD_CHUNG!$B$5:$N$532,13,FALSE)</f>
        <v>10522162194016</v>
      </c>
      <c r="H461" s="15">
        <f>VLOOKUP(B461,[1]GD_CHAM_CONG!$C$6:$AN$934,38,FALSE)</f>
        <v>23</v>
      </c>
      <c r="I461" s="15">
        <f>VLOOKUP(B461,[1]GD_CHAM_CONG!$C$6:$AS$934,39,FALSE)+VLOOKUP(B461,[1]GD_CHAM_CONG!$C$6:$AS$934,40,FALSE)+VLOOKUP(B461,[1]GD_CHAM_CONG!$C$6:$AS$934,41,FALSE)+VLOOKUP(B461,[1]GD_CHAM_CONG!$C$6:$AS$934,42,FALSE)+VLOOKUP(B461,[1]GD_CHAM_CONG!$C$6:$AS$934,43,FALSE)</f>
        <v>0</v>
      </c>
      <c r="J461" s="15">
        <f>VLOOKUP(B461,[1]GD_CHAM_CONG!$C$6:$AV$934,44,FALSE)+VLOOKUP(B461,[1]GD_CHAM_CONG!$C$6:$AV$934,45,FALSE)+VLOOKUP(B461,[1]GD_CHAM_CONG!$C$6:$AV$934,46,FALSE)</f>
        <v>0</v>
      </c>
      <c r="K461" s="15">
        <f>VLOOKUP(B461,[1]GD_CHAM_CONG!$C$6:$AW$934,47,FALSE)</f>
        <v>0</v>
      </c>
      <c r="L461" s="15">
        <f>VLOOKUP(B461,[1]GD_CHAM_CONG!$C$6:$AZ$934,48,FALSE)</f>
        <v>0</v>
      </c>
      <c r="M461" s="15">
        <f>VLOOKUP(B461,[1]GD_CHAM_CONG!$C$6:$BF$934,50,FALSE)+VLOOKUP(B461,[1]GD_CHAM_CONG!$C$6:$BF$934,51,FALSE)+VLOOKUP(B461,[1]GD_CHAM_CONG!$C$6:$BF$934,52,FALSE)+VLOOKUP(B461,[1]GD_CHAM_CONG!$C$6:$BF$934,53,FALSE)+VLOOKUP(B461,[1]GD_CHAM_CONG!$C$6:$BF$934,54,FALSE)</f>
        <v>0</v>
      </c>
      <c r="N461" s="16">
        <f>VLOOKUP(B461,[1]GD_CHAM_CONG!$C$1:$BK$473,61,FALSE)</f>
        <v>1</v>
      </c>
      <c r="O461" s="16">
        <f>VLOOKUP(B461,[1]GD_LCD_HS_LNS!$B$4:$F$469,5,FALSE)</f>
        <v>2.6</v>
      </c>
      <c r="P461" s="17">
        <f>VLOOKUP(B461,[1]RPT_LNS_LUONG_CHE_DO!$B$5:$BC$548,54,FALSE)</f>
        <v>11700000</v>
      </c>
      <c r="Q461" s="17">
        <f>VLOOKUP(B461,[1]RPT_LNS_LUONG_CHE_DO!$B$5:$CD$916,81,FALSE)</f>
        <v>0</v>
      </c>
      <c r="R461" s="17">
        <f>VLOOKUP(B461,[1]RPT_PHU_CAP_TN!$B$5:$G$992,6,FALSE)</f>
        <v>0</v>
      </c>
      <c r="S461" s="17">
        <f>VLOOKUP(B461,[1]RPT_TIEN_AN_TRUA!$B$5:$I$993,8,FALSE)</f>
        <v>680000</v>
      </c>
      <c r="T461" s="17">
        <f>VLOOKUP(B461,[1]RPT_LNS_LUONG_CHE_DO!$B$5:$BX$920,75,FALSE)+VLOOKUP(B461,[1]RPT_LNS_LUONG_CHE_DO!$B$5:$BY$920,76,FALSE)</f>
        <v>0</v>
      </c>
      <c r="U461" s="13">
        <f>VLOOKUP(B461,[1]RPT_CAC_KHOAN_GIAM_TRU!$B$4:$I$472,7,FALSE) + VLOOKUP(B461,[1]RPT_CAC_KHOAN_GIAM_TRU!$B$4:$I$472,8,FALSE)</f>
        <v>0</v>
      </c>
      <c r="V461" s="17">
        <f t="shared" si="12"/>
        <v>12380000</v>
      </c>
      <c r="W461" s="18">
        <f>VLOOKUP(B461,[1]RPT_BAO_HIEM!$B$5:$N$992,11,FALSE)</f>
        <v>362720</v>
      </c>
      <c r="X461" s="18">
        <f>VLOOKUP(B461,[1]RPT_BAO_HIEM!$B$5:$N$992,12,FALSE)</f>
        <v>68010</v>
      </c>
      <c r="Y461" s="18">
        <f>VLOOKUP(B461,[1]RPT_BAO_HIEM!$B$5:$N$992,13,FALSE)</f>
        <v>45340</v>
      </c>
      <c r="Z461" s="19">
        <f>MIN(VLOOKUP(B461,[1]RPT_DOAN_PHI!$B$5:$H$894,7,FALSE),115000)</f>
        <v>45340</v>
      </c>
      <c r="AA461" s="18">
        <f>VLOOKUP(B461,[1]RPT_THUE!$B$5:$H$850,7,FALSE)</f>
        <v>0</v>
      </c>
      <c r="AB461" s="18">
        <f t="shared" si="13"/>
        <v>521410</v>
      </c>
      <c r="AC461" s="20">
        <f t="shared" si="14"/>
        <v>11858590</v>
      </c>
      <c r="AD461" s="20"/>
      <c r="AE461" s="20"/>
      <c r="AF461" s="20">
        <f t="shared" si="15"/>
        <v>11858590</v>
      </c>
      <c r="AG461" s="82">
        <f t="shared" si="22"/>
        <v>476070</v>
      </c>
    </row>
    <row r="462" spans="1:43" ht="19.5" customHeight="1">
      <c r="A462" s="12">
        <f t="shared" si="23"/>
        <v>456</v>
      </c>
      <c r="B462" s="40">
        <f>[1]GD_CHUNG!B468</f>
        <v>10804</v>
      </c>
      <c r="C462" s="42" t="str">
        <f>[1]GD_CHUNG!C468</f>
        <v>Vũ Thị Hoà</v>
      </c>
      <c r="D462" s="42" t="str">
        <f>[1]GD_CHUNG!D468</f>
        <v>NV Lao động tiền lương</v>
      </c>
      <c r="E462" s="13" t="str">
        <f>[1]GD_CHUNG!G468</f>
        <v>HDKX</v>
      </c>
      <c r="F462" s="14">
        <f>VLOOKUP(B462,[1]GD_LCD_HS_LNS!$B$4:$E$993,4,FALSE)</f>
        <v>4534000</v>
      </c>
      <c r="G462" s="54">
        <f>VLOOKUP(B462,[1]GD_CHUNG!$B$5:$N$532,13,FALSE)</f>
        <v>10520875472013</v>
      </c>
      <c r="H462" s="15">
        <f>VLOOKUP(B462,[1]GD_CHAM_CONG!$C$6:$AN$934,38,FALSE)</f>
        <v>23</v>
      </c>
      <c r="I462" s="15">
        <f>VLOOKUP(B462,[1]GD_CHAM_CONG!$C$6:$AS$934,39,FALSE)+VLOOKUP(B462,[1]GD_CHAM_CONG!$C$6:$AS$934,40,FALSE)+VLOOKUP(B462,[1]GD_CHAM_CONG!$C$6:$AS$934,41,FALSE)+VLOOKUP(B462,[1]GD_CHAM_CONG!$C$6:$AS$934,42,FALSE)+VLOOKUP(B462,[1]GD_CHAM_CONG!$C$6:$AS$934,43,FALSE)</f>
        <v>0</v>
      </c>
      <c r="J462" s="15">
        <f>VLOOKUP(B462,[1]GD_CHAM_CONG!$C$6:$AV$934,44,FALSE)+VLOOKUP(B462,[1]GD_CHAM_CONG!$C$6:$AV$934,45,FALSE)+VLOOKUP(B462,[1]GD_CHAM_CONG!$C$6:$AV$934,46,FALSE)</f>
        <v>0</v>
      </c>
      <c r="K462" s="15">
        <f>VLOOKUP(B462,[1]GD_CHAM_CONG!$C$6:$AW$934,47,FALSE)</f>
        <v>0</v>
      </c>
      <c r="L462" s="15">
        <f>VLOOKUP(B462,[1]GD_CHAM_CONG!$C$6:$AZ$934,48,FALSE)</f>
        <v>0</v>
      </c>
      <c r="M462" s="15">
        <f>VLOOKUP(B462,[1]GD_CHAM_CONG!$C$6:$BF$934,50,FALSE)+VLOOKUP(B462,[1]GD_CHAM_CONG!$C$6:$BF$934,51,FALSE)+VLOOKUP(B462,[1]GD_CHAM_CONG!$C$6:$BF$934,52,FALSE)+VLOOKUP(B462,[1]GD_CHAM_CONG!$C$6:$BF$934,53,FALSE)+VLOOKUP(B462,[1]GD_CHAM_CONG!$C$6:$BF$934,54,FALSE)</f>
        <v>0</v>
      </c>
      <c r="N462" s="16">
        <f>VLOOKUP(B462,[1]GD_CHAM_CONG!$C$1:$BK$473,61,FALSE)</f>
        <v>1</v>
      </c>
      <c r="O462" s="16">
        <f>VLOOKUP(B462,[1]GD_LCD_HS_LNS!$B$4:$F$469,5,FALSE)</f>
        <v>2.76</v>
      </c>
      <c r="P462" s="17">
        <f>VLOOKUP(B462,[1]RPT_LNS_LUONG_CHE_DO!$B$5:$BC$548,54,FALSE)</f>
        <v>12419999.999999998</v>
      </c>
      <c r="Q462" s="17">
        <f>VLOOKUP(B462,[1]RPT_LNS_LUONG_CHE_DO!$B$5:$CD$916,81,FALSE)</f>
        <v>0</v>
      </c>
      <c r="R462" s="17">
        <f>VLOOKUP(B462,[1]RPT_PHU_CAP_TN!$B$5:$G$992,6,FALSE)</f>
        <v>0</v>
      </c>
      <c r="S462" s="17">
        <f>VLOOKUP(B462,[1]RPT_TIEN_AN_TRUA!$B$5:$I$993,8,FALSE)</f>
        <v>680000</v>
      </c>
      <c r="T462" s="17">
        <f>VLOOKUP(B462,[1]RPT_LNS_LUONG_CHE_DO!$B$5:$BX$920,75,FALSE)+VLOOKUP(B462,[1]RPT_LNS_LUONG_CHE_DO!$B$5:$BY$920,76,FALSE)</f>
        <v>0</v>
      </c>
      <c r="U462" s="13">
        <f>VLOOKUP(B462,[1]RPT_CAC_KHOAN_GIAM_TRU!$B$4:$I$472,7,FALSE) + VLOOKUP(B462,[1]RPT_CAC_KHOAN_GIAM_TRU!$B$4:$I$472,8,FALSE)</f>
        <v>0</v>
      </c>
      <c r="V462" s="17">
        <f t="shared" si="12"/>
        <v>13099999.999999998</v>
      </c>
      <c r="W462" s="18">
        <f>VLOOKUP(B462,[1]RPT_BAO_HIEM!$B$5:$N$992,11,FALSE)</f>
        <v>362720</v>
      </c>
      <c r="X462" s="18">
        <f>VLOOKUP(B462,[1]RPT_BAO_HIEM!$B$5:$N$992,12,FALSE)</f>
        <v>68010</v>
      </c>
      <c r="Y462" s="18">
        <f>VLOOKUP(B462,[1]RPT_BAO_HIEM!$B$5:$N$992,13,FALSE)</f>
        <v>45340</v>
      </c>
      <c r="Z462" s="19">
        <f>MIN(VLOOKUP(B462,[1]RPT_DOAN_PHI!$B$5:$H$894,7,FALSE),115000)</f>
        <v>45340</v>
      </c>
      <c r="AA462" s="18">
        <f>VLOOKUP(B462,[1]RPT_THUE!$B$5:$H$850,7,FALSE)</f>
        <v>0</v>
      </c>
      <c r="AB462" s="18">
        <f t="shared" si="13"/>
        <v>521410</v>
      </c>
      <c r="AC462" s="20">
        <f t="shared" si="14"/>
        <v>12578589.999999998</v>
      </c>
      <c r="AD462" s="20"/>
      <c r="AE462" s="20"/>
      <c r="AF462" s="20">
        <f t="shared" si="15"/>
        <v>12578589.999999998</v>
      </c>
      <c r="AG462" s="82">
        <f t="shared" si="22"/>
        <v>476070</v>
      </c>
    </row>
    <row r="463" spans="1:43" ht="19.5" customHeight="1">
      <c r="A463" s="12">
        <f t="shared" si="23"/>
        <v>457</v>
      </c>
      <c r="B463" s="40">
        <f>[1]GD_CHUNG!B469</f>
        <v>11117</v>
      </c>
      <c r="C463" s="42" t="str">
        <f>[1]GD_CHUNG!C469</f>
        <v>Nguyễn Hương Giang</v>
      </c>
      <c r="D463" s="42" t="str">
        <f>[1]GD_CHUNG!D469</f>
        <v>NV Kế hoạch - Quản lý chất lượng</v>
      </c>
      <c r="E463" s="13" t="str">
        <f>[1]GD_CHUNG!G469</f>
        <v>HD3N</v>
      </c>
      <c r="F463" s="14">
        <f>VLOOKUP(B463,[1]GD_LCD_HS_LNS!$B$4:$E$993,4,FALSE)</f>
        <v>4534000</v>
      </c>
      <c r="G463" s="54">
        <f>VLOOKUP(B463,[1]GD_CHUNG!$B$5:$N$532,13,FALSE)</f>
        <v>19026970099018</v>
      </c>
      <c r="H463" s="15">
        <f>VLOOKUP(B463,[1]GD_CHAM_CONG!$C$6:$AN$934,38,FALSE)</f>
        <v>23</v>
      </c>
      <c r="I463" s="15">
        <f>VLOOKUP(B463,[1]GD_CHAM_CONG!$C$6:$AS$934,39,FALSE)+VLOOKUP(B463,[1]GD_CHAM_CONG!$C$6:$AS$934,40,FALSE)+VLOOKUP(B463,[1]GD_CHAM_CONG!$C$6:$AS$934,41,FALSE)+VLOOKUP(B463,[1]GD_CHAM_CONG!$C$6:$AS$934,42,FALSE)+VLOOKUP(B463,[1]GD_CHAM_CONG!$C$6:$AS$934,43,FALSE)</f>
        <v>0</v>
      </c>
      <c r="J463" s="15">
        <f>VLOOKUP(B463,[1]GD_CHAM_CONG!$C$6:$AV$934,44,FALSE)+VLOOKUP(B463,[1]GD_CHAM_CONG!$C$6:$AV$934,45,FALSE)+VLOOKUP(B463,[1]GD_CHAM_CONG!$C$6:$AV$934,46,FALSE)</f>
        <v>0</v>
      </c>
      <c r="K463" s="15">
        <f>VLOOKUP(B463,[1]GD_CHAM_CONG!$C$6:$AW$934,47,FALSE)</f>
        <v>0</v>
      </c>
      <c r="L463" s="15">
        <f>VLOOKUP(B463,[1]GD_CHAM_CONG!$C$6:$AZ$934,48,FALSE)</f>
        <v>0</v>
      </c>
      <c r="M463" s="15">
        <f>VLOOKUP(B463,[1]GD_CHAM_CONG!$C$6:$BF$934,50,FALSE)+VLOOKUP(B463,[1]GD_CHAM_CONG!$C$6:$BF$934,51,FALSE)+VLOOKUP(B463,[1]GD_CHAM_CONG!$C$6:$BF$934,52,FALSE)+VLOOKUP(B463,[1]GD_CHAM_CONG!$C$6:$BF$934,53,FALSE)+VLOOKUP(B463,[1]GD_CHAM_CONG!$C$6:$BF$934,54,FALSE)</f>
        <v>0</v>
      </c>
      <c r="N463" s="16">
        <f>VLOOKUP(B463,[1]GD_CHAM_CONG!$C$1:$BK$473,61,FALSE)</f>
        <v>1</v>
      </c>
      <c r="O463" s="16">
        <f>VLOOKUP(B463,[1]GD_LCD_HS_LNS!$B$4:$F$469,5,FALSE)</f>
        <v>2.2000000000000002</v>
      </c>
      <c r="P463" s="17">
        <f>VLOOKUP(B463,[1]RPT_LNS_LUONG_CHE_DO!$B$5:$BC$548,54,FALSE)</f>
        <v>9900000</v>
      </c>
      <c r="Q463" s="17">
        <f>VLOOKUP(B463,[1]RPT_LNS_LUONG_CHE_DO!$B$5:$CD$916,81,FALSE)</f>
        <v>0</v>
      </c>
      <c r="R463" s="17">
        <f>VLOOKUP(B463,[1]RPT_PHU_CAP_TN!$B$5:$G$992,6,FALSE)</f>
        <v>0</v>
      </c>
      <c r="S463" s="17">
        <f>VLOOKUP(B463,[1]RPT_TIEN_AN_TRUA!$B$5:$I$993,8,FALSE)</f>
        <v>680000</v>
      </c>
      <c r="T463" s="17">
        <f>VLOOKUP(B463,[1]RPT_LNS_LUONG_CHE_DO!$B$5:$BX$920,75,FALSE)+VLOOKUP(B463,[1]RPT_LNS_LUONG_CHE_DO!$B$5:$BY$920,76,FALSE)</f>
        <v>0</v>
      </c>
      <c r="U463" s="13">
        <f>VLOOKUP(B463,[1]RPT_CAC_KHOAN_GIAM_TRU!$B$4:$I$472,7,FALSE) + VLOOKUP(B463,[1]RPT_CAC_KHOAN_GIAM_TRU!$B$4:$I$472,8,FALSE)</f>
        <v>0</v>
      </c>
      <c r="V463" s="17">
        <f t="shared" si="12"/>
        <v>10580000</v>
      </c>
      <c r="W463" s="18">
        <f>VLOOKUP(B463,[1]RPT_BAO_HIEM!$B$5:$N$992,11,FALSE)</f>
        <v>362720</v>
      </c>
      <c r="X463" s="18">
        <f>VLOOKUP(B463,[1]RPT_BAO_HIEM!$B$5:$N$992,12,FALSE)</f>
        <v>68010</v>
      </c>
      <c r="Y463" s="18">
        <f>VLOOKUP(B463,[1]RPT_BAO_HIEM!$B$5:$N$992,13,FALSE)</f>
        <v>45340</v>
      </c>
      <c r="Z463" s="19">
        <f>MIN(VLOOKUP(B463,[1]RPT_DOAN_PHI!$B$5:$H$894,7,FALSE),115000)</f>
        <v>45340</v>
      </c>
      <c r="AA463" s="18">
        <f>VLOOKUP(B463,[1]RPT_THUE!$B$5:$H$850,7,FALSE)</f>
        <v>21196.5</v>
      </c>
      <c r="AB463" s="18">
        <f t="shared" si="13"/>
        <v>542606.5</v>
      </c>
      <c r="AC463" s="20">
        <f t="shared" si="14"/>
        <v>10037393.5</v>
      </c>
      <c r="AD463" s="20"/>
      <c r="AE463" s="20"/>
      <c r="AF463" s="20">
        <f t="shared" si="15"/>
        <v>10037393.5</v>
      </c>
      <c r="AG463" s="82">
        <f t="shared" si="22"/>
        <v>476070</v>
      </c>
    </row>
    <row r="464" spans="1:43" ht="19.5" customHeight="1">
      <c r="A464" s="12">
        <f t="shared" si="23"/>
        <v>458</v>
      </c>
      <c r="B464" s="40">
        <f>[1]GD_CHUNG!B470</f>
        <v>10735</v>
      </c>
      <c r="C464" s="42" t="str">
        <f>[1]GD_CHUNG!C470</f>
        <v>Nguyễn Thị Phương Lan</v>
      </c>
      <c r="D464" s="42" t="str">
        <f>[1]GD_CHUNG!D470</f>
        <v>NV Thống kê - Tổng hợp</v>
      </c>
      <c r="E464" s="13" t="str">
        <f>[1]GD_CHUNG!G470</f>
        <v>HDKX</v>
      </c>
      <c r="F464" s="14">
        <f>VLOOKUP(B464,[1]GD_LCD_HS_LNS!$B$4:$E$993,4,FALSE)</f>
        <v>4534000</v>
      </c>
      <c r="G464" s="54">
        <f>VLOOKUP(B464,[1]GD_CHUNG!$B$5:$N$532,13,FALSE)</f>
        <v>10520052581011</v>
      </c>
      <c r="H464" s="15">
        <f>VLOOKUP(B464,[1]GD_CHAM_CONG!$C$6:$AN$934,38,FALSE)</f>
        <v>23</v>
      </c>
      <c r="I464" s="15">
        <f>VLOOKUP(B464,[1]GD_CHAM_CONG!$C$6:$AS$934,39,FALSE)+VLOOKUP(B464,[1]GD_CHAM_CONG!$C$6:$AS$934,40,FALSE)+VLOOKUP(B464,[1]GD_CHAM_CONG!$C$6:$AS$934,41,FALSE)+VLOOKUP(B464,[1]GD_CHAM_CONG!$C$6:$AS$934,42,FALSE)+VLOOKUP(B464,[1]GD_CHAM_CONG!$C$6:$AS$934,43,FALSE)</f>
        <v>0</v>
      </c>
      <c r="J464" s="15">
        <f>VLOOKUP(B464,[1]GD_CHAM_CONG!$C$6:$AV$934,44,FALSE)+VLOOKUP(B464,[1]GD_CHAM_CONG!$C$6:$AV$934,45,FALSE)+VLOOKUP(B464,[1]GD_CHAM_CONG!$C$6:$AV$934,46,FALSE)</f>
        <v>0</v>
      </c>
      <c r="K464" s="15">
        <f>VLOOKUP(B464,[1]GD_CHAM_CONG!$C$6:$AW$934,47,FALSE)</f>
        <v>0</v>
      </c>
      <c r="L464" s="15">
        <f>VLOOKUP(B464,[1]GD_CHAM_CONG!$C$6:$AZ$934,48,FALSE)</f>
        <v>0</v>
      </c>
      <c r="M464" s="15">
        <f>VLOOKUP(B464,[1]GD_CHAM_CONG!$C$6:$BF$934,50,FALSE)+VLOOKUP(B464,[1]GD_CHAM_CONG!$C$6:$BF$934,51,FALSE)+VLOOKUP(B464,[1]GD_CHAM_CONG!$C$6:$BF$934,52,FALSE)+VLOOKUP(B464,[1]GD_CHAM_CONG!$C$6:$BF$934,53,FALSE)+VLOOKUP(B464,[1]GD_CHAM_CONG!$C$6:$BF$934,54,FALSE)</f>
        <v>0</v>
      </c>
      <c r="N464" s="16">
        <f>VLOOKUP(B464,[1]GD_CHAM_CONG!$C$1:$BK$473,61,FALSE)</f>
        <v>1</v>
      </c>
      <c r="O464" s="16">
        <f>VLOOKUP(B464,[1]GD_LCD_HS_LNS!$B$4:$F$469,5,FALSE)</f>
        <v>2.2000000000000002</v>
      </c>
      <c r="P464" s="17">
        <f>VLOOKUP(B464,[1]RPT_LNS_LUONG_CHE_DO!$B$5:$BC$548,54,FALSE)</f>
        <v>9900000</v>
      </c>
      <c r="Q464" s="17">
        <f>VLOOKUP(B464,[1]RPT_LNS_LUONG_CHE_DO!$B$5:$CD$916,81,FALSE)</f>
        <v>0</v>
      </c>
      <c r="R464" s="17">
        <f>VLOOKUP(B464,[1]RPT_PHU_CAP_TN!$B$5:$G$992,6,FALSE)</f>
        <v>0</v>
      </c>
      <c r="S464" s="17">
        <f>VLOOKUP(B464,[1]RPT_TIEN_AN_TRUA!$B$5:$I$993,8,FALSE)</f>
        <v>680000</v>
      </c>
      <c r="T464" s="17">
        <f>VLOOKUP(B464,[1]RPT_LNS_LUONG_CHE_DO!$B$5:$BX$920,75,FALSE)+VLOOKUP(B464,[1]RPT_LNS_LUONG_CHE_DO!$B$5:$BY$920,76,FALSE)</f>
        <v>0</v>
      </c>
      <c r="U464" s="13">
        <f>VLOOKUP(B464,[1]RPT_CAC_KHOAN_GIAM_TRU!$B$4:$I$472,7,FALSE) + VLOOKUP(B464,[1]RPT_CAC_KHOAN_GIAM_TRU!$B$4:$I$472,8,FALSE)</f>
        <v>0</v>
      </c>
      <c r="V464" s="17">
        <f t="shared" si="12"/>
        <v>10580000</v>
      </c>
      <c r="W464" s="18">
        <f>VLOOKUP(B464,[1]RPT_BAO_HIEM!$B$5:$N$992,11,FALSE)</f>
        <v>362720</v>
      </c>
      <c r="X464" s="18">
        <f>VLOOKUP(B464,[1]RPT_BAO_HIEM!$B$5:$N$992,12,FALSE)</f>
        <v>68010</v>
      </c>
      <c r="Y464" s="18">
        <f>VLOOKUP(B464,[1]RPT_BAO_HIEM!$B$5:$N$992,13,FALSE)</f>
        <v>45340</v>
      </c>
      <c r="Z464" s="19">
        <f>MIN(VLOOKUP(B464,[1]RPT_DOAN_PHI!$B$5:$H$894,7,FALSE),115000)</f>
        <v>45340</v>
      </c>
      <c r="AA464" s="18">
        <f>VLOOKUP(B464,[1]RPT_THUE!$B$5:$H$850,7,FALSE)</f>
        <v>0</v>
      </c>
      <c r="AB464" s="18">
        <f t="shared" si="13"/>
        <v>521410</v>
      </c>
      <c r="AC464" s="20">
        <f t="shared" si="14"/>
        <v>10058590</v>
      </c>
      <c r="AD464" s="20"/>
      <c r="AE464" s="20"/>
      <c r="AF464" s="20">
        <f t="shared" si="15"/>
        <v>10058590</v>
      </c>
      <c r="AG464" s="82">
        <f t="shared" si="22"/>
        <v>476070</v>
      </c>
    </row>
    <row r="465" spans="1:46" ht="19.5" customHeight="1">
      <c r="A465" s="12">
        <f t="shared" si="23"/>
        <v>459</v>
      </c>
      <c r="B465" s="40">
        <f>[1]GD_CHUNG!B471</f>
        <v>10562</v>
      </c>
      <c r="C465" s="42" t="str">
        <f>[1]GD_CHUNG!C471</f>
        <v>Phạm Thị Thịnh</v>
      </c>
      <c r="D465" s="42" t="str">
        <f>[1]GD_CHUNG!D471</f>
        <v>NV Hành chính - VT</v>
      </c>
      <c r="E465" s="13" t="str">
        <f>[1]GD_CHUNG!G471</f>
        <v>HDKX</v>
      </c>
      <c r="F465" s="14">
        <f>VLOOKUP(B465,[1]GD_LCD_HS_LNS!$B$4:$E$993,4,FALSE)</f>
        <v>3488000</v>
      </c>
      <c r="G465" s="54">
        <f>VLOOKUP(B465,[1]GD_CHUNG!$B$5:$N$532,13,FALSE)</f>
        <v>10522161892011</v>
      </c>
      <c r="H465" s="15">
        <f>VLOOKUP(B465,[1]GD_CHAM_CONG!$C$6:$AN$934,38,FALSE)</f>
        <v>23</v>
      </c>
      <c r="I465" s="15">
        <f>VLOOKUP(B465,[1]GD_CHAM_CONG!$C$6:$AS$934,39,FALSE)+VLOOKUP(B465,[1]GD_CHAM_CONG!$C$6:$AS$934,40,FALSE)+VLOOKUP(B465,[1]GD_CHAM_CONG!$C$6:$AS$934,41,FALSE)+VLOOKUP(B465,[1]GD_CHAM_CONG!$C$6:$AS$934,42,FALSE)+VLOOKUP(B465,[1]GD_CHAM_CONG!$C$6:$AS$934,43,FALSE)</f>
        <v>0</v>
      </c>
      <c r="J465" s="15">
        <f>VLOOKUP(B465,[1]GD_CHAM_CONG!$C$6:$AV$934,44,FALSE)+VLOOKUP(B465,[1]GD_CHAM_CONG!$C$6:$AV$934,45,FALSE)+VLOOKUP(B465,[1]GD_CHAM_CONG!$C$6:$AV$934,46,FALSE)</f>
        <v>0</v>
      </c>
      <c r="K465" s="15">
        <f>VLOOKUP(B465,[1]GD_CHAM_CONG!$C$6:$AW$934,47,FALSE)</f>
        <v>0</v>
      </c>
      <c r="L465" s="15">
        <f>VLOOKUP(B465,[1]GD_CHAM_CONG!$C$6:$AZ$934,48,FALSE)</f>
        <v>0</v>
      </c>
      <c r="M465" s="15">
        <f>VLOOKUP(B465,[1]GD_CHAM_CONG!$C$6:$BF$934,50,FALSE)+VLOOKUP(B465,[1]GD_CHAM_CONG!$C$6:$BF$934,51,FALSE)+VLOOKUP(B465,[1]GD_CHAM_CONG!$C$6:$BF$934,52,FALSE)+VLOOKUP(B465,[1]GD_CHAM_CONG!$C$6:$BF$934,53,FALSE)+VLOOKUP(B465,[1]GD_CHAM_CONG!$C$6:$BF$934,54,FALSE)</f>
        <v>0</v>
      </c>
      <c r="N465" s="16">
        <f>VLOOKUP(B465,[1]GD_CHAM_CONG!$C$1:$BK$473,61,FALSE)</f>
        <v>1</v>
      </c>
      <c r="O465" s="16">
        <f>VLOOKUP(B465,[1]GD_LCD_HS_LNS!$B$4:$F$490,5,FALSE)</f>
        <v>1.9</v>
      </c>
      <c r="P465" s="17">
        <f>VLOOKUP(B465,[1]RPT_LNS_LUONG_CHE_DO!$B$5:$BC$548,54,FALSE)</f>
        <v>8550000</v>
      </c>
      <c r="Q465" s="17">
        <f>VLOOKUP(B465,[1]RPT_LNS_LUONG_CHE_DO!$B$5:$CD$916,81,FALSE)</f>
        <v>0</v>
      </c>
      <c r="R465" s="17">
        <f>VLOOKUP(B465,[1]RPT_PHU_CAP_TN!$B$5:$G$992,6,FALSE)</f>
        <v>0</v>
      </c>
      <c r="S465" s="17">
        <f>VLOOKUP(B465,[1]RPT_TIEN_AN_TRUA!$B$5:$I$993,8,FALSE)</f>
        <v>680000</v>
      </c>
      <c r="T465" s="17">
        <f>VLOOKUP(B465,[1]RPT_LNS_LUONG_CHE_DO!$B$5:$BX$920,75,FALSE)+VLOOKUP(B465,[1]RPT_LNS_LUONG_CHE_DO!$B$5:$BY$920,76,FALSE)</f>
        <v>0</v>
      </c>
      <c r="U465" s="13">
        <f>VLOOKUP(B465,[1]RPT_CAC_KHOAN_GIAM_TRU!$B$4:$I$472,7,FALSE) + VLOOKUP(B465,[1]RPT_CAC_KHOAN_GIAM_TRU!$B$4:$I$472,8,FALSE)</f>
        <v>0</v>
      </c>
      <c r="V465" s="17">
        <f t="shared" si="12"/>
        <v>9230000</v>
      </c>
      <c r="W465" s="18">
        <f>VLOOKUP(B465,[1]RPT_BAO_HIEM!$B$5:$N$992,11,FALSE)</f>
        <v>279040</v>
      </c>
      <c r="X465" s="18">
        <f>VLOOKUP(B465,[1]RPT_BAO_HIEM!$B$5:$N$992,12,FALSE)</f>
        <v>52320</v>
      </c>
      <c r="Y465" s="18">
        <f>VLOOKUP(B465,[1]RPT_BAO_HIEM!$B$5:$N$992,13,FALSE)</f>
        <v>34880</v>
      </c>
      <c r="Z465" s="19">
        <f>MIN(VLOOKUP(B465,[1]RPT_DOAN_PHI!$B$5:$H$894,7,FALSE),115000)</f>
        <v>34880</v>
      </c>
      <c r="AA465" s="18">
        <f>VLOOKUP(B465,[1]RPT_THUE!$B$5:$H$850,7,FALSE)</f>
        <v>0</v>
      </c>
      <c r="AB465" s="18">
        <f t="shared" si="13"/>
        <v>401120</v>
      </c>
      <c r="AC465" s="20">
        <f t="shared" si="14"/>
        <v>8828880</v>
      </c>
      <c r="AD465" s="21"/>
      <c r="AE465" s="20"/>
      <c r="AF465" s="20">
        <f t="shared" si="15"/>
        <v>8828880</v>
      </c>
      <c r="AG465" s="82">
        <f t="shared" si="22"/>
        <v>366240</v>
      </c>
    </row>
    <row r="466" spans="1:46" ht="19.5" customHeight="1">
      <c r="A466" s="12">
        <f t="shared" si="23"/>
        <v>460</v>
      </c>
      <c r="B466" s="40">
        <f>[1]GD_CHUNG!B473</f>
        <v>10799</v>
      </c>
      <c r="C466" s="42" t="str">
        <f>[1]GD_CHUNG!C473</f>
        <v>Phương Lan</v>
      </c>
      <c r="D466" s="42" t="str">
        <f>[1]GD_CHUNG!D473</f>
        <v>Chuyên viên lao động tiền lương</v>
      </c>
      <c r="E466" s="13" t="str">
        <f>[1]GD_CHUNG!G473</f>
        <v>HDKX</v>
      </c>
      <c r="F466" s="14">
        <f>VLOOKUP(B466,[1]GD_LCD_HS_LNS!$B$4:$E$993,4,FALSE)</f>
        <v>4534000</v>
      </c>
      <c r="G466" s="54">
        <f>VLOOKUP(B466,[1]GD_CHUNG!$B$5:$N$532,13,FALSE)</f>
        <v>10522162728010</v>
      </c>
      <c r="H466" s="15">
        <f>VLOOKUP(B466,[1]GD_CHAM_CONG!$C$6:$AN$934,38,FALSE)</f>
        <v>23</v>
      </c>
      <c r="I466" s="15">
        <f>VLOOKUP(B466,[1]GD_CHAM_CONG!$C$6:$AS$934,39,FALSE)+VLOOKUP(B466,[1]GD_CHAM_CONG!$C$6:$AS$934,40,FALSE)+VLOOKUP(B466,[1]GD_CHAM_CONG!$C$6:$AS$934,41,FALSE)+VLOOKUP(B466,[1]GD_CHAM_CONG!$C$6:$AS$934,42,FALSE)+VLOOKUP(B466,[1]GD_CHAM_CONG!$C$6:$AS$934,43,FALSE)</f>
        <v>0</v>
      </c>
      <c r="J466" s="15">
        <f>VLOOKUP(B466,[1]GD_CHAM_CONG!$C$6:$AV$934,44,FALSE)+VLOOKUP(B466,[1]GD_CHAM_CONG!$C$6:$AV$934,45,FALSE)+VLOOKUP(B466,[1]GD_CHAM_CONG!$C$6:$AV$934,46,FALSE)</f>
        <v>0</v>
      </c>
      <c r="K466" s="15">
        <f>VLOOKUP(B466,[1]GD_CHAM_CONG!$C$6:$AW$934,47,FALSE)</f>
        <v>0</v>
      </c>
      <c r="L466" s="15">
        <f>VLOOKUP(B466,[1]GD_CHAM_CONG!$C$6:$AZ$934,48,FALSE)</f>
        <v>0</v>
      </c>
      <c r="M466" s="15">
        <f>VLOOKUP(B466,[1]GD_CHAM_CONG!$C$6:$BF$934,50,FALSE)+VLOOKUP(B466,[1]GD_CHAM_CONG!$C$6:$BF$934,51,FALSE)+VLOOKUP(B466,[1]GD_CHAM_CONG!$C$6:$BF$934,52,FALSE)+VLOOKUP(B466,[1]GD_CHAM_CONG!$C$6:$BF$934,53,FALSE)+VLOOKUP(B466,[1]GD_CHAM_CONG!$C$6:$BF$934,54,FALSE)</f>
        <v>0</v>
      </c>
      <c r="N466" s="16">
        <f>VLOOKUP(B466,[1]GD_CHAM_CONG!$C$1:$BK$473,61,FALSE)</f>
        <v>1</v>
      </c>
      <c r="O466" s="16">
        <f>VLOOKUP(B466,[1]GD_LCD_HS_LNS!$B$4:$F$590,5,FALSE)</f>
        <v>3.1</v>
      </c>
      <c r="P466" s="17">
        <f>VLOOKUP(B466,[1]RPT_LNS_LUONG_CHE_DO!$B$5:$BC$548,54,FALSE)</f>
        <v>13950000</v>
      </c>
      <c r="Q466" s="17">
        <f>VLOOKUP(B466,[1]RPT_LNS_LUONG_CHE_DO!$B$5:$CD$916,81,FALSE)</f>
        <v>0</v>
      </c>
      <c r="R466" s="17">
        <f>VLOOKUP(B466,[1]RPT_PHU_CAP_TN!$B$5:$G$992,6,FALSE)</f>
        <v>0</v>
      </c>
      <c r="S466" s="17">
        <f>VLOOKUP(B466,[1]RPT_TIEN_AN_TRUA!$B$5:$I$993,8,FALSE)</f>
        <v>680000</v>
      </c>
      <c r="T466" s="17">
        <f>VLOOKUP(B466,[1]RPT_LNS_LUONG_CHE_DO!$B$5:$BX$920,75,FALSE)+VLOOKUP(B466,[1]RPT_LNS_LUONG_CHE_DO!$B$5:$BY$920,76,FALSE)</f>
        <v>0</v>
      </c>
      <c r="U466" s="13">
        <f>VLOOKUP(B466,[1]RPT_CAC_KHOAN_GIAM_TRU!$B$4:$I$472,7,FALSE) + VLOOKUP(B466,[1]RPT_CAC_KHOAN_GIAM_TRU!$B$4:$I$472,8,FALSE)</f>
        <v>0</v>
      </c>
      <c r="V466" s="17">
        <f t="shared" si="12"/>
        <v>14630000</v>
      </c>
      <c r="W466" s="18">
        <f>VLOOKUP(B466,[1]RPT_BAO_HIEM!$B$5:$N$992,11,FALSE)</f>
        <v>362720</v>
      </c>
      <c r="X466" s="18">
        <f>VLOOKUP(B466,[1]RPT_BAO_HIEM!$B$5:$N$992,12,FALSE)</f>
        <v>68010</v>
      </c>
      <c r="Y466" s="18">
        <f>VLOOKUP(B466,[1]RPT_BAO_HIEM!$B$5:$N$992,13,FALSE)</f>
        <v>45340</v>
      </c>
      <c r="Z466" s="19">
        <f>MIN(VLOOKUP(B466,[1]RPT_DOAN_PHI!$B$5:$H$894,7,FALSE),115000)</f>
        <v>45340</v>
      </c>
      <c r="AA466" s="18">
        <f>VLOOKUP(B466,[1]RPT_THUE!$B$5:$H$850,7,FALSE)</f>
        <v>43696.5</v>
      </c>
      <c r="AB466" s="18">
        <f t="shared" si="13"/>
        <v>565106.5</v>
      </c>
      <c r="AC466" s="20">
        <f t="shared" si="14"/>
        <v>14064893.5</v>
      </c>
      <c r="AD466" s="20"/>
      <c r="AE466" s="21"/>
      <c r="AF466" s="20">
        <f t="shared" si="15"/>
        <v>14064893.5</v>
      </c>
      <c r="AG466" s="82">
        <f t="shared" si="22"/>
        <v>476070</v>
      </c>
    </row>
    <row r="467" spans="1:46" ht="19.5" customHeight="1">
      <c r="A467" s="12">
        <f t="shared" si="23"/>
        <v>461</v>
      </c>
      <c r="B467" s="41">
        <v>1092015</v>
      </c>
      <c r="C467" s="47" t="s">
        <v>34</v>
      </c>
      <c r="D467" s="47" t="s">
        <v>35</v>
      </c>
      <c r="E467" s="13" t="str">
        <f>[1]GD_CHUNG!G474</f>
        <v>HD1N</v>
      </c>
      <c r="F467" s="14">
        <f>VLOOKUP(B467,[1]GD_LCD_HS_LNS!$B$4:$E$993,4,FALSE)</f>
        <v>4921000</v>
      </c>
      <c r="G467" s="43"/>
      <c r="H467" s="15">
        <f>VLOOKUP(B467,[1]GD_CHAM_CONG!$C$6:$AN$934,38,FALSE)</f>
        <v>27</v>
      </c>
      <c r="I467" s="15">
        <f>VLOOKUP(B467,[1]GD_CHAM_CONG!$C$6:$AS$934,39,FALSE)+VLOOKUP(B467,[1]GD_CHAM_CONG!$C$6:$AS$934,40,FALSE)+VLOOKUP(B467,[1]GD_CHAM_CONG!$C$6:$AS$934,41,FALSE)+VLOOKUP(B467,[1]GD_CHAM_CONG!$C$6:$AS$934,42,FALSE)+VLOOKUP(B467,[1]GD_CHAM_CONG!$C$6:$AS$934,43,FALSE)</f>
        <v>0</v>
      </c>
      <c r="J467" s="15">
        <f>VLOOKUP(B467,[1]GD_CHAM_CONG!$C$6:$AV$934,44,FALSE)+VLOOKUP(B467,[1]GD_CHAM_CONG!$C$6:$AV$934,45,FALSE)+VLOOKUP(B467,[1]GD_CHAM_CONG!$C$6:$AV$934,46,FALSE)</f>
        <v>0</v>
      </c>
      <c r="K467" s="15">
        <f>VLOOKUP(B467,[1]GD_CHAM_CONG!$C$6:$AW$934,47,FALSE)</f>
        <v>0</v>
      </c>
      <c r="L467" s="15">
        <f>VLOOKUP(B467,[1]GD_CHAM_CONG!$C$6:$AZ$934,48,FALSE)</f>
        <v>0</v>
      </c>
      <c r="M467" s="15">
        <f>VLOOKUP(B467,[1]GD_CHAM_CONG!$C$6:$BF$934,50,FALSE)+VLOOKUP(B467,[1]GD_CHAM_CONG!$C$6:$BF$934,51,FALSE)+VLOOKUP(B467,[1]GD_CHAM_CONG!$C$6:$BF$934,52,FALSE)+VLOOKUP(B467,[1]GD_CHAM_CONG!$C$6:$BF$934,53,FALSE)+VLOOKUP(B467,[1]GD_CHAM_CONG!$C$6:$BF$934,54,FALSE)</f>
        <v>0</v>
      </c>
      <c r="N467" s="16">
        <f>VLOOKUP(B467,[1]GD_CHAM_CONG!$C$1:$BK$473,61,FALSE)</f>
        <v>1</v>
      </c>
      <c r="O467" s="15"/>
      <c r="P467" s="17">
        <f>VLOOKUP(B467,[1]RPT_LNS_LUONG_CHE_DO!$B$5:$BC$548,54,FALSE)</f>
        <v>6300000</v>
      </c>
      <c r="Q467" s="17">
        <f>VLOOKUP(B467,[1]RPT_LNS_LUONG_CHE_DO!$B$5:$CD$916,81,FALSE)</f>
        <v>0</v>
      </c>
      <c r="R467" s="39">
        <v>0</v>
      </c>
      <c r="S467" s="17">
        <f>VLOOKUP(B467,[1]RPT_TIEN_AN_TRUA!$B$5:$I$993,8,FALSE)</f>
        <v>680000</v>
      </c>
      <c r="T467" s="17">
        <f>VLOOKUP(B467,[1]RPT_LNS_LUONG_CHE_DO!$B$5:$BX$920,75,FALSE)+VLOOKUP(B467,[1]RPT_LNS_LUONG_CHE_DO!$B$5:$BY$920,76,FALSE)</f>
        <v>0</v>
      </c>
      <c r="U467" s="40">
        <v>0</v>
      </c>
      <c r="V467" s="17">
        <f t="shared" si="12"/>
        <v>6980000</v>
      </c>
      <c r="W467" s="18">
        <v>393680</v>
      </c>
      <c r="X467" s="18">
        <v>73815</v>
      </c>
      <c r="Y467" s="18">
        <v>49210</v>
      </c>
      <c r="Z467" s="19">
        <v>49210</v>
      </c>
      <c r="AA467" s="18">
        <f>VLOOKUP(B467,[1]RPT_THUE!$B$5:$H$850,7,FALSE)</f>
        <v>0</v>
      </c>
      <c r="AB467" s="18">
        <f t="shared" si="13"/>
        <v>565915</v>
      </c>
      <c r="AC467" s="20">
        <f t="shared" si="14"/>
        <v>6414085</v>
      </c>
      <c r="AD467" s="20"/>
      <c r="AE467" s="21"/>
      <c r="AF467" s="20">
        <f t="shared" si="15"/>
        <v>6414085</v>
      </c>
      <c r="AG467" s="82">
        <f t="shared" si="22"/>
        <v>516705</v>
      </c>
    </row>
    <row r="468" spans="1:46" ht="19.5" customHeight="1">
      <c r="A468" s="12">
        <f t="shared" si="23"/>
        <v>462</v>
      </c>
      <c r="B468" s="41">
        <v>2092015</v>
      </c>
      <c r="C468" s="41" t="s">
        <v>36</v>
      </c>
      <c r="D468" s="47" t="s">
        <v>35</v>
      </c>
      <c r="E468" s="13" t="str">
        <f>[1]GD_CHUNG!G475</f>
        <v>HD1N</v>
      </c>
      <c r="F468" s="14">
        <f>VLOOKUP(B468,[1]GD_LCD_HS_LNS!$B$4:$E$993,4,FALSE)</f>
        <v>4921000</v>
      </c>
      <c r="G468" s="43">
        <f>VLOOKUP(B468,[1]GD_CHUNG!$B$5:$N$532,13,FALSE)</f>
        <v>0</v>
      </c>
      <c r="H468" s="15">
        <f>VLOOKUP(B468,[1]GD_CHAM_CONG!$C$6:$AN$934,38,FALSE)</f>
        <v>27</v>
      </c>
      <c r="I468" s="15">
        <f>VLOOKUP(B468,[1]GD_CHAM_CONG!$C$6:$AS$934,39,FALSE)+VLOOKUP(B468,[1]GD_CHAM_CONG!$C$6:$AS$934,40,FALSE)+VLOOKUP(B468,[1]GD_CHAM_CONG!$C$6:$AS$934,41,FALSE)+VLOOKUP(B468,[1]GD_CHAM_CONG!$C$6:$AS$934,42,FALSE)+VLOOKUP(B468,[1]GD_CHAM_CONG!$C$6:$AS$934,43,FALSE)</f>
        <v>0</v>
      </c>
      <c r="J468" s="15">
        <f>VLOOKUP(B468,[1]GD_CHAM_CONG!$C$6:$AV$934,44,FALSE)+VLOOKUP(B468,[1]GD_CHAM_CONG!$C$6:$AV$934,45,FALSE)+VLOOKUP(B468,[1]GD_CHAM_CONG!$C$6:$AV$934,46,FALSE)</f>
        <v>0</v>
      </c>
      <c r="K468" s="15">
        <f>VLOOKUP(B468,[1]GD_CHAM_CONG!$C$6:$AW$934,47,FALSE)</f>
        <v>0</v>
      </c>
      <c r="L468" s="15">
        <f>VLOOKUP(B468,[1]GD_CHAM_CONG!$C$6:$AZ$934,48,FALSE)</f>
        <v>0</v>
      </c>
      <c r="M468" s="15">
        <f>VLOOKUP(B468,[1]GD_CHAM_CONG!$C$6:$BF$934,50,FALSE)+VLOOKUP(B468,[1]GD_CHAM_CONG!$C$6:$BF$934,51,FALSE)+VLOOKUP(B468,[1]GD_CHAM_CONG!$C$6:$BF$934,52,FALSE)+VLOOKUP(B468,[1]GD_CHAM_CONG!$C$6:$BF$934,53,FALSE)+VLOOKUP(B468,[1]GD_CHAM_CONG!$C$6:$BF$934,54,FALSE)</f>
        <v>0</v>
      </c>
      <c r="N468" s="16">
        <f>VLOOKUP(B468,[1]GD_CHAM_CONG!$C$1:$BK$473,61,FALSE)</f>
        <v>1</v>
      </c>
      <c r="O468" s="15"/>
      <c r="P468" s="17">
        <f>VLOOKUP(B468,[1]RPT_LNS_LUONG_CHE_DO!$B$5:$BC$548,54,FALSE)</f>
        <v>6300000</v>
      </c>
      <c r="Q468" s="17">
        <f>VLOOKUP(B468,[1]RPT_LNS_LUONG_CHE_DO!$B$5:$CD$916,81,FALSE)</f>
        <v>0</v>
      </c>
      <c r="R468" s="17">
        <f>VLOOKUP(B468,[1]RPT_PHU_CAP_TN!$B$5:$G$992,6,FALSE)</f>
        <v>0</v>
      </c>
      <c r="S468" s="17">
        <f>VLOOKUP(B468,[1]RPT_TIEN_AN_TRUA!$B$5:$I$993,8,FALSE)</f>
        <v>680000</v>
      </c>
      <c r="T468" s="17">
        <f>VLOOKUP(B468,[1]RPT_LNS_LUONG_CHE_DO!$B$5:$BX$920,75,FALSE)+VLOOKUP(B468,[1]RPT_LNS_LUONG_CHE_DO!$B$5:$BY$920,76,FALSE)</f>
        <v>0</v>
      </c>
      <c r="U468" s="13">
        <f>VLOOKUP(B468,[1]RPT_CAC_KHOAN_GIAM_TRU!$B$4:$I$472,7,FALSE) + VLOOKUP(B468,[1]RPT_CAC_KHOAN_GIAM_TRU!$B$4:$I$472,8,FALSE)</f>
        <v>0</v>
      </c>
      <c r="V468" s="17">
        <f t="shared" si="12"/>
        <v>6980000</v>
      </c>
      <c r="W468" s="18">
        <f>VLOOKUP(B468,[1]RPT_BAO_HIEM!$B$5:$N$992,11,FALSE)</f>
        <v>393680</v>
      </c>
      <c r="X468" s="18">
        <f>VLOOKUP(B468,[1]RPT_BAO_HIEM!$B$5:$N$992,12,FALSE)</f>
        <v>73815</v>
      </c>
      <c r="Y468" s="18">
        <f>VLOOKUP(B468,[1]RPT_BAO_HIEM!$B$5:$N$992,13,FALSE)</f>
        <v>49210</v>
      </c>
      <c r="Z468" s="19">
        <f>MIN(VLOOKUP(B468,[1]RPT_DOAN_PHI!$B$5:$H$894,7,FALSE),115000)</f>
        <v>49210</v>
      </c>
      <c r="AA468" s="25">
        <f>VLOOKUP(B468,[1]RPT_THUE!$B$5:$H$850,7,FALSE)</f>
        <v>0</v>
      </c>
      <c r="AB468" s="18">
        <f t="shared" si="13"/>
        <v>565915</v>
      </c>
      <c r="AC468" s="20">
        <f t="shared" si="14"/>
        <v>6414085</v>
      </c>
      <c r="AD468" s="20"/>
      <c r="AE468" s="21"/>
      <c r="AF468" s="20">
        <f t="shared" si="15"/>
        <v>6414085</v>
      </c>
      <c r="AG468" s="82">
        <f t="shared" si="22"/>
        <v>516705</v>
      </c>
    </row>
    <row r="469" spans="1:46" ht="19.5" customHeight="1">
      <c r="A469" s="12">
        <f t="shared" si="23"/>
        <v>463</v>
      </c>
      <c r="B469" s="41">
        <v>3092015</v>
      </c>
      <c r="C469" s="41" t="s">
        <v>37</v>
      </c>
      <c r="D469" s="47" t="s">
        <v>35</v>
      </c>
      <c r="E469" s="13" t="str">
        <f>[1]GD_CHUNG!G476</f>
        <v>HD1N</v>
      </c>
      <c r="F469" s="14">
        <f>VLOOKUP(B469,[1]GD_LCD_HS_LNS!$B$4:$E$993,4,FALSE)</f>
        <v>4921000</v>
      </c>
      <c r="G469" s="43">
        <f>VLOOKUP(B469,[1]GD_CHUNG!$B$5:$N$532,13,FALSE)</f>
        <v>0</v>
      </c>
      <c r="H469" s="15">
        <f>VLOOKUP(B469,[1]GD_CHAM_CONG!$C$6:$AN$934,38,FALSE)</f>
        <v>27</v>
      </c>
      <c r="I469" s="15">
        <f>VLOOKUP(B469,[1]GD_CHAM_CONG!$C$6:$AS$934,39,FALSE)+VLOOKUP(B469,[1]GD_CHAM_CONG!$C$6:$AS$934,40,FALSE)+VLOOKUP(B469,[1]GD_CHAM_CONG!$C$6:$AS$934,41,FALSE)+VLOOKUP(B469,[1]GD_CHAM_CONG!$C$6:$AS$934,42,FALSE)+VLOOKUP(B469,[1]GD_CHAM_CONG!$C$6:$AS$934,43,FALSE)</f>
        <v>0</v>
      </c>
      <c r="J469" s="15">
        <f>VLOOKUP(B469,[1]GD_CHAM_CONG!$C$6:$AV$934,44,FALSE)+VLOOKUP(B469,[1]GD_CHAM_CONG!$C$6:$AV$934,45,FALSE)+VLOOKUP(B469,[1]GD_CHAM_CONG!$C$6:$AV$934,46,FALSE)</f>
        <v>0</v>
      </c>
      <c r="K469" s="15">
        <f>VLOOKUP(B469,[1]GD_CHAM_CONG!$C$6:$AW$934,47,FALSE)</f>
        <v>0</v>
      </c>
      <c r="L469" s="15">
        <f>VLOOKUP(B469,[1]GD_CHAM_CONG!$C$6:$AZ$934,48,FALSE)</f>
        <v>0</v>
      </c>
      <c r="M469" s="15">
        <f>VLOOKUP(B469,[1]GD_CHAM_CONG!$C$6:$BF$934,50,FALSE)+VLOOKUP(B469,[1]GD_CHAM_CONG!$C$6:$BF$934,51,FALSE)+VLOOKUP(B469,[1]GD_CHAM_CONG!$C$6:$BF$934,52,FALSE)+VLOOKUP(B469,[1]GD_CHAM_CONG!$C$6:$BF$934,53,FALSE)+VLOOKUP(B469,[1]GD_CHAM_CONG!$C$6:$BF$934,54,FALSE)</f>
        <v>0</v>
      </c>
      <c r="N469" s="16">
        <f>VLOOKUP(B469,[1]GD_CHAM_CONG!$C$1:$BK$573,61,FALSE)</f>
        <v>1</v>
      </c>
      <c r="O469" s="15"/>
      <c r="P469" s="17">
        <f>VLOOKUP(B469,[1]RPT_LNS_LUONG_CHE_DO!$B$5:$BC$548,54,FALSE)</f>
        <v>6300000</v>
      </c>
      <c r="Q469" s="17">
        <f>VLOOKUP(B469,[1]RPT_LNS_LUONG_CHE_DO!$B$5:$CD$916,81,FALSE)</f>
        <v>0</v>
      </c>
      <c r="R469" s="39">
        <v>0</v>
      </c>
      <c r="S469" s="17">
        <f>VLOOKUP(B469,[1]RPT_TIEN_AN_TRUA!$B$5:$I$993,8,FALSE)</f>
        <v>680000</v>
      </c>
      <c r="T469" s="17">
        <f>VLOOKUP(B469,[1]RPT_LNS_LUONG_CHE_DO!$B$5:$BX$920,75,FALSE)+VLOOKUP(B469,[1]RPT_LNS_LUONG_CHE_DO!$B$5:$BY$920,76,FALSE)</f>
        <v>0</v>
      </c>
      <c r="U469" s="40">
        <v>0</v>
      </c>
      <c r="V469" s="17">
        <f t="shared" si="12"/>
        <v>6980000</v>
      </c>
      <c r="W469" s="18">
        <f>VLOOKUP(B469,[1]RPT_BAO_HIEM!$B$5:$N$992,11,FALSE)</f>
        <v>393680</v>
      </c>
      <c r="X469" s="18">
        <f>VLOOKUP(B469,[1]RPT_BAO_HIEM!$B$5:$N$992,12,FALSE)</f>
        <v>73815</v>
      </c>
      <c r="Y469" s="18">
        <f>VLOOKUP(B469,[1]RPT_BAO_HIEM!$B$5:$N$992,13,FALSE)</f>
        <v>49210</v>
      </c>
      <c r="Z469" s="19">
        <f>MIN(VLOOKUP(B469,[1]RPT_DOAN_PHI!$B$5:$H$894,7,FALSE),115000)</f>
        <v>49210</v>
      </c>
      <c r="AA469" s="25">
        <f>VLOOKUP(B469,[1]RPT_THUE!$B$5:$H$850,7,FALSE)</f>
        <v>0</v>
      </c>
      <c r="AB469" s="18">
        <f t="shared" si="13"/>
        <v>565915</v>
      </c>
      <c r="AC469" s="20">
        <f t="shared" si="14"/>
        <v>6414085</v>
      </c>
      <c r="AD469" s="20"/>
      <c r="AE469" s="21"/>
      <c r="AF469" s="20">
        <f t="shared" si="15"/>
        <v>6414085</v>
      </c>
      <c r="AG469" s="82">
        <f t="shared" si="22"/>
        <v>516705</v>
      </c>
    </row>
    <row r="470" spans="1:46" ht="19.5" customHeight="1">
      <c r="A470" s="12">
        <f t="shared" si="23"/>
        <v>464</v>
      </c>
      <c r="B470" s="41">
        <v>4092015</v>
      </c>
      <c r="C470" s="41" t="s">
        <v>48</v>
      </c>
      <c r="D470" s="47" t="s">
        <v>35</v>
      </c>
      <c r="E470" s="13" t="str">
        <f>[1]GD_CHUNG!G477</f>
        <v>HD1N</v>
      </c>
      <c r="F470" s="14">
        <f>VLOOKUP(B470,[1]GD_LCD_HS_LNS!$B$4:$E$993,4,FALSE)</f>
        <v>4921000</v>
      </c>
      <c r="G470" s="43">
        <f>VLOOKUP(B470,[1]GD_CHUNG!$B$5:$N$532,13,FALSE)</f>
        <v>0</v>
      </c>
      <c r="H470" s="15">
        <f>VLOOKUP(B470,[1]GD_CHAM_CONG!$C$6:$AN$934,38,FALSE)</f>
        <v>27</v>
      </c>
      <c r="I470" s="15">
        <f>VLOOKUP(B470,[1]GD_CHAM_CONG!$C$6:$AS$934,39,FALSE)+VLOOKUP(B470,[1]GD_CHAM_CONG!$C$6:$AS$934,40,FALSE)+VLOOKUP(B470,[1]GD_CHAM_CONG!$C$6:$AS$934,41,FALSE)+VLOOKUP(B470,[1]GD_CHAM_CONG!$C$6:$AS$934,42,FALSE)+VLOOKUP(B470,[1]GD_CHAM_CONG!$C$6:$AS$934,43,FALSE)</f>
        <v>0</v>
      </c>
      <c r="J470" s="15">
        <f>VLOOKUP(B470,[1]GD_CHAM_CONG!$C$6:$AV$934,44,FALSE)+VLOOKUP(B470,[1]GD_CHAM_CONG!$C$6:$AV$934,45,FALSE)+VLOOKUP(B470,[1]GD_CHAM_CONG!$C$6:$AV$934,46,FALSE)</f>
        <v>0</v>
      </c>
      <c r="K470" s="15">
        <f>VLOOKUP(B470,[1]GD_CHAM_CONG!$C$6:$AW$934,47,FALSE)</f>
        <v>0</v>
      </c>
      <c r="L470" s="15">
        <f>VLOOKUP(B470,[1]GD_CHAM_CONG!$C$6:$AZ$934,48,FALSE)</f>
        <v>0</v>
      </c>
      <c r="M470" s="15">
        <f>VLOOKUP(B470,[1]GD_CHAM_CONG!$C$6:$BF$934,50,FALSE)+VLOOKUP(B470,[1]GD_CHAM_CONG!$C$6:$BF$934,51,FALSE)+VLOOKUP(B470,[1]GD_CHAM_CONG!$C$6:$BF$934,52,FALSE)+VLOOKUP(B470,[1]GD_CHAM_CONG!$C$6:$BF$934,53,FALSE)+VLOOKUP(B470,[1]GD_CHAM_CONG!$C$6:$BF$934,54,FALSE)</f>
        <v>0</v>
      </c>
      <c r="N470" s="16">
        <f>VLOOKUP(B470,[1]GD_CHAM_CONG!$C$1:$BK$573,61,FALSE)</f>
        <v>1</v>
      </c>
      <c r="O470" s="15"/>
      <c r="P470" s="17">
        <f>VLOOKUP(B470,[1]RPT_LNS_LUONG_CHE_DO!$B$5:$BC$548,54,FALSE)</f>
        <v>6300000</v>
      </c>
      <c r="Q470" s="17">
        <f>VLOOKUP(B470,[1]RPT_LNS_LUONG_CHE_DO!$B$5:$CD$916,81,FALSE)</f>
        <v>0</v>
      </c>
      <c r="R470" s="39">
        <v>0</v>
      </c>
      <c r="S470" s="17">
        <f>VLOOKUP(B470,[1]RPT_TIEN_AN_TRUA!$B$5:$I$993,8,FALSE)</f>
        <v>680000</v>
      </c>
      <c r="T470" s="17">
        <f>VLOOKUP(B470,[1]RPT_LNS_LUONG_CHE_DO!$B$5:$BX$920,75,FALSE)+VLOOKUP(B470,[1]RPT_LNS_LUONG_CHE_DO!$B$5:$BY$920,76,FALSE)</f>
        <v>0</v>
      </c>
      <c r="U470" s="40">
        <v>0</v>
      </c>
      <c r="V470" s="17">
        <f t="shared" si="12"/>
        <v>6980000</v>
      </c>
      <c r="W470" s="18">
        <f>VLOOKUP(B470,[1]RPT_BAO_HIEM!$B$5:$N$992,11,FALSE)</f>
        <v>393680</v>
      </c>
      <c r="X470" s="18">
        <f>VLOOKUP(B470,[1]RPT_BAO_HIEM!$B$5:$N$992,12,FALSE)</f>
        <v>73815</v>
      </c>
      <c r="Y470" s="18">
        <f>VLOOKUP(B470,[1]RPT_BAO_HIEM!$B$5:$N$992,13,FALSE)</f>
        <v>49210</v>
      </c>
      <c r="Z470" s="19">
        <f>MIN(VLOOKUP(B470,[1]RPT_DOAN_PHI!$B$5:$H$894,7,FALSE),115000)</f>
        <v>49210</v>
      </c>
      <c r="AA470" s="25">
        <f>VLOOKUP(B470,[1]RPT_THUE!$B$5:$H$850,7,FALSE)</f>
        <v>0</v>
      </c>
      <c r="AB470" s="18">
        <f t="shared" si="13"/>
        <v>565915</v>
      </c>
      <c r="AC470" s="20">
        <f t="shared" si="14"/>
        <v>6414085</v>
      </c>
      <c r="AD470" s="20"/>
      <c r="AE470" s="21"/>
      <c r="AF470" s="20">
        <f t="shared" si="15"/>
        <v>6414085</v>
      </c>
      <c r="AG470" s="82">
        <f t="shared" si="22"/>
        <v>516705</v>
      </c>
    </row>
    <row r="471" spans="1:46" ht="19.5" customHeight="1">
      <c r="A471" s="12">
        <f t="shared" si="23"/>
        <v>465</v>
      </c>
      <c r="B471" s="41">
        <v>72102015</v>
      </c>
      <c r="C471" s="41" t="s">
        <v>39</v>
      </c>
      <c r="D471" s="47" t="s">
        <v>35</v>
      </c>
      <c r="E471" s="13" t="str">
        <f>[1]GD_CHUNG!G478</f>
        <v>HDTV</v>
      </c>
      <c r="F471" s="14">
        <f>VLOOKUP(B471,[1]GD_LCD_HS_LNS!$B$4:$E$993,4,FALSE)</f>
        <v>0</v>
      </c>
      <c r="G471" s="43">
        <f>VLOOKUP(B471,[1]GD_CHUNG!$B$5:$N$532,13,FALSE)</f>
        <v>0</v>
      </c>
      <c r="H471" s="15">
        <f>VLOOKUP(B471,[1]GD_CHAM_CONG!$C$6:$AN$934,38,FALSE)</f>
        <v>18</v>
      </c>
      <c r="I471" s="15">
        <f>VLOOKUP(B471,[1]GD_CHAM_CONG!$C$6:$AS$934,39,FALSE)+VLOOKUP(B471,[1]GD_CHAM_CONG!$C$6:$AS$934,40,FALSE)+VLOOKUP(B471,[1]GD_CHAM_CONG!$C$6:$AS$934,41,FALSE)+VLOOKUP(B471,[1]GD_CHAM_CONG!$C$6:$AS$934,42,FALSE)+VLOOKUP(B471,[1]GD_CHAM_CONG!$C$6:$AS$934,43,FALSE)</f>
        <v>0</v>
      </c>
      <c r="J471" s="15">
        <f>VLOOKUP(B471,[1]GD_CHAM_CONG!$C$6:$AV$934,44,FALSE)+VLOOKUP(B471,[1]GD_CHAM_CONG!$C$6:$AV$934,45,FALSE)+VLOOKUP(B471,[1]GD_CHAM_CONG!$C$6:$AV$934,46,FALSE)</f>
        <v>0</v>
      </c>
      <c r="K471" s="15">
        <f>VLOOKUP(B471,[1]GD_CHAM_CONG!$C$6:$AW$934,47,FALSE)</f>
        <v>0</v>
      </c>
      <c r="L471" s="15">
        <f>VLOOKUP(B471,[1]GD_CHAM_CONG!$C$6:$AZ$934,48,FALSE)</f>
        <v>0</v>
      </c>
      <c r="M471" s="15">
        <f>VLOOKUP(B471,[1]GD_CHAM_CONG!$C$6:$BF$934,50,FALSE)+VLOOKUP(B471,[1]GD_CHAM_CONG!$C$6:$BF$934,51,FALSE)+VLOOKUP(B471,[1]GD_CHAM_CONG!$C$6:$BF$934,52,FALSE)+VLOOKUP(B471,[1]GD_CHAM_CONG!$C$6:$BF$934,53,FALSE)+VLOOKUP(B471,[1]GD_CHAM_CONG!$C$6:$BF$934,54,FALSE)</f>
        <v>0</v>
      </c>
      <c r="N471" s="16">
        <f>VLOOKUP(B471,[1]GD_CHAM_CONG!$C$1:$BK$573,61,FALSE)</f>
        <v>1</v>
      </c>
      <c r="O471" s="15"/>
      <c r="P471" s="17">
        <f>VLOOKUP(B471,[1]RPT_LNS_LUONG_CHE_DO!$B$5:$BC$548,54,FALSE)</f>
        <v>2940000</v>
      </c>
      <c r="Q471" s="17">
        <f>VLOOKUP(B471,[1]RPT_LNS_LUONG_CHE_DO!$B$5:$CD$916,81,FALSE)</f>
        <v>0</v>
      </c>
      <c r="R471" s="39">
        <v>0</v>
      </c>
      <c r="S471" s="17">
        <f>VLOOKUP(B471,[1]RPT_TIEN_AN_TRUA!$B$5:$I$993,8,FALSE)</f>
        <v>453333.33333333331</v>
      </c>
      <c r="T471" s="17">
        <f>VLOOKUP(B471,[1]RPT_LNS_LUONG_CHE_DO!$B$5:$BX$920,75,FALSE)+VLOOKUP(B471,[1]RPT_LNS_LUONG_CHE_DO!$B$5:$BY$920,76,FALSE)</f>
        <v>0</v>
      </c>
      <c r="U471" s="40">
        <v>0</v>
      </c>
      <c r="V471" s="17">
        <f t="shared" si="12"/>
        <v>3393333.3333333335</v>
      </c>
      <c r="W471" s="18">
        <f>VLOOKUP(B471,[1]RPT_BAO_HIEM!$B$5:$N$992,11,FALSE)</f>
        <v>0</v>
      </c>
      <c r="X471" s="18">
        <f>VLOOKUP(B471,[1]RPT_BAO_HIEM!$B$5:$N$992,12,FALSE)</f>
        <v>0</v>
      </c>
      <c r="Y471" s="18">
        <f>VLOOKUP(B471,[1]RPT_BAO_HIEM!$B$5:$N$992,13,FALSE)</f>
        <v>0</v>
      </c>
      <c r="Z471" s="19">
        <f>MIN(VLOOKUP(B471,[1]RPT_DOAN_PHI!$B$5:$H$894,7,FALSE),115000)</f>
        <v>0</v>
      </c>
      <c r="AA471" s="25">
        <f>VLOOKUP(B471,[1]RPT_THUE!$B$5:$H$850,7,FALSE)</f>
        <v>0</v>
      </c>
      <c r="AB471" s="18">
        <f t="shared" si="13"/>
        <v>0</v>
      </c>
      <c r="AC471" s="20">
        <f t="shared" si="14"/>
        <v>3393333.3333333335</v>
      </c>
      <c r="AD471" s="20"/>
      <c r="AE471" s="21"/>
      <c r="AF471" s="20">
        <f t="shared" si="15"/>
        <v>3393333.3333333335</v>
      </c>
      <c r="AG471" s="82">
        <f t="shared" si="22"/>
        <v>0</v>
      </c>
    </row>
    <row r="472" spans="1:46" ht="19.5" customHeight="1">
      <c r="A472" s="48"/>
      <c r="B472" s="48"/>
      <c r="C472" s="48"/>
      <c r="D472" s="48"/>
      <c r="E472" s="49"/>
      <c r="F472" s="50">
        <f>SUM(F7:F471)</f>
        <v>1928673000</v>
      </c>
      <c r="G472" s="50"/>
      <c r="H472" s="50">
        <f t="shared" ref="H472:AG472" si="24">SUM(H7:H471)</f>
        <v>11779</v>
      </c>
      <c r="I472" s="50">
        <f t="shared" si="24"/>
        <v>118</v>
      </c>
      <c r="J472" s="50">
        <f t="shared" si="24"/>
        <v>320</v>
      </c>
      <c r="K472" s="50">
        <f t="shared" si="24"/>
        <v>15</v>
      </c>
      <c r="L472" s="50">
        <f t="shared" si="24"/>
        <v>65</v>
      </c>
      <c r="M472" s="50">
        <f t="shared" si="24"/>
        <v>36</v>
      </c>
      <c r="N472" s="51">
        <f t="shared" si="24"/>
        <v>461.08000000000027</v>
      </c>
      <c r="O472" s="51">
        <f t="shared" si="24"/>
        <v>884.98999999999808</v>
      </c>
      <c r="P472" s="50">
        <f t="shared" si="24"/>
        <v>3916797205.072464</v>
      </c>
      <c r="Q472" s="50">
        <f t="shared" si="24"/>
        <v>14454423.076923078</v>
      </c>
      <c r="R472" s="50">
        <f t="shared" si="24"/>
        <v>12348333.333333334</v>
      </c>
      <c r="S472" s="50">
        <f t="shared" si="24"/>
        <v>301281610.30595815</v>
      </c>
      <c r="T472" s="50">
        <f t="shared" si="24"/>
        <v>133823019.23076895</v>
      </c>
      <c r="U472" s="50">
        <f t="shared" si="24"/>
        <v>44607673.076923102</v>
      </c>
      <c r="V472" s="50">
        <f t="shared" si="24"/>
        <v>4378704591.0194397</v>
      </c>
      <c r="W472" s="50">
        <f t="shared" si="24"/>
        <v>149863920</v>
      </c>
      <c r="X472" s="50">
        <f t="shared" si="24"/>
        <v>28099485</v>
      </c>
      <c r="Y472" s="50">
        <f t="shared" si="24"/>
        <v>18732990</v>
      </c>
      <c r="Z472" s="50">
        <f t="shared" si="24"/>
        <v>18721280</v>
      </c>
      <c r="AA472" s="50">
        <f t="shared" si="24"/>
        <v>25091698.21153846</v>
      </c>
      <c r="AB472" s="50">
        <f t="shared" si="24"/>
        <v>240509373.21153849</v>
      </c>
      <c r="AC472" s="50">
        <f t="shared" si="24"/>
        <v>4138195217.8079042</v>
      </c>
      <c r="AD472" s="50">
        <f t="shared" si="24"/>
        <v>0</v>
      </c>
      <c r="AE472" s="50">
        <f t="shared" si="24"/>
        <v>0</v>
      </c>
      <c r="AF472" s="50">
        <f t="shared" si="24"/>
        <v>4138195217.8079042</v>
      </c>
      <c r="AG472" s="50">
        <f t="shared" si="24"/>
        <v>196696395</v>
      </c>
    </row>
    <row r="473" spans="1:46" ht="12.75">
      <c r="E473" s="10"/>
      <c r="F473" s="11"/>
    </row>
    <row r="474" spans="1:46" s="63" customFormat="1" ht="18.75" customHeight="1">
      <c r="A474" s="83" t="s">
        <v>42</v>
      </c>
      <c r="B474" s="83"/>
      <c r="C474" s="83"/>
      <c r="D474" s="83"/>
      <c r="E474" s="64"/>
      <c r="F474" s="88" t="s">
        <v>43</v>
      </c>
      <c r="G474" s="88"/>
      <c r="H474" s="88"/>
      <c r="I474" s="88"/>
      <c r="J474" s="88"/>
      <c r="K474" s="88"/>
      <c r="O474" s="65"/>
      <c r="Q474" s="83" t="s">
        <v>44</v>
      </c>
      <c r="R474" s="83"/>
      <c r="S474" s="83"/>
      <c r="T474" s="87"/>
      <c r="U474" s="83"/>
      <c r="Y474" s="83" t="s">
        <v>45</v>
      </c>
      <c r="Z474" s="83"/>
      <c r="AA474" s="83"/>
      <c r="AB474" s="83"/>
      <c r="AC474" s="83"/>
      <c r="AD474" s="65"/>
      <c r="AE474" s="66"/>
      <c r="AF474" s="66"/>
      <c r="AG474" s="66"/>
      <c r="AH474" s="67"/>
      <c r="AL474" s="65">
        <f t="shared" ref="AL474" si="25">+AC474-AB474</f>
        <v>0</v>
      </c>
      <c r="AN474" s="68">
        <v>3872013496.5034966</v>
      </c>
      <c r="AO474" s="68"/>
      <c r="AP474" s="68"/>
      <c r="AQ474" s="68">
        <f t="shared" ref="AQ474:AQ475" si="26">+T474-R474</f>
        <v>0</v>
      </c>
      <c r="AR474" s="68">
        <f t="shared" ref="AR474:AR475" si="27">+AQ474+AP474</f>
        <v>0</v>
      </c>
      <c r="AS474" s="68"/>
      <c r="AT474" s="65"/>
    </row>
    <row r="475" spans="1:46" s="63" customFormat="1">
      <c r="E475" s="64"/>
      <c r="F475" s="69"/>
      <c r="T475" s="70"/>
      <c r="U475" s="71"/>
      <c r="V475" s="71"/>
      <c r="W475" s="71"/>
      <c r="AE475" s="70"/>
      <c r="AF475" s="70"/>
      <c r="AG475" s="70"/>
      <c r="AN475" s="68">
        <f>+AN474-AN510</f>
        <v>3872013496.5034966</v>
      </c>
      <c r="AO475" s="68"/>
      <c r="AP475" s="68"/>
      <c r="AQ475" s="68">
        <f t="shared" si="26"/>
        <v>0</v>
      </c>
      <c r="AR475" s="68">
        <f t="shared" si="27"/>
        <v>0</v>
      </c>
      <c r="AS475" s="68"/>
      <c r="AT475" s="65">
        <f t="shared" ref="AT475" si="28">+AS475+Y475</f>
        <v>0</v>
      </c>
    </row>
    <row r="476" spans="1:46" s="63" customFormat="1">
      <c r="E476" s="64"/>
      <c r="F476" s="69"/>
      <c r="T476" s="70"/>
      <c r="W476" s="73">
        <f>+W472*26/8</f>
        <v>487057740</v>
      </c>
      <c r="X476" s="73">
        <f>+X472*4.5/1.5</f>
        <v>84298455</v>
      </c>
      <c r="Y476" s="73">
        <f>+Y472*2</f>
        <v>37465980</v>
      </c>
      <c r="AE476" s="70"/>
      <c r="AF476" s="70"/>
      <c r="AG476" s="70"/>
      <c r="AN476" s="70"/>
      <c r="AO476" s="70"/>
      <c r="AP476" s="70"/>
      <c r="AQ476" s="70"/>
      <c r="AR476" s="70"/>
      <c r="AS476" s="70"/>
    </row>
    <row r="477" spans="1:46" s="63" customFormat="1">
      <c r="E477" s="64"/>
      <c r="F477" s="69"/>
      <c r="T477" s="70"/>
      <c r="W477" s="74">
        <v>451428</v>
      </c>
      <c r="X477" s="74">
        <v>78132</v>
      </c>
      <c r="Y477" s="74">
        <v>34725</v>
      </c>
      <c r="AE477" s="70"/>
      <c r="AF477" s="70"/>
      <c r="AG477" s="70"/>
      <c r="AN477" s="70"/>
      <c r="AO477" s="70"/>
      <c r="AP477" s="70"/>
      <c r="AQ477" s="70"/>
      <c r="AR477" s="70"/>
      <c r="AS477" s="70"/>
    </row>
    <row r="478" spans="1:46" s="63" customFormat="1">
      <c r="E478" s="64"/>
      <c r="F478" s="69"/>
      <c r="T478" s="70"/>
      <c r="W478" s="75"/>
      <c r="X478" s="75">
        <v>170010</v>
      </c>
      <c r="Y478" s="75"/>
      <c r="AE478" s="70"/>
      <c r="AF478" s="70"/>
      <c r="AG478" s="70"/>
      <c r="AN478" s="70"/>
      <c r="AO478" s="70"/>
      <c r="AP478" s="70"/>
      <c r="AQ478" s="70"/>
      <c r="AR478" s="70"/>
      <c r="AS478" s="70"/>
    </row>
    <row r="479" spans="1:46" s="63" customFormat="1">
      <c r="E479" s="64"/>
      <c r="F479" s="69"/>
      <c r="T479" s="70"/>
      <c r="W479" s="76">
        <f>+W478+W477+W476</f>
        <v>487509168</v>
      </c>
      <c r="X479" s="76">
        <f t="shared" ref="X479:Y479" si="29">+X478+X477+X476</f>
        <v>84546597</v>
      </c>
      <c r="Y479" s="76">
        <f t="shared" si="29"/>
        <v>37500705</v>
      </c>
      <c r="AE479" s="70"/>
      <c r="AF479" s="70"/>
      <c r="AG479" s="70"/>
      <c r="AN479" s="70"/>
      <c r="AO479" s="70"/>
      <c r="AP479" s="70"/>
      <c r="AQ479" s="70"/>
      <c r="AR479" s="70"/>
      <c r="AS479" s="70"/>
    </row>
    <row r="480" spans="1:46" s="63" customFormat="1" ht="19.5" customHeight="1">
      <c r="A480" s="83" t="s">
        <v>46</v>
      </c>
      <c r="B480" s="83"/>
      <c r="C480" s="83"/>
      <c r="D480" s="83"/>
      <c r="E480" s="64"/>
      <c r="F480" s="69"/>
      <c r="T480" s="70"/>
      <c r="AE480" s="70"/>
      <c r="AF480" s="70"/>
      <c r="AG480" s="70"/>
      <c r="AN480" s="70"/>
      <c r="AO480" s="70"/>
      <c r="AP480" s="70"/>
      <c r="AQ480" s="70"/>
      <c r="AR480" s="70"/>
      <c r="AS480" s="70"/>
    </row>
    <row r="481" spans="5:6" ht="12.75">
      <c r="E481" s="10"/>
      <c r="F481" s="11"/>
    </row>
    <row r="482" spans="5:6" ht="12.75">
      <c r="E482" s="10"/>
      <c r="F482" s="11"/>
    </row>
    <row r="483" spans="5:6" ht="12.75">
      <c r="E483" s="10"/>
      <c r="F483" s="11"/>
    </row>
    <row r="484" spans="5:6" ht="12.75">
      <c r="E484" s="10"/>
      <c r="F484" s="11"/>
    </row>
    <row r="485" spans="5:6" ht="12.75">
      <c r="E485" s="10"/>
      <c r="F485" s="11"/>
    </row>
    <row r="486" spans="5:6" ht="12.75">
      <c r="E486" s="10"/>
      <c r="F486" s="11"/>
    </row>
    <row r="487" spans="5:6" ht="12.75">
      <c r="E487" s="10"/>
      <c r="F487" s="11"/>
    </row>
    <row r="488" spans="5:6" ht="12.75">
      <c r="E488" s="10"/>
      <c r="F488" s="11"/>
    </row>
    <row r="489" spans="5:6" ht="12.75">
      <c r="E489" s="10"/>
      <c r="F489" s="11"/>
    </row>
    <row r="490" spans="5:6" ht="12.75">
      <c r="E490" s="10"/>
      <c r="F490" s="11"/>
    </row>
    <row r="491" spans="5:6" ht="12.75">
      <c r="E491" s="10"/>
      <c r="F491" s="11"/>
    </row>
    <row r="492" spans="5:6" ht="12.75">
      <c r="E492" s="10"/>
      <c r="F492" s="11"/>
    </row>
    <row r="493" spans="5:6" ht="12.75">
      <c r="E493" s="10"/>
      <c r="F493" s="11"/>
    </row>
    <row r="494" spans="5:6" ht="12.75">
      <c r="E494" s="10"/>
      <c r="F494" s="11"/>
    </row>
    <row r="495" spans="5:6" ht="12.75">
      <c r="E495" s="10"/>
      <c r="F495" s="11"/>
    </row>
    <row r="496" spans="5:6" ht="12.75">
      <c r="E496" s="10"/>
      <c r="F496" s="11"/>
    </row>
    <row r="497" spans="5:6" ht="12.75">
      <c r="E497" s="10"/>
      <c r="F497" s="11"/>
    </row>
    <row r="498" spans="5:6" ht="12.75">
      <c r="E498" s="10"/>
      <c r="F498" s="11"/>
    </row>
    <row r="499" spans="5:6" ht="12.75">
      <c r="E499" s="10"/>
      <c r="F499" s="11"/>
    </row>
    <row r="500" spans="5:6" ht="12.75">
      <c r="E500" s="10"/>
      <c r="F500" s="11"/>
    </row>
    <row r="501" spans="5:6" ht="12.75">
      <c r="E501" s="10"/>
      <c r="F501" s="11"/>
    </row>
    <row r="502" spans="5:6" ht="12.75">
      <c r="E502" s="10"/>
      <c r="F502" s="11"/>
    </row>
    <row r="503" spans="5:6" ht="12.75">
      <c r="E503" s="10"/>
      <c r="F503" s="11"/>
    </row>
    <row r="504" spans="5:6" ht="12.75">
      <c r="E504" s="10"/>
      <c r="F504" s="11"/>
    </row>
    <row r="505" spans="5:6" ht="12.75">
      <c r="E505" s="10"/>
      <c r="F505" s="11"/>
    </row>
    <row r="506" spans="5:6" ht="12.75">
      <c r="E506" s="10"/>
      <c r="F506" s="11"/>
    </row>
    <row r="507" spans="5:6" ht="12.75">
      <c r="E507" s="10"/>
      <c r="F507" s="11"/>
    </row>
    <row r="508" spans="5:6" ht="12.75">
      <c r="E508" s="10"/>
      <c r="F508" s="11"/>
    </row>
    <row r="509" spans="5:6" ht="12.75">
      <c r="E509" s="10"/>
      <c r="F509" s="11"/>
    </row>
    <row r="510" spans="5:6" ht="12.75">
      <c r="E510" s="10"/>
      <c r="F510" s="11"/>
    </row>
    <row r="511" spans="5:6" ht="12.75">
      <c r="E511" s="10"/>
      <c r="F511" s="11"/>
    </row>
    <row r="512" spans="5:6" ht="12.75">
      <c r="E512" s="10"/>
      <c r="F512" s="11"/>
    </row>
    <row r="513" spans="5:6" ht="12.75">
      <c r="E513" s="10"/>
      <c r="F513" s="11"/>
    </row>
    <row r="514" spans="5:6" ht="12.75">
      <c r="E514" s="10"/>
      <c r="F514" s="11"/>
    </row>
    <row r="515" spans="5:6" ht="12.75">
      <c r="E515" s="10"/>
      <c r="F515" s="11"/>
    </row>
    <row r="516" spans="5:6" ht="12.75">
      <c r="E516" s="10"/>
      <c r="F516" s="11"/>
    </row>
    <row r="517" spans="5:6" ht="12.75">
      <c r="E517" s="10"/>
      <c r="F517" s="11"/>
    </row>
    <row r="518" spans="5:6" ht="12.75">
      <c r="E518" s="10"/>
      <c r="F518" s="11"/>
    </row>
    <row r="519" spans="5:6" ht="12.75">
      <c r="E519" s="10"/>
      <c r="F519" s="11"/>
    </row>
    <row r="520" spans="5:6" ht="12.75">
      <c r="E520" s="10"/>
      <c r="F520" s="11"/>
    </row>
    <row r="521" spans="5:6" ht="12.75">
      <c r="E521" s="10"/>
      <c r="F521" s="11"/>
    </row>
    <row r="522" spans="5:6" ht="12.75">
      <c r="E522" s="10"/>
      <c r="F522" s="11"/>
    </row>
    <row r="523" spans="5:6" ht="12.75">
      <c r="E523" s="10"/>
      <c r="F523" s="11"/>
    </row>
    <row r="524" spans="5:6" ht="12.75">
      <c r="E524" s="10"/>
      <c r="F524" s="11"/>
    </row>
    <row r="525" spans="5:6" ht="12.75">
      <c r="E525" s="10"/>
      <c r="F525" s="11"/>
    </row>
    <row r="526" spans="5:6" ht="12.75">
      <c r="E526" s="10"/>
      <c r="F526" s="11"/>
    </row>
    <row r="527" spans="5:6" ht="12.75">
      <c r="E527" s="10"/>
      <c r="F527" s="11"/>
    </row>
    <row r="528" spans="5:6" ht="12.75">
      <c r="E528" s="10"/>
      <c r="F528" s="11"/>
    </row>
    <row r="529" spans="5:6" ht="12.75">
      <c r="E529" s="10"/>
      <c r="F529" s="11"/>
    </row>
    <row r="530" spans="5:6" ht="12.75">
      <c r="E530" s="10"/>
      <c r="F530" s="11"/>
    </row>
    <row r="531" spans="5:6" ht="12.75">
      <c r="E531" s="10"/>
      <c r="F531" s="11"/>
    </row>
    <row r="532" spans="5:6" ht="12.75">
      <c r="E532" s="10"/>
      <c r="F532" s="11"/>
    </row>
    <row r="533" spans="5:6" ht="12.75">
      <c r="E533" s="10"/>
      <c r="F533" s="11"/>
    </row>
    <row r="534" spans="5:6" ht="12.75">
      <c r="E534" s="10"/>
      <c r="F534" s="11"/>
    </row>
    <row r="535" spans="5:6" ht="12.75">
      <c r="E535" s="10"/>
      <c r="F535" s="11"/>
    </row>
    <row r="536" spans="5:6" ht="12.75">
      <c r="E536" s="10"/>
      <c r="F536" s="11"/>
    </row>
    <row r="537" spans="5:6" ht="12.75">
      <c r="E537" s="10"/>
      <c r="F537" s="11"/>
    </row>
    <row r="538" spans="5:6" ht="12.75">
      <c r="E538" s="10"/>
      <c r="F538" s="11"/>
    </row>
    <row r="539" spans="5:6" ht="12.75">
      <c r="E539" s="10"/>
      <c r="F539" s="11"/>
    </row>
    <row r="540" spans="5:6" ht="12.75">
      <c r="E540" s="10"/>
      <c r="F540" s="11"/>
    </row>
    <row r="541" spans="5:6" ht="12.75">
      <c r="E541" s="10"/>
      <c r="F541" s="11"/>
    </row>
    <row r="542" spans="5:6" ht="12.75">
      <c r="E542" s="10"/>
      <c r="F542" s="11"/>
    </row>
    <row r="543" spans="5:6" ht="12.75">
      <c r="E543" s="10"/>
      <c r="F543" s="11"/>
    </row>
    <row r="544" spans="5:6" ht="12.75">
      <c r="E544" s="10"/>
      <c r="F544" s="11"/>
    </row>
    <row r="545" spans="5:6" ht="12.75">
      <c r="E545" s="10"/>
      <c r="F545" s="11"/>
    </row>
    <row r="546" spans="5:6" ht="12.75">
      <c r="E546" s="10"/>
      <c r="F546" s="11"/>
    </row>
    <row r="547" spans="5:6" ht="12.75">
      <c r="E547" s="10"/>
      <c r="F547" s="11"/>
    </row>
    <row r="548" spans="5:6" ht="12.75">
      <c r="E548" s="10"/>
      <c r="F548" s="11"/>
    </row>
    <row r="549" spans="5:6" ht="12.75">
      <c r="E549" s="10"/>
      <c r="F549" s="11"/>
    </row>
    <row r="550" spans="5:6" ht="12.75">
      <c r="E550" s="10"/>
      <c r="F550" s="11"/>
    </row>
    <row r="551" spans="5:6" ht="12.75">
      <c r="E551" s="10"/>
      <c r="F551" s="11"/>
    </row>
    <row r="552" spans="5:6" ht="12.75">
      <c r="E552" s="10"/>
      <c r="F552" s="11"/>
    </row>
    <row r="553" spans="5:6" ht="12.75">
      <c r="E553" s="10"/>
      <c r="F553" s="11"/>
    </row>
    <row r="554" spans="5:6" ht="12.75">
      <c r="E554" s="10"/>
      <c r="F554" s="11"/>
    </row>
    <row r="555" spans="5:6" ht="12.75">
      <c r="E555" s="10"/>
      <c r="F555" s="11"/>
    </row>
    <row r="556" spans="5:6" ht="12.75">
      <c r="E556" s="10"/>
      <c r="F556" s="11"/>
    </row>
    <row r="557" spans="5:6" ht="12.75">
      <c r="E557" s="10"/>
      <c r="F557" s="11"/>
    </row>
    <row r="558" spans="5:6" ht="12.75">
      <c r="E558" s="10"/>
      <c r="F558" s="11"/>
    </row>
    <row r="559" spans="5:6" ht="12.75">
      <c r="E559" s="10"/>
      <c r="F559" s="11"/>
    </row>
    <row r="560" spans="5:6" ht="12.75">
      <c r="E560" s="10"/>
      <c r="F560" s="11"/>
    </row>
    <row r="561" spans="5:6" ht="12.75">
      <c r="E561" s="10"/>
      <c r="F561" s="11"/>
    </row>
    <row r="562" spans="5:6" ht="12.75">
      <c r="E562" s="10"/>
      <c r="F562" s="11"/>
    </row>
    <row r="563" spans="5:6" ht="12.75">
      <c r="E563" s="10"/>
      <c r="F563" s="11"/>
    </row>
    <row r="564" spans="5:6" ht="12.75">
      <c r="E564" s="10"/>
      <c r="F564" s="11"/>
    </row>
    <row r="565" spans="5:6" ht="12.75">
      <c r="E565" s="10"/>
      <c r="F565" s="11"/>
    </row>
    <row r="566" spans="5:6" ht="12.75">
      <c r="E566" s="10"/>
      <c r="F566" s="11"/>
    </row>
    <row r="567" spans="5:6" ht="12.75">
      <c r="E567" s="10"/>
      <c r="F567" s="11"/>
    </row>
    <row r="568" spans="5:6" ht="12.75">
      <c r="E568" s="10"/>
      <c r="F568" s="11"/>
    </row>
    <row r="569" spans="5:6" ht="12.75">
      <c r="E569" s="10"/>
      <c r="F569" s="11"/>
    </row>
    <row r="570" spans="5:6" ht="12.75">
      <c r="E570" s="10"/>
      <c r="F570" s="11"/>
    </row>
    <row r="571" spans="5:6" ht="12.75">
      <c r="E571" s="10"/>
      <c r="F571" s="11"/>
    </row>
    <row r="572" spans="5:6" ht="12.75">
      <c r="E572" s="10"/>
      <c r="F572" s="11"/>
    </row>
    <row r="573" spans="5:6" ht="12.75">
      <c r="E573" s="10"/>
      <c r="F573" s="11"/>
    </row>
    <row r="574" spans="5:6" ht="12.75">
      <c r="E574" s="10"/>
      <c r="F574" s="11"/>
    </row>
    <row r="575" spans="5:6" ht="12.75">
      <c r="E575" s="10"/>
      <c r="F575" s="11"/>
    </row>
    <row r="576" spans="5:6" ht="12.75">
      <c r="E576" s="10"/>
      <c r="F576" s="11"/>
    </row>
    <row r="577" spans="5:6" ht="12.75">
      <c r="E577" s="10"/>
      <c r="F577" s="11"/>
    </row>
    <row r="578" spans="5:6" ht="12.75">
      <c r="E578" s="10"/>
      <c r="F578" s="11"/>
    </row>
    <row r="579" spans="5:6" ht="12.75">
      <c r="E579" s="10"/>
      <c r="F579" s="11"/>
    </row>
    <row r="580" spans="5:6" ht="12.75">
      <c r="E580" s="10"/>
      <c r="F580" s="11"/>
    </row>
    <row r="581" spans="5:6" ht="12.75">
      <c r="E581" s="10"/>
      <c r="F581" s="11"/>
    </row>
    <row r="582" spans="5:6" ht="12.75">
      <c r="E582" s="10"/>
      <c r="F582" s="11"/>
    </row>
    <row r="583" spans="5:6" ht="12.75">
      <c r="E583" s="10"/>
      <c r="F583" s="11"/>
    </row>
    <row r="584" spans="5:6" ht="12.75">
      <c r="E584" s="10"/>
      <c r="F584" s="11"/>
    </row>
    <row r="585" spans="5:6" ht="12.75">
      <c r="E585" s="10"/>
      <c r="F585" s="11"/>
    </row>
    <row r="586" spans="5:6" ht="12.75">
      <c r="E586" s="10"/>
      <c r="F586" s="11"/>
    </row>
    <row r="587" spans="5:6" ht="12.75">
      <c r="E587" s="10"/>
      <c r="F587" s="11"/>
    </row>
    <row r="588" spans="5:6" ht="12.75">
      <c r="E588" s="10"/>
      <c r="F588" s="11"/>
    </row>
    <row r="589" spans="5:6" ht="12.75">
      <c r="E589" s="10"/>
      <c r="F589" s="11"/>
    </row>
    <row r="590" spans="5:6" ht="12.75">
      <c r="E590" s="10"/>
      <c r="F590" s="11"/>
    </row>
    <row r="591" spans="5:6" ht="12.75">
      <c r="E591" s="10"/>
      <c r="F591" s="11"/>
    </row>
    <row r="592" spans="5:6" ht="12.75">
      <c r="E592" s="10"/>
      <c r="F592" s="11"/>
    </row>
    <row r="593" spans="5:6" ht="12.75">
      <c r="E593" s="10"/>
      <c r="F593" s="11"/>
    </row>
    <row r="594" spans="5:6" ht="12.75">
      <c r="E594" s="10"/>
      <c r="F594" s="11"/>
    </row>
    <row r="595" spans="5:6" ht="12.75">
      <c r="E595" s="10"/>
      <c r="F595" s="11"/>
    </row>
    <row r="596" spans="5:6" ht="12.75">
      <c r="E596" s="10"/>
      <c r="F596" s="11"/>
    </row>
    <row r="597" spans="5:6" ht="12.75">
      <c r="E597" s="10"/>
      <c r="F597" s="11"/>
    </row>
    <row r="598" spans="5:6" ht="12.75">
      <c r="E598" s="10"/>
      <c r="F598" s="11"/>
    </row>
    <row r="599" spans="5:6" ht="12.75">
      <c r="E599" s="10"/>
      <c r="F599" s="11"/>
    </row>
    <row r="600" spans="5:6" ht="12.75">
      <c r="E600" s="10"/>
      <c r="F600" s="11"/>
    </row>
    <row r="601" spans="5:6" ht="12.75">
      <c r="E601" s="10"/>
      <c r="F601" s="11"/>
    </row>
    <row r="602" spans="5:6" ht="12.75">
      <c r="E602" s="10"/>
      <c r="F602" s="11"/>
    </row>
    <row r="603" spans="5:6" ht="12.75">
      <c r="E603" s="10"/>
      <c r="F603" s="11"/>
    </row>
    <row r="604" spans="5:6" ht="12.75">
      <c r="E604" s="10"/>
      <c r="F604" s="11"/>
    </row>
    <row r="605" spans="5:6" ht="12.75">
      <c r="E605" s="10"/>
      <c r="F605" s="11"/>
    </row>
    <row r="606" spans="5:6" ht="12.75">
      <c r="E606" s="10"/>
      <c r="F606" s="11"/>
    </row>
    <row r="607" spans="5:6" ht="12.75">
      <c r="E607" s="10"/>
      <c r="F607" s="11"/>
    </row>
    <row r="608" spans="5:6" ht="12.75">
      <c r="E608" s="10"/>
      <c r="F608" s="11"/>
    </row>
    <row r="609" spans="5:6" ht="12.75">
      <c r="E609" s="10"/>
      <c r="F609" s="11"/>
    </row>
    <row r="610" spans="5:6" ht="12.75">
      <c r="E610" s="10"/>
      <c r="F610" s="11"/>
    </row>
    <row r="611" spans="5:6" ht="12.75">
      <c r="E611" s="10"/>
      <c r="F611" s="11"/>
    </row>
    <row r="612" spans="5:6" ht="12.75">
      <c r="E612" s="10"/>
      <c r="F612" s="11"/>
    </row>
    <row r="613" spans="5:6" ht="12.75">
      <c r="E613" s="10"/>
      <c r="F613" s="11"/>
    </row>
    <row r="614" spans="5:6" ht="12.75">
      <c r="E614" s="10"/>
      <c r="F614" s="11"/>
    </row>
    <row r="615" spans="5:6" ht="12.75">
      <c r="E615" s="10"/>
      <c r="F615" s="11"/>
    </row>
    <row r="616" spans="5:6" ht="12.75">
      <c r="E616" s="10"/>
      <c r="F616" s="11"/>
    </row>
    <row r="617" spans="5:6" ht="12.75">
      <c r="E617" s="10"/>
      <c r="F617" s="11"/>
    </row>
    <row r="618" spans="5:6" ht="12.75">
      <c r="E618" s="10"/>
      <c r="F618" s="11"/>
    </row>
    <row r="619" spans="5:6" ht="12.75">
      <c r="E619" s="10"/>
      <c r="F619" s="11"/>
    </row>
    <row r="620" spans="5:6" ht="12.75">
      <c r="E620" s="10"/>
      <c r="F620" s="11"/>
    </row>
    <row r="621" spans="5:6" ht="12.75">
      <c r="E621" s="10"/>
      <c r="F621" s="11"/>
    </row>
    <row r="622" spans="5:6" ht="12.75">
      <c r="E622" s="10"/>
      <c r="F622" s="11"/>
    </row>
    <row r="623" spans="5:6" ht="12.75">
      <c r="E623" s="10"/>
      <c r="F623" s="11"/>
    </row>
    <row r="624" spans="5:6" ht="12.75">
      <c r="E624" s="10"/>
      <c r="F624" s="11"/>
    </row>
    <row r="625" spans="5:6" ht="12.75">
      <c r="E625" s="10"/>
      <c r="F625" s="11"/>
    </row>
    <row r="626" spans="5:6" ht="12.75">
      <c r="E626" s="10"/>
      <c r="F626" s="11"/>
    </row>
    <row r="627" spans="5:6" ht="12.75">
      <c r="E627" s="10"/>
      <c r="F627" s="11"/>
    </row>
    <row r="628" spans="5:6" ht="12.75">
      <c r="E628" s="10"/>
      <c r="F628" s="11"/>
    </row>
    <row r="629" spans="5:6" ht="12.75">
      <c r="E629" s="10"/>
      <c r="F629" s="11"/>
    </row>
    <row r="630" spans="5:6" ht="12.75">
      <c r="E630" s="10"/>
      <c r="F630" s="11"/>
    </row>
    <row r="631" spans="5:6" ht="12.75">
      <c r="E631" s="10"/>
      <c r="F631" s="11"/>
    </row>
    <row r="632" spans="5:6" ht="12.75">
      <c r="E632" s="10"/>
      <c r="F632" s="11"/>
    </row>
    <row r="633" spans="5:6" ht="12.75">
      <c r="E633" s="10"/>
      <c r="F633" s="11"/>
    </row>
    <row r="634" spans="5:6" ht="12.75">
      <c r="E634" s="10"/>
      <c r="F634" s="11"/>
    </row>
    <row r="635" spans="5:6" ht="12.75">
      <c r="E635" s="10"/>
      <c r="F635" s="11"/>
    </row>
    <row r="636" spans="5:6" ht="12.75">
      <c r="E636" s="10"/>
      <c r="F636" s="11"/>
    </row>
    <row r="637" spans="5:6" ht="12.75">
      <c r="E637" s="10"/>
      <c r="F637" s="11"/>
    </row>
    <row r="638" spans="5:6" ht="12.75">
      <c r="E638" s="10"/>
      <c r="F638" s="11"/>
    </row>
    <row r="639" spans="5:6" ht="12.75">
      <c r="E639" s="10"/>
      <c r="F639" s="11"/>
    </row>
    <row r="640" spans="5:6" ht="12.75">
      <c r="E640" s="10"/>
      <c r="F640" s="11"/>
    </row>
    <row r="641" spans="5:6" ht="12.75">
      <c r="E641" s="10"/>
      <c r="F641" s="11"/>
    </row>
    <row r="642" spans="5:6" ht="12.75">
      <c r="E642" s="10"/>
      <c r="F642" s="11"/>
    </row>
    <row r="643" spans="5:6" ht="12.75">
      <c r="E643" s="10"/>
      <c r="F643" s="11"/>
    </row>
    <row r="644" spans="5:6" ht="12.75">
      <c r="E644" s="10"/>
      <c r="F644" s="11"/>
    </row>
    <row r="645" spans="5:6" ht="12.75">
      <c r="E645" s="10"/>
      <c r="F645" s="11"/>
    </row>
    <row r="646" spans="5:6" ht="12.75">
      <c r="E646" s="10"/>
      <c r="F646" s="11"/>
    </row>
    <row r="647" spans="5:6" ht="12.75">
      <c r="E647" s="10"/>
      <c r="F647" s="11"/>
    </row>
    <row r="648" spans="5:6" ht="12.75">
      <c r="E648" s="10"/>
      <c r="F648" s="11"/>
    </row>
    <row r="649" spans="5:6" ht="12.75">
      <c r="E649" s="10"/>
      <c r="F649" s="11"/>
    </row>
    <row r="650" spans="5:6" ht="12.75">
      <c r="E650" s="10"/>
      <c r="F650" s="11"/>
    </row>
    <row r="651" spans="5:6" ht="12.75">
      <c r="E651" s="10"/>
      <c r="F651" s="11"/>
    </row>
    <row r="652" spans="5:6" ht="12.75">
      <c r="E652" s="10"/>
      <c r="F652" s="11"/>
    </row>
    <row r="653" spans="5:6" ht="12.75">
      <c r="E653" s="10"/>
      <c r="F653" s="11"/>
    </row>
    <row r="654" spans="5:6" ht="12.75">
      <c r="E654" s="10"/>
      <c r="F654" s="11"/>
    </row>
    <row r="655" spans="5:6" ht="12.75">
      <c r="E655" s="10"/>
      <c r="F655" s="11"/>
    </row>
    <row r="656" spans="5:6" ht="12.75">
      <c r="E656" s="10"/>
      <c r="F656" s="11"/>
    </row>
    <row r="657" spans="5:6" ht="12.75">
      <c r="E657" s="10"/>
      <c r="F657" s="11"/>
    </row>
    <row r="658" spans="5:6" ht="12.75">
      <c r="E658" s="10"/>
      <c r="F658" s="11"/>
    </row>
    <row r="659" spans="5:6" ht="12.75">
      <c r="E659" s="10"/>
      <c r="F659" s="11"/>
    </row>
    <row r="660" spans="5:6" ht="12.75">
      <c r="E660" s="10"/>
      <c r="F660" s="11"/>
    </row>
    <row r="661" spans="5:6" ht="12.75">
      <c r="E661" s="10"/>
      <c r="F661" s="11"/>
    </row>
    <row r="662" spans="5:6" ht="12.75">
      <c r="E662" s="10"/>
      <c r="F662" s="11"/>
    </row>
    <row r="663" spans="5:6" ht="12.75">
      <c r="E663" s="10"/>
      <c r="F663" s="11"/>
    </row>
    <row r="664" spans="5:6" ht="12.75">
      <c r="E664" s="10"/>
      <c r="F664" s="11"/>
    </row>
    <row r="665" spans="5:6" ht="12.75">
      <c r="E665" s="10"/>
      <c r="F665" s="11"/>
    </row>
    <row r="666" spans="5:6" ht="12.75">
      <c r="E666" s="10"/>
      <c r="F666" s="11"/>
    </row>
    <row r="667" spans="5:6" ht="12.75">
      <c r="E667" s="10"/>
      <c r="F667" s="11"/>
    </row>
    <row r="668" spans="5:6" ht="12.75">
      <c r="E668" s="10"/>
      <c r="F668" s="11"/>
    </row>
    <row r="669" spans="5:6" ht="12.75">
      <c r="E669" s="10"/>
      <c r="F669" s="11"/>
    </row>
    <row r="670" spans="5:6" ht="12.75">
      <c r="E670" s="10"/>
      <c r="F670" s="11"/>
    </row>
    <row r="671" spans="5:6" ht="12.75">
      <c r="E671" s="10"/>
      <c r="F671" s="11"/>
    </row>
    <row r="672" spans="5:6" ht="12.75">
      <c r="E672" s="10"/>
      <c r="F672" s="11"/>
    </row>
    <row r="673" spans="5:6" ht="12.75">
      <c r="E673" s="10"/>
      <c r="F673" s="11"/>
    </row>
    <row r="674" spans="5:6" ht="12.75">
      <c r="E674" s="10"/>
      <c r="F674" s="11"/>
    </row>
    <row r="675" spans="5:6" ht="12.75">
      <c r="E675" s="10"/>
      <c r="F675" s="11"/>
    </row>
    <row r="676" spans="5:6" ht="12.75">
      <c r="E676" s="10"/>
      <c r="F676" s="11"/>
    </row>
    <row r="677" spans="5:6" ht="12.75">
      <c r="E677" s="10"/>
      <c r="F677" s="11"/>
    </row>
    <row r="678" spans="5:6" ht="12.75">
      <c r="E678" s="10"/>
      <c r="F678" s="11"/>
    </row>
    <row r="679" spans="5:6" ht="12.75">
      <c r="E679" s="10"/>
      <c r="F679" s="11"/>
    </row>
    <row r="680" spans="5:6" ht="12.75">
      <c r="E680" s="10"/>
      <c r="F680" s="11"/>
    </row>
    <row r="681" spans="5:6" ht="12.75">
      <c r="E681" s="10"/>
      <c r="F681" s="11"/>
    </row>
    <row r="682" spans="5:6" ht="12.75">
      <c r="E682" s="10"/>
      <c r="F682" s="11"/>
    </row>
    <row r="683" spans="5:6" ht="12.75">
      <c r="E683" s="10"/>
      <c r="F683" s="11"/>
    </row>
    <row r="684" spans="5:6" ht="12.75">
      <c r="E684" s="10"/>
      <c r="F684" s="11"/>
    </row>
    <row r="685" spans="5:6" ht="12.75">
      <c r="E685" s="10"/>
      <c r="F685" s="11"/>
    </row>
    <row r="686" spans="5:6" ht="12.75">
      <c r="E686" s="10"/>
      <c r="F686" s="11"/>
    </row>
    <row r="687" spans="5:6" ht="12.75">
      <c r="E687" s="10"/>
      <c r="F687" s="11"/>
    </row>
    <row r="688" spans="5:6" ht="12.75">
      <c r="E688" s="10"/>
      <c r="F688" s="11"/>
    </row>
    <row r="689" spans="5:6" ht="12.75">
      <c r="E689" s="10"/>
      <c r="F689" s="11"/>
    </row>
    <row r="690" spans="5:6" ht="12.75">
      <c r="E690" s="10"/>
      <c r="F690" s="11"/>
    </row>
    <row r="691" spans="5:6" ht="12.75">
      <c r="E691" s="10"/>
      <c r="F691" s="11"/>
    </row>
    <row r="692" spans="5:6" ht="12.75">
      <c r="E692" s="10"/>
      <c r="F692" s="11"/>
    </row>
    <row r="693" spans="5:6" ht="12.75">
      <c r="E693" s="10"/>
      <c r="F693" s="11"/>
    </row>
    <row r="694" spans="5:6" ht="12.75">
      <c r="E694" s="10"/>
      <c r="F694" s="11"/>
    </row>
    <row r="695" spans="5:6" ht="12.75">
      <c r="E695" s="10"/>
      <c r="F695" s="11"/>
    </row>
    <row r="696" spans="5:6" ht="12.75">
      <c r="E696" s="10"/>
      <c r="F696" s="11"/>
    </row>
    <row r="697" spans="5:6" ht="12.75">
      <c r="E697" s="10"/>
      <c r="F697" s="11"/>
    </row>
    <row r="698" spans="5:6" ht="12.75">
      <c r="E698" s="10"/>
      <c r="F698" s="11"/>
    </row>
    <row r="699" spans="5:6" ht="12.75">
      <c r="E699" s="10"/>
      <c r="F699" s="11"/>
    </row>
    <row r="700" spans="5:6" ht="12.75">
      <c r="E700" s="10"/>
      <c r="F700" s="11"/>
    </row>
    <row r="701" spans="5:6" ht="12.75">
      <c r="E701" s="10"/>
      <c r="F701" s="11"/>
    </row>
    <row r="702" spans="5:6" ht="12.75">
      <c r="E702" s="10"/>
      <c r="F702" s="11"/>
    </row>
    <row r="703" spans="5:6" ht="12.75">
      <c r="E703" s="10"/>
      <c r="F703" s="11"/>
    </row>
    <row r="704" spans="5:6" ht="12.75">
      <c r="E704" s="10"/>
      <c r="F704" s="11"/>
    </row>
    <row r="705" spans="5:6" ht="12.75">
      <c r="E705" s="10"/>
      <c r="F705" s="11"/>
    </row>
    <row r="706" spans="5:6" ht="12.75">
      <c r="E706" s="10"/>
      <c r="F706" s="11"/>
    </row>
    <row r="707" spans="5:6" ht="12.75">
      <c r="E707" s="10"/>
      <c r="F707" s="11"/>
    </row>
    <row r="708" spans="5:6" ht="12.75">
      <c r="E708" s="10"/>
      <c r="F708" s="11"/>
    </row>
    <row r="709" spans="5:6" ht="12.75">
      <c r="E709" s="10"/>
      <c r="F709" s="11"/>
    </row>
    <row r="710" spans="5:6" ht="12.75">
      <c r="E710" s="10"/>
      <c r="F710" s="11"/>
    </row>
    <row r="711" spans="5:6" ht="12.75">
      <c r="E711" s="10"/>
      <c r="F711" s="11"/>
    </row>
    <row r="712" spans="5:6" ht="12.75">
      <c r="E712" s="10"/>
      <c r="F712" s="11"/>
    </row>
    <row r="713" spans="5:6" ht="12.75">
      <c r="E713" s="10"/>
      <c r="F713" s="11"/>
    </row>
    <row r="714" spans="5:6" ht="12.75">
      <c r="E714" s="10"/>
      <c r="F714" s="11"/>
    </row>
    <row r="715" spans="5:6" ht="12.75">
      <c r="E715" s="10"/>
      <c r="F715" s="11"/>
    </row>
    <row r="716" spans="5:6" ht="12.75">
      <c r="E716" s="10"/>
      <c r="F716" s="11"/>
    </row>
    <row r="717" spans="5:6" ht="12.75">
      <c r="E717" s="10"/>
      <c r="F717" s="11"/>
    </row>
    <row r="718" spans="5:6" ht="12.75">
      <c r="E718" s="10"/>
      <c r="F718" s="11"/>
    </row>
    <row r="719" spans="5:6" ht="12.75">
      <c r="E719" s="10"/>
      <c r="F719" s="11"/>
    </row>
    <row r="720" spans="5:6" ht="12.75">
      <c r="E720" s="10"/>
      <c r="F720" s="11"/>
    </row>
    <row r="721" spans="5:6" ht="12.75">
      <c r="E721" s="10"/>
      <c r="F721" s="11"/>
    </row>
    <row r="722" spans="5:6" ht="12.75">
      <c r="E722" s="10"/>
      <c r="F722" s="11"/>
    </row>
    <row r="723" spans="5:6" ht="12.75">
      <c r="E723" s="10"/>
      <c r="F723" s="11"/>
    </row>
    <row r="724" spans="5:6" ht="12.75">
      <c r="E724" s="10"/>
      <c r="F724" s="11"/>
    </row>
    <row r="725" spans="5:6" ht="12.75">
      <c r="E725" s="10"/>
      <c r="F725" s="11"/>
    </row>
    <row r="726" spans="5:6" ht="12.75">
      <c r="E726" s="10"/>
      <c r="F726" s="11"/>
    </row>
    <row r="727" spans="5:6" ht="12.75">
      <c r="E727" s="10"/>
      <c r="F727" s="11"/>
    </row>
    <row r="728" spans="5:6" ht="12.75">
      <c r="E728" s="10"/>
      <c r="F728" s="11"/>
    </row>
    <row r="729" spans="5:6" ht="12.75">
      <c r="E729" s="10"/>
      <c r="F729" s="11"/>
    </row>
    <row r="730" spans="5:6" ht="12.75">
      <c r="E730" s="10"/>
      <c r="F730" s="11"/>
    </row>
    <row r="731" spans="5:6" ht="12.75">
      <c r="E731" s="10"/>
      <c r="F731" s="11"/>
    </row>
    <row r="732" spans="5:6" ht="12.75">
      <c r="E732" s="10"/>
      <c r="F732" s="11"/>
    </row>
    <row r="733" spans="5:6" ht="12.75">
      <c r="E733" s="10"/>
      <c r="F733" s="11"/>
    </row>
    <row r="734" spans="5:6" ht="12.75">
      <c r="E734" s="10"/>
      <c r="F734" s="11"/>
    </row>
    <row r="735" spans="5:6" ht="12.75">
      <c r="E735" s="10"/>
      <c r="F735" s="11"/>
    </row>
    <row r="736" spans="5:6" ht="12.75">
      <c r="E736" s="10"/>
      <c r="F736" s="11"/>
    </row>
    <row r="737" spans="5:6" ht="12.75">
      <c r="E737" s="10"/>
      <c r="F737" s="11"/>
    </row>
    <row r="738" spans="5:6" ht="12.75">
      <c r="E738" s="10"/>
      <c r="F738" s="11"/>
    </row>
    <row r="739" spans="5:6" ht="12.75">
      <c r="E739" s="10"/>
      <c r="F739" s="11"/>
    </row>
    <row r="740" spans="5:6" ht="12.75">
      <c r="E740" s="10"/>
      <c r="F740" s="11"/>
    </row>
    <row r="741" spans="5:6" ht="12.75">
      <c r="E741" s="10"/>
      <c r="F741" s="11"/>
    </row>
    <row r="742" spans="5:6" ht="12.75">
      <c r="E742" s="10"/>
      <c r="F742" s="11"/>
    </row>
    <row r="743" spans="5:6" ht="12.75">
      <c r="E743" s="10"/>
      <c r="F743" s="11"/>
    </row>
    <row r="744" spans="5:6" ht="12.75">
      <c r="E744" s="10"/>
      <c r="F744" s="11"/>
    </row>
    <row r="745" spans="5:6" ht="12.75">
      <c r="E745" s="10"/>
      <c r="F745" s="11"/>
    </row>
    <row r="746" spans="5:6" ht="12.75">
      <c r="E746" s="10"/>
      <c r="F746" s="11"/>
    </row>
    <row r="747" spans="5:6" ht="12.75">
      <c r="E747" s="10"/>
      <c r="F747" s="11"/>
    </row>
    <row r="748" spans="5:6" ht="12.75">
      <c r="E748" s="10"/>
      <c r="F748" s="11"/>
    </row>
    <row r="749" spans="5:6" ht="12.75">
      <c r="E749" s="10"/>
      <c r="F749" s="11"/>
    </row>
    <row r="750" spans="5:6" ht="12.75">
      <c r="E750" s="10"/>
      <c r="F750" s="11"/>
    </row>
    <row r="751" spans="5:6" ht="12.75">
      <c r="E751" s="10"/>
      <c r="F751" s="11"/>
    </row>
    <row r="752" spans="5:6" ht="12.75">
      <c r="E752" s="10"/>
      <c r="F752" s="11"/>
    </row>
    <row r="753" spans="5:6" ht="12.75">
      <c r="E753" s="10"/>
      <c r="F753" s="11"/>
    </row>
    <row r="754" spans="5:6" ht="12.75">
      <c r="E754" s="10"/>
      <c r="F754" s="11"/>
    </row>
    <row r="755" spans="5:6" ht="12.75">
      <c r="E755" s="10"/>
      <c r="F755" s="11"/>
    </row>
    <row r="756" spans="5:6" ht="12.75">
      <c r="E756" s="10"/>
      <c r="F756" s="11"/>
    </row>
    <row r="757" spans="5:6" ht="12.75">
      <c r="E757" s="10"/>
      <c r="F757" s="11"/>
    </row>
    <row r="758" spans="5:6" ht="12.75">
      <c r="E758" s="10"/>
      <c r="F758" s="11"/>
    </row>
    <row r="759" spans="5:6" ht="12.75">
      <c r="E759" s="10"/>
      <c r="F759" s="11"/>
    </row>
    <row r="760" spans="5:6" ht="12.75">
      <c r="E760" s="10"/>
      <c r="F760" s="11"/>
    </row>
    <row r="761" spans="5:6" ht="12.75">
      <c r="E761" s="10"/>
      <c r="F761" s="11"/>
    </row>
    <row r="762" spans="5:6" ht="12.75">
      <c r="E762" s="10"/>
      <c r="F762" s="11"/>
    </row>
    <row r="763" spans="5:6" ht="12.75">
      <c r="E763" s="10"/>
      <c r="F763" s="11"/>
    </row>
    <row r="764" spans="5:6" ht="12.75">
      <c r="E764" s="10"/>
      <c r="F764" s="11"/>
    </row>
    <row r="765" spans="5:6" ht="12.75">
      <c r="E765" s="10"/>
      <c r="F765" s="11"/>
    </row>
    <row r="766" spans="5:6" ht="12.75">
      <c r="E766" s="10"/>
      <c r="F766" s="11"/>
    </row>
    <row r="767" spans="5:6" ht="12.75">
      <c r="E767" s="10"/>
      <c r="F767" s="11"/>
    </row>
    <row r="768" spans="5:6" ht="12.75">
      <c r="E768" s="10"/>
      <c r="F768" s="11"/>
    </row>
    <row r="769" spans="5:6" ht="12.75">
      <c r="E769" s="10"/>
      <c r="F769" s="11"/>
    </row>
    <row r="770" spans="5:6" ht="12.75">
      <c r="E770" s="10"/>
      <c r="F770" s="11"/>
    </row>
    <row r="771" spans="5:6" ht="12.75">
      <c r="E771" s="10"/>
      <c r="F771" s="11"/>
    </row>
    <row r="772" spans="5:6" ht="12.75">
      <c r="E772" s="10"/>
      <c r="F772" s="11"/>
    </row>
    <row r="773" spans="5:6" ht="12.75">
      <c r="E773" s="10"/>
      <c r="F773" s="11"/>
    </row>
    <row r="774" spans="5:6" ht="12.75">
      <c r="E774" s="10"/>
      <c r="F774" s="11"/>
    </row>
    <row r="775" spans="5:6" ht="12.75">
      <c r="E775" s="10"/>
      <c r="F775" s="11"/>
    </row>
    <row r="776" spans="5:6" ht="12.75">
      <c r="E776" s="10"/>
      <c r="F776" s="11"/>
    </row>
    <row r="777" spans="5:6" ht="12.75">
      <c r="E777" s="10"/>
      <c r="F777" s="11"/>
    </row>
    <row r="778" spans="5:6" ht="12.75">
      <c r="E778" s="10"/>
      <c r="F778" s="11"/>
    </row>
    <row r="779" spans="5:6" ht="12.75">
      <c r="E779" s="10"/>
      <c r="F779" s="11"/>
    </row>
    <row r="780" spans="5:6" ht="12.75">
      <c r="E780" s="10"/>
      <c r="F780" s="11"/>
    </row>
    <row r="781" spans="5:6" ht="12.75">
      <c r="E781" s="10"/>
      <c r="F781" s="11"/>
    </row>
    <row r="782" spans="5:6" ht="12.75">
      <c r="E782" s="10"/>
      <c r="F782" s="11"/>
    </row>
    <row r="783" spans="5:6" ht="12.75">
      <c r="E783" s="10"/>
      <c r="F783" s="11"/>
    </row>
    <row r="784" spans="5:6" ht="12.75">
      <c r="E784" s="10"/>
      <c r="F784" s="11"/>
    </row>
    <row r="785" spans="5:6" ht="12.75">
      <c r="E785" s="10"/>
      <c r="F785" s="11"/>
    </row>
    <row r="786" spans="5:6" ht="12.75">
      <c r="E786" s="10"/>
      <c r="F786" s="11"/>
    </row>
    <row r="787" spans="5:6" ht="12.75">
      <c r="E787" s="10"/>
      <c r="F787" s="11"/>
    </row>
    <row r="788" spans="5:6" ht="12.75">
      <c r="E788" s="10"/>
      <c r="F788" s="11"/>
    </row>
    <row r="789" spans="5:6" ht="12.75">
      <c r="E789" s="10"/>
      <c r="F789" s="11"/>
    </row>
    <row r="790" spans="5:6" ht="12.75">
      <c r="E790" s="10"/>
      <c r="F790" s="11"/>
    </row>
    <row r="791" spans="5:6" ht="12.75">
      <c r="E791" s="10"/>
      <c r="F791" s="11"/>
    </row>
    <row r="792" spans="5:6" ht="12.75">
      <c r="E792" s="10"/>
      <c r="F792" s="11"/>
    </row>
    <row r="793" spans="5:6" ht="12.75">
      <c r="E793" s="10"/>
      <c r="F793" s="11"/>
    </row>
    <row r="794" spans="5:6" ht="12.75">
      <c r="E794" s="10"/>
      <c r="F794" s="11"/>
    </row>
    <row r="795" spans="5:6" ht="12.75">
      <c r="E795" s="10"/>
      <c r="F795" s="11"/>
    </row>
    <row r="796" spans="5:6" ht="12.75">
      <c r="E796" s="10"/>
      <c r="F796" s="11"/>
    </row>
    <row r="797" spans="5:6" ht="12.75">
      <c r="E797" s="10"/>
      <c r="F797" s="11"/>
    </row>
    <row r="798" spans="5:6" ht="12.75">
      <c r="E798" s="10"/>
      <c r="F798" s="11"/>
    </row>
    <row r="799" spans="5:6" ht="12.75">
      <c r="E799" s="10"/>
      <c r="F799" s="11"/>
    </row>
    <row r="800" spans="5:6" ht="12.75">
      <c r="E800" s="10"/>
      <c r="F800" s="11"/>
    </row>
    <row r="801" spans="5:6" ht="12.75">
      <c r="E801" s="10"/>
      <c r="F801" s="11"/>
    </row>
    <row r="802" spans="5:6" ht="12.75">
      <c r="E802" s="10"/>
      <c r="F802" s="11"/>
    </row>
    <row r="803" spans="5:6" ht="12.75">
      <c r="E803" s="10"/>
      <c r="F803" s="11"/>
    </row>
    <row r="804" spans="5:6" ht="12.75">
      <c r="E804" s="10"/>
      <c r="F804" s="11"/>
    </row>
    <row r="805" spans="5:6" ht="12.75">
      <c r="E805" s="10"/>
      <c r="F805" s="11"/>
    </row>
    <row r="806" spans="5:6" ht="12.75">
      <c r="E806" s="10"/>
      <c r="F806" s="11"/>
    </row>
    <row r="807" spans="5:6" ht="12.75">
      <c r="E807" s="10"/>
      <c r="F807" s="11"/>
    </row>
    <row r="808" spans="5:6" ht="12.75">
      <c r="E808" s="10"/>
      <c r="F808" s="11"/>
    </row>
    <row r="809" spans="5:6" ht="12.75">
      <c r="E809" s="10"/>
      <c r="F809" s="11"/>
    </row>
    <row r="810" spans="5:6" ht="12.75">
      <c r="E810" s="10"/>
      <c r="F810" s="11"/>
    </row>
    <row r="811" spans="5:6" ht="12.75">
      <c r="E811" s="10"/>
      <c r="F811" s="11"/>
    </row>
    <row r="812" spans="5:6" ht="12.75">
      <c r="E812" s="10"/>
      <c r="F812" s="11"/>
    </row>
    <row r="813" spans="5:6" ht="12.75">
      <c r="E813" s="10"/>
      <c r="F813" s="11"/>
    </row>
    <row r="814" spans="5:6" ht="12.75">
      <c r="E814" s="10"/>
      <c r="F814" s="11"/>
    </row>
    <row r="815" spans="5:6" ht="12.75">
      <c r="E815" s="10"/>
      <c r="F815" s="11"/>
    </row>
    <row r="816" spans="5:6" ht="12.75">
      <c r="E816" s="10"/>
      <c r="F816" s="11"/>
    </row>
    <row r="817" spans="5:6" ht="12.75">
      <c r="E817" s="10"/>
      <c r="F817" s="11"/>
    </row>
    <row r="818" spans="5:6" ht="12.75">
      <c r="E818" s="10"/>
      <c r="F818" s="11"/>
    </row>
    <row r="819" spans="5:6" ht="12.75">
      <c r="E819" s="10"/>
      <c r="F819" s="11"/>
    </row>
    <row r="820" spans="5:6" ht="12.75">
      <c r="E820" s="10"/>
      <c r="F820" s="11"/>
    </row>
    <row r="821" spans="5:6" ht="12.75">
      <c r="E821" s="10"/>
      <c r="F821" s="11"/>
    </row>
    <row r="822" spans="5:6" ht="12.75">
      <c r="E822" s="10"/>
      <c r="F822" s="11"/>
    </row>
    <row r="823" spans="5:6" ht="12.75">
      <c r="E823" s="10"/>
      <c r="F823" s="11"/>
    </row>
    <row r="824" spans="5:6" ht="12.75">
      <c r="E824" s="10"/>
      <c r="F824" s="11"/>
    </row>
    <row r="825" spans="5:6" ht="12.75">
      <c r="E825" s="10"/>
      <c r="F825" s="11"/>
    </row>
    <row r="826" spans="5:6" ht="12.75">
      <c r="E826" s="10"/>
      <c r="F826" s="11"/>
    </row>
    <row r="827" spans="5:6" ht="12.75">
      <c r="E827" s="10"/>
      <c r="F827" s="11"/>
    </row>
    <row r="828" spans="5:6" ht="12.75">
      <c r="E828" s="10"/>
      <c r="F828" s="11"/>
    </row>
    <row r="829" spans="5:6" ht="12.75">
      <c r="E829" s="10"/>
      <c r="F829" s="11"/>
    </row>
    <row r="830" spans="5:6" ht="12.75">
      <c r="E830" s="10"/>
      <c r="F830" s="11"/>
    </row>
    <row r="831" spans="5:6" ht="12.75">
      <c r="E831" s="10"/>
      <c r="F831" s="11"/>
    </row>
    <row r="832" spans="5:6" ht="12.75">
      <c r="E832" s="10"/>
      <c r="F832" s="11"/>
    </row>
    <row r="833" spans="5:6" ht="12.75">
      <c r="E833" s="10"/>
      <c r="F833" s="11"/>
    </row>
    <row r="834" spans="5:6" ht="12.75">
      <c r="E834" s="10"/>
      <c r="F834" s="11"/>
    </row>
    <row r="835" spans="5:6" ht="12.75">
      <c r="E835" s="10"/>
      <c r="F835" s="11"/>
    </row>
    <row r="836" spans="5:6" ht="12.75">
      <c r="E836" s="10"/>
      <c r="F836" s="11"/>
    </row>
    <row r="837" spans="5:6" ht="12.75">
      <c r="E837" s="10"/>
      <c r="F837" s="11"/>
    </row>
    <row r="838" spans="5:6" ht="12.75">
      <c r="E838" s="10"/>
      <c r="F838" s="11"/>
    </row>
    <row r="839" spans="5:6" ht="12.75">
      <c r="E839" s="10"/>
      <c r="F839" s="11"/>
    </row>
    <row r="840" spans="5:6" ht="12.75">
      <c r="E840" s="10"/>
      <c r="F840" s="11"/>
    </row>
    <row r="841" spans="5:6" ht="12.75">
      <c r="E841" s="10"/>
      <c r="F841" s="11"/>
    </row>
    <row r="842" spans="5:6" ht="12.75">
      <c r="E842" s="10"/>
      <c r="F842" s="11"/>
    </row>
    <row r="843" spans="5:6" ht="12.75">
      <c r="E843" s="10"/>
      <c r="F843" s="11"/>
    </row>
  </sheetData>
  <mergeCells count="26">
    <mergeCell ref="AF5:AF6"/>
    <mergeCell ref="G5:G6"/>
    <mergeCell ref="H5:M5"/>
    <mergeCell ref="N5:N6"/>
    <mergeCell ref="O5:O6"/>
    <mergeCell ref="P5:U5"/>
    <mergeCell ref="V5:V6"/>
    <mergeCell ref="W5:AA5"/>
    <mergeCell ref="AB5:AB6"/>
    <mergeCell ref="AC5:AC6"/>
    <mergeCell ref="AD5:AD6"/>
    <mergeCell ref="AE5:AE6"/>
    <mergeCell ref="A480:D480"/>
    <mergeCell ref="F5:F6"/>
    <mergeCell ref="A1:E1"/>
    <mergeCell ref="A2:E2"/>
    <mergeCell ref="A3:AD3"/>
    <mergeCell ref="A474:D474"/>
    <mergeCell ref="F474:K474"/>
    <mergeCell ref="Q474:U474"/>
    <mergeCell ref="Y474:AC474"/>
    <mergeCell ref="A5:A6"/>
    <mergeCell ref="B5:B6"/>
    <mergeCell ref="C5:C6"/>
    <mergeCell ref="D5:D6"/>
    <mergeCell ref="E5:E6"/>
  </mergeCells>
  <pageMargins left="0.17" right="0.17" top="0.36" bottom="0.3" header="0.3" footer="0.19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T843"/>
  <sheetViews>
    <sheetView workbookViewId="0">
      <pane xSplit="2" ySplit="6" topLeftCell="C468" activePane="bottomRight" state="frozen"/>
      <selection pane="topRight" activeCell="C1" sqref="C1"/>
      <selection pane="bottomLeft" activeCell="A4" sqref="A4"/>
      <selection pane="bottomRight" activeCell="C456" sqref="C456"/>
    </sheetView>
  </sheetViews>
  <sheetFormatPr defaultColWidth="14.42578125" defaultRowHeight="15.75" customHeight="1"/>
  <cols>
    <col min="1" max="1" width="4.7109375" style="2" customWidth="1"/>
    <col min="2" max="2" width="7.7109375" style="2" customWidth="1"/>
    <col min="3" max="3" width="19.85546875" style="2" customWidth="1"/>
    <col min="4" max="4" width="29.7109375" style="2" customWidth="1"/>
    <col min="5" max="5" width="6.42578125" style="2" hidden="1" customWidth="1"/>
    <col min="6" max="6" width="13.5703125" style="2" customWidth="1"/>
    <col min="7" max="7" width="14.7109375" style="2" customWidth="1"/>
    <col min="8" max="8" width="7.42578125" style="2" customWidth="1"/>
    <col min="9" max="10" width="4.5703125" style="2" customWidth="1"/>
    <col min="11" max="11" width="4.42578125" style="2" customWidth="1"/>
    <col min="12" max="12" width="6.140625" style="2" customWidth="1"/>
    <col min="13" max="13" width="5" style="2" customWidth="1"/>
    <col min="14" max="14" width="7.28515625" style="2" customWidth="1"/>
    <col min="15" max="15" width="7.7109375" style="2" customWidth="1"/>
    <col min="16" max="16" width="13.42578125" style="2" customWidth="1"/>
    <col min="17" max="18" width="10.140625" style="2" customWidth="1"/>
    <col min="19" max="20" width="11.140625" style="2" customWidth="1"/>
    <col min="21" max="21" width="9.7109375" style="2" customWidth="1"/>
    <col min="22" max="22" width="13" style="2" customWidth="1"/>
    <col min="23" max="23" width="10.7109375" style="2" customWidth="1"/>
    <col min="24" max="27" width="9.85546875" style="2" customWidth="1"/>
    <col min="28" max="28" width="11.140625" style="2" hidden="1" customWidth="1"/>
    <col min="29" max="29" width="12.140625" style="2" hidden="1" customWidth="1"/>
    <col min="30" max="31" width="7.7109375" style="2" hidden="1" customWidth="1"/>
    <col min="32" max="32" width="12.7109375" style="2" customWidth="1"/>
    <col min="33" max="16384" width="14.42578125" style="2"/>
  </cols>
  <sheetData>
    <row r="1" spans="1:43" s="63" customFormat="1">
      <c r="A1" s="86" t="s">
        <v>40</v>
      </c>
      <c r="B1" s="86"/>
      <c r="C1" s="86"/>
      <c r="D1" s="86"/>
      <c r="E1" s="86"/>
      <c r="F1" s="59"/>
      <c r="G1" s="60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62"/>
      <c r="U1" s="78"/>
      <c r="V1" s="78"/>
      <c r="W1" s="78"/>
      <c r="X1" s="78"/>
      <c r="Y1" s="78"/>
      <c r="Z1" s="78"/>
      <c r="AA1" s="78"/>
      <c r="AB1" s="78"/>
      <c r="AC1" s="78"/>
      <c r="AD1" s="78"/>
      <c r="AE1" s="62">
        <v>28</v>
      </c>
      <c r="AF1" s="62"/>
      <c r="AG1" s="62"/>
      <c r="AH1" s="78"/>
      <c r="AI1" s="78">
        <v>42</v>
      </c>
    </row>
    <row r="2" spans="1:43" s="63" customFormat="1">
      <c r="A2" s="86" t="s">
        <v>41</v>
      </c>
      <c r="B2" s="86"/>
      <c r="C2" s="86"/>
      <c r="D2" s="86"/>
      <c r="E2" s="86"/>
      <c r="F2" s="59"/>
      <c r="G2" s="60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62"/>
      <c r="U2" s="78"/>
      <c r="V2" s="78"/>
      <c r="W2" s="78"/>
      <c r="X2" s="78"/>
      <c r="Y2" s="78"/>
      <c r="Z2" s="78"/>
      <c r="AA2" s="78"/>
      <c r="AB2" s="78"/>
      <c r="AC2" s="78"/>
      <c r="AD2" s="78"/>
      <c r="AE2" s="62"/>
      <c r="AF2" s="62"/>
      <c r="AG2" s="62"/>
      <c r="AH2" s="78"/>
      <c r="AI2" s="78"/>
    </row>
    <row r="3" spans="1:43" s="63" customFormat="1">
      <c r="A3" s="83" t="s">
        <v>47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7"/>
      <c r="U3" s="83"/>
      <c r="V3" s="83"/>
      <c r="W3" s="83"/>
      <c r="X3" s="83"/>
      <c r="Y3" s="83"/>
      <c r="Z3" s="83"/>
      <c r="AA3" s="83"/>
      <c r="AB3" s="83"/>
      <c r="AC3" s="83"/>
      <c r="AD3" s="83"/>
      <c r="AE3" s="62"/>
      <c r="AF3" s="62"/>
      <c r="AG3" s="62"/>
      <c r="AH3" s="78"/>
      <c r="AI3" s="78"/>
    </row>
    <row r="4" spans="1:43" s="63" customForma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62"/>
      <c r="AF4" s="62"/>
      <c r="AG4" s="62"/>
      <c r="AH4" s="78"/>
      <c r="AI4" s="78"/>
    </row>
    <row r="5" spans="1:43" s="1" customFormat="1" ht="18" customHeight="1">
      <c r="A5" s="84" t="s">
        <v>0</v>
      </c>
      <c r="B5" s="84" t="s">
        <v>1</v>
      </c>
      <c r="C5" s="84" t="s">
        <v>2</v>
      </c>
      <c r="D5" s="84" t="s">
        <v>3</v>
      </c>
      <c r="E5" s="84" t="s">
        <v>4</v>
      </c>
      <c r="F5" s="84" t="s">
        <v>5</v>
      </c>
      <c r="G5" s="84" t="s">
        <v>6</v>
      </c>
      <c r="H5" s="91" t="s">
        <v>7</v>
      </c>
      <c r="I5" s="90"/>
      <c r="J5" s="90"/>
      <c r="K5" s="90"/>
      <c r="L5" s="90"/>
      <c r="M5" s="90"/>
      <c r="N5" s="84" t="s">
        <v>8</v>
      </c>
      <c r="O5" s="84" t="s">
        <v>9</v>
      </c>
      <c r="P5" s="91" t="s">
        <v>10</v>
      </c>
      <c r="Q5" s="90"/>
      <c r="R5" s="90"/>
      <c r="S5" s="90"/>
      <c r="T5" s="90"/>
      <c r="U5" s="90"/>
      <c r="V5" s="84" t="s">
        <v>11</v>
      </c>
      <c r="W5" s="91" t="s">
        <v>12</v>
      </c>
      <c r="X5" s="90"/>
      <c r="Y5" s="90"/>
      <c r="Z5" s="90"/>
      <c r="AA5" s="90"/>
      <c r="AB5" s="84" t="s">
        <v>13</v>
      </c>
      <c r="AC5" s="84" t="s">
        <v>14</v>
      </c>
      <c r="AD5" s="84" t="s">
        <v>15</v>
      </c>
      <c r="AE5" s="84" t="s">
        <v>16</v>
      </c>
      <c r="AF5" s="89" t="s">
        <v>17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s="1" customFormat="1" ht="46.5" customHeight="1">
      <c r="A6" s="85"/>
      <c r="B6" s="85"/>
      <c r="C6" s="85"/>
      <c r="D6" s="85"/>
      <c r="E6" s="85"/>
      <c r="F6" s="85"/>
      <c r="G6" s="85"/>
      <c r="H6" s="79" t="str">
        <f>[1]GD_CHAM_CONG!AN5</f>
        <v>X</v>
      </c>
      <c r="I6" s="79" t="s">
        <v>18</v>
      </c>
      <c r="J6" s="79" t="s">
        <v>19</v>
      </c>
      <c r="K6" s="79" t="s">
        <v>20</v>
      </c>
      <c r="L6" s="79" t="s">
        <v>21</v>
      </c>
      <c r="M6" s="79" t="s">
        <v>22</v>
      </c>
      <c r="N6" s="85"/>
      <c r="O6" s="85"/>
      <c r="P6" s="79" t="s">
        <v>23</v>
      </c>
      <c r="Q6" s="79" t="s">
        <v>24</v>
      </c>
      <c r="R6" s="79" t="s">
        <v>25</v>
      </c>
      <c r="S6" s="79" t="s">
        <v>26</v>
      </c>
      <c r="T6" s="79" t="s">
        <v>27</v>
      </c>
      <c r="U6" s="79" t="s">
        <v>28</v>
      </c>
      <c r="V6" s="85"/>
      <c r="W6" s="79" t="s">
        <v>29</v>
      </c>
      <c r="X6" s="79" t="s">
        <v>30</v>
      </c>
      <c r="Y6" s="79" t="s">
        <v>31</v>
      </c>
      <c r="Z6" s="79" t="s">
        <v>32</v>
      </c>
      <c r="AA6" s="79" t="s">
        <v>33</v>
      </c>
      <c r="AB6" s="85"/>
      <c r="AC6" s="85"/>
      <c r="AD6" s="85"/>
      <c r="AE6" s="85"/>
      <c r="AF6" s="90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19.5" customHeight="1">
      <c r="A7" s="12">
        <v>1</v>
      </c>
      <c r="B7" s="40">
        <f>[1]GD_CHUNG!B5</f>
        <v>10530</v>
      </c>
      <c r="C7" s="42" t="str">
        <f>[1]GD_CHUNG!C5</f>
        <v>Bùi Tuấn Anh</v>
      </c>
      <c r="D7" s="42" t="str">
        <f>[1]GD_CHUNG!D5</f>
        <v>Tổng Giám đốc</v>
      </c>
      <c r="E7" s="13" t="str">
        <f>[1]GD_CHUNG!G5</f>
        <v>HDKX</v>
      </c>
      <c r="F7" s="14">
        <f>VLOOKUP(B7,[1]GD_LCD_HS_LNS!$B$4:$E$993,4,FALSE)</f>
        <v>12671000</v>
      </c>
      <c r="G7" s="54">
        <f>VLOOKUP(B7,[1]GD_CHUNG!$B$5:$N$532,13,FALSE)</f>
        <v>10520054658011</v>
      </c>
      <c r="H7" s="15">
        <f>VLOOKUP(B7,[1]GD_CHAM_CONG!$C$6:$AN$934,38,FALSE)</f>
        <v>23</v>
      </c>
      <c r="I7" s="15">
        <f>VLOOKUP(B7,[1]GD_CHAM_CONG!$C$6:$AS$934,39,FALSE)+VLOOKUP(B7,[1]GD_CHAM_CONG!$C$6:$AS$934,40,FALSE)+VLOOKUP(B7,[1]GD_CHAM_CONG!$C$6:$AS$934,41,FALSE)+VLOOKUP(B7,[1]GD_CHAM_CONG!$C$6:$AS$934,42,FALSE)+VLOOKUP(B7,[1]GD_CHAM_CONG!$C$6:$AS$934,43,FALSE)</f>
        <v>0</v>
      </c>
      <c r="J7" s="15">
        <f>VLOOKUP(B7,[1]GD_CHAM_CONG!$C$6:$AV$934,44,FALSE)+VLOOKUP(B7,[1]GD_CHAM_CONG!$C$6:$AV$934,45,FALSE)+VLOOKUP(B7,[1]GD_CHAM_CONG!$C$6:$AV$934,46,FALSE)</f>
        <v>0</v>
      </c>
      <c r="K7" s="15">
        <f>VLOOKUP(B7,[1]GD_CHAM_CONG!$C$6:$AW$934,47,FALSE)</f>
        <v>0</v>
      </c>
      <c r="L7" s="15">
        <f>VLOOKUP(B7,[1]GD_CHAM_CONG!$C$6:$AZ$934,48,FALSE)</f>
        <v>0</v>
      </c>
      <c r="M7" s="15">
        <f>VLOOKUP(B7,[1]GD_CHAM_CONG!$C$6:$BF$934,50,FALSE)+VLOOKUP(B7,[1]GD_CHAM_CONG!$C$6:$BF$934,51,FALSE)+VLOOKUP(B7,[1]GD_CHAM_CONG!$C$6:$BF$934,52,FALSE)+VLOOKUP(B7,[1]GD_CHAM_CONG!$C$6:$BF$934,53,FALSE)+VLOOKUP(B7,[1]GD_CHAM_CONG!$C$6:$BF$934,54,FALSE)</f>
        <v>0</v>
      </c>
      <c r="N7" s="16">
        <f>VLOOKUP(B7,[1]GD_CHAM_CONG!$C$1:$BK$473,61,FALSE)</f>
        <v>1</v>
      </c>
      <c r="O7" s="15"/>
      <c r="P7" s="17">
        <f>VLOOKUP(B7,[1]RPT_LNS_LUONG_CHE_DO!$B$5:$BC$548,54,FALSE)</f>
        <v>52500000</v>
      </c>
      <c r="Q7" s="17">
        <f>VLOOKUP(B7,[1]RPT_LNS_LUONG_CHE_DO!$B$5:$CD$916,81,FALSE)</f>
        <v>0</v>
      </c>
      <c r="R7" s="17">
        <f>VLOOKUP(B7,[1]RPT_PHU_CAP_TN!$B$5:$G$992,6,FALSE)</f>
        <v>0</v>
      </c>
      <c r="S7" s="17">
        <f>VLOOKUP(B7,[1]RPT_TIEN_AN_TRUA!$B$5:$I$993,8,FALSE)</f>
        <v>680000</v>
      </c>
      <c r="T7" s="17">
        <f>VLOOKUP(B7,[1]RPT_LNS_LUONG_CHE_DO!$B$5:$BX$920,75,FALSE)+VLOOKUP(B7,[1]RPT_LNS_LUONG_CHE_DO!$B$5:$BY$920,76,FALSE)</f>
        <v>0</v>
      </c>
      <c r="U7" s="13">
        <f>VLOOKUP(B7,[1]RPT_CAC_KHOAN_GIAM_TRU!$B$4:$I$472,7,FALSE) + VLOOKUP(B7,[1]RPT_CAC_KHOAN_GIAM_TRU!$B$4:$I$472,8,FALSE)</f>
        <v>0</v>
      </c>
      <c r="V7" s="17">
        <f t="shared" ref="V7:V259" si="0">SUM(P7:T7)</f>
        <v>53180000</v>
      </c>
      <c r="W7" s="18">
        <f>VLOOKUP(B7,[1]RPT_BAO_HIEM!$B$5:$N$992,11,FALSE)</f>
        <v>1013680</v>
      </c>
      <c r="X7" s="18">
        <f>VLOOKUP(B7,[1]RPT_BAO_HIEM!$B$5:$N$992,12,FALSE)</f>
        <v>190065</v>
      </c>
      <c r="Y7" s="18">
        <f>VLOOKUP(B7,[1]RPT_BAO_HIEM!$B$5:$N$992,13,FALSE)</f>
        <v>126710</v>
      </c>
      <c r="Z7" s="19">
        <f>MIN(VLOOKUP(B7,[1]RPT_DOAN_PHI!$B$5:$H$894,7,FALSE),115000)</f>
        <v>115000</v>
      </c>
      <c r="AA7" s="18">
        <f>VLOOKUP(B7,[1]RPT_THUE!$B$5:$H$850,7,FALSE)</f>
        <v>6992386.2499999981</v>
      </c>
      <c r="AB7" s="18">
        <f t="shared" ref="AB7:AB259" si="1">SUM(W7:AA7)</f>
        <v>8437841.2499999981</v>
      </c>
      <c r="AC7" s="20">
        <f t="shared" ref="AC7:AC259" si="2">V7-AB7</f>
        <v>44742158.75</v>
      </c>
      <c r="AD7" s="21"/>
      <c r="AE7" s="22"/>
      <c r="AF7" s="20">
        <f t="shared" ref="AF7:AF259" si="3">AC7-AD7+AE7</f>
        <v>44742158.75</v>
      </c>
    </row>
    <row r="8" spans="1:43" ht="19.5" customHeight="1">
      <c r="A8" s="12">
        <f>+A7+1</f>
        <v>2</v>
      </c>
      <c r="B8" s="40">
        <f>[1]GD_CHUNG!B6</f>
        <v>10532</v>
      </c>
      <c r="C8" s="42" t="str">
        <f>[1]GD_CHUNG!C6</f>
        <v>Vũ Trung Thành</v>
      </c>
      <c r="D8" s="42" t="str">
        <f>[1]GD_CHUNG!D6</f>
        <v>Phó Tổng Giám đốc</v>
      </c>
      <c r="E8" s="13" t="str">
        <f>[1]GD_CHUNG!G6</f>
        <v>HDKX</v>
      </c>
      <c r="F8" s="14">
        <f>VLOOKUP(B8,[1]GD_LCD_HS_LNS!$B$4:$E$993,4,FALSE)</f>
        <v>10734000</v>
      </c>
      <c r="G8" s="54">
        <f>VLOOKUP(B8,[1]GD_CHUNG!$B$5:$N$532,13,FALSE)</f>
        <v>10520047943010</v>
      </c>
      <c r="H8" s="15">
        <f>VLOOKUP(B8,[1]GD_CHAM_CONG!$C$6:$AN$934,38,FALSE)</f>
        <v>23</v>
      </c>
      <c r="I8" s="15">
        <f>VLOOKUP(B8,[1]GD_CHAM_CONG!$C$6:$AS$934,39,FALSE)+VLOOKUP(B8,[1]GD_CHAM_CONG!$C$6:$AS$934,40,FALSE)+VLOOKUP(B8,[1]GD_CHAM_CONG!$C$6:$AS$934,41,FALSE)+VLOOKUP(B8,[1]GD_CHAM_CONG!$C$6:$AS$934,42,FALSE)+VLOOKUP(B8,[1]GD_CHAM_CONG!$C$6:$AS$934,43,FALSE)</f>
        <v>0</v>
      </c>
      <c r="J8" s="15">
        <f>VLOOKUP(B8,[1]GD_CHAM_CONG!$C$6:$AV$934,44,FALSE)+VLOOKUP(B8,[1]GD_CHAM_CONG!$C$6:$AV$934,45,FALSE)+VLOOKUP(B8,[1]GD_CHAM_CONG!$C$6:$AV$934,46,FALSE)</f>
        <v>0</v>
      </c>
      <c r="K8" s="15">
        <f>VLOOKUP(B8,[1]GD_CHAM_CONG!$C$6:$AW$934,47,FALSE)</f>
        <v>0</v>
      </c>
      <c r="L8" s="15">
        <f>VLOOKUP(B8,[1]GD_CHAM_CONG!$C$6:$AZ$934,48,FALSE)</f>
        <v>0</v>
      </c>
      <c r="M8" s="15">
        <f>VLOOKUP(B8,[1]GD_CHAM_CONG!$C$6:$BF$934,50,FALSE)+VLOOKUP(B8,[1]GD_CHAM_CONG!$C$6:$BF$934,51,FALSE)+VLOOKUP(B8,[1]GD_CHAM_CONG!$C$6:$BF$934,52,FALSE)+VLOOKUP(B8,[1]GD_CHAM_CONG!$C$6:$BF$934,53,FALSE)+VLOOKUP(B8,[1]GD_CHAM_CONG!$C$6:$BF$934,54,FALSE)</f>
        <v>0</v>
      </c>
      <c r="N8" s="16">
        <f>VLOOKUP(B8,[1]GD_CHAM_CONG!$C$1:$BK$473,61,FALSE)</f>
        <v>1</v>
      </c>
      <c r="O8" s="15"/>
      <c r="P8" s="17">
        <f>VLOOKUP(B8,[1]RPT_LNS_LUONG_CHE_DO!$B$5:$BC$548,54,FALSE)</f>
        <v>42000000</v>
      </c>
      <c r="Q8" s="17">
        <f>VLOOKUP(B8,[1]RPT_LNS_LUONG_CHE_DO!$B$5:$CD$916,81,FALSE)</f>
        <v>0</v>
      </c>
      <c r="R8" s="17">
        <f>VLOOKUP(B8,[1]RPT_PHU_CAP_TN!$B$5:$G$992,6,FALSE)</f>
        <v>0</v>
      </c>
      <c r="S8" s="17">
        <f>VLOOKUP(B8,[1]RPT_TIEN_AN_TRUA!$B$5:$I$993,8,FALSE)</f>
        <v>680000</v>
      </c>
      <c r="T8" s="17">
        <f>VLOOKUP(B8,[1]RPT_LNS_LUONG_CHE_DO!$B$5:$BX$920,75,FALSE)+VLOOKUP(B8,[1]RPT_LNS_LUONG_CHE_DO!$B$5:$BY$920,76,FALSE)</f>
        <v>0</v>
      </c>
      <c r="U8" s="13">
        <f>VLOOKUP(B8,[1]RPT_CAC_KHOAN_GIAM_TRU!$B$4:$I$472,7,FALSE) + VLOOKUP(B8,[1]RPT_CAC_KHOAN_GIAM_TRU!$B$4:$I$472,8,FALSE)</f>
        <v>0</v>
      </c>
      <c r="V8" s="17">
        <f t="shared" si="0"/>
        <v>42680000</v>
      </c>
      <c r="W8" s="18">
        <f>VLOOKUP(B8,[1]RPT_BAO_HIEM!$B$5:$N$992,11,FALSE)</f>
        <v>858720</v>
      </c>
      <c r="X8" s="18">
        <f>VLOOKUP(B8,[1]RPT_BAO_HIEM!$B$5:$N$992,12,FALSE)</f>
        <v>161010</v>
      </c>
      <c r="Y8" s="18">
        <f>VLOOKUP(B8,[1]RPT_BAO_HIEM!$B$5:$N$992,13,FALSE)</f>
        <v>107340</v>
      </c>
      <c r="Z8" s="19">
        <f>MIN(VLOOKUP(B8,[1]RPT_DOAN_PHI!$B$5:$H$894,7,FALSE),115000)</f>
        <v>107340</v>
      </c>
      <c r="AA8" s="18">
        <f>VLOOKUP(B8,[1]RPT_THUE!$B$5:$H$850,7,FALSE)</f>
        <v>3284586</v>
      </c>
      <c r="AB8" s="18">
        <f t="shared" si="1"/>
        <v>4518996</v>
      </c>
      <c r="AC8" s="20">
        <f t="shared" si="2"/>
        <v>38161004</v>
      </c>
      <c r="AD8" s="21"/>
      <c r="AE8" s="22"/>
      <c r="AF8" s="20">
        <f t="shared" si="3"/>
        <v>38161004</v>
      </c>
    </row>
    <row r="9" spans="1:43" ht="19.5" customHeight="1">
      <c r="A9" s="12">
        <f t="shared" ref="A9:A72" si="4">+A8+1</f>
        <v>3</v>
      </c>
      <c r="B9" s="40">
        <f>[1]GD_CHUNG!B7</f>
        <v>10806</v>
      </c>
      <c r="C9" s="42" t="str">
        <f>[1]GD_CHUNG!C7</f>
        <v>Phương Hồng Minh</v>
      </c>
      <c r="D9" s="42" t="str">
        <f>[1]GD_CHUNG!D7</f>
        <v>Phó Tổng Giám đốc</v>
      </c>
      <c r="E9" s="13" t="str">
        <f>[1]GD_CHUNG!G7</f>
        <v>HDKX</v>
      </c>
      <c r="F9" s="14">
        <f>VLOOKUP(B9,[1]GD_LCD_HS_LNS!$B$4:$E$993,4,FALSE)</f>
        <v>10734000</v>
      </c>
      <c r="G9" s="54">
        <f>VLOOKUP(B9,[1]GD_CHUNG!$B$5:$N$532,13,FALSE)</f>
        <v>10520973265018</v>
      </c>
      <c r="H9" s="15">
        <f>VLOOKUP(B9,[1]GD_CHAM_CONG!$C$6:$AN$934,38,FALSE)</f>
        <v>23</v>
      </c>
      <c r="I9" s="15">
        <f>VLOOKUP(B9,[1]GD_CHAM_CONG!$C$6:$AS$934,39,FALSE)+VLOOKUP(B9,[1]GD_CHAM_CONG!$C$6:$AS$934,40,FALSE)+VLOOKUP(B9,[1]GD_CHAM_CONG!$C$6:$AS$934,41,FALSE)+VLOOKUP(B9,[1]GD_CHAM_CONG!$C$6:$AS$934,42,FALSE)+VLOOKUP(B9,[1]GD_CHAM_CONG!$C$6:$AS$934,43,FALSE)</f>
        <v>0</v>
      </c>
      <c r="J9" s="15">
        <f>VLOOKUP(B9,[1]GD_CHAM_CONG!$C$6:$AV$934,44,FALSE)+VLOOKUP(B9,[1]GD_CHAM_CONG!$C$6:$AV$934,45,FALSE)+VLOOKUP(B9,[1]GD_CHAM_CONG!$C$6:$AV$934,46,FALSE)</f>
        <v>0</v>
      </c>
      <c r="K9" s="15">
        <f>VLOOKUP(B9,[1]GD_CHAM_CONG!$C$6:$AW$934,47,FALSE)</f>
        <v>0</v>
      </c>
      <c r="L9" s="15">
        <f>VLOOKUP(B9,[1]GD_CHAM_CONG!$C$6:$AZ$934,48,FALSE)</f>
        <v>0</v>
      </c>
      <c r="M9" s="15">
        <f>VLOOKUP(B9,[1]GD_CHAM_CONG!$C$6:$BF$934,50,FALSE)+VLOOKUP(B9,[1]GD_CHAM_CONG!$C$6:$BF$934,51,FALSE)+VLOOKUP(B9,[1]GD_CHAM_CONG!$C$6:$BF$934,52,FALSE)+VLOOKUP(B9,[1]GD_CHAM_CONG!$C$6:$BF$934,53,FALSE)+VLOOKUP(B9,[1]GD_CHAM_CONG!$C$6:$BF$934,54,FALSE)</f>
        <v>0</v>
      </c>
      <c r="N9" s="16">
        <f>VLOOKUP(B9,[1]GD_CHAM_CONG!$C$1:$BK$473,61,FALSE)</f>
        <v>1</v>
      </c>
      <c r="O9" s="15"/>
      <c r="P9" s="17">
        <f>VLOOKUP(B9,[1]RPT_LNS_LUONG_CHE_DO!$B$5:$BC$548,54,FALSE)</f>
        <v>42000000</v>
      </c>
      <c r="Q9" s="17">
        <f>VLOOKUP(B9,[1]RPT_LNS_LUONG_CHE_DO!$B$5:$CD$916,81,FALSE)</f>
        <v>0</v>
      </c>
      <c r="R9" s="17">
        <f>VLOOKUP(B9,[1]RPT_PHU_CAP_TN!$B$5:$G$992,6,FALSE)</f>
        <v>0</v>
      </c>
      <c r="S9" s="17">
        <f>VLOOKUP(B9,[1]RPT_TIEN_AN_TRUA!$B$5:$I$993,8,FALSE)</f>
        <v>680000</v>
      </c>
      <c r="T9" s="17">
        <f>VLOOKUP(B9,[1]RPT_LNS_LUONG_CHE_DO!$B$5:$BX$920,75,FALSE)+VLOOKUP(B9,[1]RPT_LNS_LUONG_CHE_DO!$B$5:$BY$920,76,FALSE)</f>
        <v>0</v>
      </c>
      <c r="U9" s="13">
        <f>VLOOKUP(B9,[1]RPT_CAC_KHOAN_GIAM_TRU!$B$4:$I$472,7,FALSE) + VLOOKUP(B9,[1]RPT_CAC_KHOAN_GIAM_TRU!$B$4:$I$472,8,FALSE)</f>
        <v>0</v>
      </c>
      <c r="V9" s="17">
        <f t="shared" si="0"/>
        <v>42680000</v>
      </c>
      <c r="W9" s="18">
        <f>VLOOKUP(B9,[1]RPT_BAO_HIEM!$B$5:$N$992,11,FALSE)</f>
        <v>858720</v>
      </c>
      <c r="X9" s="18">
        <f>VLOOKUP(B9,[1]RPT_BAO_HIEM!$B$5:$N$992,12,FALSE)</f>
        <v>161010</v>
      </c>
      <c r="Y9" s="18">
        <f>VLOOKUP(B9,[1]RPT_BAO_HIEM!$B$5:$N$992,13,FALSE)</f>
        <v>107340</v>
      </c>
      <c r="Z9" s="19">
        <f>MIN(VLOOKUP(B9,[1]RPT_DOAN_PHI!$B$5:$H$894,7,FALSE),115000)</f>
        <v>107340</v>
      </c>
      <c r="AA9" s="18">
        <f>VLOOKUP(B9,[1]RPT_THUE!$B$5:$H$850,7,FALSE)</f>
        <v>3284586</v>
      </c>
      <c r="AB9" s="18">
        <f t="shared" si="1"/>
        <v>4518996</v>
      </c>
      <c r="AC9" s="20">
        <f t="shared" si="2"/>
        <v>38161004</v>
      </c>
      <c r="AD9" s="21"/>
      <c r="AE9" s="22"/>
      <c r="AF9" s="20">
        <f t="shared" si="3"/>
        <v>38161004</v>
      </c>
    </row>
    <row r="10" spans="1:43" ht="19.5" customHeight="1">
      <c r="A10" s="12">
        <f t="shared" si="4"/>
        <v>4</v>
      </c>
      <c r="B10" s="40">
        <f>[1]GD_CHUNG!B8</f>
        <v>10796</v>
      </c>
      <c r="C10" s="42" t="str">
        <f>[1]GD_CHUNG!C8</f>
        <v>Trần Thị Thúy Oanh</v>
      </c>
      <c r="D10" s="42" t="str">
        <f>[1]GD_CHUNG!D8</f>
        <v>Kê toán trưởng</v>
      </c>
      <c r="E10" s="13" t="str">
        <f>[1]GD_CHUNG!G8</f>
        <v>HDKX</v>
      </c>
      <c r="F10" s="14">
        <f>VLOOKUP(B10,[1]GD_LCD_HS_LNS!$B$4:$E$993,4,FALSE)</f>
        <v>8603000</v>
      </c>
      <c r="G10" s="54">
        <f>VLOOKUP(B10,[1]GD_CHUNG!$B$5:$N$532,13,FALSE)</f>
        <v>10510102100014</v>
      </c>
      <c r="H10" s="15">
        <f>VLOOKUP(B10,[1]GD_CHAM_CONG!$C$6:$AN$934,38,FALSE)</f>
        <v>23</v>
      </c>
      <c r="I10" s="15">
        <f>VLOOKUP(B10,[1]GD_CHAM_CONG!$C$6:$AS$934,39,FALSE)+VLOOKUP(B10,[1]GD_CHAM_CONG!$C$6:$AS$934,40,FALSE)+VLOOKUP(B10,[1]GD_CHAM_CONG!$C$6:$AS$934,41,FALSE)+VLOOKUP(B10,[1]GD_CHAM_CONG!$C$6:$AS$934,42,FALSE)+VLOOKUP(B10,[1]GD_CHAM_CONG!$C$6:$AS$934,43,FALSE)</f>
        <v>0</v>
      </c>
      <c r="J10" s="15">
        <f>VLOOKUP(B10,[1]GD_CHAM_CONG!$C$6:$AV$934,44,FALSE)+VLOOKUP(B10,[1]GD_CHAM_CONG!$C$6:$AV$934,45,FALSE)+VLOOKUP(B10,[1]GD_CHAM_CONG!$C$6:$AV$934,46,FALSE)</f>
        <v>0</v>
      </c>
      <c r="K10" s="15">
        <f>VLOOKUP(B10,[1]GD_CHAM_CONG!$C$6:$AW$934,47,FALSE)</f>
        <v>0</v>
      </c>
      <c r="L10" s="15">
        <f>VLOOKUP(B10,[1]GD_CHAM_CONG!$C$6:$AZ$934,48,FALSE)</f>
        <v>0</v>
      </c>
      <c r="M10" s="15">
        <f>VLOOKUP(B10,[1]GD_CHAM_CONG!$C$6:$BF$934,50,FALSE)+VLOOKUP(B10,[1]GD_CHAM_CONG!$C$6:$BF$934,51,FALSE)+VLOOKUP(B10,[1]GD_CHAM_CONG!$C$6:$BF$934,52,FALSE)+VLOOKUP(B10,[1]GD_CHAM_CONG!$C$6:$BF$934,53,FALSE)+VLOOKUP(B10,[1]GD_CHAM_CONG!$C$6:$BF$934,54,FALSE)</f>
        <v>0</v>
      </c>
      <c r="N10" s="16">
        <f>VLOOKUP(B10,[1]GD_CHAM_CONG!$C$1:$BK$473,61,FALSE)</f>
        <v>1</v>
      </c>
      <c r="O10" s="15"/>
      <c r="P10" s="17">
        <f>VLOOKUP(B10,[1]RPT_LNS_LUONG_CHE_DO!$B$5:$BC$548,54,FALSE)</f>
        <v>35000000</v>
      </c>
      <c r="Q10" s="17">
        <f>VLOOKUP(B10,[1]RPT_LNS_LUONG_CHE_DO!$B$5:$CD$916,81,FALSE)</f>
        <v>0</v>
      </c>
      <c r="R10" s="17">
        <f>VLOOKUP(B10,[1]RPT_PHU_CAP_TN!$B$5:$G$992,6,FALSE)</f>
        <v>0</v>
      </c>
      <c r="S10" s="17">
        <f>VLOOKUP(B10,[1]RPT_TIEN_AN_TRUA!$B$5:$I$993,8,FALSE)</f>
        <v>680000</v>
      </c>
      <c r="T10" s="17">
        <f>VLOOKUP(B10,[1]RPT_LNS_LUONG_CHE_DO!$B$5:$BX$920,75,FALSE)+VLOOKUP(B10,[1]RPT_LNS_LUONG_CHE_DO!$B$5:$BY$920,76,FALSE)</f>
        <v>0</v>
      </c>
      <c r="U10" s="13">
        <f>VLOOKUP(B10,[1]RPT_CAC_KHOAN_GIAM_TRU!$B$4:$I$472,7,FALSE) + VLOOKUP(B10,[1]RPT_CAC_KHOAN_GIAM_TRU!$B$4:$I$472,8,FALSE)</f>
        <v>0</v>
      </c>
      <c r="V10" s="17">
        <f t="shared" si="0"/>
        <v>35680000</v>
      </c>
      <c r="W10" s="18">
        <f>VLOOKUP(B10,[1]RPT_BAO_HIEM!$B$5:$N$992,11,FALSE)</f>
        <v>688240</v>
      </c>
      <c r="X10" s="18">
        <f>VLOOKUP(B10,[1]RPT_BAO_HIEM!$B$5:$N$992,12,FALSE)</f>
        <v>129045</v>
      </c>
      <c r="Y10" s="18">
        <f>VLOOKUP(B10,[1]RPT_BAO_HIEM!$B$5:$N$992,13,FALSE)</f>
        <v>86030</v>
      </c>
      <c r="Z10" s="19">
        <f>MIN(VLOOKUP(B10,[1]RPT_DOAN_PHI!$B$5:$H$894,7,FALSE),115000)</f>
        <v>86030</v>
      </c>
      <c r="AA10" s="18">
        <f>VLOOKUP(B10,[1]RPT_THUE!$B$5:$H$850,7,FALSE)</f>
        <v>2649337</v>
      </c>
      <c r="AB10" s="18">
        <f t="shared" si="1"/>
        <v>3638682</v>
      </c>
      <c r="AC10" s="20">
        <f t="shared" si="2"/>
        <v>32041318</v>
      </c>
      <c r="AD10" s="21"/>
      <c r="AE10" s="21"/>
      <c r="AF10" s="20">
        <f t="shared" si="3"/>
        <v>32041318</v>
      </c>
    </row>
    <row r="11" spans="1:43" ht="19.5" customHeight="1">
      <c r="A11" s="12">
        <f t="shared" si="4"/>
        <v>5</v>
      </c>
      <c r="B11" s="40">
        <f>[1]GD_CHUNG!B9</f>
        <v>10555</v>
      </c>
      <c r="C11" s="42" t="str">
        <f>[1]GD_CHUNG!C9</f>
        <v>Nguyễn Ngọc Nguyên</v>
      </c>
      <c r="D11" s="42" t="str">
        <f>[1]GD_CHUNG!D9</f>
        <v>Trưởng phòng</v>
      </c>
      <c r="E11" s="13" t="str">
        <f>[1]GD_CHUNG!G9</f>
        <v>HDKX</v>
      </c>
      <c r="F11" s="14">
        <f>VLOOKUP(B11,[1]GD_LCD_HS_LNS!$B$4:$E$993,4,FALSE)</f>
        <v>5503000</v>
      </c>
      <c r="G11" s="54">
        <f>VLOOKUP(B11,[1]GD_CHUNG!$B$5:$N$532,13,FALSE)</f>
        <v>10520003354018</v>
      </c>
      <c r="H11" s="15">
        <f>VLOOKUP(B11,[1]GD_CHAM_CONG!$C$6:$AN$934,38,FALSE)</f>
        <v>23</v>
      </c>
      <c r="I11" s="15">
        <f>VLOOKUP(B11,[1]GD_CHAM_CONG!$C$6:$AS$934,39,FALSE)+VLOOKUP(B11,[1]GD_CHAM_CONG!$C$6:$AS$934,40,FALSE)+VLOOKUP(B11,[1]GD_CHAM_CONG!$C$6:$AS$934,41,FALSE)+VLOOKUP(B11,[1]GD_CHAM_CONG!$C$6:$AS$934,42,FALSE)+VLOOKUP(B11,[1]GD_CHAM_CONG!$C$6:$AS$934,43,FALSE)</f>
        <v>0</v>
      </c>
      <c r="J11" s="15">
        <f>VLOOKUP(B11,[1]GD_CHAM_CONG!$C$6:$AV$934,44,FALSE)+VLOOKUP(B11,[1]GD_CHAM_CONG!$C$6:$AV$934,45,FALSE)+VLOOKUP(B11,[1]GD_CHAM_CONG!$C$6:$AV$934,46,FALSE)</f>
        <v>0</v>
      </c>
      <c r="K11" s="15">
        <f>VLOOKUP(B11,[1]GD_CHAM_CONG!$C$6:$AW$934,47,FALSE)</f>
        <v>0</v>
      </c>
      <c r="L11" s="15">
        <f>VLOOKUP(B11,[1]GD_CHAM_CONG!$C$6:$AZ$934,48,FALSE)</f>
        <v>0</v>
      </c>
      <c r="M11" s="15">
        <f>VLOOKUP(B11,[1]GD_CHAM_CONG!$C$6:$BF$934,50,FALSE)+VLOOKUP(B11,[1]GD_CHAM_CONG!$C$6:$BF$934,51,FALSE)+VLOOKUP(B11,[1]GD_CHAM_CONG!$C$6:$BF$934,52,FALSE)+VLOOKUP(B11,[1]GD_CHAM_CONG!$C$6:$BF$934,53,FALSE)+VLOOKUP(B11,[1]GD_CHAM_CONG!$C$6:$BF$934,54,FALSE)</f>
        <v>0</v>
      </c>
      <c r="N11" s="16">
        <f>VLOOKUP(B11,[1]GD_CHAM_CONG!$C$1:$BK$473,61,FALSE)</f>
        <v>1</v>
      </c>
      <c r="O11" s="16">
        <f>VLOOKUP(B11,[1]GD_LCD_HS_LNS!$B$4:$F$469,5,FALSE)</f>
        <v>6.33</v>
      </c>
      <c r="P11" s="17">
        <f>VLOOKUP(B11,[1]RPT_LNS_LUONG_CHE_DO!$B$5:$BC$548,54,FALSE)</f>
        <v>28485000</v>
      </c>
      <c r="Q11" s="17">
        <f>VLOOKUP(B11,[1]RPT_LNS_LUONG_CHE_DO!$B$5:$CD$916,81,FALSE)</f>
        <v>0</v>
      </c>
      <c r="R11" s="17">
        <f>VLOOKUP(B11,[1]RPT_PHU_CAP_TN!$B$5:$G$992,6,FALSE)</f>
        <v>0</v>
      </c>
      <c r="S11" s="17">
        <f>VLOOKUP(B11,[1]RPT_TIEN_AN_TRUA!$B$5:$I$993,8,FALSE)</f>
        <v>680000</v>
      </c>
      <c r="T11" s="17">
        <f>VLOOKUP(B11,[1]RPT_LNS_LUONG_CHE_DO!$B$5:$BX$920,75,FALSE)+VLOOKUP(B11,[1]RPT_LNS_LUONG_CHE_DO!$B$5:$BY$920,76,FALSE)</f>
        <v>0</v>
      </c>
      <c r="U11" s="13">
        <f>VLOOKUP(B11,[1]RPT_CAC_KHOAN_GIAM_TRU!$B$4:$I$472,7,FALSE) + VLOOKUP(B11,[1]RPT_CAC_KHOAN_GIAM_TRU!$B$4:$I$472,8,FALSE)</f>
        <v>0</v>
      </c>
      <c r="V11" s="17">
        <f t="shared" si="0"/>
        <v>29165000</v>
      </c>
      <c r="W11" s="18">
        <f>VLOOKUP(B11,[1]RPT_BAO_HIEM!$B$5:$N$992,11,FALSE)</f>
        <v>440240</v>
      </c>
      <c r="X11" s="18">
        <f>VLOOKUP(B11,[1]RPT_BAO_HIEM!$B$5:$N$992,12,FALSE)</f>
        <v>82545</v>
      </c>
      <c r="Y11" s="18">
        <f>VLOOKUP(B11,[1]RPT_BAO_HIEM!$B$5:$N$992,13,FALSE)</f>
        <v>55030</v>
      </c>
      <c r="Z11" s="19">
        <f>MIN(VLOOKUP(B11,[1]RPT_DOAN_PHI!$B$5:$H$894,7,FALSE),115000)</f>
        <v>55030</v>
      </c>
      <c r="AA11" s="18">
        <f>VLOOKUP(B11,[1]RPT_THUE!$B$5:$H$850,7,FALSE)</f>
        <v>1006077.75</v>
      </c>
      <c r="AB11" s="18">
        <f t="shared" si="1"/>
        <v>1638922.75</v>
      </c>
      <c r="AC11" s="20">
        <f t="shared" si="2"/>
        <v>27526077.25</v>
      </c>
      <c r="AD11" s="21"/>
      <c r="AE11" s="21"/>
      <c r="AF11" s="20">
        <f t="shared" si="3"/>
        <v>27526077.25</v>
      </c>
    </row>
    <row r="12" spans="1:43" ht="19.5" customHeight="1">
      <c r="A12" s="12">
        <f t="shared" si="4"/>
        <v>6</v>
      </c>
      <c r="B12" s="40">
        <f>[1]GD_CHUNG!B10</f>
        <v>10554</v>
      </c>
      <c r="C12" s="42" t="str">
        <f>[1]GD_CHUNG!C10</f>
        <v>Nguyễn Đình Tuyến</v>
      </c>
      <c r="D12" s="42" t="str">
        <f>[1]GD_CHUNG!D10</f>
        <v>Phó Trưởng Phòng</v>
      </c>
      <c r="E12" s="13" t="str">
        <f>[1]GD_CHUNG!G10</f>
        <v>HDKX</v>
      </c>
      <c r="F12" s="14">
        <f>VLOOKUP(B12,[1]GD_LCD_HS_LNS!$B$4:$E$993,4,FALSE)</f>
        <v>5309000</v>
      </c>
      <c r="G12" s="54">
        <f>VLOOKUP(B12,[1]GD_CHUNG!$B$5:$N$532,13,FALSE)</f>
        <v>10520220398015</v>
      </c>
      <c r="H12" s="15">
        <f>VLOOKUP(B12,[1]GD_CHAM_CONG!$C$6:$AN$934,38,FALSE)</f>
        <v>23</v>
      </c>
      <c r="I12" s="15">
        <f>VLOOKUP(B12,[1]GD_CHAM_CONG!$C$6:$AS$934,39,FALSE)+VLOOKUP(B12,[1]GD_CHAM_CONG!$C$6:$AS$934,40,FALSE)+VLOOKUP(B12,[1]GD_CHAM_CONG!$C$6:$AS$934,41,FALSE)+VLOOKUP(B12,[1]GD_CHAM_CONG!$C$6:$AS$934,42,FALSE)+VLOOKUP(B12,[1]GD_CHAM_CONG!$C$6:$AS$934,43,FALSE)</f>
        <v>0</v>
      </c>
      <c r="J12" s="15">
        <f>VLOOKUP(B12,[1]GD_CHAM_CONG!$C$6:$AV$934,44,FALSE)+VLOOKUP(B12,[1]GD_CHAM_CONG!$C$6:$AV$934,45,FALSE)+VLOOKUP(B12,[1]GD_CHAM_CONG!$C$6:$AV$934,46,FALSE)</f>
        <v>0</v>
      </c>
      <c r="K12" s="15">
        <f>VLOOKUP(B12,[1]GD_CHAM_CONG!$C$6:$AW$934,47,FALSE)</f>
        <v>0</v>
      </c>
      <c r="L12" s="15">
        <f>VLOOKUP(B12,[1]GD_CHAM_CONG!$C$6:$AZ$934,48,FALSE)</f>
        <v>0</v>
      </c>
      <c r="M12" s="15">
        <f>VLOOKUP(B12,[1]GD_CHAM_CONG!$C$6:$BF$934,50,FALSE)+VLOOKUP(B12,[1]GD_CHAM_CONG!$C$6:$BF$934,51,FALSE)+VLOOKUP(B12,[1]GD_CHAM_CONG!$C$6:$BF$934,52,FALSE)+VLOOKUP(B12,[1]GD_CHAM_CONG!$C$6:$BF$934,53,FALSE)+VLOOKUP(B12,[1]GD_CHAM_CONG!$C$6:$BF$934,54,FALSE)</f>
        <v>0</v>
      </c>
      <c r="N12" s="16">
        <f>VLOOKUP(B12,[1]GD_CHAM_CONG!$C$1:$BK$473,61,FALSE)</f>
        <v>1</v>
      </c>
      <c r="O12" s="16">
        <f>VLOOKUP(B12,[1]GD_LCD_HS_LNS!$B$4:$F$469,5,FALSE)</f>
        <v>5.19</v>
      </c>
      <c r="P12" s="17">
        <f>VLOOKUP(B12,[1]RPT_LNS_LUONG_CHE_DO!$B$5:$BC$548,54,FALSE)</f>
        <v>23355000</v>
      </c>
      <c r="Q12" s="17">
        <f>VLOOKUP(B12,[1]RPT_LNS_LUONG_CHE_DO!$B$5:$CD$916,81,FALSE)</f>
        <v>0</v>
      </c>
      <c r="R12" s="17">
        <f>VLOOKUP(B12,[1]RPT_PHU_CAP_TN!$B$5:$G$992,6,FALSE)</f>
        <v>0</v>
      </c>
      <c r="S12" s="17">
        <f>VLOOKUP(B12,[1]RPT_TIEN_AN_TRUA!$B$5:$I$993,8,FALSE)</f>
        <v>680000</v>
      </c>
      <c r="T12" s="17">
        <f>VLOOKUP(B12,[1]RPT_LNS_LUONG_CHE_DO!$B$5:$BX$920,75,FALSE)+VLOOKUP(B12,[1]RPT_LNS_LUONG_CHE_DO!$B$5:$BY$920,76,FALSE)</f>
        <v>0</v>
      </c>
      <c r="U12" s="13">
        <f>VLOOKUP(B12,[1]RPT_CAC_KHOAN_GIAM_TRU!$B$4:$I$472,7,FALSE) + VLOOKUP(B12,[1]RPT_CAC_KHOAN_GIAM_TRU!$B$4:$I$472,8,FALSE)</f>
        <v>0</v>
      </c>
      <c r="V12" s="17">
        <f t="shared" si="0"/>
        <v>24035000</v>
      </c>
      <c r="W12" s="18">
        <f>VLOOKUP(B12,[1]RPT_BAO_HIEM!$B$5:$N$992,11,FALSE)</f>
        <v>424720</v>
      </c>
      <c r="X12" s="18">
        <f>VLOOKUP(B12,[1]RPT_BAO_HIEM!$B$5:$N$992,12,FALSE)</f>
        <v>79635</v>
      </c>
      <c r="Y12" s="18">
        <f>VLOOKUP(B12,[1]RPT_BAO_HIEM!$B$5:$N$992,13,FALSE)</f>
        <v>53090</v>
      </c>
      <c r="Z12" s="19">
        <f>MIN(VLOOKUP(B12,[1]RPT_DOAN_PHI!$B$5:$H$894,7,FALSE),115000)</f>
        <v>53090</v>
      </c>
      <c r="AA12" s="18">
        <f>VLOOKUP(B12,[1]RPT_THUE!$B$5:$H$850,7,FALSE)</f>
        <v>409755.5</v>
      </c>
      <c r="AB12" s="18">
        <f t="shared" si="1"/>
        <v>1020290.5</v>
      </c>
      <c r="AC12" s="20">
        <f t="shared" si="2"/>
        <v>23014709.5</v>
      </c>
      <c r="AD12" s="21"/>
      <c r="AE12" s="22"/>
      <c r="AF12" s="20">
        <f t="shared" si="3"/>
        <v>23014709.5</v>
      </c>
    </row>
    <row r="13" spans="1:43" ht="19.5" customHeight="1">
      <c r="A13" s="12">
        <f t="shared" si="4"/>
        <v>7</v>
      </c>
      <c r="B13" s="40">
        <f>[1]GD_CHUNG!B11</f>
        <v>10534</v>
      </c>
      <c r="C13" s="42" t="str">
        <f>[1]GD_CHUNG!C11</f>
        <v>Nguyễn Tiến Hải</v>
      </c>
      <c r="D13" s="42" t="str">
        <f>[1]GD_CHUNG!D11</f>
        <v>KS CNTT</v>
      </c>
      <c r="E13" s="13" t="str">
        <f>[1]GD_CHUNG!G11</f>
        <v>HDKX</v>
      </c>
      <c r="F13" s="14">
        <f>VLOOKUP(B13,[1]GD_LCD_HS_LNS!$B$4:$E$993,4,FALSE)</f>
        <v>4534000</v>
      </c>
      <c r="G13" s="54">
        <f>VLOOKUP(B13,[1]GD_CHUNG!$B$5:$N$532,13,FALSE)</f>
        <v>10523640510014</v>
      </c>
      <c r="H13" s="15">
        <f>VLOOKUP(B13,[1]GD_CHAM_CONG!$C$6:$AN$934,38,FALSE)</f>
        <v>27</v>
      </c>
      <c r="I13" s="15">
        <f>VLOOKUP(B13,[1]GD_CHAM_CONG!$C$6:$AS$934,39,FALSE)+VLOOKUP(B13,[1]GD_CHAM_CONG!$C$6:$AS$934,40,FALSE)+VLOOKUP(B13,[1]GD_CHAM_CONG!$C$6:$AS$934,41,FALSE)+VLOOKUP(B13,[1]GD_CHAM_CONG!$C$6:$AS$934,42,FALSE)+VLOOKUP(B13,[1]GD_CHAM_CONG!$C$6:$AS$934,43,FALSE)</f>
        <v>0</v>
      </c>
      <c r="J13" s="15">
        <f>VLOOKUP(B13,[1]GD_CHAM_CONG!$C$6:$AV$934,44,FALSE)+VLOOKUP(B13,[1]GD_CHAM_CONG!$C$6:$AV$934,45,FALSE)+VLOOKUP(B13,[1]GD_CHAM_CONG!$C$6:$AV$934,46,FALSE)</f>
        <v>0</v>
      </c>
      <c r="K13" s="15">
        <f>VLOOKUP(B13,[1]GD_CHAM_CONG!$C$6:$AW$934,47,FALSE)</f>
        <v>0</v>
      </c>
      <c r="L13" s="15">
        <f>VLOOKUP(B13,[1]GD_CHAM_CONG!$C$6:$AZ$934,48,FALSE)</f>
        <v>0</v>
      </c>
      <c r="M13" s="15">
        <f>VLOOKUP(B13,[1]GD_CHAM_CONG!$C$6:$BF$934,50,FALSE)+VLOOKUP(B13,[1]GD_CHAM_CONG!$C$6:$BF$934,51,FALSE)+VLOOKUP(B13,[1]GD_CHAM_CONG!$C$6:$BF$934,52,FALSE)+VLOOKUP(B13,[1]GD_CHAM_CONG!$C$6:$BF$934,53,FALSE)+VLOOKUP(B13,[1]GD_CHAM_CONG!$C$6:$BF$934,54,FALSE)</f>
        <v>0</v>
      </c>
      <c r="N13" s="16">
        <f>VLOOKUP(B13,[1]GD_CHAM_CONG!$C$1:$BK$473,61,FALSE)</f>
        <v>1</v>
      </c>
      <c r="O13" s="16">
        <f>VLOOKUP(B13,[1]GD_LCD_HS_LNS!$B$4:$F$469,5,FALSE)</f>
        <v>2.76</v>
      </c>
      <c r="P13" s="17">
        <f>VLOOKUP(B13,[1]RPT_LNS_LUONG_CHE_DO!$B$5:$BC$548,54,FALSE)</f>
        <v>12419999.999999998</v>
      </c>
      <c r="Q13" s="17">
        <f>VLOOKUP(B13,[1]RPT_LNS_LUONG_CHE_DO!$B$5:$CD$916,81,FALSE)</f>
        <v>0</v>
      </c>
      <c r="R13" s="17">
        <f>VLOOKUP(B13,[1]RPT_PHU_CAP_TN!$B$5:$G$992,6,FALSE)</f>
        <v>0</v>
      </c>
      <c r="S13" s="17">
        <f>VLOOKUP(B13,[1]RPT_TIEN_AN_TRUA!$B$5:$I$993,8,FALSE)</f>
        <v>680000</v>
      </c>
      <c r="T13" s="17">
        <f>VLOOKUP(B13,[1]RPT_LNS_LUONG_CHE_DO!$B$5:$BX$920,75,FALSE)+VLOOKUP(B13,[1]RPT_LNS_LUONG_CHE_DO!$B$5:$BY$920,76,FALSE)</f>
        <v>261576.92307692312</v>
      </c>
      <c r="U13" s="13">
        <f>VLOOKUP(B13,[1]RPT_CAC_KHOAN_GIAM_TRU!$B$4:$I$472,7,FALSE) + VLOOKUP(B13,[1]RPT_CAC_KHOAN_GIAM_TRU!$B$4:$I$472,8,FALSE)</f>
        <v>87192.307692307702</v>
      </c>
      <c r="V13" s="17">
        <f t="shared" si="0"/>
        <v>13361576.923076922</v>
      </c>
      <c r="W13" s="18">
        <f>VLOOKUP(B13,[1]RPT_BAO_HIEM!$B$5:$N$992,11,FALSE)</f>
        <v>362720</v>
      </c>
      <c r="X13" s="18">
        <f>VLOOKUP(B13,[1]RPT_BAO_HIEM!$B$5:$N$992,12,FALSE)</f>
        <v>68010</v>
      </c>
      <c r="Y13" s="18">
        <f>VLOOKUP(B13,[1]RPT_BAO_HIEM!$B$5:$N$992,13,FALSE)</f>
        <v>45340</v>
      </c>
      <c r="Z13" s="19">
        <f>MIN(VLOOKUP(B13,[1]RPT_DOAN_PHI!$B$5:$H$894,7,FALSE),115000)</f>
        <v>45340</v>
      </c>
      <c r="AA13" s="18">
        <f>VLOOKUP(B13,[1]RPT_THUE!$B$5:$H$850,7,FALSE)</f>
        <v>160275.34615384613</v>
      </c>
      <c r="AB13" s="18">
        <f t="shared" si="1"/>
        <v>681685.34615384613</v>
      </c>
      <c r="AC13" s="20">
        <f t="shared" si="2"/>
        <v>12679891.576923076</v>
      </c>
      <c r="AD13" s="21"/>
      <c r="AE13" s="21"/>
      <c r="AF13" s="20">
        <f t="shared" si="3"/>
        <v>12679891.576923076</v>
      </c>
    </row>
    <row r="14" spans="1:43" ht="19.5" customHeight="1">
      <c r="A14" s="12">
        <f t="shared" si="4"/>
        <v>8</v>
      </c>
      <c r="B14" s="40">
        <f>[1]GD_CHUNG!B12</f>
        <v>11084</v>
      </c>
      <c r="C14" s="42" t="str">
        <f>[1]GD_CHUNG!C12</f>
        <v>Ngô Trí Dũng</v>
      </c>
      <c r="D14" s="42" t="str">
        <f>[1]GD_CHUNG!D12</f>
        <v>KS CNTT</v>
      </c>
      <c r="E14" s="13" t="str">
        <f>[1]GD_CHUNG!G12</f>
        <v>HD3N</v>
      </c>
      <c r="F14" s="14">
        <f>VLOOKUP(B14,[1]GD_LCD_HS_LNS!$B$4:$E$993,4,FALSE)</f>
        <v>4534000</v>
      </c>
      <c r="G14" s="54">
        <f>VLOOKUP(B14,[1]GD_CHUNG!$B$5:$N$532,13,FALSE)</f>
        <v>19026970084010</v>
      </c>
      <c r="H14" s="15">
        <f>VLOOKUP(B14,[1]GD_CHAM_CONG!$C$6:$AN$934,38,FALSE)</f>
        <v>24</v>
      </c>
      <c r="I14" s="15">
        <f>VLOOKUP(B14,[1]GD_CHAM_CONG!$C$6:$AS$934,39,FALSE)+VLOOKUP(B14,[1]GD_CHAM_CONG!$C$6:$AS$934,40,FALSE)+VLOOKUP(B14,[1]GD_CHAM_CONG!$C$6:$AS$934,41,FALSE)+VLOOKUP(B14,[1]GD_CHAM_CONG!$C$6:$AS$934,42,FALSE)+VLOOKUP(B14,[1]GD_CHAM_CONG!$C$6:$AS$934,43,FALSE)</f>
        <v>0</v>
      </c>
      <c r="J14" s="15">
        <f>VLOOKUP(B14,[1]GD_CHAM_CONG!$C$6:$AV$934,44,FALSE)+VLOOKUP(B14,[1]GD_CHAM_CONG!$C$6:$AV$934,45,FALSE)+VLOOKUP(B14,[1]GD_CHAM_CONG!$C$6:$AV$934,46,FALSE)</f>
        <v>0</v>
      </c>
      <c r="K14" s="15">
        <f>VLOOKUP(B14,[1]GD_CHAM_CONG!$C$6:$AW$934,47,FALSE)</f>
        <v>0</v>
      </c>
      <c r="L14" s="15">
        <f>VLOOKUP(B14,[1]GD_CHAM_CONG!$C$6:$AZ$934,48,FALSE)</f>
        <v>3</v>
      </c>
      <c r="M14" s="15">
        <f>VLOOKUP(B14,[1]GD_CHAM_CONG!$C$6:$BF$934,50,FALSE)+VLOOKUP(B14,[1]GD_CHAM_CONG!$C$6:$BF$934,51,FALSE)+VLOOKUP(B14,[1]GD_CHAM_CONG!$C$6:$BF$934,52,FALSE)+VLOOKUP(B14,[1]GD_CHAM_CONG!$C$6:$BF$934,53,FALSE)+VLOOKUP(B14,[1]GD_CHAM_CONG!$C$6:$BF$934,54,FALSE)</f>
        <v>0</v>
      </c>
      <c r="N14" s="16">
        <f>VLOOKUP(B14,[1]GD_CHAM_CONG!$C$1:$BK$473,61,FALSE)</f>
        <v>1</v>
      </c>
      <c r="O14" s="16">
        <f>VLOOKUP(B14,[1]GD_LCD_HS_LNS!$B$4:$F$469,5,FALSE)</f>
        <v>2.2999999999999998</v>
      </c>
      <c r="P14" s="17">
        <f>VLOOKUP(B14,[1]RPT_LNS_LUONG_CHE_DO!$B$5:$BC$548,54,FALSE)</f>
        <v>9200000</v>
      </c>
      <c r="Q14" s="17">
        <f>VLOOKUP(B14,[1]RPT_LNS_LUONG_CHE_DO!$B$5:$CD$916,81,FALSE)</f>
        <v>523153.84615384619</v>
      </c>
      <c r="R14" s="17">
        <f>VLOOKUP(B14,[1]RPT_PHU_CAP_TN!$B$5:$G$992,6,FALSE)</f>
        <v>0</v>
      </c>
      <c r="S14" s="17">
        <f>VLOOKUP(B14,[1]RPT_TIEN_AN_TRUA!$B$5:$I$993,8,FALSE)</f>
        <v>604444.44444444438</v>
      </c>
      <c r="T14" s="17">
        <f>VLOOKUP(B14,[1]RPT_LNS_LUONG_CHE_DO!$B$5:$BX$920,75,FALSE)+VLOOKUP(B14,[1]RPT_LNS_LUONG_CHE_DO!$B$5:$BY$920,76,FALSE)</f>
        <v>0</v>
      </c>
      <c r="U14" s="13">
        <f>VLOOKUP(B14,[1]RPT_CAC_KHOAN_GIAM_TRU!$B$4:$I$472,7,FALSE) + VLOOKUP(B14,[1]RPT_CAC_KHOAN_GIAM_TRU!$B$4:$I$472,8,FALSE)</f>
        <v>0</v>
      </c>
      <c r="V14" s="17">
        <f t="shared" si="0"/>
        <v>10327598.29059829</v>
      </c>
      <c r="W14" s="18">
        <f>VLOOKUP(B14,[1]RPT_BAO_HIEM!$B$5:$N$992,11,FALSE)</f>
        <v>362720</v>
      </c>
      <c r="X14" s="18">
        <f>VLOOKUP(B14,[1]RPT_BAO_HIEM!$B$5:$N$992,12,FALSE)</f>
        <v>68010</v>
      </c>
      <c r="Y14" s="18">
        <f>VLOOKUP(B14,[1]RPT_BAO_HIEM!$B$5:$N$992,13,FALSE)</f>
        <v>45340</v>
      </c>
      <c r="Z14" s="19">
        <f>MIN(VLOOKUP(B14,[1]RPT_DOAN_PHI!$B$5:$H$894,7,FALSE),115000)</f>
        <v>45340</v>
      </c>
      <c r="AA14" s="18">
        <f>VLOOKUP(B14,[1]RPT_THUE!$B$5:$H$850,7,FALSE)</f>
        <v>12354.192307692301</v>
      </c>
      <c r="AB14" s="18">
        <f t="shared" si="1"/>
        <v>533764.19230769225</v>
      </c>
      <c r="AC14" s="20">
        <f t="shared" si="2"/>
        <v>9793834.098290598</v>
      </c>
      <c r="AD14" s="21"/>
      <c r="AE14" s="22"/>
      <c r="AF14" s="20">
        <f t="shared" si="3"/>
        <v>9793834.098290598</v>
      </c>
    </row>
    <row r="15" spans="1:43" ht="19.5" customHeight="1">
      <c r="A15" s="12">
        <f t="shared" si="4"/>
        <v>9</v>
      </c>
      <c r="B15" s="40">
        <f>[1]GD_CHUNG!B13</f>
        <v>11085</v>
      </c>
      <c r="C15" s="42" t="str">
        <f>[1]GD_CHUNG!C13</f>
        <v>Phạm Văn Chiến</v>
      </c>
      <c r="D15" s="42" t="str">
        <f>[1]GD_CHUNG!D13</f>
        <v>KS CNTT</v>
      </c>
      <c r="E15" s="13" t="str">
        <f>[1]GD_CHUNG!G13</f>
        <v>HD3N</v>
      </c>
      <c r="F15" s="14">
        <f>VLOOKUP(B15,[1]GD_LCD_HS_LNS!$B$4:$E$993,4,FALSE)</f>
        <v>4534000</v>
      </c>
      <c r="G15" s="54">
        <f>VLOOKUP(B15,[1]GD_CHUNG!$B$5:$N$532,13,FALSE)</f>
        <v>19025934754011</v>
      </c>
      <c r="H15" s="15">
        <f>VLOOKUP(B15,[1]GD_CHAM_CONG!$C$6:$AN$934,38,FALSE)</f>
        <v>27</v>
      </c>
      <c r="I15" s="15">
        <f>VLOOKUP(B15,[1]GD_CHAM_CONG!$C$6:$AS$934,39,FALSE)+VLOOKUP(B15,[1]GD_CHAM_CONG!$C$6:$AS$934,40,FALSE)+VLOOKUP(B15,[1]GD_CHAM_CONG!$C$6:$AS$934,41,FALSE)+VLOOKUP(B15,[1]GD_CHAM_CONG!$C$6:$AS$934,42,FALSE)+VLOOKUP(B15,[1]GD_CHAM_CONG!$C$6:$AS$934,43,FALSE)</f>
        <v>0</v>
      </c>
      <c r="J15" s="15">
        <f>VLOOKUP(B15,[1]GD_CHAM_CONG!$C$6:$AV$934,44,FALSE)+VLOOKUP(B15,[1]GD_CHAM_CONG!$C$6:$AV$934,45,FALSE)+VLOOKUP(B15,[1]GD_CHAM_CONG!$C$6:$AV$934,46,FALSE)</f>
        <v>0</v>
      </c>
      <c r="K15" s="15">
        <f>VLOOKUP(B15,[1]GD_CHAM_CONG!$C$6:$AW$934,47,FALSE)</f>
        <v>0</v>
      </c>
      <c r="L15" s="15">
        <f>VLOOKUP(B15,[1]GD_CHAM_CONG!$C$6:$AZ$934,48,FALSE)</f>
        <v>0</v>
      </c>
      <c r="M15" s="15">
        <f>VLOOKUP(B15,[1]GD_CHAM_CONG!$C$6:$BF$934,50,FALSE)+VLOOKUP(B15,[1]GD_CHAM_CONG!$C$6:$BF$934,51,FALSE)+VLOOKUP(B15,[1]GD_CHAM_CONG!$C$6:$BF$934,52,FALSE)+VLOOKUP(B15,[1]GD_CHAM_CONG!$C$6:$BF$934,53,FALSE)+VLOOKUP(B15,[1]GD_CHAM_CONG!$C$6:$BF$934,54,FALSE)</f>
        <v>0</v>
      </c>
      <c r="N15" s="16">
        <f>VLOOKUP(B15,[1]GD_CHAM_CONG!$C$1:$BK$473,61,FALSE)</f>
        <v>1</v>
      </c>
      <c r="O15" s="16">
        <f>VLOOKUP(B15,[1]GD_LCD_HS_LNS!$B$4:$F$469,5,FALSE)</f>
        <v>2.6</v>
      </c>
      <c r="P15" s="17">
        <f>VLOOKUP(B15,[1]RPT_LNS_LUONG_CHE_DO!$B$5:$BC$548,54,FALSE)</f>
        <v>11700000</v>
      </c>
      <c r="Q15" s="17">
        <f>VLOOKUP(B15,[1]RPT_LNS_LUONG_CHE_DO!$B$5:$CD$916,81,FALSE)</f>
        <v>0</v>
      </c>
      <c r="R15" s="17">
        <f>VLOOKUP(B15,[1]RPT_PHU_CAP_TN!$B$5:$G$992,6,FALSE)</f>
        <v>0</v>
      </c>
      <c r="S15" s="17">
        <f>VLOOKUP(B15,[1]RPT_TIEN_AN_TRUA!$B$5:$I$993,8,FALSE)</f>
        <v>680000</v>
      </c>
      <c r="T15" s="17">
        <f>VLOOKUP(B15,[1]RPT_LNS_LUONG_CHE_DO!$B$5:$BX$920,75,FALSE)+VLOOKUP(B15,[1]RPT_LNS_LUONG_CHE_DO!$B$5:$BY$920,76,FALSE)</f>
        <v>261576.92307692312</v>
      </c>
      <c r="U15" s="13">
        <f>VLOOKUP(B15,[1]RPT_CAC_KHOAN_GIAM_TRU!$B$4:$I$472,7,FALSE) + VLOOKUP(B15,[1]RPT_CAC_KHOAN_GIAM_TRU!$B$4:$I$472,8,FALSE)</f>
        <v>87192.307692307702</v>
      </c>
      <c r="V15" s="17">
        <f t="shared" si="0"/>
        <v>12641576.923076924</v>
      </c>
      <c r="W15" s="18">
        <f>VLOOKUP(B15,[1]RPT_BAO_HIEM!$B$5:$N$992,11,FALSE)</f>
        <v>362720</v>
      </c>
      <c r="X15" s="18">
        <f>VLOOKUP(B15,[1]RPT_BAO_HIEM!$B$5:$N$992,12,FALSE)</f>
        <v>68010</v>
      </c>
      <c r="Y15" s="18">
        <f>VLOOKUP(B15,[1]RPT_BAO_HIEM!$B$5:$N$992,13,FALSE)</f>
        <v>45340</v>
      </c>
      <c r="Z15" s="19">
        <f>MIN(VLOOKUP(B15,[1]RPT_DOAN_PHI!$B$5:$H$894,7,FALSE),115000)</f>
        <v>45340</v>
      </c>
      <c r="AA15" s="18">
        <f>VLOOKUP(B15,[1]RPT_THUE!$B$5:$H$850,7,FALSE)</f>
        <v>0</v>
      </c>
      <c r="AB15" s="18">
        <f t="shared" si="1"/>
        <v>521410</v>
      </c>
      <c r="AC15" s="20">
        <f t="shared" si="2"/>
        <v>12120166.923076924</v>
      </c>
      <c r="AD15" s="21"/>
      <c r="AE15" s="22"/>
      <c r="AF15" s="20">
        <f t="shared" si="3"/>
        <v>12120166.923076924</v>
      </c>
    </row>
    <row r="16" spans="1:43" ht="19.5" customHeight="1">
      <c r="A16" s="12">
        <f t="shared" si="4"/>
        <v>10</v>
      </c>
      <c r="B16" s="40">
        <f>[1]GD_CHUNG!B14</f>
        <v>11862</v>
      </c>
      <c r="C16" s="42" t="str">
        <f>[1]GD_CHUNG!C14</f>
        <v>Đỗ Việt Anh</v>
      </c>
      <c r="D16" s="42" t="str">
        <f>[1]GD_CHUNG!D14</f>
        <v>Nhân viên CNTT</v>
      </c>
      <c r="E16" s="13" t="str">
        <f>[1]GD_CHUNG!G14</f>
        <v>HD3N</v>
      </c>
      <c r="F16" s="14">
        <f>VLOOKUP(B16,[1]GD_LCD_HS_LNS!$B$4:$E$993,4,FALSE)</f>
        <v>4534000</v>
      </c>
      <c r="G16" s="54">
        <f>VLOOKUP(B16,[1]GD_CHUNG!$B$5:$N$532,13,FALSE)</f>
        <v>19027844882013</v>
      </c>
      <c r="H16" s="15">
        <f>VLOOKUP(B16,[1]GD_CHAM_CONG!$C$6:$AN$934,38,FALSE)</f>
        <v>27</v>
      </c>
      <c r="I16" s="15">
        <f>VLOOKUP(B16,[1]GD_CHAM_CONG!$C$6:$AS$934,39,FALSE)+VLOOKUP(B16,[1]GD_CHAM_CONG!$C$6:$AS$934,40,FALSE)+VLOOKUP(B16,[1]GD_CHAM_CONG!$C$6:$AS$934,41,FALSE)+VLOOKUP(B16,[1]GD_CHAM_CONG!$C$6:$AS$934,42,FALSE)+VLOOKUP(B16,[1]GD_CHAM_CONG!$C$6:$AS$934,43,FALSE)</f>
        <v>0</v>
      </c>
      <c r="J16" s="15">
        <f>VLOOKUP(B16,[1]GD_CHAM_CONG!$C$6:$AV$934,44,FALSE)+VLOOKUP(B16,[1]GD_CHAM_CONG!$C$6:$AV$934,45,FALSE)+VLOOKUP(B16,[1]GD_CHAM_CONG!$C$6:$AV$934,46,FALSE)</f>
        <v>0</v>
      </c>
      <c r="K16" s="15">
        <f>VLOOKUP(B16,[1]GD_CHAM_CONG!$C$6:$AW$934,47,FALSE)</f>
        <v>0</v>
      </c>
      <c r="L16" s="15">
        <f>VLOOKUP(B16,[1]GD_CHAM_CONG!$C$6:$AZ$934,48,FALSE)</f>
        <v>0</v>
      </c>
      <c r="M16" s="15">
        <f>VLOOKUP(B16,[1]GD_CHAM_CONG!$C$6:$BF$934,50,FALSE)+VLOOKUP(B16,[1]GD_CHAM_CONG!$C$6:$BF$934,51,FALSE)+VLOOKUP(B16,[1]GD_CHAM_CONG!$C$6:$BF$934,52,FALSE)+VLOOKUP(B16,[1]GD_CHAM_CONG!$C$6:$BF$934,53,FALSE)+VLOOKUP(B16,[1]GD_CHAM_CONG!$C$6:$BF$934,54,FALSE)</f>
        <v>0</v>
      </c>
      <c r="N16" s="16">
        <f>VLOOKUP(B16,[1]GD_CHAM_CONG!$C$1:$BK$473,61,FALSE)</f>
        <v>1</v>
      </c>
      <c r="O16" s="16">
        <f>VLOOKUP(B16,[1]GD_LCD_HS_LNS!$B$4:$F$469,5,FALSE)</f>
        <v>2.2999999999999998</v>
      </c>
      <c r="P16" s="17">
        <f>VLOOKUP(B16,[1]RPT_LNS_LUONG_CHE_DO!$B$5:$BC$548,54,FALSE)</f>
        <v>10350000</v>
      </c>
      <c r="Q16" s="17">
        <f>VLOOKUP(B16,[1]RPT_LNS_LUONG_CHE_DO!$B$5:$CD$916,81,FALSE)</f>
        <v>0</v>
      </c>
      <c r="R16" s="17">
        <f>VLOOKUP(B16,[1]RPT_PHU_CAP_TN!$B$5:$G$992,6,FALSE)</f>
        <v>0</v>
      </c>
      <c r="S16" s="17">
        <f>VLOOKUP(B16,[1]RPT_TIEN_AN_TRUA!$B$5:$I$993,8,FALSE)</f>
        <v>680000</v>
      </c>
      <c r="T16" s="17">
        <f>VLOOKUP(B16,[1]RPT_LNS_LUONG_CHE_DO!$B$5:$BX$920,75,FALSE)+VLOOKUP(B16,[1]RPT_LNS_LUONG_CHE_DO!$B$5:$BY$920,76,FALSE)</f>
        <v>261576.92307692312</v>
      </c>
      <c r="U16" s="13">
        <f>VLOOKUP(B16,[1]RPT_CAC_KHOAN_GIAM_TRU!$B$4:$I$472,7,FALSE) + VLOOKUP(B16,[1]RPT_CAC_KHOAN_GIAM_TRU!$B$4:$I$472,8,FALSE)</f>
        <v>87192.307692307702</v>
      </c>
      <c r="V16" s="17">
        <f t="shared" si="0"/>
        <v>11291576.923076924</v>
      </c>
      <c r="W16" s="18">
        <f>VLOOKUP(B16,[1]RPT_BAO_HIEM!$B$5:$N$992,11,FALSE)</f>
        <v>362720</v>
      </c>
      <c r="X16" s="18">
        <f>VLOOKUP(B16,[1]RPT_BAO_HIEM!$B$5:$N$992,12,FALSE)</f>
        <v>68010</v>
      </c>
      <c r="Y16" s="18">
        <f>VLOOKUP(B16,[1]RPT_BAO_HIEM!$B$5:$N$992,13,FALSE)</f>
        <v>45340</v>
      </c>
      <c r="Z16" s="19">
        <f>MIN(VLOOKUP(B16,[1]RPT_DOAN_PHI!$B$5:$H$894,7,FALSE),115000)</f>
        <v>45340</v>
      </c>
      <c r="AA16" s="18">
        <f>VLOOKUP(B16,[1]RPT_THUE!$B$5:$H$850,7,FALSE)</f>
        <v>56775.3461538462</v>
      </c>
      <c r="AB16" s="18">
        <f t="shared" si="1"/>
        <v>578185.34615384624</v>
      </c>
      <c r="AC16" s="20">
        <f t="shared" si="2"/>
        <v>10713391.576923078</v>
      </c>
      <c r="AD16" s="21"/>
      <c r="AE16" s="22"/>
      <c r="AF16" s="20">
        <f t="shared" si="3"/>
        <v>10713391.576923078</v>
      </c>
    </row>
    <row r="17" spans="1:43" ht="19.5" customHeight="1">
      <c r="A17" s="12">
        <f t="shared" si="4"/>
        <v>11</v>
      </c>
      <c r="B17" s="40">
        <f>[1]GD_CHUNG!B15</f>
        <v>11767</v>
      </c>
      <c r="C17" s="42" t="str">
        <f>[1]GD_CHUNG!C15</f>
        <v>Nguyễn Thành Trung</v>
      </c>
      <c r="D17" s="42" t="str">
        <f>[1]GD_CHUNG!D15</f>
        <v>NV HDCX - CBTT</v>
      </c>
      <c r="E17" s="13" t="str">
        <f>[1]GD_CHUNG!G15</f>
        <v>HD3N</v>
      </c>
      <c r="F17" s="14">
        <f>VLOOKUP(B17,[1]GD_LCD_HS_LNS!$B$4:$E$993,4,FALSE)</f>
        <v>3972000</v>
      </c>
      <c r="G17" s="54">
        <f>VLOOKUP(B17,[1]GD_CHUNG!$B$5:$N$532,13,FALSE)</f>
        <v>19027358691011</v>
      </c>
      <c r="H17" s="15">
        <f>VLOOKUP(B17,[1]GD_CHAM_CONG!$C$6:$AN$934,38,FALSE)</f>
        <v>27</v>
      </c>
      <c r="I17" s="15">
        <f>VLOOKUP(B17,[1]GD_CHAM_CONG!$C$6:$AS$934,39,FALSE)+VLOOKUP(B17,[1]GD_CHAM_CONG!$C$6:$AS$934,40,FALSE)+VLOOKUP(B17,[1]GD_CHAM_CONG!$C$6:$AS$934,41,FALSE)+VLOOKUP(B17,[1]GD_CHAM_CONG!$C$6:$AS$934,42,FALSE)+VLOOKUP(B17,[1]GD_CHAM_CONG!$C$6:$AS$934,43,FALSE)</f>
        <v>0</v>
      </c>
      <c r="J17" s="15">
        <f>VLOOKUP(B17,[1]GD_CHAM_CONG!$C$6:$AV$934,44,FALSE)+VLOOKUP(B17,[1]GD_CHAM_CONG!$C$6:$AV$934,45,FALSE)+VLOOKUP(B17,[1]GD_CHAM_CONG!$C$6:$AV$934,46,FALSE)</f>
        <v>0</v>
      </c>
      <c r="K17" s="15">
        <f>VLOOKUP(B17,[1]GD_CHAM_CONG!$C$6:$AW$934,47,FALSE)</f>
        <v>0</v>
      </c>
      <c r="L17" s="15">
        <f>VLOOKUP(B17,[1]GD_CHAM_CONG!$C$6:$AZ$934,48,FALSE)</f>
        <v>0</v>
      </c>
      <c r="M17" s="15">
        <f>VLOOKUP(B17,[1]GD_CHAM_CONG!$C$6:$BF$934,50,FALSE)+VLOOKUP(B17,[1]GD_CHAM_CONG!$C$6:$BF$934,51,FALSE)+VLOOKUP(B17,[1]GD_CHAM_CONG!$C$6:$BF$934,52,FALSE)+VLOOKUP(B17,[1]GD_CHAM_CONG!$C$6:$BF$934,53,FALSE)+VLOOKUP(B17,[1]GD_CHAM_CONG!$C$6:$BF$934,54,FALSE)</f>
        <v>0</v>
      </c>
      <c r="N17" s="16">
        <f>VLOOKUP(B17,[1]GD_CHAM_CONG!$C$1:$BK$473,61,FALSE)</f>
        <v>0.95</v>
      </c>
      <c r="O17" s="16">
        <f>VLOOKUP(B17,[1]GD_LCD_HS_LNS!$B$4:$F$469,5,FALSE)</f>
        <v>1.96</v>
      </c>
      <c r="P17" s="17">
        <f>VLOOKUP(B17,[1]RPT_LNS_LUONG_CHE_DO!$B$5:$BC$548,54,FALSE)</f>
        <v>8378999.9999999991</v>
      </c>
      <c r="Q17" s="17">
        <f>VLOOKUP(B17,[1]RPT_LNS_LUONG_CHE_DO!$B$5:$CD$916,81,FALSE)</f>
        <v>0</v>
      </c>
      <c r="R17" s="17">
        <f>VLOOKUP(B17,[1]RPT_PHU_CAP_TN!$B$5:$G$992,6,FALSE)</f>
        <v>0</v>
      </c>
      <c r="S17" s="17">
        <f>VLOOKUP(B17,[1]RPT_TIEN_AN_TRUA!$B$5:$I$993,8,FALSE)</f>
        <v>680000</v>
      </c>
      <c r="T17" s="17">
        <f>VLOOKUP(B17,[1]RPT_LNS_LUONG_CHE_DO!$B$5:$BX$920,75,FALSE)+VLOOKUP(B17,[1]RPT_LNS_LUONG_CHE_DO!$B$5:$BY$920,76,FALSE)</f>
        <v>458307.69230769237</v>
      </c>
      <c r="U17" s="13">
        <f>VLOOKUP(B17,[1]RPT_CAC_KHOAN_GIAM_TRU!$B$4:$I$472,7,FALSE) + VLOOKUP(B17,[1]RPT_CAC_KHOAN_GIAM_TRU!$B$4:$I$472,8,FALSE)</f>
        <v>152769.23076923078</v>
      </c>
      <c r="V17" s="17">
        <f t="shared" si="0"/>
        <v>9517307.692307692</v>
      </c>
      <c r="W17" s="18">
        <f>VLOOKUP(B17,[1]RPT_BAO_HIEM!$B$5:$N$992,11,FALSE)</f>
        <v>317760</v>
      </c>
      <c r="X17" s="18">
        <f>VLOOKUP(B17,[1]RPT_BAO_HIEM!$B$5:$N$992,12,FALSE)</f>
        <v>59580</v>
      </c>
      <c r="Y17" s="18">
        <f>VLOOKUP(B17,[1]RPT_BAO_HIEM!$B$5:$N$992,13,FALSE)</f>
        <v>39720</v>
      </c>
      <c r="Z17" s="19">
        <f>MIN(VLOOKUP(B17,[1]RPT_DOAN_PHI!$B$5:$H$894,7,FALSE),115000)</f>
        <v>39720</v>
      </c>
      <c r="AA17" s="18">
        <f>VLOOKUP(B17,[1]RPT_THUE!$B$5:$H$850,7,FALSE)</f>
        <v>0</v>
      </c>
      <c r="AB17" s="18">
        <f t="shared" si="1"/>
        <v>456780</v>
      </c>
      <c r="AC17" s="20">
        <f t="shared" si="2"/>
        <v>9060527.692307692</v>
      </c>
      <c r="AD17" s="22"/>
      <c r="AE17" s="21"/>
      <c r="AF17" s="20">
        <f t="shared" si="3"/>
        <v>9060527.692307692</v>
      </c>
    </row>
    <row r="18" spans="1:43" ht="19.5" customHeight="1">
      <c r="A18" s="12">
        <f t="shared" si="4"/>
        <v>12</v>
      </c>
      <c r="B18" s="40">
        <f>[1]GD_CHUNG!B16</f>
        <v>10537</v>
      </c>
      <c r="C18" s="42" t="str">
        <f>[1]GD_CHUNG!C16</f>
        <v>Bùi Anh Khắc</v>
      </c>
      <c r="D18" s="42" t="str">
        <f>[1]GD_CHUNG!D16</f>
        <v>NV Tài liệu và HDCX</v>
      </c>
      <c r="E18" s="13" t="str">
        <f>[1]GD_CHUNG!G16</f>
        <v>HDKX</v>
      </c>
      <c r="F18" s="14">
        <f>VLOOKUP(B18,[1]GD_LCD_HS_LNS!$B$4:$E$993,4,FALSE)</f>
        <v>3972000</v>
      </c>
      <c r="G18" s="54">
        <f>VLOOKUP(B18,[1]GD_CHUNG!$B$5:$N$532,13,FALSE)</f>
        <v>10520235212015</v>
      </c>
      <c r="H18" s="15">
        <f>VLOOKUP(B18,[1]GD_CHAM_CONG!$C$6:$AN$934,38,FALSE)</f>
        <v>27</v>
      </c>
      <c r="I18" s="15">
        <f>VLOOKUP(B18,[1]GD_CHAM_CONG!$C$6:$AS$934,39,FALSE)+VLOOKUP(B18,[1]GD_CHAM_CONG!$C$6:$AS$934,40,FALSE)+VLOOKUP(B18,[1]GD_CHAM_CONG!$C$6:$AS$934,41,FALSE)+VLOOKUP(B18,[1]GD_CHAM_CONG!$C$6:$AS$934,42,FALSE)+VLOOKUP(B18,[1]GD_CHAM_CONG!$C$6:$AS$934,43,FALSE)</f>
        <v>0</v>
      </c>
      <c r="J18" s="15">
        <f>VLOOKUP(B18,[1]GD_CHAM_CONG!$C$6:$AV$934,44,FALSE)+VLOOKUP(B18,[1]GD_CHAM_CONG!$C$6:$AV$934,45,FALSE)+VLOOKUP(B18,[1]GD_CHAM_CONG!$C$6:$AV$934,46,FALSE)</f>
        <v>0</v>
      </c>
      <c r="K18" s="15">
        <f>VLOOKUP(B18,[1]GD_CHAM_CONG!$C$6:$AW$934,47,FALSE)</f>
        <v>0</v>
      </c>
      <c r="L18" s="15">
        <f>VLOOKUP(B18,[1]GD_CHAM_CONG!$C$6:$AZ$934,48,FALSE)</f>
        <v>0</v>
      </c>
      <c r="M18" s="15">
        <f>VLOOKUP(B18,[1]GD_CHAM_CONG!$C$6:$BF$934,50,FALSE)+VLOOKUP(B18,[1]GD_CHAM_CONG!$C$6:$BF$934,51,FALSE)+VLOOKUP(B18,[1]GD_CHAM_CONG!$C$6:$BF$934,52,FALSE)+VLOOKUP(B18,[1]GD_CHAM_CONG!$C$6:$BF$934,53,FALSE)+VLOOKUP(B18,[1]GD_CHAM_CONG!$C$6:$BF$934,54,FALSE)</f>
        <v>0</v>
      </c>
      <c r="N18" s="16">
        <f>VLOOKUP(B18,[1]GD_CHAM_CONG!$C$1:$BK$473,61,FALSE)</f>
        <v>1</v>
      </c>
      <c r="O18" s="16">
        <f>VLOOKUP(B18,[1]GD_LCD_HS_LNS!$B$4:$F$469,5,FALSE)</f>
        <v>2.38</v>
      </c>
      <c r="P18" s="17">
        <f>VLOOKUP(B18,[1]RPT_LNS_LUONG_CHE_DO!$B$5:$BC$548,54,FALSE)</f>
        <v>10710000</v>
      </c>
      <c r="Q18" s="17">
        <f>VLOOKUP(B18,[1]RPT_LNS_LUONG_CHE_DO!$B$5:$CD$916,81,FALSE)</f>
        <v>0</v>
      </c>
      <c r="R18" s="17">
        <f>VLOOKUP(B18,[1]RPT_PHU_CAP_TN!$B$5:$G$992,6,FALSE)</f>
        <v>620000</v>
      </c>
      <c r="S18" s="17">
        <f>VLOOKUP(B18,[1]RPT_TIEN_AN_TRUA!$B$5:$I$993,8,FALSE)</f>
        <v>680000</v>
      </c>
      <c r="T18" s="17">
        <f>VLOOKUP(B18,[1]RPT_LNS_LUONG_CHE_DO!$B$5:$BX$920,75,FALSE)+VLOOKUP(B18,[1]RPT_LNS_LUONG_CHE_DO!$B$5:$BY$920,76,FALSE)</f>
        <v>229153.84615384619</v>
      </c>
      <c r="U18" s="13">
        <f>VLOOKUP(B18,[1]RPT_CAC_KHOAN_GIAM_TRU!$B$4:$I$472,7,FALSE) + VLOOKUP(B18,[1]RPT_CAC_KHOAN_GIAM_TRU!$B$4:$I$472,8,FALSE)</f>
        <v>76384.61538461539</v>
      </c>
      <c r="V18" s="17">
        <f t="shared" si="0"/>
        <v>12239153.846153846</v>
      </c>
      <c r="W18" s="18">
        <f>VLOOKUP(B18,[1]RPT_BAO_HIEM!$B$5:$N$992,11,FALSE)</f>
        <v>317760</v>
      </c>
      <c r="X18" s="18">
        <f>VLOOKUP(B18,[1]RPT_BAO_HIEM!$B$5:$N$992,12,FALSE)</f>
        <v>59580</v>
      </c>
      <c r="Y18" s="18">
        <f>VLOOKUP(B18,[1]RPT_BAO_HIEM!$B$5:$N$992,13,FALSE)</f>
        <v>39720</v>
      </c>
      <c r="Z18" s="19">
        <f>MIN(VLOOKUP(B18,[1]RPT_DOAN_PHI!$B$5:$H$894,7,FALSE),115000)</f>
        <v>39720</v>
      </c>
      <c r="AA18" s="18">
        <f>VLOOKUP(B18,[1]RPT_THUE!$B$5:$H$850,7,FALSE)</f>
        <v>107104.69230769231</v>
      </c>
      <c r="AB18" s="18">
        <f t="shared" si="1"/>
        <v>563884.69230769225</v>
      </c>
      <c r="AC18" s="20">
        <f t="shared" si="2"/>
        <v>11675269.153846154</v>
      </c>
      <c r="AD18" s="21"/>
      <c r="AE18" s="21"/>
      <c r="AF18" s="20">
        <f t="shared" si="3"/>
        <v>11675269.153846154</v>
      </c>
    </row>
    <row r="19" spans="1:43" ht="19.5" customHeight="1">
      <c r="A19" s="12">
        <f t="shared" si="4"/>
        <v>13</v>
      </c>
      <c r="B19" s="40">
        <f>[1]GD_CHUNG!B17</f>
        <v>10538</v>
      </c>
      <c r="C19" s="42" t="str">
        <f>[1]GD_CHUNG!C17</f>
        <v>Nguyễn Danh Trường</v>
      </c>
      <c r="D19" s="42" t="str">
        <f>[1]GD_CHUNG!D17</f>
        <v>NV Tài liệu và HDCX</v>
      </c>
      <c r="E19" s="13" t="str">
        <f>[1]GD_CHUNG!G17</f>
        <v>HDKX</v>
      </c>
      <c r="F19" s="14">
        <f>VLOOKUP(B19,[1]GD_LCD_HS_LNS!$B$4:$E$993,4,FALSE)</f>
        <v>3972000</v>
      </c>
      <c r="G19" s="54">
        <f>VLOOKUP(B19,[1]GD_CHUNG!$B$5:$N$532,13,FALSE)</f>
        <v>10522162555019</v>
      </c>
      <c r="H19" s="15">
        <f>VLOOKUP(B19,[1]GD_CHAM_CONG!$C$6:$AN$934,38,FALSE)</f>
        <v>27</v>
      </c>
      <c r="I19" s="15">
        <f>VLOOKUP(B19,[1]GD_CHAM_CONG!$C$6:$AS$934,39,FALSE)+VLOOKUP(B19,[1]GD_CHAM_CONG!$C$6:$AS$934,40,FALSE)+VLOOKUP(B19,[1]GD_CHAM_CONG!$C$6:$AS$934,41,FALSE)+VLOOKUP(B19,[1]GD_CHAM_CONG!$C$6:$AS$934,42,FALSE)+VLOOKUP(B19,[1]GD_CHAM_CONG!$C$6:$AS$934,43,FALSE)</f>
        <v>0</v>
      </c>
      <c r="J19" s="15">
        <f>VLOOKUP(B19,[1]GD_CHAM_CONG!$C$6:$AV$934,44,FALSE)+VLOOKUP(B19,[1]GD_CHAM_CONG!$C$6:$AV$934,45,FALSE)+VLOOKUP(B19,[1]GD_CHAM_CONG!$C$6:$AV$934,46,FALSE)</f>
        <v>0</v>
      </c>
      <c r="K19" s="15">
        <f>VLOOKUP(B19,[1]GD_CHAM_CONG!$C$6:$AW$934,47,FALSE)</f>
        <v>0</v>
      </c>
      <c r="L19" s="15">
        <f>VLOOKUP(B19,[1]GD_CHAM_CONG!$C$6:$AZ$934,48,FALSE)</f>
        <v>0</v>
      </c>
      <c r="M19" s="15">
        <f>VLOOKUP(B19,[1]GD_CHAM_CONG!$C$6:$BF$934,50,FALSE)+VLOOKUP(B19,[1]GD_CHAM_CONG!$C$6:$BF$934,51,FALSE)+VLOOKUP(B19,[1]GD_CHAM_CONG!$C$6:$BF$934,52,FALSE)+VLOOKUP(B19,[1]GD_CHAM_CONG!$C$6:$BF$934,53,FALSE)+VLOOKUP(B19,[1]GD_CHAM_CONG!$C$6:$BF$934,54,FALSE)</f>
        <v>0</v>
      </c>
      <c r="N19" s="16">
        <f>VLOOKUP(B19,[1]GD_CHAM_CONG!$C$1:$BK$473,61,FALSE)</f>
        <v>1.05</v>
      </c>
      <c r="O19" s="16">
        <f>VLOOKUP(B19,[1]GD_LCD_HS_LNS!$B$4:$F$469,5,FALSE)</f>
        <v>2.2000000000000002</v>
      </c>
      <c r="P19" s="17">
        <f>VLOOKUP(B19,[1]RPT_LNS_LUONG_CHE_DO!$B$5:$BC$548,54,FALSE)</f>
        <v>10395000.000000002</v>
      </c>
      <c r="Q19" s="17">
        <f>VLOOKUP(B19,[1]RPT_LNS_LUONG_CHE_DO!$B$5:$CD$916,81,FALSE)</f>
        <v>0</v>
      </c>
      <c r="R19" s="17">
        <f>VLOOKUP(B19,[1]RPT_PHU_CAP_TN!$B$5:$G$992,6,FALSE)</f>
        <v>0</v>
      </c>
      <c r="S19" s="17">
        <f>VLOOKUP(B19,[1]RPT_TIEN_AN_TRUA!$B$5:$I$993,8,FALSE)</f>
        <v>680000</v>
      </c>
      <c r="T19" s="17">
        <f>VLOOKUP(B19,[1]RPT_LNS_LUONG_CHE_DO!$B$5:$BX$920,75,FALSE)+VLOOKUP(B19,[1]RPT_LNS_LUONG_CHE_DO!$B$5:$BY$920,76,FALSE)</f>
        <v>0</v>
      </c>
      <c r="U19" s="13">
        <f>VLOOKUP(B19,[1]RPT_CAC_KHOAN_GIAM_TRU!$B$4:$I$472,7,FALSE) + VLOOKUP(B19,[1]RPT_CAC_KHOAN_GIAM_TRU!$B$4:$I$472,8,FALSE)</f>
        <v>0</v>
      </c>
      <c r="V19" s="17">
        <f t="shared" si="0"/>
        <v>11075000.000000002</v>
      </c>
      <c r="W19" s="18">
        <f>VLOOKUP(B19,[1]RPT_BAO_HIEM!$B$5:$N$992,11,FALSE)</f>
        <v>317760</v>
      </c>
      <c r="X19" s="18">
        <f>VLOOKUP(B19,[1]RPT_BAO_HIEM!$B$5:$N$992,12,FALSE)</f>
        <v>59580</v>
      </c>
      <c r="Y19" s="18">
        <f>VLOOKUP(B19,[1]RPT_BAO_HIEM!$B$5:$N$992,13,FALSE)</f>
        <v>39720</v>
      </c>
      <c r="Z19" s="19">
        <f>MIN(VLOOKUP(B19,[1]RPT_DOAN_PHI!$B$5:$H$894,7,FALSE),115000)</f>
        <v>39720</v>
      </c>
      <c r="AA19" s="18">
        <f>VLOOKUP(B19,[1]RPT_THUE!$B$5:$H$850,7,FALSE)</f>
        <v>0</v>
      </c>
      <c r="AB19" s="18">
        <f t="shared" si="1"/>
        <v>456780</v>
      </c>
      <c r="AC19" s="20">
        <f t="shared" si="2"/>
        <v>10618220.000000002</v>
      </c>
      <c r="AD19" s="22"/>
      <c r="AE19" s="21"/>
      <c r="AF19" s="20">
        <f t="shared" si="3"/>
        <v>10618220.000000002</v>
      </c>
    </row>
    <row r="20" spans="1:43" ht="19.5" customHeight="1">
      <c r="A20" s="12">
        <f t="shared" si="4"/>
        <v>14</v>
      </c>
      <c r="B20" s="40">
        <f>[1]GD_CHUNG!B18</f>
        <v>10540</v>
      </c>
      <c r="C20" s="42" t="str">
        <f>[1]GD_CHUNG!C18</f>
        <v>Nguyễn Thị Việt Hà</v>
      </c>
      <c r="D20" s="42" t="str">
        <f>[1]GD_CHUNG!D18</f>
        <v>NV Tài liệu và HDCX</v>
      </c>
      <c r="E20" s="13" t="str">
        <f>[1]GD_CHUNG!G18</f>
        <v>HD3N</v>
      </c>
      <c r="F20" s="23">
        <f>VLOOKUP(B20,[1]GD_LCD_HS_LNS!$B$4:$E$993,4,FALSE)</f>
        <v>3972000</v>
      </c>
      <c r="G20" s="54">
        <f>VLOOKUP(B20,[1]GD_CHUNG!$B$5:$N$532,13,FALSE)</f>
        <v>10520381936017</v>
      </c>
      <c r="H20" s="15">
        <f>VLOOKUP(B20,[1]GD_CHAM_CONG!$C$6:$AN$934,38,FALSE)</f>
        <v>0</v>
      </c>
      <c r="I20" s="15">
        <f>VLOOKUP(B20,[1]GD_CHAM_CONG!$C$6:$AS$934,39,FALSE)+VLOOKUP(B20,[1]GD_CHAM_CONG!$C$6:$AS$934,40,FALSE)+VLOOKUP(B20,[1]GD_CHAM_CONG!$C$6:$AS$934,41,FALSE)+VLOOKUP(B20,[1]GD_CHAM_CONG!$C$6:$AS$934,42,FALSE)+VLOOKUP(B20,[1]GD_CHAM_CONG!$C$6:$AS$934,43,FALSE)</f>
        <v>0</v>
      </c>
      <c r="J20" s="15">
        <f>VLOOKUP(B20,[1]GD_CHAM_CONG!$C$6:$AV$934,44,FALSE)+VLOOKUP(B20,[1]GD_CHAM_CONG!$C$6:$AV$934,45,FALSE)+VLOOKUP(B20,[1]GD_CHAM_CONG!$C$6:$AV$934,46,FALSE)</f>
        <v>27</v>
      </c>
      <c r="K20" s="15">
        <f>VLOOKUP(B20,[1]GD_CHAM_CONG!$C$6:$AW$934,47,FALSE)</f>
        <v>0</v>
      </c>
      <c r="L20" s="15">
        <f>VLOOKUP(B20,[1]GD_CHAM_CONG!$C$6:$AZ$934,48,FALSE)</f>
        <v>0</v>
      </c>
      <c r="M20" s="15">
        <f>VLOOKUP(B20,[1]GD_CHAM_CONG!$C$6:$BF$934,50,FALSE)+VLOOKUP(B20,[1]GD_CHAM_CONG!$C$6:$BF$934,51,FALSE)+VLOOKUP(B20,[1]GD_CHAM_CONG!$C$6:$BF$934,52,FALSE)+VLOOKUP(B20,[1]GD_CHAM_CONG!$C$6:$BF$934,53,FALSE)+VLOOKUP(B20,[1]GD_CHAM_CONG!$C$6:$BF$934,54,FALSE)</f>
        <v>0</v>
      </c>
      <c r="N20" s="16">
        <f>VLOOKUP(B20,[1]GD_CHAM_CONG!$C$1:$BK$473,61,FALSE)</f>
        <v>1</v>
      </c>
      <c r="O20" s="16">
        <f>VLOOKUP(B20,[1]GD_LCD_HS_LNS!$B$4:$F$469,5,FALSE)</f>
        <v>1.85</v>
      </c>
      <c r="P20" s="17">
        <f>VLOOKUP(B20,[1]RPT_LNS_LUONG_CHE_DO!$B$5:$BC$548,54,FALSE)</f>
        <v>832500.00000000012</v>
      </c>
      <c r="Q20" s="17">
        <f>VLOOKUP(B20,[1]RPT_LNS_LUONG_CHE_DO!$B$5:$CD$916,81,FALSE)</f>
        <v>0</v>
      </c>
      <c r="R20" s="24">
        <f>VLOOKUP(B20,[1]RPT_PHU_CAP_TN!$B$5:$G$992,6,FALSE)</f>
        <v>0</v>
      </c>
      <c r="S20" s="24">
        <f>VLOOKUP(B20,[1]RPT_TIEN_AN_TRUA!$B$5:$I$993,8,FALSE)</f>
        <v>0</v>
      </c>
      <c r="T20" s="17">
        <f>VLOOKUP(B20,[1]RPT_LNS_LUONG_CHE_DO!$B$5:$BX$920,75,FALSE)+VLOOKUP(B20,[1]RPT_LNS_LUONG_CHE_DO!$B$5:$BY$920,76,FALSE)</f>
        <v>0</v>
      </c>
      <c r="U20" s="13">
        <f>VLOOKUP(B20,[1]RPT_CAC_KHOAN_GIAM_TRU!$B$4:$I$472,7,FALSE) + VLOOKUP(B20,[1]RPT_CAC_KHOAN_GIAM_TRU!$B$4:$I$472,8,FALSE)</f>
        <v>0</v>
      </c>
      <c r="V20" s="24">
        <f t="shared" si="0"/>
        <v>832500.00000000012</v>
      </c>
      <c r="W20" s="24">
        <f>VLOOKUP(B20,[1]RPT_BAO_HIEM!$B$5:$N$992,11,FALSE)</f>
        <v>0</v>
      </c>
      <c r="X20" s="24">
        <f>VLOOKUP(B20,[1]RPT_BAO_HIEM!$B$5:$N$992,12,FALSE)</f>
        <v>0</v>
      </c>
      <c r="Y20" s="24">
        <f>VLOOKUP(B20,[1]RPT_BAO_HIEM!$B$5:$N$992,13,FALSE)</f>
        <v>0</v>
      </c>
      <c r="Z20" s="19">
        <f>MIN(VLOOKUP(B20,[1]RPT_DOAN_PHI!$B$5:$H$894,7,FALSE),115000)</f>
        <v>0</v>
      </c>
      <c r="AA20" s="24">
        <f>VLOOKUP(B20,[1]RPT_THUE!$B$5:$H$850,7,FALSE)</f>
        <v>0</v>
      </c>
      <c r="AB20" s="24">
        <f t="shared" si="1"/>
        <v>0</v>
      </c>
      <c r="AC20" s="24">
        <f t="shared" si="2"/>
        <v>832500.00000000012</v>
      </c>
      <c r="AD20" s="22"/>
      <c r="AE20" s="21"/>
      <c r="AF20" s="20">
        <f t="shared" si="3"/>
        <v>832500.00000000012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9.5" customHeight="1">
      <c r="A21" s="12">
        <f t="shared" si="4"/>
        <v>15</v>
      </c>
      <c r="B21" s="40">
        <f>[1]GD_CHUNG!B19</f>
        <v>10542</v>
      </c>
      <c r="C21" s="42" t="str">
        <f>[1]GD_CHUNG!C19</f>
        <v>Trần Minh Hải</v>
      </c>
      <c r="D21" s="42" t="str">
        <f>[1]GD_CHUNG!D19</f>
        <v>NV Tài liệu và HDCX</v>
      </c>
      <c r="E21" s="13" t="str">
        <f>[1]GD_CHUNG!G19</f>
        <v>HD3N</v>
      </c>
      <c r="F21" s="14">
        <f>VLOOKUP(B21,[1]GD_LCD_HS_LNS!$B$4:$E$993,4,FALSE)</f>
        <v>4534000</v>
      </c>
      <c r="G21" s="54">
        <f>VLOOKUP(B21,[1]GD_CHUNG!$B$5:$N$532,13,FALSE)</f>
        <v>10520489632014</v>
      </c>
      <c r="H21" s="15">
        <f>VLOOKUP(B21,[1]GD_CHAM_CONG!$C$6:$AN$934,38,FALSE)</f>
        <v>27</v>
      </c>
      <c r="I21" s="15">
        <f>VLOOKUP(B21,[1]GD_CHAM_CONG!$C$6:$AS$934,39,FALSE)+VLOOKUP(B21,[1]GD_CHAM_CONG!$C$6:$AS$934,40,FALSE)+VLOOKUP(B21,[1]GD_CHAM_CONG!$C$6:$AS$934,41,FALSE)+VLOOKUP(B21,[1]GD_CHAM_CONG!$C$6:$AS$934,42,FALSE)+VLOOKUP(B21,[1]GD_CHAM_CONG!$C$6:$AS$934,43,FALSE)</f>
        <v>0</v>
      </c>
      <c r="J21" s="15">
        <f>VLOOKUP(B21,[1]GD_CHAM_CONG!$C$6:$AV$934,44,FALSE)+VLOOKUP(B21,[1]GD_CHAM_CONG!$C$6:$AV$934,45,FALSE)+VLOOKUP(B21,[1]GD_CHAM_CONG!$C$6:$AV$934,46,FALSE)</f>
        <v>0</v>
      </c>
      <c r="K21" s="15">
        <f>VLOOKUP(B21,[1]GD_CHAM_CONG!$C$6:$AW$934,47,FALSE)</f>
        <v>0</v>
      </c>
      <c r="L21" s="15">
        <f>VLOOKUP(B21,[1]GD_CHAM_CONG!$C$6:$AZ$934,48,FALSE)</f>
        <v>0</v>
      </c>
      <c r="M21" s="15">
        <f>VLOOKUP(B21,[1]GD_CHAM_CONG!$C$6:$BF$934,50,FALSE)+VLOOKUP(B21,[1]GD_CHAM_CONG!$C$6:$BF$934,51,FALSE)+VLOOKUP(B21,[1]GD_CHAM_CONG!$C$6:$BF$934,52,FALSE)+VLOOKUP(B21,[1]GD_CHAM_CONG!$C$6:$BF$934,53,FALSE)+VLOOKUP(B21,[1]GD_CHAM_CONG!$C$6:$BF$934,54,FALSE)</f>
        <v>0</v>
      </c>
      <c r="N21" s="16">
        <f>VLOOKUP(B21,[1]GD_CHAM_CONG!$C$1:$BK$473,61,FALSE)</f>
        <v>1</v>
      </c>
      <c r="O21" s="16">
        <f>VLOOKUP(B21,[1]GD_LCD_HS_LNS!$B$4:$F$469,5,FALSE)</f>
        <v>2.6</v>
      </c>
      <c r="P21" s="17">
        <f>VLOOKUP(B21,[1]RPT_LNS_LUONG_CHE_DO!$B$5:$BC$548,54,FALSE)</f>
        <v>11700000</v>
      </c>
      <c r="Q21" s="17">
        <f>VLOOKUP(B21,[1]RPT_LNS_LUONG_CHE_DO!$B$5:$CD$916,81,FALSE)</f>
        <v>0</v>
      </c>
      <c r="R21" s="17">
        <f>VLOOKUP(B21,[1]RPT_PHU_CAP_TN!$B$5:$G$992,6,FALSE)</f>
        <v>0</v>
      </c>
      <c r="S21" s="17">
        <f>VLOOKUP(B21,[1]RPT_TIEN_AN_TRUA!$B$5:$I$993,8,FALSE)</f>
        <v>680000</v>
      </c>
      <c r="T21" s="17">
        <f>VLOOKUP(B21,[1]RPT_LNS_LUONG_CHE_DO!$B$5:$BX$920,75,FALSE)+VLOOKUP(B21,[1]RPT_LNS_LUONG_CHE_DO!$B$5:$BY$920,76,FALSE)</f>
        <v>0</v>
      </c>
      <c r="U21" s="13">
        <f>VLOOKUP(B21,[1]RPT_CAC_KHOAN_GIAM_TRU!$B$4:$I$472,7,FALSE) + VLOOKUP(B21,[1]RPT_CAC_KHOAN_GIAM_TRU!$B$4:$I$472,8,FALSE)</f>
        <v>0</v>
      </c>
      <c r="V21" s="17">
        <f t="shared" si="0"/>
        <v>12380000</v>
      </c>
      <c r="W21" s="18">
        <f>VLOOKUP(B21,[1]RPT_BAO_HIEM!$B$5:$N$992,11,FALSE)</f>
        <v>362720</v>
      </c>
      <c r="X21" s="18">
        <f>VLOOKUP(B21,[1]RPT_BAO_HIEM!$B$5:$N$992,12,FALSE)</f>
        <v>68010</v>
      </c>
      <c r="Y21" s="18">
        <f>VLOOKUP(B21,[1]RPT_BAO_HIEM!$B$5:$N$992,13,FALSE)</f>
        <v>45340</v>
      </c>
      <c r="Z21" s="19">
        <f>MIN(VLOOKUP(B21,[1]RPT_DOAN_PHI!$B$5:$H$894,7,FALSE),115000)</f>
        <v>45340</v>
      </c>
      <c r="AA21" s="18">
        <f>VLOOKUP(B21,[1]RPT_THUE!$B$5:$H$850,7,FALSE)</f>
        <v>0</v>
      </c>
      <c r="AB21" s="18">
        <f t="shared" si="1"/>
        <v>521410</v>
      </c>
      <c r="AC21" s="20">
        <f t="shared" si="2"/>
        <v>11858590</v>
      </c>
      <c r="AD21" s="21"/>
      <c r="AE21" s="21"/>
      <c r="AF21" s="20">
        <f t="shared" si="3"/>
        <v>11858590</v>
      </c>
    </row>
    <row r="22" spans="1:43" ht="19.5" customHeight="1">
      <c r="A22" s="12">
        <f t="shared" si="4"/>
        <v>16</v>
      </c>
      <c r="B22" s="40">
        <f>[1]GD_CHUNG!B20</f>
        <v>10543</v>
      </c>
      <c r="C22" s="42" t="str">
        <f>[1]GD_CHUNG!C20</f>
        <v>Nguyễn Thị Thơm</v>
      </c>
      <c r="D22" s="42" t="str">
        <f>[1]GD_CHUNG!D20</f>
        <v>NV Tài liệu và HDCX</v>
      </c>
      <c r="E22" s="13" t="str">
        <f>[1]GD_CHUNG!G20</f>
        <v>HD3N</v>
      </c>
      <c r="F22" s="14">
        <f>VLOOKUP(B22,[1]GD_LCD_HS_LNS!$B$4:$E$993,4,FALSE)</f>
        <v>3972000</v>
      </c>
      <c r="G22" s="54">
        <f>VLOOKUP(B22,[1]GD_CHUNG!$B$5:$N$532,13,FALSE)</f>
        <v>10525139522013</v>
      </c>
      <c r="H22" s="15">
        <f>VLOOKUP(B22,[1]GD_CHAM_CONG!$C$6:$AN$934,38,FALSE)</f>
        <v>27</v>
      </c>
      <c r="I22" s="15">
        <f>VLOOKUP(B22,[1]GD_CHAM_CONG!$C$6:$AS$934,39,FALSE)+VLOOKUP(B22,[1]GD_CHAM_CONG!$C$6:$AS$934,40,FALSE)+VLOOKUP(B22,[1]GD_CHAM_CONG!$C$6:$AS$934,41,FALSE)+VLOOKUP(B22,[1]GD_CHAM_CONG!$C$6:$AS$934,42,FALSE)+VLOOKUP(B22,[1]GD_CHAM_CONG!$C$6:$AS$934,43,FALSE)</f>
        <v>0</v>
      </c>
      <c r="J22" s="15">
        <f>VLOOKUP(B22,[1]GD_CHAM_CONG!$C$6:$AV$934,44,FALSE)+VLOOKUP(B22,[1]GD_CHAM_CONG!$C$6:$AV$934,45,FALSE)+VLOOKUP(B22,[1]GD_CHAM_CONG!$C$6:$AV$934,46,FALSE)</f>
        <v>0</v>
      </c>
      <c r="K22" s="15">
        <f>VLOOKUP(B22,[1]GD_CHAM_CONG!$C$6:$AW$934,47,FALSE)</f>
        <v>0</v>
      </c>
      <c r="L22" s="15">
        <f>VLOOKUP(B22,[1]GD_CHAM_CONG!$C$6:$AZ$934,48,FALSE)</f>
        <v>0</v>
      </c>
      <c r="M22" s="15">
        <f>VLOOKUP(B22,[1]GD_CHAM_CONG!$C$6:$BF$934,50,FALSE)+VLOOKUP(B22,[1]GD_CHAM_CONG!$C$6:$BF$934,51,FALSE)+VLOOKUP(B22,[1]GD_CHAM_CONG!$C$6:$BF$934,52,FALSE)+VLOOKUP(B22,[1]GD_CHAM_CONG!$C$6:$BF$934,53,FALSE)+VLOOKUP(B22,[1]GD_CHAM_CONG!$C$6:$BF$934,54,FALSE)</f>
        <v>0</v>
      </c>
      <c r="N22" s="16">
        <f>VLOOKUP(B22,[1]GD_CHAM_CONG!$C$1:$BK$473,61,FALSE)</f>
        <v>1</v>
      </c>
      <c r="O22" s="16">
        <f>VLOOKUP(B22,[1]GD_LCD_HS_LNS!$B$4:$F$469,5,FALSE)</f>
        <v>1.85</v>
      </c>
      <c r="P22" s="17">
        <f>VLOOKUP(B22,[1]RPT_LNS_LUONG_CHE_DO!$B$5:$BC$548,54,FALSE)</f>
        <v>8325000</v>
      </c>
      <c r="Q22" s="17">
        <f>VLOOKUP(B22,[1]RPT_LNS_LUONG_CHE_DO!$B$5:$CD$916,81,FALSE)</f>
        <v>0</v>
      </c>
      <c r="R22" s="17">
        <f>VLOOKUP(B22,[1]RPT_PHU_CAP_TN!$B$5:$G$992,6,FALSE)</f>
        <v>0</v>
      </c>
      <c r="S22" s="17">
        <f>VLOOKUP(B22,[1]RPT_TIEN_AN_TRUA!$B$5:$I$993,8,FALSE)</f>
        <v>680000</v>
      </c>
      <c r="T22" s="17">
        <f>VLOOKUP(B22,[1]RPT_LNS_LUONG_CHE_DO!$B$5:$BX$920,75,FALSE)+VLOOKUP(B22,[1]RPT_LNS_LUONG_CHE_DO!$B$5:$BY$920,76,FALSE)</f>
        <v>458307.69230769237</v>
      </c>
      <c r="U22" s="13">
        <f>VLOOKUP(B22,[1]RPT_CAC_KHOAN_GIAM_TRU!$B$4:$I$472,7,FALSE) + VLOOKUP(B22,[1]RPT_CAC_KHOAN_GIAM_TRU!$B$4:$I$472,8,FALSE)</f>
        <v>152769.23076923078</v>
      </c>
      <c r="V22" s="17">
        <f t="shared" si="0"/>
        <v>9463307.692307692</v>
      </c>
      <c r="W22" s="18">
        <f>VLOOKUP(B22,[1]RPT_BAO_HIEM!$B$5:$N$992,11,FALSE)</f>
        <v>317760</v>
      </c>
      <c r="X22" s="18">
        <f>VLOOKUP(B22,[1]RPT_BAO_HIEM!$B$5:$N$992,12,FALSE)</f>
        <v>59580</v>
      </c>
      <c r="Y22" s="18">
        <f>VLOOKUP(B22,[1]RPT_BAO_HIEM!$B$5:$N$992,13,FALSE)</f>
        <v>39720</v>
      </c>
      <c r="Z22" s="19">
        <f>MIN(VLOOKUP(B22,[1]RPT_DOAN_PHI!$B$5:$H$894,7,FALSE),115000)</f>
        <v>39720</v>
      </c>
      <c r="AA22" s="18">
        <f>VLOOKUP(B22,[1]RPT_THUE!$B$5:$H$850,7,FALSE)</f>
        <v>0</v>
      </c>
      <c r="AB22" s="18">
        <f t="shared" si="1"/>
        <v>456780</v>
      </c>
      <c r="AC22" s="20">
        <f t="shared" si="2"/>
        <v>9006527.692307692</v>
      </c>
      <c r="AD22" s="21"/>
      <c r="AE22" s="21"/>
      <c r="AF22" s="20">
        <f t="shared" si="3"/>
        <v>9006527.692307692</v>
      </c>
    </row>
    <row r="23" spans="1:43" ht="19.5" customHeight="1">
      <c r="A23" s="12">
        <f t="shared" si="4"/>
        <v>17</v>
      </c>
      <c r="B23" s="40">
        <f>[1]GD_CHUNG!B21</f>
        <v>10544</v>
      </c>
      <c r="C23" s="42" t="str">
        <f>[1]GD_CHUNG!C21</f>
        <v>Trần Thị Yến Nga</v>
      </c>
      <c r="D23" s="42" t="str">
        <f>[1]GD_CHUNG!D21</f>
        <v>NV Tài liệu và HDCX</v>
      </c>
      <c r="E23" s="13" t="str">
        <f>[1]GD_CHUNG!G21</f>
        <v>HD3N</v>
      </c>
      <c r="F23" s="14">
        <f>VLOOKUP(B23,[1]GD_LCD_HS_LNS!$B$4:$E$993,4,FALSE)</f>
        <v>3972000</v>
      </c>
      <c r="G23" s="54">
        <f>VLOOKUP(B23,[1]GD_CHUNG!$B$5:$N$532,13,FALSE)</f>
        <v>10525139524016</v>
      </c>
      <c r="H23" s="15">
        <f>VLOOKUP(B23,[1]GD_CHAM_CONG!$C$6:$AN$934,38,FALSE)</f>
        <v>0</v>
      </c>
      <c r="I23" s="15">
        <f>VLOOKUP(B23,[1]GD_CHAM_CONG!$C$6:$AS$934,39,FALSE)+VLOOKUP(B23,[1]GD_CHAM_CONG!$C$6:$AS$934,40,FALSE)+VLOOKUP(B23,[1]GD_CHAM_CONG!$C$6:$AS$934,41,FALSE)+VLOOKUP(B23,[1]GD_CHAM_CONG!$C$6:$AS$934,42,FALSE)+VLOOKUP(B23,[1]GD_CHAM_CONG!$C$6:$AS$934,43,FALSE)</f>
        <v>13</v>
      </c>
      <c r="J23" s="15">
        <f>VLOOKUP(B23,[1]GD_CHAM_CONG!$C$6:$AV$934,44,FALSE)+VLOOKUP(B23,[1]GD_CHAM_CONG!$C$6:$AV$934,45,FALSE)+VLOOKUP(B23,[1]GD_CHAM_CONG!$C$6:$AV$934,46,FALSE)</f>
        <v>14</v>
      </c>
      <c r="K23" s="15">
        <f>VLOOKUP(B23,[1]GD_CHAM_CONG!$C$6:$AW$934,47,FALSE)</f>
        <v>0</v>
      </c>
      <c r="L23" s="15">
        <f>VLOOKUP(B23,[1]GD_CHAM_CONG!$C$6:$AZ$934,48,FALSE)</f>
        <v>0</v>
      </c>
      <c r="M23" s="15">
        <f>VLOOKUP(B23,[1]GD_CHAM_CONG!$C$6:$BF$934,50,FALSE)+VLOOKUP(B23,[1]GD_CHAM_CONG!$C$6:$BF$934,51,FALSE)+VLOOKUP(B23,[1]GD_CHAM_CONG!$C$6:$BF$934,52,FALSE)+VLOOKUP(B23,[1]GD_CHAM_CONG!$C$6:$BF$934,53,FALSE)+VLOOKUP(B23,[1]GD_CHAM_CONG!$C$6:$BF$934,54,FALSE)</f>
        <v>0</v>
      </c>
      <c r="N23" s="16">
        <f>VLOOKUP(B23,[1]GD_CHAM_CONG!$C$1:$BK$473,61,FALSE)</f>
        <v>1</v>
      </c>
      <c r="O23" s="16">
        <f>VLOOKUP(B23,[1]GD_LCD_HS_LNS!$B$4:$F$469,5,FALSE)</f>
        <v>1.85</v>
      </c>
      <c r="P23" s="17">
        <f>VLOOKUP(B23,[1]RPT_LNS_LUONG_CHE_DO!$B$5:$BC$548,54,FALSE)</f>
        <v>431666.66666666669</v>
      </c>
      <c r="Q23" s="17">
        <f>VLOOKUP(B23,[1]RPT_LNS_LUONG_CHE_DO!$B$5:$CD$916,81,FALSE)</f>
        <v>0</v>
      </c>
      <c r="R23" s="17">
        <f>VLOOKUP(B23,[1]RPT_PHU_CAP_TN!$B$5:$G$992,6,FALSE)</f>
        <v>0</v>
      </c>
      <c r="S23" s="17">
        <f>VLOOKUP(B23,[1]RPT_TIEN_AN_TRUA!$B$5:$I$993,8,FALSE)</f>
        <v>0</v>
      </c>
      <c r="T23" s="17">
        <f>VLOOKUP(B23,[1]RPT_LNS_LUONG_CHE_DO!$B$5:$BX$920,75,FALSE)+VLOOKUP(B23,[1]RPT_LNS_LUONG_CHE_DO!$B$5:$BY$920,76,FALSE)</f>
        <v>0</v>
      </c>
      <c r="U23" s="13">
        <f>VLOOKUP(B23,[1]RPT_CAC_KHOAN_GIAM_TRU!$B$4:$I$472,7,FALSE) + VLOOKUP(B23,[1]RPT_CAC_KHOAN_GIAM_TRU!$B$4:$I$472,8,FALSE)</f>
        <v>0</v>
      </c>
      <c r="V23" s="17">
        <f t="shared" si="0"/>
        <v>431666.66666666669</v>
      </c>
      <c r="W23" s="18">
        <f>VLOOKUP(B23,[1]RPT_BAO_HIEM!$B$5:$N$992,11,FALSE)</f>
        <v>0</v>
      </c>
      <c r="X23" s="18">
        <f>VLOOKUP(B23,[1]RPT_BAO_HIEM!$B$5:$N$992,12,FALSE)</f>
        <v>0</v>
      </c>
      <c r="Y23" s="18">
        <f>VLOOKUP(B23,[1]RPT_BAO_HIEM!$B$5:$N$992,13,FALSE)</f>
        <v>0</v>
      </c>
      <c r="Z23" s="19">
        <f>MIN(VLOOKUP(B23,[1]RPT_DOAN_PHI!$B$5:$H$894,7,FALSE),115000)</f>
        <v>0</v>
      </c>
      <c r="AA23" s="18">
        <f>VLOOKUP(B23,[1]RPT_THUE!$B$5:$H$850,7,FALSE)</f>
        <v>0</v>
      </c>
      <c r="AB23" s="18">
        <f t="shared" si="1"/>
        <v>0</v>
      </c>
      <c r="AC23" s="20">
        <f t="shared" si="2"/>
        <v>431666.66666666669</v>
      </c>
      <c r="AD23" s="21"/>
      <c r="AE23" s="21"/>
      <c r="AF23" s="20">
        <f t="shared" si="3"/>
        <v>431666.66666666669</v>
      </c>
    </row>
    <row r="24" spans="1:43" ht="19.5" customHeight="1">
      <c r="A24" s="12">
        <f t="shared" si="4"/>
        <v>18</v>
      </c>
      <c r="B24" s="40">
        <f>[1]GD_CHUNG!B22</f>
        <v>10545</v>
      </c>
      <c r="C24" s="42" t="str">
        <f>[1]GD_CHUNG!C22</f>
        <v>Ngô Thanh Hiệp</v>
      </c>
      <c r="D24" s="42" t="str">
        <f>[1]GD_CHUNG!D22</f>
        <v>NV Tài liệu và HDCX</v>
      </c>
      <c r="E24" s="13" t="str">
        <f>[1]GD_CHUNG!G22</f>
        <v>HDKX</v>
      </c>
      <c r="F24" s="14">
        <f>VLOOKUP(B24,[1]GD_LCD_HS_LNS!$B$4:$E$993,4,FALSE)</f>
        <v>4534000</v>
      </c>
      <c r="G24" s="54">
        <f>VLOOKUP(B24,[1]GD_CHUNG!$B$5:$N$532,13,FALSE)</f>
        <v>10320765759016</v>
      </c>
      <c r="H24" s="15">
        <f>VLOOKUP(B24,[1]GD_CHAM_CONG!$C$6:$AN$934,38,FALSE)</f>
        <v>27</v>
      </c>
      <c r="I24" s="15">
        <f>VLOOKUP(B24,[1]GD_CHAM_CONG!$C$6:$AS$934,39,FALSE)+VLOOKUP(B24,[1]GD_CHAM_CONG!$C$6:$AS$934,40,FALSE)+VLOOKUP(B24,[1]GD_CHAM_CONG!$C$6:$AS$934,41,FALSE)+VLOOKUP(B24,[1]GD_CHAM_CONG!$C$6:$AS$934,42,FALSE)+VLOOKUP(B24,[1]GD_CHAM_CONG!$C$6:$AS$934,43,FALSE)</f>
        <v>0</v>
      </c>
      <c r="J24" s="15">
        <f>VLOOKUP(B24,[1]GD_CHAM_CONG!$C$6:$AV$934,44,FALSE)+VLOOKUP(B24,[1]GD_CHAM_CONG!$C$6:$AV$934,45,FALSE)+VLOOKUP(B24,[1]GD_CHAM_CONG!$C$6:$AV$934,46,FALSE)</f>
        <v>0</v>
      </c>
      <c r="K24" s="15">
        <f>VLOOKUP(B24,[1]GD_CHAM_CONG!$C$6:$AW$934,47,FALSE)</f>
        <v>0</v>
      </c>
      <c r="L24" s="15">
        <f>VLOOKUP(B24,[1]GD_CHAM_CONG!$C$6:$AZ$934,48,FALSE)</f>
        <v>0</v>
      </c>
      <c r="M24" s="15">
        <f>VLOOKUP(B24,[1]GD_CHAM_CONG!$C$6:$BF$934,50,FALSE)+VLOOKUP(B24,[1]GD_CHAM_CONG!$C$6:$BF$934,51,FALSE)+VLOOKUP(B24,[1]GD_CHAM_CONG!$C$6:$BF$934,52,FALSE)+VLOOKUP(B24,[1]GD_CHAM_CONG!$C$6:$BF$934,53,FALSE)+VLOOKUP(B24,[1]GD_CHAM_CONG!$C$6:$BF$934,54,FALSE)</f>
        <v>0</v>
      </c>
      <c r="N24" s="16">
        <f>VLOOKUP(B24,[1]GD_CHAM_CONG!$C$1:$BK$473,61,FALSE)</f>
        <v>1.05</v>
      </c>
      <c r="O24" s="16">
        <f>VLOOKUP(B24,[1]GD_LCD_HS_LNS!$B$4:$F$469,5,FALSE)</f>
        <v>2.6</v>
      </c>
      <c r="P24" s="17">
        <f>VLOOKUP(B24,[1]RPT_LNS_LUONG_CHE_DO!$B$5:$BC$548,54,FALSE)</f>
        <v>12285000.000000002</v>
      </c>
      <c r="Q24" s="17">
        <f>VLOOKUP(B24,[1]RPT_LNS_LUONG_CHE_DO!$B$5:$CD$916,81,FALSE)</f>
        <v>0</v>
      </c>
      <c r="R24" s="17">
        <f>VLOOKUP(B24,[1]RPT_PHU_CAP_TN!$B$5:$G$992,6,FALSE)</f>
        <v>0</v>
      </c>
      <c r="S24" s="17">
        <f>VLOOKUP(B24,[1]RPT_TIEN_AN_TRUA!$B$5:$I$993,8,FALSE)</f>
        <v>680000</v>
      </c>
      <c r="T24" s="17">
        <f>VLOOKUP(B24,[1]RPT_LNS_LUONG_CHE_DO!$B$5:$BX$920,75,FALSE)+VLOOKUP(B24,[1]RPT_LNS_LUONG_CHE_DO!$B$5:$BY$920,76,FALSE)</f>
        <v>0</v>
      </c>
      <c r="U24" s="13">
        <f>VLOOKUP(B24,[1]RPT_CAC_KHOAN_GIAM_TRU!$B$4:$I$472,7,FALSE) + VLOOKUP(B24,[1]RPT_CAC_KHOAN_GIAM_TRU!$B$4:$I$472,8,FALSE)</f>
        <v>0</v>
      </c>
      <c r="V24" s="17">
        <f t="shared" si="0"/>
        <v>12965000.000000002</v>
      </c>
      <c r="W24" s="18">
        <f>VLOOKUP(B24,[1]RPT_BAO_HIEM!$B$5:$N$992,11,FALSE)</f>
        <v>362720</v>
      </c>
      <c r="X24" s="18">
        <f>VLOOKUP(B24,[1]RPT_BAO_HIEM!$B$5:$N$992,12,FALSE)</f>
        <v>68010</v>
      </c>
      <c r="Y24" s="18">
        <f>VLOOKUP(B24,[1]RPT_BAO_HIEM!$B$5:$N$992,13,FALSE)</f>
        <v>45340</v>
      </c>
      <c r="Z24" s="19">
        <f>MIN(VLOOKUP(B24,[1]RPT_DOAN_PHI!$B$5:$H$894,7,FALSE),115000)</f>
        <v>45340</v>
      </c>
      <c r="AA24" s="18">
        <f>VLOOKUP(B24,[1]RPT_THUE!$B$5:$H$850,7,FALSE)</f>
        <v>0</v>
      </c>
      <c r="AB24" s="18">
        <f t="shared" si="1"/>
        <v>521410</v>
      </c>
      <c r="AC24" s="20">
        <f t="shared" si="2"/>
        <v>12443590.000000002</v>
      </c>
      <c r="AD24" s="21"/>
      <c r="AE24" s="21"/>
      <c r="AF24" s="20">
        <f t="shared" si="3"/>
        <v>12443590.000000002</v>
      </c>
    </row>
    <row r="25" spans="1:43" ht="19.5" customHeight="1">
      <c r="A25" s="12">
        <f t="shared" si="4"/>
        <v>19</v>
      </c>
      <c r="B25" s="40">
        <f>[1]GD_CHUNG!B23</f>
        <v>10546</v>
      </c>
      <c r="C25" s="42" t="str">
        <f>[1]GD_CHUNG!C23</f>
        <v>Tạ Đăng Việt</v>
      </c>
      <c r="D25" s="42" t="str">
        <f>[1]GD_CHUNG!D23</f>
        <v>NV Tài liệu và HDCX</v>
      </c>
      <c r="E25" s="13" t="str">
        <f>[1]GD_CHUNG!G23</f>
        <v>HD3N</v>
      </c>
      <c r="F25" s="14">
        <f>VLOOKUP(B25,[1]GD_LCD_HS_LNS!$B$4:$E$993,4,FALSE)</f>
        <v>3972000</v>
      </c>
      <c r="G25" s="54">
        <f>VLOOKUP(B25,[1]GD_CHUNG!$B$5:$N$532,13,FALSE)</f>
        <v>10525139515017</v>
      </c>
      <c r="H25" s="15">
        <f>VLOOKUP(B25,[1]GD_CHAM_CONG!$C$6:$AN$934,38,FALSE)</f>
        <v>27</v>
      </c>
      <c r="I25" s="15">
        <f>VLOOKUP(B25,[1]GD_CHAM_CONG!$C$6:$AS$934,39,FALSE)+VLOOKUP(B25,[1]GD_CHAM_CONG!$C$6:$AS$934,40,FALSE)+VLOOKUP(B25,[1]GD_CHAM_CONG!$C$6:$AS$934,41,FALSE)+VLOOKUP(B25,[1]GD_CHAM_CONG!$C$6:$AS$934,42,FALSE)+VLOOKUP(B25,[1]GD_CHAM_CONG!$C$6:$AS$934,43,FALSE)</f>
        <v>0</v>
      </c>
      <c r="J25" s="15">
        <f>VLOOKUP(B25,[1]GD_CHAM_CONG!$C$6:$AV$934,44,FALSE)+VLOOKUP(B25,[1]GD_CHAM_CONG!$C$6:$AV$934,45,FALSE)+VLOOKUP(B25,[1]GD_CHAM_CONG!$C$6:$AV$934,46,FALSE)</f>
        <v>0</v>
      </c>
      <c r="K25" s="15">
        <f>VLOOKUP(B25,[1]GD_CHAM_CONG!$C$6:$AW$934,47,FALSE)</f>
        <v>0</v>
      </c>
      <c r="L25" s="15">
        <f>VLOOKUP(B25,[1]GD_CHAM_CONG!$C$6:$AZ$934,48,FALSE)</f>
        <v>0</v>
      </c>
      <c r="M25" s="15">
        <f>VLOOKUP(B25,[1]GD_CHAM_CONG!$C$6:$BF$934,50,FALSE)+VLOOKUP(B25,[1]GD_CHAM_CONG!$C$6:$BF$934,51,FALSE)+VLOOKUP(B25,[1]GD_CHAM_CONG!$C$6:$BF$934,52,FALSE)+VLOOKUP(B25,[1]GD_CHAM_CONG!$C$6:$BF$934,53,FALSE)+VLOOKUP(B25,[1]GD_CHAM_CONG!$C$6:$BF$934,54,FALSE)</f>
        <v>0</v>
      </c>
      <c r="N25" s="16">
        <f>VLOOKUP(B25,[1]GD_CHAM_CONG!$C$1:$BK$473,61,FALSE)</f>
        <v>1</v>
      </c>
      <c r="O25" s="16">
        <f>VLOOKUP(B25,[1]GD_LCD_HS_LNS!$B$4:$F$469,5,FALSE)</f>
        <v>2.08</v>
      </c>
      <c r="P25" s="17">
        <f>VLOOKUP(B25,[1]RPT_LNS_LUONG_CHE_DO!$B$5:$BC$548,54,FALSE)</f>
        <v>9360000</v>
      </c>
      <c r="Q25" s="17">
        <f>VLOOKUP(B25,[1]RPT_LNS_LUONG_CHE_DO!$B$5:$CD$916,81,FALSE)</f>
        <v>0</v>
      </c>
      <c r="R25" s="17">
        <f>VLOOKUP(B25,[1]RPT_PHU_CAP_TN!$B$5:$G$992,6,FALSE)</f>
        <v>0</v>
      </c>
      <c r="S25" s="17">
        <f>VLOOKUP(B25,[1]RPT_TIEN_AN_TRUA!$B$5:$I$993,8,FALSE)</f>
        <v>680000</v>
      </c>
      <c r="T25" s="17">
        <f>VLOOKUP(B25,[1]RPT_LNS_LUONG_CHE_DO!$B$5:$BX$920,75,FALSE)+VLOOKUP(B25,[1]RPT_LNS_LUONG_CHE_DO!$B$5:$BY$920,76,FALSE)</f>
        <v>458307.69230769237</v>
      </c>
      <c r="U25" s="13">
        <f>VLOOKUP(B25,[1]RPT_CAC_KHOAN_GIAM_TRU!$B$4:$I$472,7,FALSE) + VLOOKUP(B25,[1]RPT_CAC_KHOAN_GIAM_TRU!$B$4:$I$472,8,FALSE)</f>
        <v>152769.23076923078</v>
      </c>
      <c r="V25" s="17">
        <f t="shared" si="0"/>
        <v>10498307.692307692</v>
      </c>
      <c r="W25" s="18">
        <f>VLOOKUP(B25,[1]RPT_BAO_HIEM!$B$5:$N$992,11,FALSE)</f>
        <v>317760</v>
      </c>
      <c r="X25" s="18">
        <f>VLOOKUP(B25,[1]RPT_BAO_HIEM!$B$5:$N$992,12,FALSE)</f>
        <v>59580</v>
      </c>
      <c r="Y25" s="18">
        <f>VLOOKUP(B25,[1]RPT_BAO_HIEM!$B$5:$N$992,13,FALSE)</f>
        <v>39720</v>
      </c>
      <c r="Z25" s="19">
        <f>MIN(VLOOKUP(B25,[1]RPT_DOAN_PHI!$B$5:$H$894,7,FALSE),115000)</f>
        <v>39720</v>
      </c>
      <c r="AA25" s="18">
        <f>VLOOKUP(B25,[1]RPT_THUE!$B$5:$H$850,7,FALSE)</f>
        <v>0</v>
      </c>
      <c r="AB25" s="18">
        <f t="shared" si="1"/>
        <v>456780</v>
      </c>
      <c r="AC25" s="20">
        <f t="shared" si="2"/>
        <v>10041527.692307692</v>
      </c>
      <c r="AD25" s="21"/>
      <c r="AE25" s="21"/>
      <c r="AF25" s="20">
        <f t="shared" si="3"/>
        <v>10041527.692307692</v>
      </c>
    </row>
    <row r="26" spans="1:43" ht="19.5" customHeight="1">
      <c r="A26" s="12">
        <f t="shared" si="4"/>
        <v>20</v>
      </c>
      <c r="B26" s="40">
        <f>[1]GD_CHUNG!B24</f>
        <v>10547</v>
      </c>
      <c r="C26" s="42" t="str">
        <f>[1]GD_CHUNG!C24</f>
        <v>Đào Thanh Hải</v>
      </c>
      <c r="D26" s="42" t="str">
        <f>[1]GD_CHUNG!D24</f>
        <v>NV Tài liệu và HDCX</v>
      </c>
      <c r="E26" s="13" t="str">
        <f>[1]GD_CHUNG!G24</f>
        <v>HD3N</v>
      </c>
      <c r="F26" s="14">
        <f>VLOOKUP(B26,[1]GD_LCD_HS_LNS!$B$4:$E$993,4,FALSE)</f>
        <v>3972000</v>
      </c>
      <c r="G26" s="54">
        <f>VLOOKUP(B26,[1]GD_CHUNG!$B$5:$N$532,13,FALSE)</f>
        <v>10525139517011</v>
      </c>
      <c r="H26" s="15">
        <f>VLOOKUP(B26,[1]GD_CHAM_CONG!$C$6:$AN$934,38,FALSE)</f>
        <v>27</v>
      </c>
      <c r="I26" s="15">
        <f>VLOOKUP(B26,[1]GD_CHAM_CONG!$C$6:$AS$934,39,FALSE)+VLOOKUP(B26,[1]GD_CHAM_CONG!$C$6:$AS$934,40,FALSE)+VLOOKUP(B26,[1]GD_CHAM_CONG!$C$6:$AS$934,41,FALSE)+VLOOKUP(B26,[1]GD_CHAM_CONG!$C$6:$AS$934,42,FALSE)+VLOOKUP(B26,[1]GD_CHAM_CONG!$C$6:$AS$934,43,FALSE)</f>
        <v>0</v>
      </c>
      <c r="J26" s="15">
        <f>VLOOKUP(B26,[1]GD_CHAM_CONG!$C$6:$AV$934,44,FALSE)+VLOOKUP(B26,[1]GD_CHAM_CONG!$C$6:$AV$934,45,FALSE)+VLOOKUP(B26,[1]GD_CHAM_CONG!$C$6:$AV$934,46,FALSE)</f>
        <v>0</v>
      </c>
      <c r="K26" s="15">
        <f>VLOOKUP(B26,[1]GD_CHAM_CONG!$C$6:$AW$934,47,FALSE)</f>
        <v>0</v>
      </c>
      <c r="L26" s="15">
        <f>VLOOKUP(B26,[1]GD_CHAM_CONG!$C$6:$AZ$934,48,FALSE)</f>
        <v>0</v>
      </c>
      <c r="M26" s="15">
        <f>VLOOKUP(B26,[1]GD_CHAM_CONG!$C$6:$BF$934,50,FALSE)+VLOOKUP(B26,[1]GD_CHAM_CONG!$C$6:$BF$934,51,FALSE)+VLOOKUP(B26,[1]GD_CHAM_CONG!$C$6:$BF$934,52,FALSE)+VLOOKUP(B26,[1]GD_CHAM_CONG!$C$6:$BF$934,53,FALSE)+VLOOKUP(B26,[1]GD_CHAM_CONG!$C$6:$BF$934,54,FALSE)</f>
        <v>0</v>
      </c>
      <c r="N26" s="16">
        <f>VLOOKUP(B26,[1]GD_CHAM_CONG!$C$1:$BK$473,61,FALSE)</f>
        <v>1</v>
      </c>
      <c r="O26" s="16">
        <f>VLOOKUP(B26,[1]GD_LCD_HS_LNS!$B$4:$F$469,5,FALSE)</f>
        <v>1.96</v>
      </c>
      <c r="P26" s="17">
        <f>VLOOKUP(B26,[1]RPT_LNS_LUONG_CHE_DO!$B$5:$BC$548,54,FALSE)</f>
        <v>8820000</v>
      </c>
      <c r="Q26" s="17">
        <f>VLOOKUP(B26,[1]RPT_LNS_LUONG_CHE_DO!$B$5:$CD$916,81,FALSE)</f>
        <v>0</v>
      </c>
      <c r="R26" s="17">
        <f>VLOOKUP(B26,[1]RPT_PHU_CAP_TN!$B$5:$G$992,6,FALSE)</f>
        <v>0</v>
      </c>
      <c r="S26" s="17">
        <f>VLOOKUP(B26,[1]RPT_TIEN_AN_TRUA!$B$5:$I$993,8,FALSE)</f>
        <v>680000</v>
      </c>
      <c r="T26" s="17">
        <f>VLOOKUP(B26,[1]RPT_LNS_LUONG_CHE_DO!$B$5:$BX$920,75,FALSE)+VLOOKUP(B26,[1]RPT_LNS_LUONG_CHE_DO!$B$5:$BY$920,76,FALSE)</f>
        <v>229153.84615384619</v>
      </c>
      <c r="U26" s="13">
        <f>VLOOKUP(B26,[1]RPT_CAC_KHOAN_GIAM_TRU!$B$4:$I$472,7,FALSE) + VLOOKUP(B26,[1]RPT_CAC_KHOAN_GIAM_TRU!$B$4:$I$472,8,FALSE)</f>
        <v>76384.61538461539</v>
      </c>
      <c r="V26" s="17">
        <f t="shared" si="0"/>
        <v>9729153.846153846</v>
      </c>
      <c r="W26" s="18">
        <f>VLOOKUP(B26,[1]RPT_BAO_HIEM!$B$5:$N$992,11,FALSE)</f>
        <v>317760</v>
      </c>
      <c r="X26" s="18">
        <f>VLOOKUP(B26,[1]RPT_BAO_HIEM!$B$5:$N$992,12,FALSE)</f>
        <v>59580</v>
      </c>
      <c r="Y26" s="18">
        <f>VLOOKUP(B26,[1]RPT_BAO_HIEM!$B$5:$N$992,13,FALSE)</f>
        <v>39720</v>
      </c>
      <c r="Z26" s="19">
        <f>MIN(VLOOKUP(B26,[1]RPT_DOAN_PHI!$B$5:$H$894,7,FALSE),115000)</f>
        <v>39720</v>
      </c>
      <c r="AA26" s="18">
        <f>VLOOKUP(B26,[1]RPT_THUE!$B$5:$H$850,7,FALSE)</f>
        <v>0</v>
      </c>
      <c r="AB26" s="18">
        <f t="shared" si="1"/>
        <v>456780</v>
      </c>
      <c r="AC26" s="20">
        <f t="shared" si="2"/>
        <v>9272373.846153846</v>
      </c>
      <c r="AD26" s="22"/>
      <c r="AE26" s="21"/>
      <c r="AF26" s="20">
        <f t="shared" si="3"/>
        <v>9272373.846153846</v>
      </c>
    </row>
    <row r="27" spans="1:43" ht="19.5" customHeight="1">
      <c r="A27" s="12">
        <f t="shared" si="4"/>
        <v>21</v>
      </c>
      <c r="B27" s="40">
        <f>[1]GD_CHUNG!B25</f>
        <v>10549</v>
      </c>
      <c r="C27" s="42" t="str">
        <f>[1]GD_CHUNG!C25</f>
        <v>Nguyễn Thanh Hải</v>
      </c>
      <c r="D27" s="42" t="str">
        <f>[1]GD_CHUNG!D25</f>
        <v>NV Tài liệu và HDCX</v>
      </c>
      <c r="E27" s="13" t="str">
        <f>[1]GD_CHUNG!G25</f>
        <v>HDKX</v>
      </c>
      <c r="F27" s="14">
        <f>VLOOKUP(B27,[1]GD_LCD_HS_LNS!$B$4:$E$993,4,FALSE)</f>
        <v>3972000</v>
      </c>
      <c r="G27" s="54">
        <f>VLOOKUP(B27,[1]GD_CHUNG!$B$5:$N$532,13,FALSE)</f>
        <v>10523498941010</v>
      </c>
      <c r="H27" s="15">
        <f>VLOOKUP(B27,[1]GD_CHAM_CONG!$C$6:$AN$934,38,FALSE)</f>
        <v>0</v>
      </c>
      <c r="I27" s="15">
        <f>VLOOKUP(B27,[1]GD_CHAM_CONG!$C$6:$AS$934,39,FALSE)+VLOOKUP(B27,[1]GD_CHAM_CONG!$C$6:$AS$934,40,FALSE)+VLOOKUP(B27,[1]GD_CHAM_CONG!$C$6:$AS$934,41,FALSE)+VLOOKUP(B27,[1]GD_CHAM_CONG!$C$6:$AS$934,42,FALSE)+VLOOKUP(B27,[1]GD_CHAM_CONG!$C$6:$AS$934,43,FALSE)</f>
        <v>0</v>
      </c>
      <c r="J27" s="15">
        <f>VLOOKUP(B27,[1]GD_CHAM_CONG!$C$6:$AV$934,44,FALSE)+VLOOKUP(B27,[1]GD_CHAM_CONG!$C$6:$AV$934,45,FALSE)+VLOOKUP(B27,[1]GD_CHAM_CONG!$C$6:$AV$934,46,FALSE)</f>
        <v>27</v>
      </c>
      <c r="K27" s="15">
        <f>VLOOKUP(B27,[1]GD_CHAM_CONG!$C$6:$AW$934,47,FALSE)</f>
        <v>0</v>
      </c>
      <c r="L27" s="15">
        <f>VLOOKUP(B27,[1]GD_CHAM_CONG!$C$6:$AZ$934,48,FALSE)</f>
        <v>0</v>
      </c>
      <c r="M27" s="15">
        <f>VLOOKUP(B27,[1]GD_CHAM_CONG!$C$6:$BF$934,50,FALSE)+VLOOKUP(B27,[1]GD_CHAM_CONG!$C$6:$BF$934,51,FALSE)+VLOOKUP(B27,[1]GD_CHAM_CONG!$C$6:$BF$934,52,FALSE)+VLOOKUP(B27,[1]GD_CHAM_CONG!$C$6:$BF$934,53,FALSE)+VLOOKUP(B27,[1]GD_CHAM_CONG!$C$6:$BF$934,54,FALSE)</f>
        <v>0</v>
      </c>
      <c r="N27" s="16">
        <f>VLOOKUP(B27,[1]GD_CHAM_CONG!$C$1:$BK$473,61,FALSE)</f>
        <v>1</v>
      </c>
      <c r="O27" s="16">
        <f>VLOOKUP(B27,[1]GD_LCD_HS_LNS!$B$4:$F$469,5,FALSE)</f>
        <v>2.08</v>
      </c>
      <c r="P27" s="17">
        <f>VLOOKUP(B27,[1]RPT_LNS_LUONG_CHE_DO!$B$5:$BC$548,54,FALSE)</f>
        <v>936000.00000000012</v>
      </c>
      <c r="Q27" s="17">
        <f>VLOOKUP(B27,[1]RPT_LNS_LUONG_CHE_DO!$B$5:$CD$916,81,FALSE)</f>
        <v>0</v>
      </c>
      <c r="R27" s="17">
        <f>VLOOKUP(B27,[1]RPT_PHU_CAP_TN!$B$5:$G$992,6,FALSE)</f>
        <v>0</v>
      </c>
      <c r="S27" s="17">
        <f>VLOOKUP(B27,[1]RPT_TIEN_AN_TRUA!$B$5:$I$993,8,FALSE)</f>
        <v>0</v>
      </c>
      <c r="T27" s="17">
        <f>VLOOKUP(B27,[1]RPT_LNS_LUONG_CHE_DO!$B$5:$BX$920,75,FALSE)+VLOOKUP(B27,[1]RPT_LNS_LUONG_CHE_DO!$B$5:$BY$920,76,FALSE)</f>
        <v>0</v>
      </c>
      <c r="U27" s="13">
        <f>VLOOKUP(B27,[1]RPT_CAC_KHOAN_GIAM_TRU!$B$4:$I$472,7,FALSE) + VLOOKUP(B27,[1]RPT_CAC_KHOAN_GIAM_TRU!$B$4:$I$472,8,FALSE)</f>
        <v>0</v>
      </c>
      <c r="V27" s="17">
        <f t="shared" si="0"/>
        <v>936000.00000000012</v>
      </c>
      <c r="W27" s="18">
        <f>VLOOKUP(B27,[1]RPT_BAO_HIEM!$B$5:$N$992,11,FALSE)</f>
        <v>0</v>
      </c>
      <c r="X27" s="18">
        <f>VLOOKUP(B27,[1]RPT_BAO_HIEM!$B$5:$N$992,12,FALSE)</f>
        <v>0</v>
      </c>
      <c r="Y27" s="18">
        <f>VLOOKUP(B27,[1]RPT_BAO_HIEM!$B$5:$N$992,13,FALSE)</f>
        <v>0</v>
      </c>
      <c r="Z27" s="19">
        <f>MIN(VLOOKUP(B27,[1]RPT_DOAN_PHI!$B$5:$H$894,7,FALSE),115000)</f>
        <v>0</v>
      </c>
      <c r="AA27" s="18">
        <f>VLOOKUP(B27,[1]RPT_THUE!$B$5:$H$850,7,FALSE)</f>
        <v>0</v>
      </c>
      <c r="AB27" s="18">
        <f t="shared" si="1"/>
        <v>0</v>
      </c>
      <c r="AC27" s="20">
        <f t="shared" si="2"/>
        <v>936000.00000000012</v>
      </c>
      <c r="AD27" s="21"/>
      <c r="AE27" s="21"/>
      <c r="AF27" s="20">
        <f t="shared" si="3"/>
        <v>936000.00000000012</v>
      </c>
    </row>
    <row r="28" spans="1:43" ht="19.5" customHeight="1">
      <c r="A28" s="12">
        <f t="shared" si="4"/>
        <v>22</v>
      </c>
      <c r="B28" s="40">
        <f>[1]GD_CHUNG!B26</f>
        <v>10550</v>
      </c>
      <c r="C28" s="42" t="str">
        <f>[1]GD_CHUNG!C26</f>
        <v>Vũ Đức Thiện</v>
      </c>
      <c r="D28" s="42" t="str">
        <f>[1]GD_CHUNG!D26</f>
        <v>NV Tài liệu và HDCX</v>
      </c>
      <c r="E28" s="13" t="str">
        <f>[1]GD_CHUNG!G26</f>
        <v>HDKX</v>
      </c>
      <c r="F28" s="14">
        <f>VLOOKUP(B28,[1]GD_LCD_HS_LNS!$B$4:$E$993,4,FALSE)</f>
        <v>3972000</v>
      </c>
      <c r="G28" s="54">
        <f>VLOOKUP(B28,[1]GD_CHUNG!$B$5:$N$532,13,FALSE)</f>
        <v>10522162572010</v>
      </c>
      <c r="H28" s="15">
        <f>VLOOKUP(B28,[1]GD_CHAM_CONG!$C$6:$AN$934,38,FALSE)</f>
        <v>27</v>
      </c>
      <c r="I28" s="15">
        <f>VLOOKUP(B28,[1]GD_CHAM_CONG!$C$6:$AS$934,39,FALSE)+VLOOKUP(B28,[1]GD_CHAM_CONG!$C$6:$AS$934,40,FALSE)+VLOOKUP(B28,[1]GD_CHAM_CONG!$C$6:$AS$934,41,FALSE)+VLOOKUP(B28,[1]GD_CHAM_CONG!$C$6:$AS$934,42,FALSE)+VLOOKUP(B28,[1]GD_CHAM_CONG!$C$6:$AS$934,43,FALSE)</f>
        <v>0</v>
      </c>
      <c r="J28" s="15">
        <f>VLOOKUP(B28,[1]GD_CHAM_CONG!$C$6:$AV$934,44,FALSE)+VLOOKUP(B28,[1]GD_CHAM_CONG!$C$6:$AV$934,45,FALSE)+VLOOKUP(B28,[1]GD_CHAM_CONG!$C$6:$AV$934,46,FALSE)</f>
        <v>0</v>
      </c>
      <c r="K28" s="15">
        <f>VLOOKUP(B28,[1]GD_CHAM_CONG!$C$6:$AW$934,47,FALSE)</f>
        <v>0</v>
      </c>
      <c r="L28" s="15">
        <f>VLOOKUP(B28,[1]GD_CHAM_CONG!$C$6:$AZ$934,48,FALSE)</f>
        <v>0</v>
      </c>
      <c r="M28" s="15">
        <f>VLOOKUP(B28,[1]GD_CHAM_CONG!$C$6:$BF$934,50,FALSE)+VLOOKUP(B28,[1]GD_CHAM_CONG!$C$6:$BF$934,51,FALSE)+VLOOKUP(B28,[1]GD_CHAM_CONG!$C$6:$BF$934,52,FALSE)+VLOOKUP(B28,[1]GD_CHAM_CONG!$C$6:$BF$934,53,FALSE)+VLOOKUP(B28,[1]GD_CHAM_CONG!$C$6:$BF$934,54,FALSE)</f>
        <v>0</v>
      </c>
      <c r="N28" s="16">
        <f>VLOOKUP(B28,[1]GD_CHAM_CONG!$C$1:$BK$473,61,FALSE)</f>
        <v>0.85</v>
      </c>
      <c r="O28" s="16">
        <f>VLOOKUP(B28,[1]GD_LCD_HS_LNS!$B$4:$F$469,5,FALSE)</f>
        <v>2.25</v>
      </c>
      <c r="P28" s="17">
        <f>VLOOKUP(B28,[1]RPT_LNS_LUONG_CHE_DO!$B$5:$BC$548,54,FALSE)</f>
        <v>8606250</v>
      </c>
      <c r="Q28" s="17">
        <f>VLOOKUP(B28,[1]RPT_LNS_LUONG_CHE_DO!$B$5:$CD$916,81,FALSE)</f>
        <v>0</v>
      </c>
      <c r="R28" s="17">
        <f>VLOOKUP(B28,[1]RPT_PHU_CAP_TN!$B$5:$G$992,6,FALSE)</f>
        <v>0</v>
      </c>
      <c r="S28" s="17">
        <f>VLOOKUP(B28,[1]RPT_TIEN_AN_TRUA!$B$5:$I$993,8,FALSE)</f>
        <v>680000</v>
      </c>
      <c r="T28" s="17">
        <f>VLOOKUP(B28,[1]RPT_LNS_LUONG_CHE_DO!$B$5:$BX$920,75,FALSE)+VLOOKUP(B28,[1]RPT_LNS_LUONG_CHE_DO!$B$5:$BY$920,76,FALSE)</f>
        <v>0</v>
      </c>
      <c r="U28" s="13">
        <f>VLOOKUP(B28,[1]RPT_CAC_KHOAN_GIAM_TRU!$B$4:$I$472,7,FALSE) + VLOOKUP(B28,[1]RPT_CAC_KHOAN_GIAM_TRU!$B$4:$I$472,8,FALSE)</f>
        <v>0</v>
      </c>
      <c r="V28" s="17">
        <f t="shared" si="0"/>
        <v>9286250</v>
      </c>
      <c r="W28" s="18">
        <f>VLOOKUP(B28,[1]RPT_BAO_HIEM!$B$5:$N$992,11,FALSE)</f>
        <v>317760</v>
      </c>
      <c r="X28" s="18">
        <f>VLOOKUP(B28,[1]RPT_BAO_HIEM!$B$5:$N$992,12,FALSE)</f>
        <v>59580</v>
      </c>
      <c r="Y28" s="18">
        <f>VLOOKUP(B28,[1]RPT_BAO_HIEM!$B$5:$N$992,13,FALSE)</f>
        <v>39720</v>
      </c>
      <c r="Z28" s="19">
        <f>MIN(VLOOKUP(B28,[1]RPT_DOAN_PHI!$B$5:$H$894,7,FALSE),115000)</f>
        <v>39720</v>
      </c>
      <c r="AA28" s="18">
        <f>VLOOKUP(B28,[1]RPT_THUE!$B$5:$H$850,7,FALSE)</f>
        <v>0</v>
      </c>
      <c r="AB28" s="18">
        <f t="shared" si="1"/>
        <v>456780</v>
      </c>
      <c r="AC28" s="20">
        <f t="shared" si="2"/>
        <v>8829470</v>
      </c>
      <c r="AD28" s="22"/>
      <c r="AE28" s="21"/>
      <c r="AF28" s="20">
        <f t="shared" si="3"/>
        <v>8829470</v>
      </c>
    </row>
    <row r="29" spans="1:43" ht="19.5" customHeight="1">
      <c r="A29" s="12">
        <f t="shared" si="4"/>
        <v>23</v>
      </c>
      <c r="B29" s="40">
        <f>[1]GD_CHUNG!B27</f>
        <v>10551</v>
      </c>
      <c r="C29" s="42" t="str">
        <f>[1]GD_CHUNG!C27</f>
        <v>Ngô Ngọc Long</v>
      </c>
      <c r="D29" s="42" t="str">
        <f>[1]GD_CHUNG!D27</f>
        <v>NV Tài liệu và HDCX</v>
      </c>
      <c r="E29" s="13" t="str">
        <f>[1]GD_CHUNG!G27</f>
        <v>HDKX</v>
      </c>
      <c r="F29" s="14">
        <f>VLOOKUP(B29,[1]GD_LCD_HS_LNS!$B$4:$E$993,4,FALSE)</f>
        <v>4534000</v>
      </c>
      <c r="G29" s="54">
        <f>VLOOKUP(B29,[1]GD_CHUNG!$B$5:$N$532,13,FALSE)</f>
        <v>10521242995013</v>
      </c>
      <c r="H29" s="15">
        <f>VLOOKUP(B29,[1]GD_CHAM_CONG!$C$6:$AN$934,38,FALSE)</f>
        <v>27</v>
      </c>
      <c r="I29" s="15">
        <f>VLOOKUP(B29,[1]GD_CHAM_CONG!$C$6:$AS$934,39,FALSE)+VLOOKUP(B29,[1]GD_CHAM_CONG!$C$6:$AS$934,40,FALSE)+VLOOKUP(B29,[1]GD_CHAM_CONG!$C$6:$AS$934,41,FALSE)+VLOOKUP(B29,[1]GD_CHAM_CONG!$C$6:$AS$934,42,FALSE)+VLOOKUP(B29,[1]GD_CHAM_CONG!$C$6:$AS$934,43,FALSE)</f>
        <v>0</v>
      </c>
      <c r="J29" s="15">
        <f>VLOOKUP(B29,[1]GD_CHAM_CONG!$C$6:$AV$934,44,FALSE)+VLOOKUP(B29,[1]GD_CHAM_CONG!$C$6:$AV$934,45,FALSE)+VLOOKUP(B29,[1]GD_CHAM_CONG!$C$6:$AV$934,46,FALSE)</f>
        <v>0</v>
      </c>
      <c r="K29" s="15">
        <f>VLOOKUP(B29,[1]GD_CHAM_CONG!$C$6:$AW$934,47,FALSE)</f>
        <v>0</v>
      </c>
      <c r="L29" s="15">
        <f>VLOOKUP(B29,[1]GD_CHAM_CONG!$C$6:$AZ$934,48,FALSE)</f>
        <v>0</v>
      </c>
      <c r="M29" s="15">
        <f>VLOOKUP(B29,[1]GD_CHAM_CONG!$C$6:$BF$934,50,FALSE)+VLOOKUP(B29,[1]GD_CHAM_CONG!$C$6:$BF$934,51,FALSE)+VLOOKUP(B29,[1]GD_CHAM_CONG!$C$6:$BF$934,52,FALSE)+VLOOKUP(B29,[1]GD_CHAM_CONG!$C$6:$BF$934,53,FALSE)+VLOOKUP(B29,[1]GD_CHAM_CONG!$C$6:$BF$934,54,FALSE)</f>
        <v>0</v>
      </c>
      <c r="N29" s="16">
        <f>VLOOKUP(B29,[1]GD_CHAM_CONG!$C$1:$BK$473,61,FALSE)</f>
        <v>1</v>
      </c>
      <c r="O29" s="16">
        <f>VLOOKUP(B29,[1]GD_LCD_HS_LNS!$B$4:$F$469,5,FALSE)</f>
        <v>2.6</v>
      </c>
      <c r="P29" s="17">
        <f>VLOOKUP(B29,[1]RPT_LNS_LUONG_CHE_DO!$B$5:$BC$548,54,FALSE)</f>
        <v>11700000</v>
      </c>
      <c r="Q29" s="17">
        <f>VLOOKUP(B29,[1]RPT_LNS_LUONG_CHE_DO!$B$5:$CD$916,81,FALSE)</f>
        <v>0</v>
      </c>
      <c r="R29" s="17">
        <f>VLOOKUP(B29,[1]RPT_PHU_CAP_TN!$B$5:$G$992,6,FALSE)</f>
        <v>0</v>
      </c>
      <c r="S29" s="17">
        <f>VLOOKUP(B29,[1]RPT_TIEN_AN_TRUA!$B$5:$I$993,8,FALSE)</f>
        <v>680000</v>
      </c>
      <c r="T29" s="17">
        <f>VLOOKUP(B29,[1]RPT_LNS_LUONG_CHE_DO!$B$5:$BX$920,75,FALSE)+VLOOKUP(B29,[1]RPT_LNS_LUONG_CHE_DO!$B$5:$BY$920,76,FALSE)</f>
        <v>261576.92307692312</v>
      </c>
      <c r="U29" s="13">
        <f>VLOOKUP(B29,[1]RPT_CAC_KHOAN_GIAM_TRU!$B$4:$I$472,7,FALSE) + VLOOKUP(B29,[1]RPT_CAC_KHOAN_GIAM_TRU!$B$4:$I$472,8,FALSE)</f>
        <v>87192.307692307702</v>
      </c>
      <c r="V29" s="17">
        <f t="shared" si="0"/>
        <v>12641576.923076924</v>
      </c>
      <c r="W29" s="18">
        <f>VLOOKUP(B29,[1]RPT_BAO_HIEM!$B$5:$N$992,11,FALSE)</f>
        <v>362720</v>
      </c>
      <c r="X29" s="18">
        <f>VLOOKUP(B29,[1]RPT_BAO_HIEM!$B$5:$N$992,12,FALSE)</f>
        <v>68010</v>
      </c>
      <c r="Y29" s="18">
        <f>VLOOKUP(B29,[1]RPT_BAO_HIEM!$B$5:$N$992,13,FALSE)</f>
        <v>45340</v>
      </c>
      <c r="Z29" s="19">
        <f>MIN(VLOOKUP(B29,[1]RPT_DOAN_PHI!$B$5:$H$894,7,FALSE),115000)</f>
        <v>45340</v>
      </c>
      <c r="AA29" s="18">
        <f>VLOOKUP(B29,[1]RPT_THUE!$B$5:$H$850,7,FALSE)</f>
        <v>0</v>
      </c>
      <c r="AB29" s="18">
        <f t="shared" si="1"/>
        <v>521410</v>
      </c>
      <c r="AC29" s="20">
        <f t="shared" si="2"/>
        <v>12120166.923076924</v>
      </c>
      <c r="AD29" s="21"/>
      <c r="AE29" s="21"/>
      <c r="AF29" s="20">
        <f t="shared" si="3"/>
        <v>12120166.923076924</v>
      </c>
    </row>
    <row r="30" spans="1:43" ht="19.5" customHeight="1">
      <c r="A30" s="12">
        <f t="shared" si="4"/>
        <v>24</v>
      </c>
      <c r="B30" s="40">
        <f>[1]GD_CHUNG!B28</f>
        <v>10552</v>
      </c>
      <c r="C30" s="42" t="str">
        <f>[1]GD_CHUNG!C28</f>
        <v>Nguyễn Thúy Hà</v>
      </c>
      <c r="D30" s="42" t="str">
        <f>[1]GD_CHUNG!D28</f>
        <v>NV Tài liệu và HDCX</v>
      </c>
      <c r="E30" s="13" t="str">
        <f>[1]GD_CHUNG!G28</f>
        <v>HDKX</v>
      </c>
      <c r="F30" s="14">
        <f>VLOOKUP(B30,[1]GD_LCD_HS_LNS!$B$4:$E$993,4,FALSE)</f>
        <v>3972000</v>
      </c>
      <c r="G30" s="54">
        <f>VLOOKUP(B30,[1]GD_CHUNG!$B$5:$N$532,13,FALSE)</f>
        <v>10521137536011</v>
      </c>
      <c r="H30" s="15">
        <f>VLOOKUP(B30,[1]GD_CHAM_CONG!$C$6:$AN$934,38,FALSE)</f>
        <v>23</v>
      </c>
      <c r="I30" s="15">
        <f>VLOOKUP(B30,[1]GD_CHAM_CONG!$C$6:$AS$934,39,FALSE)+VLOOKUP(B30,[1]GD_CHAM_CONG!$C$6:$AS$934,40,FALSE)+VLOOKUP(B30,[1]GD_CHAM_CONG!$C$6:$AS$934,41,FALSE)+VLOOKUP(B30,[1]GD_CHAM_CONG!$C$6:$AS$934,42,FALSE)+VLOOKUP(B30,[1]GD_CHAM_CONG!$C$6:$AS$934,43,FALSE)</f>
        <v>0</v>
      </c>
      <c r="J30" s="15">
        <f>VLOOKUP(B30,[1]GD_CHAM_CONG!$C$6:$AV$934,44,FALSE)+VLOOKUP(B30,[1]GD_CHAM_CONG!$C$6:$AV$934,45,FALSE)+VLOOKUP(B30,[1]GD_CHAM_CONG!$C$6:$AV$934,46,FALSE)</f>
        <v>0</v>
      </c>
      <c r="K30" s="15">
        <f>VLOOKUP(B30,[1]GD_CHAM_CONG!$C$6:$AW$934,47,FALSE)</f>
        <v>0</v>
      </c>
      <c r="L30" s="15">
        <f>VLOOKUP(B30,[1]GD_CHAM_CONG!$C$6:$AZ$934,48,FALSE)</f>
        <v>0</v>
      </c>
      <c r="M30" s="15">
        <f>VLOOKUP(B30,[1]GD_CHAM_CONG!$C$6:$BF$934,50,FALSE)+VLOOKUP(B30,[1]GD_CHAM_CONG!$C$6:$BF$934,51,FALSE)+VLOOKUP(B30,[1]GD_CHAM_CONG!$C$6:$BF$934,52,FALSE)+VLOOKUP(B30,[1]GD_CHAM_CONG!$C$6:$BF$934,53,FALSE)+VLOOKUP(B30,[1]GD_CHAM_CONG!$C$6:$BF$934,54,FALSE)</f>
        <v>0</v>
      </c>
      <c r="N30" s="16">
        <f>VLOOKUP(B30,[1]GD_CHAM_CONG!$C$1:$BK$473,61,FALSE)</f>
        <v>1</v>
      </c>
      <c r="O30" s="16">
        <f>VLOOKUP(B30,[1]GD_LCD_HS_LNS!$B$4:$F$469,5,FALSE)</f>
        <v>2.12</v>
      </c>
      <c r="P30" s="17">
        <f>VLOOKUP(B30,[1]RPT_LNS_LUONG_CHE_DO!$B$5:$BC$548,54,FALSE)</f>
        <v>8126666.666666667</v>
      </c>
      <c r="Q30" s="17">
        <f>VLOOKUP(B30,[1]RPT_LNS_LUONG_CHE_DO!$B$5:$CD$916,81,FALSE)</f>
        <v>0</v>
      </c>
      <c r="R30" s="17">
        <f>VLOOKUP(B30,[1]RPT_PHU_CAP_TN!$B$5:$G$992,6,FALSE)</f>
        <v>0</v>
      </c>
      <c r="S30" s="17">
        <f>VLOOKUP(B30,[1]RPT_TIEN_AN_TRUA!$B$5:$I$993,8,FALSE)</f>
        <v>579259.25925925921</v>
      </c>
      <c r="T30" s="17">
        <f>VLOOKUP(B30,[1]RPT_LNS_LUONG_CHE_DO!$B$5:$BX$920,75,FALSE)+VLOOKUP(B30,[1]RPT_LNS_LUONG_CHE_DO!$B$5:$BY$920,76,FALSE)</f>
        <v>0</v>
      </c>
      <c r="U30" s="13">
        <f>VLOOKUP(B30,[1]RPT_CAC_KHOAN_GIAM_TRU!$B$4:$I$472,7,FALSE) + VLOOKUP(B30,[1]RPT_CAC_KHOAN_GIAM_TRU!$B$4:$I$472,8,FALSE)</f>
        <v>0</v>
      </c>
      <c r="V30" s="17">
        <f t="shared" si="0"/>
        <v>8705925.9259259254</v>
      </c>
      <c r="W30" s="18">
        <f>VLOOKUP(B30,[1]RPT_BAO_HIEM!$B$5:$N$992,11,FALSE)</f>
        <v>317760</v>
      </c>
      <c r="X30" s="18">
        <f>VLOOKUP(B30,[1]RPT_BAO_HIEM!$B$5:$N$992,12,FALSE)</f>
        <v>59580</v>
      </c>
      <c r="Y30" s="18">
        <f>VLOOKUP(B30,[1]RPT_BAO_HIEM!$B$5:$N$992,13,FALSE)</f>
        <v>39720</v>
      </c>
      <c r="Z30" s="19">
        <f>MIN(VLOOKUP(B30,[1]RPT_DOAN_PHI!$B$5:$H$894,7,FALSE),115000)</f>
        <v>39720</v>
      </c>
      <c r="AA30" s="18">
        <f>VLOOKUP(B30,[1]RPT_THUE!$B$5:$H$850,7,FALSE)</f>
        <v>0</v>
      </c>
      <c r="AB30" s="18">
        <f t="shared" si="1"/>
        <v>456780</v>
      </c>
      <c r="AC30" s="20">
        <f t="shared" si="2"/>
        <v>8249145.9259259254</v>
      </c>
      <c r="AD30" s="21"/>
      <c r="AE30" s="21"/>
      <c r="AF30" s="20">
        <f t="shared" si="3"/>
        <v>8249145.9259259254</v>
      </c>
    </row>
    <row r="31" spans="1:43" ht="19.5" customHeight="1">
      <c r="A31" s="12">
        <f t="shared" si="4"/>
        <v>25</v>
      </c>
      <c r="B31" s="40">
        <f>[1]GD_CHUNG!B29</f>
        <v>10553</v>
      </c>
      <c r="C31" s="42" t="str">
        <f>[1]GD_CHUNG!C29</f>
        <v>Đỗ Thanh Tùng</v>
      </c>
      <c r="D31" s="42" t="str">
        <f>[1]GD_CHUNG!D29</f>
        <v>NV Tài liệu và HDCX</v>
      </c>
      <c r="E31" s="13" t="str">
        <f>[1]GD_CHUNG!G29</f>
        <v>HDKX</v>
      </c>
      <c r="F31" s="14">
        <f>VLOOKUP(B31,[1]GD_LCD_HS_LNS!$B$4:$E$993,4,FALSE)</f>
        <v>3972000</v>
      </c>
      <c r="G31" s="54">
        <f>VLOOKUP(B31,[1]GD_CHUNG!$B$5:$N$532,13,FALSE)</f>
        <v>10522162201012</v>
      </c>
      <c r="H31" s="15">
        <f>VLOOKUP(B31,[1]GD_CHAM_CONG!$C$6:$AN$934,38,FALSE)</f>
        <v>27</v>
      </c>
      <c r="I31" s="15">
        <f>VLOOKUP(B31,[1]GD_CHAM_CONG!$C$6:$AS$934,39,FALSE)+VLOOKUP(B31,[1]GD_CHAM_CONG!$C$6:$AS$934,40,FALSE)+VLOOKUP(B31,[1]GD_CHAM_CONG!$C$6:$AS$934,41,FALSE)+VLOOKUP(B31,[1]GD_CHAM_CONG!$C$6:$AS$934,42,FALSE)+VLOOKUP(B31,[1]GD_CHAM_CONG!$C$6:$AS$934,43,FALSE)</f>
        <v>0</v>
      </c>
      <c r="J31" s="15">
        <f>VLOOKUP(B31,[1]GD_CHAM_CONG!$C$6:$AV$934,44,FALSE)+VLOOKUP(B31,[1]GD_CHAM_CONG!$C$6:$AV$934,45,FALSE)+VLOOKUP(B31,[1]GD_CHAM_CONG!$C$6:$AV$934,46,FALSE)</f>
        <v>0</v>
      </c>
      <c r="K31" s="15">
        <f>VLOOKUP(B31,[1]GD_CHAM_CONG!$C$6:$AW$934,47,FALSE)</f>
        <v>0</v>
      </c>
      <c r="L31" s="15">
        <f>VLOOKUP(B31,[1]GD_CHAM_CONG!$C$6:$AZ$934,48,FALSE)</f>
        <v>0</v>
      </c>
      <c r="M31" s="15">
        <f>VLOOKUP(B31,[1]GD_CHAM_CONG!$C$6:$BF$934,50,FALSE)+VLOOKUP(B31,[1]GD_CHAM_CONG!$C$6:$BF$934,51,FALSE)+VLOOKUP(B31,[1]GD_CHAM_CONG!$C$6:$BF$934,52,FALSE)+VLOOKUP(B31,[1]GD_CHAM_CONG!$C$6:$BF$934,53,FALSE)+VLOOKUP(B31,[1]GD_CHAM_CONG!$C$6:$BF$934,54,FALSE)</f>
        <v>0</v>
      </c>
      <c r="N31" s="16">
        <f>VLOOKUP(B31,[1]GD_CHAM_CONG!$C$1:$BK$473,61,FALSE)</f>
        <v>0.9</v>
      </c>
      <c r="O31" s="16">
        <f>VLOOKUP(B31,[1]GD_LCD_HS_LNS!$B$4:$F$469,5,FALSE)</f>
        <v>2.12</v>
      </c>
      <c r="P31" s="17">
        <f>VLOOKUP(B31,[1]RPT_LNS_LUONG_CHE_DO!$B$5:$BC$548,54,FALSE)</f>
        <v>8586000</v>
      </c>
      <c r="Q31" s="17">
        <f>VLOOKUP(B31,[1]RPT_LNS_LUONG_CHE_DO!$B$5:$CD$916,81,FALSE)</f>
        <v>0</v>
      </c>
      <c r="R31" s="17">
        <f>VLOOKUP(B31,[1]RPT_PHU_CAP_TN!$B$5:$G$992,6,FALSE)</f>
        <v>620000</v>
      </c>
      <c r="S31" s="17">
        <f>VLOOKUP(B31,[1]RPT_TIEN_AN_TRUA!$B$5:$I$993,8,FALSE)</f>
        <v>680000</v>
      </c>
      <c r="T31" s="17">
        <f>VLOOKUP(B31,[1]RPT_LNS_LUONG_CHE_DO!$B$5:$BX$920,75,FALSE)+VLOOKUP(B31,[1]RPT_LNS_LUONG_CHE_DO!$B$5:$BY$920,76,FALSE)</f>
        <v>458307.69230769237</v>
      </c>
      <c r="U31" s="13">
        <f>VLOOKUP(B31,[1]RPT_CAC_KHOAN_GIAM_TRU!$B$4:$I$472,7,FALSE) + VLOOKUP(B31,[1]RPT_CAC_KHOAN_GIAM_TRU!$B$4:$I$472,8,FALSE)</f>
        <v>152769.23076923078</v>
      </c>
      <c r="V31" s="17">
        <f t="shared" si="0"/>
        <v>10344307.692307692</v>
      </c>
      <c r="W31" s="18">
        <f>VLOOKUP(B31,[1]RPT_BAO_HIEM!$B$5:$N$992,11,FALSE)</f>
        <v>317760</v>
      </c>
      <c r="X31" s="18">
        <f>VLOOKUP(B31,[1]RPT_BAO_HIEM!$B$5:$N$992,12,FALSE)</f>
        <v>59580</v>
      </c>
      <c r="Y31" s="18">
        <f>VLOOKUP(B31,[1]RPT_BAO_HIEM!$B$5:$N$992,13,FALSE)</f>
        <v>39720</v>
      </c>
      <c r="Z31" s="19">
        <f>MIN(VLOOKUP(B31,[1]RPT_DOAN_PHI!$B$5:$H$894,7,FALSE),115000)</f>
        <v>39720</v>
      </c>
      <c r="AA31" s="18">
        <f>VLOOKUP(B31,[1]RPT_THUE!$B$5:$H$850,7,FALSE)</f>
        <v>0</v>
      </c>
      <c r="AB31" s="18">
        <f t="shared" si="1"/>
        <v>456780</v>
      </c>
      <c r="AC31" s="20">
        <f t="shared" si="2"/>
        <v>9887527.692307692</v>
      </c>
      <c r="AD31" s="21"/>
      <c r="AE31" s="21"/>
      <c r="AF31" s="20">
        <f t="shared" si="3"/>
        <v>9887527.692307692</v>
      </c>
    </row>
    <row r="32" spans="1:43" ht="19.5" customHeight="1">
      <c r="A32" s="12">
        <f t="shared" si="4"/>
        <v>26</v>
      </c>
      <c r="B32" s="40">
        <f>[1]GD_CHUNG!B30</f>
        <v>11126</v>
      </c>
      <c r="C32" s="42" t="str">
        <f>[1]GD_CHUNG!C30</f>
        <v>Nguyễn Thị Thanh Hoa</v>
      </c>
      <c r="D32" s="42" t="str">
        <f>[1]GD_CHUNG!D30</f>
        <v>NV Tài liệu và HDCX</v>
      </c>
      <c r="E32" s="13" t="str">
        <f>[1]GD_CHUNG!G30</f>
        <v>HD3N</v>
      </c>
      <c r="F32" s="14">
        <f>VLOOKUP(B32,[1]GD_LCD_HS_LNS!$B$4:$E$993,4,FALSE)</f>
        <v>3972000</v>
      </c>
      <c r="G32" s="54">
        <f>VLOOKUP(B32,[1]GD_CHUNG!$B$5:$N$532,13,FALSE)</f>
        <v>19025464200022</v>
      </c>
      <c r="H32" s="15">
        <f>VLOOKUP(B32,[1]GD_CHAM_CONG!$C$6:$AN$934,38,FALSE)</f>
        <v>27</v>
      </c>
      <c r="I32" s="15">
        <f>VLOOKUP(B32,[1]GD_CHAM_CONG!$C$6:$AS$934,39,FALSE)+VLOOKUP(B32,[1]GD_CHAM_CONG!$C$6:$AS$934,40,FALSE)+VLOOKUP(B32,[1]GD_CHAM_CONG!$C$6:$AS$934,41,FALSE)+VLOOKUP(B32,[1]GD_CHAM_CONG!$C$6:$AS$934,42,FALSE)+VLOOKUP(B32,[1]GD_CHAM_CONG!$C$6:$AS$934,43,FALSE)</f>
        <v>0</v>
      </c>
      <c r="J32" s="15">
        <f>VLOOKUP(B32,[1]GD_CHAM_CONG!$C$6:$AV$934,44,FALSE)+VLOOKUP(B32,[1]GD_CHAM_CONG!$C$6:$AV$934,45,FALSE)+VLOOKUP(B32,[1]GD_CHAM_CONG!$C$6:$AV$934,46,FALSE)</f>
        <v>0</v>
      </c>
      <c r="K32" s="15">
        <f>VLOOKUP(B32,[1]GD_CHAM_CONG!$C$6:$AW$934,47,FALSE)</f>
        <v>0</v>
      </c>
      <c r="L32" s="15">
        <f>VLOOKUP(B32,[1]GD_CHAM_CONG!$C$6:$AZ$934,48,FALSE)</f>
        <v>0</v>
      </c>
      <c r="M32" s="15">
        <f>VLOOKUP(B32,[1]GD_CHAM_CONG!$C$6:$BF$934,50,FALSE)+VLOOKUP(B32,[1]GD_CHAM_CONG!$C$6:$BF$934,51,FALSE)+VLOOKUP(B32,[1]GD_CHAM_CONG!$C$6:$BF$934,52,FALSE)+VLOOKUP(B32,[1]GD_CHAM_CONG!$C$6:$BF$934,53,FALSE)+VLOOKUP(B32,[1]GD_CHAM_CONG!$C$6:$BF$934,54,FALSE)</f>
        <v>0</v>
      </c>
      <c r="N32" s="16">
        <f>VLOOKUP(B32,[1]GD_CHAM_CONG!$C$1:$BK$473,61,FALSE)</f>
        <v>1.05</v>
      </c>
      <c r="O32" s="16">
        <f>VLOOKUP(B32,[1]GD_LCD_HS_LNS!$B$4:$F$469,5,FALSE)</f>
        <v>2</v>
      </c>
      <c r="P32" s="17">
        <f>VLOOKUP(B32,[1]RPT_LNS_LUONG_CHE_DO!$B$5:$BC$548,54,FALSE)</f>
        <v>9450000</v>
      </c>
      <c r="Q32" s="17">
        <f>VLOOKUP(B32,[1]RPT_LNS_LUONG_CHE_DO!$B$5:$CD$916,81,FALSE)</f>
        <v>0</v>
      </c>
      <c r="R32" s="17">
        <f>VLOOKUP(B32,[1]RPT_PHU_CAP_TN!$B$5:$G$992,6,FALSE)</f>
        <v>0</v>
      </c>
      <c r="S32" s="17">
        <f>VLOOKUP(B32,[1]RPT_TIEN_AN_TRUA!$B$5:$I$993,8,FALSE)</f>
        <v>680000</v>
      </c>
      <c r="T32" s="17">
        <f>VLOOKUP(B32,[1]RPT_LNS_LUONG_CHE_DO!$B$5:$BX$920,75,FALSE)+VLOOKUP(B32,[1]RPT_LNS_LUONG_CHE_DO!$B$5:$BY$920,76,FALSE)</f>
        <v>458307.69230769237</v>
      </c>
      <c r="U32" s="13">
        <f>VLOOKUP(B32,[1]RPT_CAC_KHOAN_GIAM_TRU!$B$4:$I$472,7,FALSE) + VLOOKUP(B32,[1]RPT_CAC_KHOAN_GIAM_TRU!$B$4:$I$472,8,FALSE)</f>
        <v>152769.23076923078</v>
      </c>
      <c r="V32" s="17">
        <f t="shared" si="0"/>
        <v>10588307.692307692</v>
      </c>
      <c r="W32" s="18">
        <f>VLOOKUP(B32,[1]RPT_BAO_HIEM!$B$5:$N$992,11,FALSE)</f>
        <v>317760</v>
      </c>
      <c r="X32" s="18">
        <f>VLOOKUP(B32,[1]RPT_BAO_HIEM!$B$5:$N$992,12,FALSE)</f>
        <v>59580</v>
      </c>
      <c r="Y32" s="18">
        <f>VLOOKUP(B32,[1]RPT_BAO_HIEM!$B$5:$N$992,13,FALSE)</f>
        <v>39720</v>
      </c>
      <c r="Z32" s="19">
        <f>MIN(VLOOKUP(B32,[1]RPT_DOAN_PHI!$B$5:$H$894,7,FALSE),115000)</f>
        <v>39720</v>
      </c>
      <c r="AA32" s="18">
        <f>VLOOKUP(B32,[1]RPT_THUE!$B$5:$H$850,7,FALSE)</f>
        <v>0</v>
      </c>
      <c r="AB32" s="18">
        <f t="shared" si="1"/>
        <v>456780</v>
      </c>
      <c r="AC32" s="20">
        <f t="shared" si="2"/>
        <v>10131527.692307692</v>
      </c>
      <c r="AD32" s="21"/>
      <c r="AE32" s="21"/>
      <c r="AF32" s="20">
        <f t="shared" si="3"/>
        <v>10131527.692307692</v>
      </c>
    </row>
    <row r="33" spans="1:32" ht="19.5" customHeight="1">
      <c r="A33" s="12">
        <f t="shared" si="4"/>
        <v>27</v>
      </c>
      <c r="B33" s="40">
        <f>[1]GD_CHUNG!B31</f>
        <v>11127</v>
      </c>
      <c r="C33" s="42" t="str">
        <f>[1]GD_CHUNG!C31</f>
        <v>Phí Thị Huyền Trang</v>
      </c>
      <c r="D33" s="42" t="str">
        <f>[1]GD_CHUNG!D31</f>
        <v>NV Tài liệu và HDCX</v>
      </c>
      <c r="E33" s="13" t="str">
        <f>[1]GD_CHUNG!G31</f>
        <v>HD3N</v>
      </c>
      <c r="F33" s="14">
        <f>VLOOKUP(B33,[1]GD_LCD_HS_LNS!$B$4:$E$993,4,FALSE)</f>
        <v>3972000</v>
      </c>
      <c r="G33" s="54">
        <f>VLOOKUP(B33,[1]GD_CHUNG!$B$5:$N$532,13,FALSE)</f>
        <v>19026970087011</v>
      </c>
      <c r="H33" s="15">
        <f>VLOOKUP(B33,[1]GD_CHAM_CONG!$C$6:$AN$934,38,FALSE)</f>
        <v>27</v>
      </c>
      <c r="I33" s="15">
        <f>VLOOKUP(B33,[1]GD_CHAM_CONG!$C$6:$AS$934,39,FALSE)+VLOOKUP(B33,[1]GD_CHAM_CONG!$C$6:$AS$934,40,FALSE)+VLOOKUP(B33,[1]GD_CHAM_CONG!$C$6:$AS$934,41,FALSE)+VLOOKUP(B33,[1]GD_CHAM_CONG!$C$6:$AS$934,42,FALSE)+VLOOKUP(B33,[1]GD_CHAM_CONG!$C$6:$AS$934,43,FALSE)</f>
        <v>0</v>
      </c>
      <c r="J33" s="15">
        <f>VLOOKUP(B33,[1]GD_CHAM_CONG!$C$6:$AV$934,44,FALSE)+VLOOKUP(B33,[1]GD_CHAM_CONG!$C$6:$AV$934,45,FALSE)+VLOOKUP(B33,[1]GD_CHAM_CONG!$C$6:$AV$934,46,FALSE)</f>
        <v>0</v>
      </c>
      <c r="K33" s="15">
        <f>VLOOKUP(B33,[1]GD_CHAM_CONG!$C$6:$AW$934,47,FALSE)</f>
        <v>0</v>
      </c>
      <c r="L33" s="15">
        <f>VLOOKUP(B33,[1]GD_CHAM_CONG!$C$6:$AZ$934,48,FALSE)</f>
        <v>0</v>
      </c>
      <c r="M33" s="15">
        <f>VLOOKUP(B33,[1]GD_CHAM_CONG!$C$6:$BF$934,50,FALSE)+VLOOKUP(B33,[1]GD_CHAM_CONG!$C$6:$BF$934,51,FALSE)+VLOOKUP(B33,[1]GD_CHAM_CONG!$C$6:$BF$934,52,FALSE)+VLOOKUP(B33,[1]GD_CHAM_CONG!$C$6:$BF$934,53,FALSE)+VLOOKUP(B33,[1]GD_CHAM_CONG!$C$6:$BF$934,54,FALSE)</f>
        <v>0</v>
      </c>
      <c r="N33" s="16">
        <f>VLOOKUP(B33,[1]GD_CHAM_CONG!$C$1:$BK$473,61,FALSE)</f>
        <v>0.95</v>
      </c>
      <c r="O33" s="16">
        <f>VLOOKUP(B33,[1]GD_LCD_HS_LNS!$B$4:$F$469,5,FALSE)</f>
        <v>1.85</v>
      </c>
      <c r="P33" s="17">
        <f>VLOOKUP(B33,[1]RPT_LNS_LUONG_CHE_DO!$B$5:$BC$548,54,FALSE)</f>
        <v>7908750</v>
      </c>
      <c r="Q33" s="17">
        <f>VLOOKUP(B33,[1]RPT_LNS_LUONG_CHE_DO!$B$5:$CD$916,81,FALSE)</f>
        <v>0</v>
      </c>
      <c r="R33" s="17">
        <f>VLOOKUP(B33,[1]RPT_PHU_CAP_TN!$B$5:$G$992,6,FALSE)</f>
        <v>0</v>
      </c>
      <c r="S33" s="17">
        <f>VLOOKUP(B33,[1]RPT_TIEN_AN_TRUA!$B$5:$I$993,8,FALSE)</f>
        <v>680000</v>
      </c>
      <c r="T33" s="17">
        <f>VLOOKUP(B33,[1]RPT_LNS_LUONG_CHE_DO!$B$5:$BX$920,75,FALSE)+VLOOKUP(B33,[1]RPT_LNS_LUONG_CHE_DO!$B$5:$BY$920,76,FALSE)</f>
        <v>458307.69230769237</v>
      </c>
      <c r="U33" s="13">
        <f>VLOOKUP(B33,[1]RPT_CAC_KHOAN_GIAM_TRU!$B$4:$I$472,7,FALSE) + VLOOKUP(B33,[1]RPT_CAC_KHOAN_GIAM_TRU!$B$4:$I$472,8,FALSE)</f>
        <v>152769.23076923078</v>
      </c>
      <c r="V33" s="17">
        <f t="shared" si="0"/>
        <v>9047057.692307692</v>
      </c>
      <c r="W33" s="18">
        <f>VLOOKUP(B33,[1]RPT_BAO_HIEM!$B$5:$N$992,11,FALSE)</f>
        <v>317760</v>
      </c>
      <c r="X33" s="18">
        <f>VLOOKUP(B33,[1]RPT_BAO_HIEM!$B$5:$N$992,12,FALSE)</f>
        <v>59580</v>
      </c>
      <c r="Y33" s="18">
        <f>VLOOKUP(B33,[1]RPT_BAO_HIEM!$B$5:$N$992,13,FALSE)</f>
        <v>39720</v>
      </c>
      <c r="Z33" s="19">
        <f>MIN(VLOOKUP(B33,[1]RPT_DOAN_PHI!$B$5:$H$894,7,FALSE),115000)</f>
        <v>39720</v>
      </c>
      <c r="AA33" s="18">
        <f>VLOOKUP(B33,[1]RPT_THUE!$B$5:$H$850,7,FALSE)</f>
        <v>0</v>
      </c>
      <c r="AB33" s="18">
        <f t="shared" si="1"/>
        <v>456780</v>
      </c>
      <c r="AC33" s="20">
        <f t="shared" si="2"/>
        <v>8590277.692307692</v>
      </c>
      <c r="AD33" s="21"/>
      <c r="AE33" s="22"/>
      <c r="AF33" s="20">
        <f t="shared" si="3"/>
        <v>8590277.692307692</v>
      </c>
    </row>
    <row r="34" spans="1:32" ht="19.5" customHeight="1">
      <c r="A34" s="12">
        <f t="shared" si="4"/>
        <v>28</v>
      </c>
      <c r="B34" s="40">
        <f>[1]GD_CHUNG!B32</f>
        <v>11128</v>
      </c>
      <c r="C34" s="42" t="str">
        <f>[1]GD_CHUNG!C32</f>
        <v>Hoàng Thị Yến</v>
      </c>
      <c r="D34" s="42" t="str">
        <f>[1]GD_CHUNG!D32</f>
        <v>NV Tài liệu và HDCX</v>
      </c>
      <c r="E34" s="13" t="str">
        <f>[1]GD_CHUNG!G32</f>
        <v>HD3N</v>
      </c>
      <c r="F34" s="14">
        <f>VLOOKUP(B34,[1]GD_LCD_HS_LNS!$B$4:$E$993,4,FALSE)</f>
        <v>3972000</v>
      </c>
      <c r="G34" s="54">
        <f>VLOOKUP(B34,[1]GD_CHUNG!$B$5:$N$532,13,FALSE)</f>
        <v>19026970088016</v>
      </c>
      <c r="H34" s="15">
        <f>VLOOKUP(B34,[1]GD_CHAM_CONG!$C$6:$AN$934,38,FALSE)</f>
        <v>27</v>
      </c>
      <c r="I34" s="15">
        <f>VLOOKUP(B34,[1]GD_CHAM_CONG!$C$6:$AS$934,39,FALSE)+VLOOKUP(B34,[1]GD_CHAM_CONG!$C$6:$AS$934,40,FALSE)+VLOOKUP(B34,[1]GD_CHAM_CONG!$C$6:$AS$934,41,FALSE)+VLOOKUP(B34,[1]GD_CHAM_CONG!$C$6:$AS$934,42,FALSE)+VLOOKUP(B34,[1]GD_CHAM_CONG!$C$6:$AS$934,43,FALSE)</f>
        <v>0</v>
      </c>
      <c r="J34" s="15">
        <f>VLOOKUP(B34,[1]GD_CHAM_CONG!$C$6:$AV$934,44,FALSE)+VLOOKUP(B34,[1]GD_CHAM_CONG!$C$6:$AV$934,45,FALSE)+VLOOKUP(B34,[1]GD_CHAM_CONG!$C$6:$AV$934,46,FALSE)</f>
        <v>0</v>
      </c>
      <c r="K34" s="15">
        <f>VLOOKUP(B34,[1]GD_CHAM_CONG!$C$6:$AW$934,47,FALSE)</f>
        <v>0</v>
      </c>
      <c r="L34" s="15">
        <f>VLOOKUP(B34,[1]GD_CHAM_CONG!$C$6:$AZ$934,48,FALSE)</f>
        <v>0</v>
      </c>
      <c r="M34" s="15">
        <f>VLOOKUP(B34,[1]GD_CHAM_CONG!$C$6:$BF$934,50,FALSE)+VLOOKUP(B34,[1]GD_CHAM_CONG!$C$6:$BF$934,51,FALSE)+VLOOKUP(B34,[1]GD_CHAM_CONG!$C$6:$BF$934,52,FALSE)+VLOOKUP(B34,[1]GD_CHAM_CONG!$C$6:$BF$934,53,FALSE)+VLOOKUP(B34,[1]GD_CHAM_CONG!$C$6:$BF$934,54,FALSE)</f>
        <v>0</v>
      </c>
      <c r="N34" s="16">
        <f>VLOOKUP(B34,[1]GD_CHAM_CONG!$C$1:$BK$473,61,FALSE)</f>
        <v>1</v>
      </c>
      <c r="O34" s="16">
        <f>VLOOKUP(B34,[1]GD_LCD_HS_LNS!$B$4:$F$469,5,FALSE)</f>
        <v>1.85</v>
      </c>
      <c r="P34" s="17">
        <f>VLOOKUP(B34,[1]RPT_LNS_LUONG_CHE_DO!$B$5:$BC$548,54,FALSE)</f>
        <v>8325000</v>
      </c>
      <c r="Q34" s="17">
        <f>VLOOKUP(B34,[1]RPT_LNS_LUONG_CHE_DO!$B$5:$CD$916,81,FALSE)</f>
        <v>0</v>
      </c>
      <c r="R34" s="17">
        <f>VLOOKUP(B34,[1]RPT_PHU_CAP_TN!$B$5:$G$992,6,FALSE)</f>
        <v>0</v>
      </c>
      <c r="S34" s="17">
        <f>VLOOKUP(B34,[1]RPT_TIEN_AN_TRUA!$B$5:$I$993,8,FALSE)</f>
        <v>680000</v>
      </c>
      <c r="T34" s="17">
        <f>VLOOKUP(B34,[1]RPT_LNS_LUONG_CHE_DO!$B$5:$BX$920,75,FALSE)+VLOOKUP(B34,[1]RPT_LNS_LUONG_CHE_DO!$B$5:$BY$920,76,FALSE)</f>
        <v>458307.69230769237</v>
      </c>
      <c r="U34" s="13">
        <f>VLOOKUP(B34,[1]RPT_CAC_KHOAN_GIAM_TRU!$B$4:$I$472,7,FALSE) + VLOOKUP(B34,[1]RPT_CAC_KHOAN_GIAM_TRU!$B$4:$I$472,8,FALSE)</f>
        <v>152769.23076923078</v>
      </c>
      <c r="V34" s="17">
        <f t="shared" si="0"/>
        <v>9463307.692307692</v>
      </c>
      <c r="W34" s="18">
        <f>VLOOKUP(B34,[1]RPT_BAO_HIEM!$B$5:$N$992,11,FALSE)</f>
        <v>317760</v>
      </c>
      <c r="X34" s="18">
        <f>VLOOKUP(B34,[1]RPT_BAO_HIEM!$B$5:$N$992,12,FALSE)</f>
        <v>59580</v>
      </c>
      <c r="Y34" s="18">
        <f>VLOOKUP(B34,[1]RPT_BAO_HIEM!$B$5:$N$992,13,FALSE)</f>
        <v>39720</v>
      </c>
      <c r="Z34" s="19">
        <f>MIN(VLOOKUP(B34,[1]RPT_DOAN_PHI!$B$5:$H$894,7,FALSE),115000)</f>
        <v>39720</v>
      </c>
      <c r="AA34" s="18">
        <f>VLOOKUP(B34,[1]RPT_THUE!$B$5:$H$850,7,FALSE)</f>
        <v>0</v>
      </c>
      <c r="AB34" s="18">
        <f t="shared" si="1"/>
        <v>456780</v>
      </c>
      <c r="AC34" s="20">
        <f t="shared" si="2"/>
        <v>9006527.692307692</v>
      </c>
      <c r="AD34" s="21"/>
      <c r="AE34" s="21"/>
      <c r="AF34" s="20">
        <f t="shared" si="3"/>
        <v>9006527.692307692</v>
      </c>
    </row>
    <row r="35" spans="1:32" ht="19.5" customHeight="1">
      <c r="A35" s="12">
        <f t="shared" si="4"/>
        <v>29</v>
      </c>
      <c r="B35" s="40">
        <f>[1]GD_CHUNG!B33</f>
        <v>11130</v>
      </c>
      <c r="C35" s="42" t="str">
        <f>[1]GD_CHUNG!C33</f>
        <v>Nguyễn Đình Trung</v>
      </c>
      <c r="D35" s="42" t="str">
        <f>[1]GD_CHUNG!D33</f>
        <v>NV Tài liệu và HDCX</v>
      </c>
      <c r="E35" s="13" t="str">
        <f>[1]GD_CHUNG!G33</f>
        <v>HD3N</v>
      </c>
      <c r="F35" s="14">
        <f>VLOOKUP(B35,[1]GD_LCD_HS_LNS!$B$4:$E$993,4,FALSE)</f>
        <v>3972000</v>
      </c>
      <c r="G35" s="54">
        <f>VLOOKUP(B35,[1]GD_CHUNG!$B$5:$N$532,13,FALSE)</f>
        <v>19026970089012</v>
      </c>
      <c r="H35" s="15">
        <f>VLOOKUP(B35,[1]GD_CHAM_CONG!$C$6:$AN$934,38,FALSE)</f>
        <v>27</v>
      </c>
      <c r="I35" s="15">
        <f>VLOOKUP(B35,[1]GD_CHAM_CONG!$C$6:$AS$934,39,FALSE)+VLOOKUP(B35,[1]GD_CHAM_CONG!$C$6:$AS$934,40,FALSE)+VLOOKUP(B35,[1]GD_CHAM_CONG!$C$6:$AS$934,41,FALSE)+VLOOKUP(B35,[1]GD_CHAM_CONG!$C$6:$AS$934,42,FALSE)+VLOOKUP(B35,[1]GD_CHAM_CONG!$C$6:$AS$934,43,FALSE)</f>
        <v>0</v>
      </c>
      <c r="J35" s="15">
        <f>VLOOKUP(B35,[1]GD_CHAM_CONG!$C$6:$AV$934,44,FALSE)+VLOOKUP(B35,[1]GD_CHAM_CONG!$C$6:$AV$934,45,FALSE)+VLOOKUP(B35,[1]GD_CHAM_CONG!$C$6:$AV$934,46,FALSE)</f>
        <v>0</v>
      </c>
      <c r="K35" s="15">
        <f>VLOOKUP(B35,[1]GD_CHAM_CONG!$C$6:$AW$934,47,FALSE)</f>
        <v>0</v>
      </c>
      <c r="L35" s="15">
        <f>VLOOKUP(B35,[1]GD_CHAM_CONG!$C$6:$AZ$934,48,FALSE)</f>
        <v>0</v>
      </c>
      <c r="M35" s="15">
        <f>VLOOKUP(B35,[1]GD_CHAM_CONG!$C$6:$BF$934,50,FALSE)+VLOOKUP(B35,[1]GD_CHAM_CONG!$C$6:$BF$934,51,FALSE)+VLOOKUP(B35,[1]GD_CHAM_CONG!$C$6:$BF$934,52,FALSE)+VLOOKUP(B35,[1]GD_CHAM_CONG!$C$6:$BF$934,53,FALSE)+VLOOKUP(B35,[1]GD_CHAM_CONG!$C$6:$BF$934,54,FALSE)</f>
        <v>0</v>
      </c>
      <c r="N35" s="16">
        <f>VLOOKUP(B35,[1]GD_CHAM_CONG!$C$1:$BK$473,61,FALSE)</f>
        <v>1</v>
      </c>
      <c r="O35" s="16">
        <f>VLOOKUP(B35,[1]GD_LCD_HS_LNS!$B$4:$F$469,5,FALSE)</f>
        <v>1.96</v>
      </c>
      <c r="P35" s="17">
        <f>VLOOKUP(B35,[1]RPT_LNS_LUONG_CHE_DO!$B$5:$BC$548,54,FALSE)</f>
        <v>8820000</v>
      </c>
      <c r="Q35" s="17">
        <f>VLOOKUP(B35,[1]RPT_LNS_LUONG_CHE_DO!$B$5:$CD$916,81,FALSE)</f>
        <v>0</v>
      </c>
      <c r="R35" s="17">
        <f>VLOOKUP(B35,[1]RPT_PHU_CAP_TN!$B$5:$G$992,6,FALSE)</f>
        <v>0</v>
      </c>
      <c r="S35" s="17">
        <f>VLOOKUP(B35,[1]RPT_TIEN_AN_TRUA!$B$5:$I$993,8,FALSE)</f>
        <v>680000</v>
      </c>
      <c r="T35" s="17">
        <f>VLOOKUP(B35,[1]RPT_LNS_LUONG_CHE_DO!$B$5:$BX$920,75,FALSE)+VLOOKUP(B35,[1]RPT_LNS_LUONG_CHE_DO!$B$5:$BY$920,76,FALSE)</f>
        <v>458307.69230769237</v>
      </c>
      <c r="U35" s="13">
        <f>VLOOKUP(B35,[1]RPT_CAC_KHOAN_GIAM_TRU!$B$4:$I$472,7,FALSE) + VLOOKUP(B35,[1]RPT_CAC_KHOAN_GIAM_TRU!$B$4:$I$472,8,FALSE)</f>
        <v>152769.23076923078</v>
      </c>
      <c r="V35" s="17">
        <f t="shared" si="0"/>
        <v>9958307.692307692</v>
      </c>
      <c r="W35" s="18">
        <f>VLOOKUP(B35,[1]RPT_BAO_HIEM!$B$5:$N$992,11,FALSE)</f>
        <v>317760</v>
      </c>
      <c r="X35" s="18">
        <f>VLOOKUP(B35,[1]RPT_BAO_HIEM!$B$5:$N$992,12,FALSE)</f>
        <v>59580</v>
      </c>
      <c r="Y35" s="18">
        <f>VLOOKUP(B35,[1]RPT_BAO_HIEM!$B$5:$N$992,13,FALSE)</f>
        <v>39720</v>
      </c>
      <c r="Z35" s="19">
        <f>MIN(VLOOKUP(B35,[1]RPT_DOAN_PHI!$B$5:$H$894,7,FALSE),115000)</f>
        <v>39720</v>
      </c>
      <c r="AA35" s="18">
        <f>VLOOKUP(B35,[1]RPT_THUE!$B$5:$H$850,7,FALSE)</f>
        <v>0</v>
      </c>
      <c r="AB35" s="18">
        <f t="shared" si="1"/>
        <v>456780</v>
      </c>
      <c r="AC35" s="20">
        <f t="shared" si="2"/>
        <v>9501527.692307692</v>
      </c>
      <c r="AD35" s="21"/>
      <c r="AE35" s="21"/>
      <c r="AF35" s="20">
        <f t="shared" si="3"/>
        <v>9501527.692307692</v>
      </c>
    </row>
    <row r="36" spans="1:32" ht="19.5" customHeight="1">
      <c r="A36" s="12">
        <f t="shared" si="4"/>
        <v>30</v>
      </c>
      <c r="B36" s="40">
        <f>[1]GD_CHUNG!B34</f>
        <v>11131</v>
      </c>
      <c r="C36" s="42" t="str">
        <f>[1]GD_CHUNG!C34</f>
        <v>Vũ Tuấn Anh</v>
      </c>
      <c r="D36" s="42" t="str">
        <f>[1]GD_CHUNG!D34</f>
        <v>NV Tài liệu và HDCX</v>
      </c>
      <c r="E36" s="13" t="str">
        <f>[1]GD_CHUNG!G34</f>
        <v>HD3N</v>
      </c>
      <c r="F36" s="14">
        <f>VLOOKUP(B36,[1]GD_LCD_HS_LNS!$B$4:$E$993,4,FALSE)</f>
        <v>3972000</v>
      </c>
      <c r="G36" s="54">
        <f>VLOOKUP(B36,[1]GD_CHUNG!$B$5:$N$532,13,FALSE)</f>
        <v>19026970090010</v>
      </c>
      <c r="H36" s="15">
        <f>VLOOKUP(B36,[1]GD_CHAM_CONG!$C$6:$AN$934,38,FALSE)</f>
        <v>27</v>
      </c>
      <c r="I36" s="15">
        <f>VLOOKUP(B36,[1]GD_CHAM_CONG!$C$6:$AS$934,39,FALSE)+VLOOKUP(B36,[1]GD_CHAM_CONG!$C$6:$AS$934,40,FALSE)+VLOOKUP(B36,[1]GD_CHAM_CONG!$C$6:$AS$934,41,FALSE)+VLOOKUP(B36,[1]GD_CHAM_CONG!$C$6:$AS$934,42,FALSE)+VLOOKUP(B36,[1]GD_CHAM_CONG!$C$6:$AS$934,43,FALSE)</f>
        <v>0</v>
      </c>
      <c r="J36" s="15">
        <f>VLOOKUP(B36,[1]GD_CHAM_CONG!$C$6:$AV$934,44,FALSE)+VLOOKUP(B36,[1]GD_CHAM_CONG!$C$6:$AV$934,45,FALSE)+VLOOKUP(B36,[1]GD_CHAM_CONG!$C$6:$AV$934,46,FALSE)</f>
        <v>0</v>
      </c>
      <c r="K36" s="15">
        <f>VLOOKUP(B36,[1]GD_CHAM_CONG!$C$6:$AW$934,47,FALSE)</f>
        <v>0</v>
      </c>
      <c r="L36" s="15">
        <f>VLOOKUP(B36,[1]GD_CHAM_CONG!$C$6:$AZ$934,48,FALSE)</f>
        <v>0</v>
      </c>
      <c r="M36" s="15">
        <f>VLOOKUP(B36,[1]GD_CHAM_CONG!$C$6:$BF$934,50,FALSE)+VLOOKUP(B36,[1]GD_CHAM_CONG!$C$6:$BF$934,51,FALSE)+VLOOKUP(B36,[1]GD_CHAM_CONG!$C$6:$BF$934,52,FALSE)+VLOOKUP(B36,[1]GD_CHAM_CONG!$C$6:$BF$934,53,FALSE)+VLOOKUP(B36,[1]GD_CHAM_CONG!$C$6:$BF$934,54,FALSE)</f>
        <v>0</v>
      </c>
      <c r="N36" s="16">
        <f>VLOOKUP(B36,[1]GD_CHAM_CONG!$C$1:$BK$473,61,FALSE)</f>
        <v>0.85</v>
      </c>
      <c r="O36" s="16">
        <f>VLOOKUP(B36,[1]GD_LCD_HS_LNS!$B$4:$F$469,5,FALSE)</f>
        <v>1.96</v>
      </c>
      <c r="P36" s="17">
        <f>VLOOKUP(B36,[1]RPT_LNS_LUONG_CHE_DO!$B$5:$BC$548,54,FALSE)</f>
        <v>7497000</v>
      </c>
      <c r="Q36" s="17">
        <f>VLOOKUP(B36,[1]RPT_LNS_LUONG_CHE_DO!$B$5:$CD$916,81,FALSE)</f>
        <v>0</v>
      </c>
      <c r="R36" s="17">
        <f>VLOOKUP(B36,[1]RPT_PHU_CAP_TN!$B$5:$G$992,6,FALSE)</f>
        <v>0</v>
      </c>
      <c r="S36" s="17">
        <f>VLOOKUP(B36,[1]RPT_TIEN_AN_TRUA!$B$5:$I$993,8,FALSE)</f>
        <v>680000</v>
      </c>
      <c r="T36" s="17">
        <f>VLOOKUP(B36,[1]RPT_LNS_LUONG_CHE_DO!$B$5:$BX$920,75,FALSE)+VLOOKUP(B36,[1]RPT_LNS_LUONG_CHE_DO!$B$5:$BY$920,76,FALSE)</f>
        <v>458307.69230769237</v>
      </c>
      <c r="U36" s="13">
        <f>VLOOKUP(B36,[1]RPT_CAC_KHOAN_GIAM_TRU!$B$4:$I$472,7,FALSE) + VLOOKUP(B36,[1]RPT_CAC_KHOAN_GIAM_TRU!$B$4:$I$472,8,FALSE)</f>
        <v>152769.23076923078</v>
      </c>
      <c r="V36" s="17">
        <f t="shared" si="0"/>
        <v>8635307.692307692</v>
      </c>
      <c r="W36" s="18">
        <f>VLOOKUP(B36,[1]RPT_BAO_HIEM!$B$5:$N$992,11,FALSE)</f>
        <v>317760</v>
      </c>
      <c r="X36" s="18">
        <f>VLOOKUP(B36,[1]RPT_BAO_HIEM!$B$5:$N$992,12,FALSE)</f>
        <v>59580</v>
      </c>
      <c r="Y36" s="18">
        <f>VLOOKUP(B36,[1]RPT_BAO_HIEM!$B$5:$N$992,13,FALSE)</f>
        <v>39720</v>
      </c>
      <c r="Z36" s="19">
        <f>MIN(VLOOKUP(B36,[1]RPT_DOAN_PHI!$B$5:$H$894,7,FALSE),115000)</f>
        <v>39720</v>
      </c>
      <c r="AA36" s="18">
        <f>VLOOKUP(B36,[1]RPT_THUE!$B$5:$H$850,7,FALSE)</f>
        <v>0</v>
      </c>
      <c r="AB36" s="18">
        <f t="shared" si="1"/>
        <v>456780</v>
      </c>
      <c r="AC36" s="20">
        <f t="shared" si="2"/>
        <v>8178527.692307692</v>
      </c>
      <c r="AD36" s="21"/>
      <c r="AE36" s="21"/>
      <c r="AF36" s="20">
        <f t="shared" si="3"/>
        <v>8178527.692307692</v>
      </c>
    </row>
    <row r="37" spans="1:32" ht="19.5" customHeight="1">
      <c r="A37" s="12">
        <f t="shared" si="4"/>
        <v>31</v>
      </c>
      <c r="B37" s="40">
        <f>[1]GD_CHUNG!B35</f>
        <v>12552</v>
      </c>
      <c r="C37" s="42" t="str">
        <f>[1]GD_CHUNG!C35</f>
        <v>Mai Hoàng Phương</v>
      </c>
      <c r="D37" s="42" t="str">
        <f>[1]GD_CHUNG!D35</f>
        <v>NV Tài liệu và HDCX</v>
      </c>
      <c r="E37" s="13" t="str">
        <f>[1]GD_CHUNG!G35</f>
        <v>HD3N</v>
      </c>
      <c r="F37" s="14">
        <f>VLOOKUP(B37,[1]GD_LCD_HS_LNS!$B$4:$E$993,4,FALSE)</f>
        <v>3972000</v>
      </c>
      <c r="G37" s="54">
        <f>VLOOKUP(B37,[1]GD_CHUNG!$B$5:$N$532,13,FALSE)</f>
        <v>19022145551026</v>
      </c>
      <c r="H37" s="15">
        <f>VLOOKUP(B37,[1]GD_CHAM_CONG!$C$6:$AN$934,38,FALSE)</f>
        <v>27</v>
      </c>
      <c r="I37" s="15">
        <f>VLOOKUP(B37,[1]GD_CHAM_CONG!$C$6:$AS$934,39,FALSE)+VLOOKUP(B37,[1]GD_CHAM_CONG!$C$6:$AS$934,40,FALSE)+VLOOKUP(B37,[1]GD_CHAM_CONG!$C$6:$AS$934,41,FALSE)+VLOOKUP(B37,[1]GD_CHAM_CONG!$C$6:$AS$934,42,FALSE)+VLOOKUP(B37,[1]GD_CHAM_CONG!$C$6:$AS$934,43,FALSE)</f>
        <v>0</v>
      </c>
      <c r="J37" s="15">
        <f>VLOOKUP(B37,[1]GD_CHAM_CONG!$C$6:$AV$934,44,FALSE)+VLOOKUP(B37,[1]GD_CHAM_CONG!$C$6:$AV$934,45,FALSE)+VLOOKUP(B37,[1]GD_CHAM_CONG!$C$6:$AV$934,46,FALSE)</f>
        <v>0</v>
      </c>
      <c r="K37" s="15">
        <f>VLOOKUP(B37,[1]GD_CHAM_CONG!$C$6:$AW$934,47,FALSE)</f>
        <v>0</v>
      </c>
      <c r="L37" s="15">
        <f>VLOOKUP(B37,[1]GD_CHAM_CONG!$C$6:$AZ$934,48,FALSE)</f>
        <v>0</v>
      </c>
      <c r="M37" s="15">
        <f>VLOOKUP(B37,[1]GD_CHAM_CONG!$C$6:$BF$934,50,FALSE)+VLOOKUP(B37,[1]GD_CHAM_CONG!$C$6:$BF$934,51,FALSE)+VLOOKUP(B37,[1]GD_CHAM_CONG!$C$6:$BF$934,52,FALSE)+VLOOKUP(B37,[1]GD_CHAM_CONG!$C$6:$BF$934,53,FALSE)+VLOOKUP(B37,[1]GD_CHAM_CONG!$C$6:$BF$934,54,FALSE)</f>
        <v>0</v>
      </c>
      <c r="N37" s="16">
        <f>VLOOKUP(B37,[1]GD_CHAM_CONG!$C$1:$BK$473,61,FALSE)</f>
        <v>1</v>
      </c>
      <c r="O37" s="16">
        <f>VLOOKUP(B37,[1]GD_LCD_HS_LNS!$B$4:$F$469,5,FALSE)</f>
        <v>1.8</v>
      </c>
      <c r="P37" s="17">
        <f>VLOOKUP(B37,[1]RPT_LNS_LUONG_CHE_DO!$B$5:$BC$548,54,FALSE)</f>
        <v>8100000</v>
      </c>
      <c r="Q37" s="17">
        <f>VLOOKUP(B37,[1]RPT_LNS_LUONG_CHE_DO!$B$5:$CD$916,81,FALSE)</f>
        <v>0</v>
      </c>
      <c r="R37" s="17">
        <f>VLOOKUP(B37,[1]RPT_PHU_CAP_TN!$B$5:$G$992,6,FALSE)</f>
        <v>0</v>
      </c>
      <c r="S37" s="17">
        <f>VLOOKUP(B37,[1]RPT_TIEN_AN_TRUA!$B$5:$I$993,8,FALSE)</f>
        <v>680000</v>
      </c>
      <c r="T37" s="17">
        <f>VLOOKUP(B37,[1]RPT_LNS_LUONG_CHE_DO!$B$5:$BX$920,75,FALSE)+VLOOKUP(B37,[1]RPT_LNS_LUONG_CHE_DO!$B$5:$BY$920,76,FALSE)</f>
        <v>0</v>
      </c>
      <c r="U37" s="13">
        <f>VLOOKUP(B37,[1]RPT_CAC_KHOAN_GIAM_TRU!$B$4:$I$472,7,FALSE) + VLOOKUP(B37,[1]RPT_CAC_KHOAN_GIAM_TRU!$B$4:$I$472,8,FALSE)</f>
        <v>0</v>
      </c>
      <c r="V37" s="17">
        <f t="shared" si="0"/>
        <v>8780000</v>
      </c>
      <c r="W37" s="18">
        <f>VLOOKUP(B37,[1]RPT_BAO_HIEM!$B$5:$N$992,11,FALSE)</f>
        <v>317760</v>
      </c>
      <c r="X37" s="18">
        <f>VLOOKUP(B37,[1]RPT_BAO_HIEM!$B$5:$N$992,12,FALSE)</f>
        <v>59580</v>
      </c>
      <c r="Y37" s="18">
        <f>VLOOKUP(B37,[1]RPT_BAO_HIEM!$B$5:$N$992,13,FALSE)</f>
        <v>39720</v>
      </c>
      <c r="Z37" s="19">
        <f>MIN(VLOOKUP(B37,[1]RPT_DOAN_PHI!$B$5:$H$894,7,FALSE),115000)</f>
        <v>39720</v>
      </c>
      <c r="AA37" s="18">
        <f>VLOOKUP(B37,[1]RPT_THUE!$B$5:$H$850,7,FALSE)</f>
        <v>0</v>
      </c>
      <c r="AB37" s="18">
        <f t="shared" si="1"/>
        <v>456780</v>
      </c>
      <c r="AC37" s="20">
        <f t="shared" si="2"/>
        <v>8323220</v>
      </c>
      <c r="AD37" s="22"/>
      <c r="AE37" s="21"/>
      <c r="AF37" s="20">
        <f t="shared" si="3"/>
        <v>8323220</v>
      </c>
    </row>
    <row r="38" spans="1:32" ht="19.5" customHeight="1">
      <c r="A38" s="12">
        <f t="shared" si="4"/>
        <v>32</v>
      </c>
      <c r="B38" s="40">
        <f>[1]GD_CHUNG!B36</f>
        <v>12553</v>
      </c>
      <c r="C38" s="42" t="str">
        <f>[1]GD_CHUNG!C36</f>
        <v>Phạm Duy Hải</v>
      </c>
      <c r="D38" s="42" t="str">
        <f>[1]GD_CHUNG!D36</f>
        <v>NV Tài liệu và HDCX</v>
      </c>
      <c r="E38" s="13" t="str">
        <f>[1]GD_CHUNG!G36</f>
        <v>HD3N</v>
      </c>
      <c r="F38" s="14">
        <f>VLOOKUP(B38,[1]GD_LCD_HS_LNS!$B$4:$E$993,4,FALSE)</f>
        <v>3972000</v>
      </c>
      <c r="G38" s="54">
        <f>VLOOKUP(B38,[1]GD_CHUNG!$B$5:$N$532,13,FALSE)</f>
        <v>19028385527015</v>
      </c>
      <c r="H38" s="15">
        <f>VLOOKUP(B38,[1]GD_CHAM_CONG!$C$6:$AN$934,38,FALSE)</f>
        <v>27</v>
      </c>
      <c r="I38" s="15">
        <f>VLOOKUP(B38,[1]GD_CHAM_CONG!$C$6:$AS$934,39,FALSE)+VLOOKUP(B38,[1]GD_CHAM_CONG!$C$6:$AS$934,40,FALSE)+VLOOKUP(B38,[1]GD_CHAM_CONG!$C$6:$AS$934,41,FALSE)+VLOOKUP(B38,[1]GD_CHAM_CONG!$C$6:$AS$934,42,FALSE)+VLOOKUP(B38,[1]GD_CHAM_CONG!$C$6:$AS$934,43,FALSE)</f>
        <v>0</v>
      </c>
      <c r="J38" s="15">
        <f>VLOOKUP(B38,[1]GD_CHAM_CONG!$C$6:$AV$934,44,FALSE)+VLOOKUP(B38,[1]GD_CHAM_CONG!$C$6:$AV$934,45,FALSE)+VLOOKUP(B38,[1]GD_CHAM_CONG!$C$6:$AV$934,46,FALSE)</f>
        <v>0</v>
      </c>
      <c r="K38" s="15">
        <f>VLOOKUP(B38,[1]GD_CHAM_CONG!$C$6:$AW$934,47,FALSE)</f>
        <v>0</v>
      </c>
      <c r="L38" s="15">
        <f>VLOOKUP(B38,[1]GD_CHAM_CONG!$C$6:$AZ$934,48,FALSE)</f>
        <v>0</v>
      </c>
      <c r="M38" s="15">
        <f>VLOOKUP(B38,[1]GD_CHAM_CONG!$C$6:$BF$934,50,FALSE)+VLOOKUP(B38,[1]GD_CHAM_CONG!$C$6:$BF$934,51,FALSE)+VLOOKUP(B38,[1]GD_CHAM_CONG!$C$6:$BF$934,52,FALSE)+VLOOKUP(B38,[1]GD_CHAM_CONG!$C$6:$BF$934,53,FALSE)+VLOOKUP(B38,[1]GD_CHAM_CONG!$C$6:$BF$934,54,FALSE)</f>
        <v>0</v>
      </c>
      <c r="N38" s="16">
        <f>VLOOKUP(B38,[1]GD_CHAM_CONG!$C$1:$BK$473,61,FALSE)</f>
        <v>1.05</v>
      </c>
      <c r="O38" s="16">
        <f>VLOOKUP(B38,[1]GD_LCD_HS_LNS!$B$4:$F$469,5,FALSE)</f>
        <v>1.8</v>
      </c>
      <c r="P38" s="17">
        <f>VLOOKUP(B38,[1]RPT_LNS_LUONG_CHE_DO!$B$5:$BC$548,54,FALSE)</f>
        <v>8505000</v>
      </c>
      <c r="Q38" s="17">
        <f>VLOOKUP(B38,[1]RPT_LNS_LUONG_CHE_DO!$B$5:$CD$916,81,FALSE)</f>
        <v>0</v>
      </c>
      <c r="R38" s="17">
        <f>VLOOKUP(B38,[1]RPT_PHU_CAP_TN!$B$5:$G$992,6,FALSE)</f>
        <v>0</v>
      </c>
      <c r="S38" s="17">
        <f>VLOOKUP(B38,[1]RPT_TIEN_AN_TRUA!$B$5:$I$993,8,FALSE)</f>
        <v>680000</v>
      </c>
      <c r="T38" s="17">
        <f>VLOOKUP(B38,[1]RPT_LNS_LUONG_CHE_DO!$B$5:$BX$920,75,FALSE)+VLOOKUP(B38,[1]RPT_LNS_LUONG_CHE_DO!$B$5:$BY$920,76,FALSE)</f>
        <v>0</v>
      </c>
      <c r="U38" s="13">
        <f>VLOOKUP(B38,[1]RPT_CAC_KHOAN_GIAM_TRU!$B$4:$I$472,7,FALSE) + VLOOKUP(B38,[1]RPT_CAC_KHOAN_GIAM_TRU!$B$4:$I$472,8,FALSE)</f>
        <v>0</v>
      </c>
      <c r="V38" s="17">
        <f t="shared" si="0"/>
        <v>9185000</v>
      </c>
      <c r="W38" s="18">
        <f>VLOOKUP(B38,[1]RPT_BAO_HIEM!$B$5:$N$992,11,FALSE)</f>
        <v>317760</v>
      </c>
      <c r="X38" s="18">
        <f>VLOOKUP(B38,[1]RPT_BAO_HIEM!$B$5:$N$992,12,FALSE)</f>
        <v>59580</v>
      </c>
      <c r="Y38" s="18">
        <f>VLOOKUP(B38,[1]RPT_BAO_HIEM!$B$5:$N$992,13,FALSE)</f>
        <v>39720</v>
      </c>
      <c r="Z38" s="19">
        <f>MIN(VLOOKUP(B38,[1]RPT_DOAN_PHI!$B$5:$H$894,7,FALSE),115000)</f>
        <v>39720</v>
      </c>
      <c r="AA38" s="18">
        <f>VLOOKUP(B38,[1]RPT_THUE!$B$5:$H$850,7,FALSE)</f>
        <v>0</v>
      </c>
      <c r="AB38" s="18">
        <f t="shared" si="1"/>
        <v>456780</v>
      </c>
      <c r="AC38" s="20">
        <f t="shared" si="2"/>
        <v>8728220</v>
      </c>
      <c r="AD38" s="21"/>
      <c r="AE38" s="22"/>
      <c r="AF38" s="20">
        <f t="shared" si="3"/>
        <v>8728220</v>
      </c>
    </row>
    <row r="39" spans="1:32" ht="19.5" customHeight="1">
      <c r="A39" s="12">
        <f t="shared" si="4"/>
        <v>33</v>
      </c>
      <c r="B39" s="40">
        <f>[1]GD_CHUNG!B37</f>
        <v>12565</v>
      </c>
      <c r="C39" s="42" t="str">
        <f>[1]GD_CHUNG!C37</f>
        <v>Vũ Trọng Nghĩa</v>
      </c>
      <c r="D39" s="42" t="str">
        <f>[1]GD_CHUNG!D37</f>
        <v>NV Tài liệu và HDCX</v>
      </c>
      <c r="E39" s="13" t="str">
        <f>[1]GD_CHUNG!G37</f>
        <v>HD3N</v>
      </c>
      <c r="F39" s="14">
        <f>VLOOKUP(B39,[1]GD_LCD_HS_LNS!$B$4:$E$993,4,FALSE)</f>
        <v>4534000</v>
      </c>
      <c r="G39" s="54">
        <f>VLOOKUP(B39,[1]GD_CHUNG!$B$5:$N$532,13,FALSE)</f>
        <v>19028385473012</v>
      </c>
      <c r="H39" s="15">
        <f>VLOOKUP(B39,[1]GD_CHAM_CONG!$C$6:$AN$934,38,FALSE)</f>
        <v>27</v>
      </c>
      <c r="I39" s="15">
        <f>VLOOKUP(B39,[1]GD_CHAM_CONG!$C$6:$AS$934,39,FALSE)+VLOOKUP(B39,[1]GD_CHAM_CONG!$C$6:$AS$934,40,FALSE)+VLOOKUP(B39,[1]GD_CHAM_CONG!$C$6:$AS$934,41,FALSE)+VLOOKUP(B39,[1]GD_CHAM_CONG!$C$6:$AS$934,42,FALSE)+VLOOKUP(B39,[1]GD_CHAM_CONG!$C$6:$AS$934,43,FALSE)</f>
        <v>0</v>
      </c>
      <c r="J39" s="15">
        <f>VLOOKUP(B39,[1]GD_CHAM_CONG!$C$6:$AV$934,44,FALSE)+VLOOKUP(B39,[1]GD_CHAM_CONG!$C$6:$AV$934,45,FALSE)+VLOOKUP(B39,[1]GD_CHAM_CONG!$C$6:$AV$934,46,FALSE)</f>
        <v>0</v>
      </c>
      <c r="K39" s="15">
        <f>VLOOKUP(B39,[1]GD_CHAM_CONG!$C$6:$AW$934,47,FALSE)</f>
        <v>0</v>
      </c>
      <c r="L39" s="15">
        <f>VLOOKUP(B39,[1]GD_CHAM_CONG!$C$6:$AZ$934,48,FALSE)</f>
        <v>0</v>
      </c>
      <c r="M39" s="15">
        <f>VLOOKUP(B39,[1]GD_CHAM_CONG!$C$6:$BF$934,50,FALSE)+VLOOKUP(B39,[1]GD_CHAM_CONG!$C$6:$BF$934,51,FALSE)+VLOOKUP(B39,[1]GD_CHAM_CONG!$C$6:$BF$934,52,FALSE)+VLOOKUP(B39,[1]GD_CHAM_CONG!$C$6:$BF$934,53,FALSE)+VLOOKUP(B39,[1]GD_CHAM_CONG!$C$6:$BF$934,54,FALSE)</f>
        <v>0</v>
      </c>
      <c r="N39" s="16">
        <f>VLOOKUP(B39,[1]GD_CHAM_CONG!$C$1:$BK$473,61,FALSE)</f>
        <v>1</v>
      </c>
      <c r="O39" s="16">
        <f>VLOOKUP(B39,[1]GD_LCD_HS_LNS!$B$4:$F$469,5,FALSE)</f>
        <v>2.6</v>
      </c>
      <c r="P39" s="17">
        <f>VLOOKUP(B39,[1]RPT_LNS_LUONG_CHE_DO!$B$5:$BC$548,54,FALSE)</f>
        <v>11700000</v>
      </c>
      <c r="Q39" s="17">
        <f>VLOOKUP(B39,[1]RPT_LNS_LUONG_CHE_DO!$B$5:$CD$916,81,FALSE)</f>
        <v>0</v>
      </c>
      <c r="R39" s="17">
        <f>VLOOKUP(B39,[1]RPT_PHU_CAP_TN!$B$5:$G$992,6,FALSE)</f>
        <v>0</v>
      </c>
      <c r="S39" s="17">
        <f>VLOOKUP(B39,[1]RPT_TIEN_AN_TRUA!$B$5:$I$993,8,FALSE)</f>
        <v>680000</v>
      </c>
      <c r="T39" s="17">
        <f>VLOOKUP(B39,[1]RPT_LNS_LUONG_CHE_DO!$B$5:$BX$920,75,FALSE)+VLOOKUP(B39,[1]RPT_LNS_LUONG_CHE_DO!$B$5:$BY$920,76,FALSE)</f>
        <v>0</v>
      </c>
      <c r="U39" s="13">
        <f>VLOOKUP(B39,[1]RPT_CAC_KHOAN_GIAM_TRU!$B$4:$I$472,7,FALSE) + VLOOKUP(B39,[1]RPT_CAC_KHOAN_GIAM_TRU!$B$4:$I$472,8,FALSE)</f>
        <v>0</v>
      </c>
      <c r="V39" s="17">
        <f t="shared" si="0"/>
        <v>12380000</v>
      </c>
      <c r="W39" s="18">
        <f>VLOOKUP(B39,[1]RPT_BAO_HIEM!$B$5:$N$992,11,FALSE)</f>
        <v>362720</v>
      </c>
      <c r="X39" s="18">
        <f>VLOOKUP(B39,[1]RPT_BAO_HIEM!$B$5:$N$992,12,FALSE)</f>
        <v>68010</v>
      </c>
      <c r="Y39" s="18">
        <f>VLOOKUP(B39,[1]RPT_BAO_HIEM!$B$5:$N$992,13,FALSE)</f>
        <v>45340</v>
      </c>
      <c r="Z39" s="19">
        <f>MIN(VLOOKUP(B39,[1]RPT_DOAN_PHI!$B$5:$H$894,7,FALSE),115000)</f>
        <v>45340</v>
      </c>
      <c r="AA39" s="18">
        <f>VLOOKUP(B39,[1]RPT_THUE!$B$5:$H$850,7,FALSE)</f>
        <v>111196.5</v>
      </c>
      <c r="AB39" s="18">
        <f t="shared" si="1"/>
        <v>632606.5</v>
      </c>
      <c r="AC39" s="20">
        <f t="shared" si="2"/>
        <v>11747393.5</v>
      </c>
      <c r="AD39" s="21"/>
      <c r="AE39" s="21"/>
      <c r="AF39" s="20">
        <f t="shared" si="3"/>
        <v>11747393.5</v>
      </c>
    </row>
    <row r="40" spans="1:32" ht="19.5" customHeight="1">
      <c r="A40" s="12">
        <f t="shared" si="4"/>
        <v>34</v>
      </c>
      <c r="B40" s="40">
        <f>[1]GD_CHUNG!B38</f>
        <v>12566</v>
      </c>
      <c r="C40" s="42" t="str">
        <f>[1]GD_CHUNG!C38</f>
        <v>Hoàng Duy Thái</v>
      </c>
      <c r="D40" s="42" t="str">
        <f>[1]GD_CHUNG!D38</f>
        <v>NV Tài liệu và HDCX</v>
      </c>
      <c r="E40" s="13" t="str">
        <f>[1]GD_CHUNG!G38</f>
        <v>HD3N</v>
      </c>
      <c r="F40" s="14">
        <f>VLOOKUP(B40,[1]GD_LCD_HS_LNS!$B$4:$E$993,4,FALSE)</f>
        <v>3972000</v>
      </c>
      <c r="G40" s="54">
        <f>VLOOKUP(B40,[1]GD_CHUNG!$B$5:$N$532,13,FALSE)</f>
        <v>19028385510015</v>
      </c>
      <c r="H40" s="15">
        <f>VLOOKUP(B40,[1]GD_CHAM_CONG!$C$6:$AN$934,38,FALSE)</f>
        <v>27</v>
      </c>
      <c r="I40" s="15">
        <f>VLOOKUP(B40,[1]GD_CHAM_CONG!$C$6:$AS$934,39,FALSE)+VLOOKUP(B40,[1]GD_CHAM_CONG!$C$6:$AS$934,40,FALSE)+VLOOKUP(B40,[1]GD_CHAM_CONG!$C$6:$AS$934,41,FALSE)+VLOOKUP(B40,[1]GD_CHAM_CONG!$C$6:$AS$934,42,FALSE)+VLOOKUP(B40,[1]GD_CHAM_CONG!$C$6:$AS$934,43,FALSE)</f>
        <v>0</v>
      </c>
      <c r="J40" s="15">
        <f>VLOOKUP(B40,[1]GD_CHAM_CONG!$C$6:$AV$934,44,FALSE)+VLOOKUP(B40,[1]GD_CHAM_CONG!$C$6:$AV$934,45,FALSE)+VLOOKUP(B40,[1]GD_CHAM_CONG!$C$6:$AV$934,46,FALSE)</f>
        <v>0</v>
      </c>
      <c r="K40" s="15">
        <f>VLOOKUP(B40,[1]GD_CHAM_CONG!$C$6:$AW$934,47,FALSE)</f>
        <v>0</v>
      </c>
      <c r="L40" s="15">
        <f>VLOOKUP(B40,[1]GD_CHAM_CONG!$C$6:$AZ$934,48,FALSE)</f>
        <v>0</v>
      </c>
      <c r="M40" s="15">
        <f>VLOOKUP(B40,[1]GD_CHAM_CONG!$C$6:$BF$934,50,FALSE)+VLOOKUP(B40,[1]GD_CHAM_CONG!$C$6:$BF$934,51,FALSE)+VLOOKUP(B40,[1]GD_CHAM_CONG!$C$6:$BF$934,52,FALSE)+VLOOKUP(B40,[1]GD_CHAM_CONG!$C$6:$BF$934,53,FALSE)+VLOOKUP(B40,[1]GD_CHAM_CONG!$C$6:$BF$934,54,FALSE)</f>
        <v>0</v>
      </c>
      <c r="N40" s="16">
        <f>VLOOKUP(B40,[1]GD_CHAM_CONG!$C$1:$BK$473,61,FALSE)</f>
        <v>1</v>
      </c>
      <c r="O40" s="16">
        <f>VLOOKUP(B40,[1]GD_LCD_HS_LNS!$B$4:$F$469,5,FALSE)</f>
        <v>1.8</v>
      </c>
      <c r="P40" s="17">
        <f>VLOOKUP(B40,[1]RPT_LNS_LUONG_CHE_DO!$B$5:$BC$548,54,FALSE)</f>
        <v>8100000</v>
      </c>
      <c r="Q40" s="17">
        <f>VLOOKUP(B40,[1]RPT_LNS_LUONG_CHE_DO!$B$5:$CD$916,81,FALSE)</f>
        <v>0</v>
      </c>
      <c r="R40" s="17">
        <f>VLOOKUP(B40,[1]RPT_PHU_CAP_TN!$B$5:$G$992,6,FALSE)</f>
        <v>0</v>
      </c>
      <c r="S40" s="17">
        <f>VLOOKUP(B40,[1]RPT_TIEN_AN_TRUA!$B$5:$I$993,8,FALSE)</f>
        <v>680000</v>
      </c>
      <c r="T40" s="17">
        <f>VLOOKUP(B40,[1]RPT_LNS_LUONG_CHE_DO!$B$5:$BX$920,75,FALSE)+VLOOKUP(B40,[1]RPT_LNS_LUONG_CHE_DO!$B$5:$BY$920,76,FALSE)</f>
        <v>0</v>
      </c>
      <c r="U40" s="13">
        <f>VLOOKUP(B40,[1]RPT_CAC_KHOAN_GIAM_TRU!$B$4:$I$472,7,FALSE) + VLOOKUP(B40,[1]RPT_CAC_KHOAN_GIAM_TRU!$B$4:$I$472,8,FALSE)</f>
        <v>0</v>
      </c>
      <c r="V40" s="17">
        <f t="shared" si="0"/>
        <v>8780000</v>
      </c>
      <c r="W40" s="18">
        <f>VLOOKUP(B40,[1]RPT_BAO_HIEM!$B$5:$N$992,11,FALSE)</f>
        <v>317760</v>
      </c>
      <c r="X40" s="18">
        <f>VLOOKUP(B40,[1]RPT_BAO_HIEM!$B$5:$N$992,12,FALSE)</f>
        <v>59580</v>
      </c>
      <c r="Y40" s="18">
        <f>VLOOKUP(B40,[1]RPT_BAO_HIEM!$B$5:$N$992,13,FALSE)</f>
        <v>39720</v>
      </c>
      <c r="Z40" s="19">
        <f>MIN(VLOOKUP(B40,[1]RPT_DOAN_PHI!$B$5:$H$894,7,FALSE),115000)</f>
        <v>39720</v>
      </c>
      <c r="AA40" s="18">
        <f>VLOOKUP(B40,[1]RPT_THUE!$B$5:$H$850,7,FALSE)</f>
        <v>0</v>
      </c>
      <c r="AB40" s="18">
        <f t="shared" si="1"/>
        <v>456780</v>
      </c>
      <c r="AC40" s="20">
        <f t="shared" si="2"/>
        <v>8323220</v>
      </c>
      <c r="AD40" s="21"/>
      <c r="AE40" s="21"/>
      <c r="AF40" s="20">
        <f t="shared" si="3"/>
        <v>8323220</v>
      </c>
    </row>
    <row r="41" spans="1:32" ht="19.5" customHeight="1">
      <c r="A41" s="12">
        <f t="shared" si="4"/>
        <v>35</v>
      </c>
      <c r="B41" s="40">
        <f>[1]GD_CHUNG!B39</f>
        <v>13356</v>
      </c>
      <c r="C41" s="42" t="str">
        <f>[1]GD_CHUNG!C39</f>
        <v>Trần Anh Sơn</v>
      </c>
      <c r="D41" s="42" t="str">
        <f>[1]GD_CHUNG!D39</f>
        <v>NV Tài liệu và HDCX</v>
      </c>
      <c r="E41" s="13" t="str">
        <f>[1]GD_CHUNG!G39</f>
        <v>HD3N</v>
      </c>
      <c r="F41" s="14">
        <f>VLOOKUP(B41,[1]GD_LCD_HS_LNS!$B$4:$E$993,4,FALSE)</f>
        <v>3972000</v>
      </c>
      <c r="G41" s="54">
        <f>VLOOKUP(B41,[1]GD_CHUNG!$B$5:$N$532,13,FALSE)</f>
        <v>19023495883011</v>
      </c>
      <c r="H41" s="15">
        <f>VLOOKUP(B41,[1]GD_CHAM_CONG!$C$6:$AN$934,38,FALSE)</f>
        <v>27</v>
      </c>
      <c r="I41" s="15">
        <f>VLOOKUP(B41,[1]GD_CHAM_CONG!$C$6:$AS$934,39,FALSE)+VLOOKUP(B41,[1]GD_CHAM_CONG!$C$6:$AS$934,40,FALSE)+VLOOKUP(B41,[1]GD_CHAM_CONG!$C$6:$AS$934,41,FALSE)+VLOOKUP(B41,[1]GD_CHAM_CONG!$C$6:$AS$934,42,FALSE)+VLOOKUP(B41,[1]GD_CHAM_CONG!$C$6:$AS$934,43,FALSE)</f>
        <v>0</v>
      </c>
      <c r="J41" s="15">
        <f>VLOOKUP(B41,[1]GD_CHAM_CONG!$C$6:$AV$934,44,FALSE)+VLOOKUP(B41,[1]GD_CHAM_CONG!$C$6:$AV$934,45,FALSE)+VLOOKUP(B41,[1]GD_CHAM_CONG!$C$6:$AV$934,46,FALSE)</f>
        <v>0</v>
      </c>
      <c r="K41" s="15">
        <f>VLOOKUP(B41,[1]GD_CHAM_CONG!$C$6:$AW$934,47,FALSE)</f>
        <v>0</v>
      </c>
      <c r="L41" s="15">
        <f>VLOOKUP(B41,[1]GD_CHAM_CONG!$C$6:$AZ$934,48,FALSE)</f>
        <v>0</v>
      </c>
      <c r="M41" s="15">
        <f>VLOOKUP(B41,[1]GD_CHAM_CONG!$C$6:$BF$934,50,FALSE)+VLOOKUP(B41,[1]GD_CHAM_CONG!$C$6:$BF$934,51,FALSE)+VLOOKUP(B41,[1]GD_CHAM_CONG!$C$6:$BF$934,52,FALSE)+VLOOKUP(B41,[1]GD_CHAM_CONG!$C$6:$BF$934,53,FALSE)+VLOOKUP(B41,[1]GD_CHAM_CONG!$C$6:$BF$934,54,FALSE)</f>
        <v>0</v>
      </c>
      <c r="N41" s="15">
        <f>VLOOKUP(B41,[1]GD_CHAM_CONG!$C$1:$BK$473,61,FALSE)</f>
        <v>1</v>
      </c>
      <c r="O41" s="16">
        <f>VLOOKUP(B41,[1]GD_LCD_HS_LNS!$B$4:$F$469,5,FALSE)</f>
        <v>1.8</v>
      </c>
      <c r="P41" s="17">
        <f>VLOOKUP(B41,[1]RPT_LNS_LUONG_CHE_DO!$B$5:$BC$548,54,FALSE)</f>
        <v>8100000</v>
      </c>
      <c r="Q41" s="17">
        <f>VLOOKUP(B41,[1]RPT_LNS_LUONG_CHE_DO!$B$5:$CD$916,81,FALSE)</f>
        <v>0</v>
      </c>
      <c r="R41" s="17">
        <f>VLOOKUP(B41,[1]RPT_PHU_CAP_TN!$B$5:$G$992,6,FALSE)</f>
        <v>0</v>
      </c>
      <c r="S41" s="17">
        <f>VLOOKUP(B41,[1]RPT_TIEN_AN_TRUA!$B$5:$I$993,8,FALSE)</f>
        <v>680000</v>
      </c>
      <c r="T41" s="17">
        <f>VLOOKUP(B41,[1]RPT_LNS_LUONG_CHE_DO!$B$5:$BX$920,75,FALSE)+VLOOKUP(B41,[1]RPT_LNS_LUONG_CHE_DO!$B$5:$BY$920,76,FALSE)</f>
        <v>0</v>
      </c>
      <c r="U41" s="13">
        <f>VLOOKUP(B41,[1]RPT_CAC_KHOAN_GIAM_TRU!$B$4:$I$472,7,FALSE) + VLOOKUP(B41,[1]RPT_CAC_KHOAN_GIAM_TRU!$B$4:$I$472,8,FALSE)</f>
        <v>0</v>
      </c>
      <c r="V41" s="17">
        <f t="shared" si="0"/>
        <v>8780000</v>
      </c>
      <c r="W41" s="18">
        <f>VLOOKUP(B41,[1]RPT_BAO_HIEM!$B$5:$N$992,11,FALSE)</f>
        <v>317760</v>
      </c>
      <c r="X41" s="18">
        <f>VLOOKUP(B41,[1]RPT_BAO_HIEM!$B$5:$N$992,12,FALSE)</f>
        <v>59580</v>
      </c>
      <c r="Y41" s="18">
        <f>VLOOKUP(B41,[1]RPT_BAO_HIEM!$B$5:$N$992,13,FALSE)</f>
        <v>39720</v>
      </c>
      <c r="Z41" s="19">
        <f>MIN(VLOOKUP(B41,[1]RPT_DOAN_PHI!$B$5:$H$894,7,FALSE),115000)</f>
        <v>39720</v>
      </c>
      <c r="AA41" s="18">
        <f>VLOOKUP(B41,[1]RPT_THUE!$B$5:$H$850,7,FALSE)</f>
        <v>0</v>
      </c>
      <c r="AB41" s="18">
        <f t="shared" si="1"/>
        <v>456780</v>
      </c>
      <c r="AC41" s="20">
        <f t="shared" si="2"/>
        <v>8323220</v>
      </c>
      <c r="AD41" s="22"/>
      <c r="AE41" s="21"/>
      <c r="AF41" s="20">
        <f t="shared" si="3"/>
        <v>8323220</v>
      </c>
    </row>
    <row r="42" spans="1:32" ht="19.5" customHeight="1">
      <c r="A42" s="12">
        <f t="shared" si="4"/>
        <v>36</v>
      </c>
      <c r="B42" s="40">
        <f>[1]GD_CHUNG!B40</f>
        <v>13357</v>
      </c>
      <c r="C42" s="42" t="str">
        <f>[1]GD_CHUNG!C40</f>
        <v>Nguyễn Trường Giang</v>
      </c>
      <c r="D42" s="42" t="str">
        <f>[1]GD_CHUNG!D40</f>
        <v>NV Tài liệu và HDCX</v>
      </c>
      <c r="E42" s="13" t="str">
        <f>[1]GD_CHUNG!G40</f>
        <v>HD3N</v>
      </c>
      <c r="F42" s="14">
        <f>VLOOKUP(B42,[1]GD_LCD_HS_LNS!$B$4:$E$993,4,FALSE)</f>
        <v>3972000</v>
      </c>
      <c r="G42" s="54">
        <f>VLOOKUP(B42,[1]GD_CHUNG!$B$5:$N$532,13,FALSE)</f>
        <v>19028960246015</v>
      </c>
      <c r="H42" s="15">
        <f>VLOOKUP(B42,[1]GD_CHAM_CONG!$C$6:$AN$934,38,FALSE)</f>
        <v>27</v>
      </c>
      <c r="I42" s="15">
        <f>VLOOKUP(B42,[1]GD_CHAM_CONG!$C$6:$AS$934,39,FALSE)+VLOOKUP(B42,[1]GD_CHAM_CONG!$C$6:$AS$934,40,FALSE)+VLOOKUP(B42,[1]GD_CHAM_CONG!$C$6:$AS$934,41,FALSE)+VLOOKUP(B42,[1]GD_CHAM_CONG!$C$6:$AS$934,42,FALSE)+VLOOKUP(B42,[1]GD_CHAM_CONG!$C$6:$AS$934,43,FALSE)</f>
        <v>0</v>
      </c>
      <c r="J42" s="15">
        <f>VLOOKUP(B42,[1]GD_CHAM_CONG!$C$6:$AV$934,44,FALSE)+VLOOKUP(B42,[1]GD_CHAM_CONG!$C$6:$AV$934,45,FALSE)+VLOOKUP(B42,[1]GD_CHAM_CONG!$C$6:$AV$934,46,FALSE)</f>
        <v>0</v>
      </c>
      <c r="K42" s="15">
        <f>VLOOKUP(B42,[1]GD_CHAM_CONG!$C$6:$AW$934,47,FALSE)</f>
        <v>0</v>
      </c>
      <c r="L42" s="15">
        <f>VLOOKUP(B42,[1]GD_CHAM_CONG!$C$6:$AZ$934,48,FALSE)</f>
        <v>0</v>
      </c>
      <c r="M42" s="15">
        <f>VLOOKUP(B42,[1]GD_CHAM_CONG!$C$6:$BF$934,50,FALSE)+VLOOKUP(B42,[1]GD_CHAM_CONG!$C$6:$BF$934,51,FALSE)+VLOOKUP(B42,[1]GD_CHAM_CONG!$C$6:$BF$934,52,FALSE)+VLOOKUP(B42,[1]GD_CHAM_CONG!$C$6:$BF$934,53,FALSE)+VLOOKUP(B42,[1]GD_CHAM_CONG!$C$6:$BF$934,54,FALSE)</f>
        <v>0</v>
      </c>
      <c r="N42" s="16">
        <f>VLOOKUP(B42,[1]GD_CHAM_CONG!$C$1:$BK$473,61,FALSE)</f>
        <v>1</v>
      </c>
      <c r="O42" s="16">
        <f>VLOOKUP(B42,[1]GD_LCD_HS_LNS!$B$4:$F$469,5,FALSE)</f>
        <v>1.8</v>
      </c>
      <c r="P42" s="17">
        <f>VLOOKUP(B42,[1]RPT_LNS_LUONG_CHE_DO!$B$5:$BC$548,54,FALSE)</f>
        <v>8100000</v>
      </c>
      <c r="Q42" s="17">
        <f>VLOOKUP(B42,[1]RPT_LNS_LUONG_CHE_DO!$B$5:$CD$916,81,FALSE)</f>
        <v>0</v>
      </c>
      <c r="R42" s="17">
        <f>VLOOKUP(B42,[1]RPT_PHU_CAP_TN!$B$5:$G$992,6,FALSE)</f>
        <v>0</v>
      </c>
      <c r="S42" s="17">
        <f>VLOOKUP(B42,[1]RPT_TIEN_AN_TRUA!$B$5:$I$993,8,FALSE)</f>
        <v>680000</v>
      </c>
      <c r="T42" s="17">
        <f>VLOOKUP(B42,[1]RPT_LNS_LUONG_CHE_DO!$B$5:$BX$920,75,FALSE)+VLOOKUP(B42,[1]RPT_LNS_LUONG_CHE_DO!$B$5:$BY$920,76,FALSE)</f>
        <v>0</v>
      </c>
      <c r="U42" s="13">
        <f>VLOOKUP(B42,[1]RPT_CAC_KHOAN_GIAM_TRU!$B$4:$I$472,7,FALSE) + VLOOKUP(B42,[1]RPT_CAC_KHOAN_GIAM_TRU!$B$4:$I$472,8,FALSE)</f>
        <v>0</v>
      </c>
      <c r="V42" s="17">
        <f t="shared" si="0"/>
        <v>8780000</v>
      </c>
      <c r="W42" s="18">
        <f>VLOOKUP(B42,[1]RPT_BAO_HIEM!$B$5:$N$992,11,FALSE)</f>
        <v>317760</v>
      </c>
      <c r="X42" s="18">
        <f>VLOOKUP(B42,[1]RPT_BAO_HIEM!$B$5:$N$992,12,FALSE)</f>
        <v>59580</v>
      </c>
      <c r="Y42" s="18">
        <f>VLOOKUP(B42,[1]RPT_BAO_HIEM!$B$5:$N$992,13,FALSE)</f>
        <v>39720</v>
      </c>
      <c r="Z42" s="19">
        <f>MIN(VLOOKUP(B42,[1]RPT_DOAN_PHI!$B$5:$H$894,7,FALSE),115000)</f>
        <v>39720</v>
      </c>
      <c r="AA42" s="18">
        <f>VLOOKUP(B42,[1]RPT_THUE!$B$5:$H$850,7,FALSE)</f>
        <v>0</v>
      </c>
      <c r="AB42" s="18">
        <f t="shared" si="1"/>
        <v>456780</v>
      </c>
      <c r="AC42" s="20">
        <f t="shared" si="2"/>
        <v>8323220</v>
      </c>
      <c r="AD42" s="21"/>
      <c r="AE42" s="22"/>
      <c r="AF42" s="20">
        <f t="shared" si="3"/>
        <v>8323220</v>
      </c>
    </row>
    <row r="43" spans="1:32" ht="19.5" customHeight="1">
      <c r="A43" s="12">
        <f t="shared" si="4"/>
        <v>37</v>
      </c>
      <c r="B43" s="40">
        <f>[1]GD_CHUNG!B41</f>
        <v>13358</v>
      </c>
      <c r="C43" s="42" t="str">
        <f>[1]GD_CHUNG!C41</f>
        <v>Phan Thế Chung</v>
      </c>
      <c r="D43" s="42" t="str">
        <f>[1]GD_CHUNG!D41</f>
        <v>NV Tài liệu và HDCX</v>
      </c>
      <c r="E43" s="13" t="str">
        <f>[1]GD_CHUNG!G41</f>
        <v>HD3N</v>
      </c>
      <c r="F43" s="14">
        <f>VLOOKUP(B43,[1]GD_LCD_HS_LNS!$B$4:$E$993,4,FALSE)</f>
        <v>3972000</v>
      </c>
      <c r="G43" s="54">
        <f>VLOOKUP(B43,[1]GD_CHUNG!$B$5:$N$532,13,FALSE)</f>
        <v>19028960243016</v>
      </c>
      <c r="H43" s="15">
        <f>VLOOKUP(B43,[1]GD_CHAM_CONG!$C$6:$AN$934,38,FALSE)</f>
        <v>27</v>
      </c>
      <c r="I43" s="15">
        <f>VLOOKUP(B43,[1]GD_CHAM_CONG!$C$6:$AS$934,39,FALSE)+VLOOKUP(B43,[1]GD_CHAM_CONG!$C$6:$AS$934,40,FALSE)+VLOOKUP(B43,[1]GD_CHAM_CONG!$C$6:$AS$934,41,FALSE)+VLOOKUP(B43,[1]GD_CHAM_CONG!$C$6:$AS$934,42,FALSE)+VLOOKUP(B43,[1]GD_CHAM_CONG!$C$6:$AS$934,43,FALSE)</f>
        <v>0</v>
      </c>
      <c r="J43" s="15">
        <f>VLOOKUP(B43,[1]GD_CHAM_CONG!$C$6:$AV$934,44,FALSE)+VLOOKUP(B43,[1]GD_CHAM_CONG!$C$6:$AV$934,45,FALSE)+VLOOKUP(B43,[1]GD_CHAM_CONG!$C$6:$AV$934,46,FALSE)</f>
        <v>0</v>
      </c>
      <c r="K43" s="15">
        <f>VLOOKUP(B43,[1]GD_CHAM_CONG!$C$6:$AW$934,47,FALSE)</f>
        <v>0</v>
      </c>
      <c r="L43" s="15">
        <f>VLOOKUP(B43,[1]GD_CHAM_CONG!$C$6:$AZ$934,48,FALSE)</f>
        <v>0</v>
      </c>
      <c r="M43" s="15">
        <f>VLOOKUP(B43,[1]GD_CHAM_CONG!$C$6:$BF$934,50,FALSE)+VLOOKUP(B43,[1]GD_CHAM_CONG!$C$6:$BF$934,51,FALSE)+VLOOKUP(B43,[1]GD_CHAM_CONG!$C$6:$BF$934,52,FALSE)+VLOOKUP(B43,[1]GD_CHAM_CONG!$C$6:$BF$934,53,FALSE)+VLOOKUP(B43,[1]GD_CHAM_CONG!$C$6:$BF$934,54,FALSE)</f>
        <v>0</v>
      </c>
      <c r="N43" s="16">
        <f>VLOOKUP(B43,[1]GD_CHAM_CONG!$C$1:$BK$473,61,FALSE)</f>
        <v>1</v>
      </c>
      <c r="O43" s="16">
        <f>VLOOKUP(B43,[1]GD_LCD_HS_LNS!$B$4:$F$469,5,FALSE)</f>
        <v>1.8</v>
      </c>
      <c r="P43" s="17">
        <f>VLOOKUP(B43,[1]RPT_LNS_LUONG_CHE_DO!$B$5:$BC$548,54,FALSE)</f>
        <v>8100000</v>
      </c>
      <c r="Q43" s="17">
        <f>VLOOKUP(B43,[1]RPT_LNS_LUONG_CHE_DO!$B$5:$CD$916,81,FALSE)</f>
        <v>0</v>
      </c>
      <c r="R43" s="17">
        <f>VLOOKUP(B43,[1]RPT_PHU_CAP_TN!$B$5:$G$992,6,FALSE)</f>
        <v>0</v>
      </c>
      <c r="S43" s="17">
        <f>VLOOKUP(B43,[1]RPT_TIEN_AN_TRUA!$B$5:$I$993,8,FALSE)</f>
        <v>680000</v>
      </c>
      <c r="T43" s="17">
        <f>VLOOKUP(B43,[1]RPT_LNS_LUONG_CHE_DO!$B$5:$BX$920,75,FALSE)+VLOOKUP(B43,[1]RPT_LNS_LUONG_CHE_DO!$B$5:$BY$920,76,FALSE)</f>
        <v>0</v>
      </c>
      <c r="U43" s="13">
        <f>VLOOKUP(B43,[1]RPT_CAC_KHOAN_GIAM_TRU!$B$4:$I$472,7,FALSE) + VLOOKUP(B43,[1]RPT_CAC_KHOAN_GIAM_TRU!$B$4:$I$472,8,FALSE)</f>
        <v>0</v>
      </c>
      <c r="V43" s="17">
        <f t="shared" si="0"/>
        <v>8780000</v>
      </c>
      <c r="W43" s="18">
        <f>VLOOKUP(B43,[1]RPT_BAO_HIEM!$B$5:$N$992,11,FALSE)</f>
        <v>317760</v>
      </c>
      <c r="X43" s="18">
        <f>VLOOKUP(B43,[1]RPT_BAO_HIEM!$B$5:$N$992,12,FALSE)</f>
        <v>59580</v>
      </c>
      <c r="Y43" s="18">
        <f>VLOOKUP(B43,[1]RPT_BAO_HIEM!$B$5:$N$992,13,FALSE)</f>
        <v>39720</v>
      </c>
      <c r="Z43" s="19">
        <f>MIN(VLOOKUP(B43,[1]RPT_DOAN_PHI!$B$5:$H$894,7,FALSE),115000)</f>
        <v>39720</v>
      </c>
      <c r="AA43" s="18">
        <f>VLOOKUP(B43,[1]RPT_THUE!$B$5:$H$850,7,FALSE)</f>
        <v>0</v>
      </c>
      <c r="AB43" s="18">
        <f t="shared" si="1"/>
        <v>456780</v>
      </c>
      <c r="AC43" s="20">
        <f t="shared" si="2"/>
        <v>8323220</v>
      </c>
      <c r="AD43" s="21"/>
      <c r="AE43" s="21"/>
      <c r="AF43" s="20">
        <f t="shared" si="3"/>
        <v>8323220</v>
      </c>
    </row>
    <row r="44" spans="1:32" ht="19.5" customHeight="1">
      <c r="A44" s="12">
        <f t="shared" si="4"/>
        <v>38</v>
      </c>
      <c r="B44" s="40">
        <f>[1]GD_CHUNG!B42</f>
        <v>13359</v>
      </c>
      <c r="C44" s="42" t="str">
        <f>[1]GD_CHUNG!C42</f>
        <v>Dương Đức An</v>
      </c>
      <c r="D44" s="42" t="str">
        <f>[1]GD_CHUNG!D42</f>
        <v>NV Tài liệu và HDCX</v>
      </c>
      <c r="E44" s="13" t="str">
        <f>[1]GD_CHUNG!G42</f>
        <v>HD3N</v>
      </c>
      <c r="F44" s="14">
        <f>VLOOKUP(B44,[1]GD_LCD_HS_LNS!$B$4:$E$993,4,FALSE)</f>
        <v>3972000</v>
      </c>
      <c r="G44" s="54">
        <f>VLOOKUP(B44,[1]GD_CHUNG!$B$5:$N$532,13,FALSE)</f>
        <v>19028960251019</v>
      </c>
      <c r="H44" s="15">
        <f>VLOOKUP(B44,[1]GD_CHAM_CONG!$C$6:$AN$934,38,FALSE)</f>
        <v>27</v>
      </c>
      <c r="I44" s="15">
        <f>VLOOKUP(B44,[1]GD_CHAM_CONG!$C$6:$AS$934,39,FALSE)+VLOOKUP(B44,[1]GD_CHAM_CONG!$C$6:$AS$934,40,FALSE)+VLOOKUP(B44,[1]GD_CHAM_CONG!$C$6:$AS$934,41,FALSE)+VLOOKUP(B44,[1]GD_CHAM_CONG!$C$6:$AS$934,42,FALSE)+VLOOKUP(B44,[1]GD_CHAM_CONG!$C$6:$AS$934,43,FALSE)</f>
        <v>0</v>
      </c>
      <c r="J44" s="15">
        <f>VLOOKUP(B44,[1]GD_CHAM_CONG!$C$6:$AV$934,44,FALSE)+VLOOKUP(B44,[1]GD_CHAM_CONG!$C$6:$AV$934,45,FALSE)+VLOOKUP(B44,[1]GD_CHAM_CONG!$C$6:$AV$934,46,FALSE)</f>
        <v>0</v>
      </c>
      <c r="K44" s="15">
        <f>VLOOKUP(B44,[1]GD_CHAM_CONG!$C$6:$AW$934,47,FALSE)</f>
        <v>0</v>
      </c>
      <c r="L44" s="15">
        <f>VLOOKUP(B44,[1]GD_CHAM_CONG!$C$6:$AZ$934,48,FALSE)</f>
        <v>0</v>
      </c>
      <c r="M44" s="15">
        <f>VLOOKUP(B44,[1]GD_CHAM_CONG!$C$6:$BF$934,50,FALSE)+VLOOKUP(B44,[1]GD_CHAM_CONG!$C$6:$BF$934,51,FALSE)+VLOOKUP(B44,[1]GD_CHAM_CONG!$C$6:$BF$934,52,FALSE)+VLOOKUP(B44,[1]GD_CHAM_CONG!$C$6:$BF$934,53,FALSE)+VLOOKUP(B44,[1]GD_CHAM_CONG!$C$6:$BF$934,54,FALSE)</f>
        <v>0</v>
      </c>
      <c r="N44" s="15">
        <f>VLOOKUP(B44,[1]GD_CHAM_CONG!$C$1:$BK$473,61,FALSE)</f>
        <v>1</v>
      </c>
      <c r="O44" s="16">
        <f>VLOOKUP(B44,[1]GD_LCD_HS_LNS!$B$4:$F$469,5,FALSE)</f>
        <v>1.8</v>
      </c>
      <c r="P44" s="17">
        <f>VLOOKUP(B44,[1]RPT_LNS_LUONG_CHE_DO!$B$5:$BC$548,54,FALSE)</f>
        <v>8100000</v>
      </c>
      <c r="Q44" s="17">
        <f>VLOOKUP(B44,[1]RPT_LNS_LUONG_CHE_DO!$B$5:$CD$916,81,FALSE)</f>
        <v>0</v>
      </c>
      <c r="R44" s="17">
        <f>VLOOKUP(B44,[1]RPT_PHU_CAP_TN!$B$5:$G$992,6,FALSE)</f>
        <v>0</v>
      </c>
      <c r="S44" s="17">
        <f>VLOOKUP(B44,[1]RPT_TIEN_AN_TRUA!$B$5:$I$993,8,FALSE)</f>
        <v>680000</v>
      </c>
      <c r="T44" s="17">
        <f>VLOOKUP(B44,[1]RPT_LNS_LUONG_CHE_DO!$B$5:$BX$920,75,FALSE)+VLOOKUP(B44,[1]RPT_LNS_LUONG_CHE_DO!$B$5:$BY$920,76,FALSE)</f>
        <v>0</v>
      </c>
      <c r="U44" s="13">
        <f>VLOOKUP(B44,[1]RPT_CAC_KHOAN_GIAM_TRU!$B$4:$I$472,7,FALSE) + VLOOKUP(B44,[1]RPT_CAC_KHOAN_GIAM_TRU!$B$4:$I$472,8,FALSE)</f>
        <v>0</v>
      </c>
      <c r="V44" s="17">
        <f t="shared" si="0"/>
        <v>8780000</v>
      </c>
      <c r="W44" s="18">
        <f>VLOOKUP(B44,[1]RPT_BAO_HIEM!$B$5:$N$992,11,FALSE)</f>
        <v>317760</v>
      </c>
      <c r="X44" s="18">
        <f>VLOOKUP(B44,[1]RPT_BAO_HIEM!$B$5:$N$992,12,FALSE)</f>
        <v>59580</v>
      </c>
      <c r="Y44" s="18">
        <f>VLOOKUP(B44,[1]RPT_BAO_HIEM!$B$5:$N$992,13,FALSE)</f>
        <v>39720</v>
      </c>
      <c r="Z44" s="19">
        <f>MIN(VLOOKUP(B44,[1]RPT_DOAN_PHI!$B$5:$H$894,7,FALSE),115000)</f>
        <v>39720</v>
      </c>
      <c r="AA44" s="18">
        <f>VLOOKUP(B44,[1]RPT_THUE!$B$5:$H$850,7,FALSE)</f>
        <v>0</v>
      </c>
      <c r="AB44" s="18">
        <f t="shared" si="1"/>
        <v>456780</v>
      </c>
      <c r="AC44" s="20">
        <f t="shared" si="2"/>
        <v>8323220</v>
      </c>
      <c r="AD44" s="21"/>
      <c r="AE44" s="21"/>
      <c r="AF44" s="20">
        <f t="shared" si="3"/>
        <v>8323220</v>
      </c>
    </row>
    <row r="45" spans="1:32" ht="19.5" customHeight="1">
      <c r="A45" s="12">
        <f t="shared" si="4"/>
        <v>39</v>
      </c>
      <c r="B45" s="40">
        <f>[1]GD_CHUNG!B43</f>
        <v>13360</v>
      </c>
      <c r="C45" s="42" t="str">
        <f>[1]GD_CHUNG!C43</f>
        <v>Nguyễn Tự Tuyền</v>
      </c>
      <c r="D45" s="42" t="str">
        <f>[1]GD_CHUNG!D43</f>
        <v>NV Tài liệu và HDCX</v>
      </c>
      <c r="E45" s="13" t="str">
        <f>[1]GD_CHUNG!G43</f>
        <v>HD3N</v>
      </c>
      <c r="F45" s="14">
        <f>VLOOKUP(B45,[1]GD_LCD_HS_LNS!$B$4:$E$993,4,FALSE)</f>
        <v>3972000</v>
      </c>
      <c r="G45" s="54">
        <f>VLOOKUP(B45,[1]GD_CHUNG!$B$5:$N$532,13,FALSE)</f>
        <v>19028960178011</v>
      </c>
      <c r="H45" s="15">
        <f>VLOOKUP(B45,[1]GD_CHAM_CONG!$C$6:$AN$934,38,FALSE)</f>
        <v>27</v>
      </c>
      <c r="I45" s="15">
        <f>VLOOKUP(B45,[1]GD_CHAM_CONG!$C$6:$AS$934,39,FALSE)+VLOOKUP(B45,[1]GD_CHAM_CONG!$C$6:$AS$934,40,FALSE)+VLOOKUP(B45,[1]GD_CHAM_CONG!$C$6:$AS$934,41,FALSE)+VLOOKUP(B45,[1]GD_CHAM_CONG!$C$6:$AS$934,42,FALSE)+VLOOKUP(B45,[1]GD_CHAM_CONG!$C$6:$AS$934,43,FALSE)</f>
        <v>0</v>
      </c>
      <c r="J45" s="15">
        <f>VLOOKUP(B45,[1]GD_CHAM_CONG!$C$6:$AV$934,44,FALSE)+VLOOKUP(B45,[1]GD_CHAM_CONG!$C$6:$AV$934,45,FALSE)+VLOOKUP(B45,[1]GD_CHAM_CONG!$C$6:$AV$934,46,FALSE)</f>
        <v>0</v>
      </c>
      <c r="K45" s="15">
        <f>VLOOKUP(B45,[1]GD_CHAM_CONG!$C$6:$AW$934,47,FALSE)</f>
        <v>0</v>
      </c>
      <c r="L45" s="15">
        <f>VLOOKUP(B45,[1]GD_CHAM_CONG!$C$6:$AZ$934,48,FALSE)</f>
        <v>0</v>
      </c>
      <c r="M45" s="15">
        <f>VLOOKUP(B45,[1]GD_CHAM_CONG!$C$6:$BF$934,50,FALSE)+VLOOKUP(B45,[1]GD_CHAM_CONG!$C$6:$BF$934,51,FALSE)+VLOOKUP(B45,[1]GD_CHAM_CONG!$C$6:$BF$934,52,FALSE)+VLOOKUP(B45,[1]GD_CHAM_CONG!$C$6:$BF$934,53,FALSE)+VLOOKUP(B45,[1]GD_CHAM_CONG!$C$6:$BF$934,54,FALSE)</f>
        <v>0</v>
      </c>
      <c r="N45" s="16">
        <f>VLOOKUP(B45,[1]GD_CHAM_CONG!$C$1:$BK$473,61,FALSE)</f>
        <v>1.05</v>
      </c>
      <c r="O45" s="16">
        <f>VLOOKUP(B45,[1]GD_LCD_HS_LNS!$B$4:$F$469,5,FALSE)</f>
        <v>1.8</v>
      </c>
      <c r="P45" s="17">
        <f>VLOOKUP(B45,[1]RPT_LNS_LUONG_CHE_DO!$B$5:$BC$548,54,FALSE)</f>
        <v>8505000</v>
      </c>
      <c r="Q45" s="17">
        <f>VLOOKUP(B45,[1]RPT_LNS_LUONG_CHE_DO!$B$5:$CD$916,81,FALSE)</f>
        <v>0</v>
      </c>
      <c r="R45" s="17">
        <f>VLOOKUP(B45,[1]RPT_PHU_CAP_TN!$B$5:$G$992,6,FALSE)</f>
        <v>0</v>
      </c>
      <c r="S45" s="17">
        <f>VLOOKUP(B45,[1]RPT_TIEN_AN_TRUA!$B$5:$I$993,8,FALSE)</f>
        <v>680000</v>
      </c>
      <c r="T45" s="17">
        <f>VLOOKUP(B45,[1]RPT_LNS_LUONG_CHE_DO!$B$5:$BX$920,75,FALSE)+VLOOKUP(B45,[1]RPT_LNS_LUONG_CHE_DO!$B$5:$BY$920,76,FALSE)</f>
        <v>0</v>
      </c>
      <c r="U45" s="13">
        <f>VLOOKUP(B45,[1]RPT_CAC_KHOAN_GIAM_TRU!$B$4:$I$472,7,FALSE) + VLOOKUP(B45,[1]RPT_CAC_KHOAN_GIAM_TRU!$B$4:$I$472,8,FALSE)</f>
        <v>0</v>
      </c>
      <c r="V45" s="17">
        <f t="shared" si="0"/>
        <v>9185000</v>
      </c>
      <c r="W45" s="18">
        <f>VLOOKUP(B45,[1]RPT_BAO_HIEM!$B$5:$N$992,11,FALSE)</f>
        <v>317760</v>
      </c>
      <c r="X45" s="18">
        <f>VLOOKUP(B45,[1]RPT_BAO_HIEM!$B$5:$N$992,12,FALSE)</f>
        <v>59580</v>
      </c>
      <c r="Y45" s="18">
        <f>VLOOKUP(B45,[1]RPT_BAO_HIEM!$B$5:$N$992,13,FALSE)</f>
        <v>39720</v>
      </c>
      <c r="Z45" s="19">
        <f>MIN(VLOOKUP(B45,[1]RPT_DOAN_PHI!$B$5:$H$894,7,FALSE),115000)</f>
        <v>39720</v>
      </c>
      <c r="AA45" s="18">
        <f>VLOOKUP(B45,[1]RPT_THUE!$B$5:$H$850,7,FALSE)</f>
        <v>0</v>
      </c>
      <c r="AB45" s="18">
        <f t="shared" si="1"/>
        <v>456780</v>
      </c>
      <c r="AC45" s="20">
        <f t="shared" si="2"/>
        <v>8728220</v>
      </c>
      <c r="AD45" s="21"/>
      <c r="AE45" s="22"/>
      <c r="AF45" s="20">
        <f t="shared" si="3"/>
        <v>8728220</v>
      </c>
    </row>
    <row r="46" spans="1:32" ht="19.5" customHeight="1">
      <c r="A46" s="12">
        <f t="shared" si="4"/>
        <v>40</v>
      </c>
      <c r="B46" s="40">
        <f>[1]GD_CHUNG!B44</f>
        <v>10535</v>
      </c>
      <c r="C46" s="42" t="str">
        <f>[1]GD_CHUNG!C44</f>
        <v>Nguyễn Văn Duẩn</v>
      </c>
      <c r="D46" s="42" t="str">
        <f>[1]GD_CHUNG!D44</f>
        <v>Nv Thống kê</v>
      </c>
      <c r="E46" s="13" t="str">
        <f>[1]GD_CHUNG!G44</f>
        <v>HDKX</v>
      </c>
      <c r="F46" s="14">
        <f>VLOOKUP(B46,[1]GD_LCD_HS_LNS!$B$4:$E$993,4,FALSE)</f>
        <v>4534000</v>
      </c>
      <c r="G46" s="54">
        <f>VLOOKUP(B46,[1]GD_CHUNG!$B$5:$N$532,13,FALSE)</f>
        <v>10522162547016</v>
      </c>
      <c r="H46" s="15">
        <f>VLOOKUP(B46,[1]GD_CHAM_CONG!$C$6:$AN$934,38,FALSE)</f>
        <v>23</v>
      </c>
      <c r="I46" s="15">
        <f>VLOOKUP(B46,[1]GD_CHAM_CONG!$C$6:$AS$934,39,FALSE)+VLOOKUP(B46,[1]GD_CHAM_CONG!$C$6:$AS$934,40,FALSE)+VLOOKUP(B46,[1]GD_CHAM_CONG!$C$6:$AS$934,41,FALSE)+VLOOKUP(B46,[1]GD_CHAM_CONG!$C$6:$AS$934,42,FALSE)+VLOOKUP(B46,[1]GD_CHAM_CONG!$C$6:$AS$934,43,FALSE)</f>
        <v>0</v>
      </c>
      <c r="J46" s="15">
        <f>VLOOKUP(B46,[1]GD_CHAM_CONG!$C$6:$AV$934,44,FALSE)+VLOOKUP(B46,[1]GD_CHAM_CONG!$C$6:$AV$934,45,FALSE)+VLOOKUP(B46,[1]GD_CHAM_CONG!$C$6:$AV$934,46,FALSE)</f>
        <v>0</v>
      </c>
      <c r="K46" s="15">
        <f>VLOOKUP(B46,[1]GD_CHAM_CONG!$C$6:$AW$934,47,FALSE)</f>
        <v>0</v>
      </c>
      <c r="L46" s="15">
        <f>VLOOKUP(B46,[1]GD_CHAM_CONG!$C$6:$AZ$934,48,FALSE)</f>
        <v>0</v>
      </c>
      <c r="M46" s="15">
        <f>VLOOKUP(B46,[1]GD_CHAM_CONG!$C$6:$BF$934,50,FALSE)+VLOOKUP(B46,[1]GD_CHAM_CONG!$C$6:$BF$934,51,FALSE)+VLOOKUP(B46,[1]GD_CHAM_CONG!$C$6:$BF$934,52,FALSE)+VLOOKUP(B46,[1]GD_CHAM_CONG!$C$6:$BF$934,53,FALSE)+VLOOKUP(B46,[1]GD_CHAM_CONG!$C$6:$BF$934,54,FALSE)</f>
        <v>0</v>
      </c>
      <c r="N46" s="16">
        <f>VLOOKUP(B46,[1]GD_CHAM_CONG!$C$1:$BK$473,61,FALSE)</f>
        <v>1</v>
      </c>
      <c r="O46" s="16">
        <f>VLOOKUP(B46,[1]GD_LCD_HS_LNS!$B$4:$F$469,5,FALSE)</f>
        <v>2.2000000000000002</v>
      </c>
      <c r="P46" s="17">
        <f>VLOOKUP(B46,[1]RPT_LNS_LUONG_CHE_DO!$B$5:$BC$548,54,FALSE)</f>
        <v>9900000</v>
      </c>
      <c r="Q46" s="17">
        <f>VLOOKUP(B46,[1]RPT_LNS_LUONG_CHE_DO!$B$5:$CD$916,81,FALSE)</f>
        <v>0</v>
      </c>
      <c r="R46" s="17">
        <f>VLOOKUP(B46,[1]RPT_PHU_CAP_TN!$B$5:$G$992,6,FALSE)</f>
        <v>0</v>
      </c>
      <c r="S46" s="17">
        <f>VLOOKUP(B46,[1]RPT_TIEN_AN_TRUA!$B$5:$I$993,8,FALSE)</f>
        <v>680000</v>
      </c>
      <c r="T46" s="17">
        <f>VLOOKUP(B46,[1]RPT_LNS_LUONG_CHE_DO!$B$5:$BX$920,75,FALSE)+VLOOKUP(B46,[1]RPT_LNS_LUONG_CHE_DO!$B$5:$BY$920,76,FALSE)</f>
        <v>0</v>
      </c>
      <c r="U46" s="13">
        <f>VLOOKUP(B46,[1]RPT_CAC_KHOAN_GIAM_TRU!$B$4:$I$472,7,FALSE) + VLOOKUP(B46,[1]RPT_CAC_KHOAN_GIAM_TRU!$B$4:$I$472,8,FALSE)</f>
        <v>0</v>
      </c>
      <c r="V46" s="17">
        <f t="shared" si="0"/>
        <v>10580000</v>
      </c>
      <c r="W46" s="18">
        <f>VLOOKUP(B46,[1]RPT_BAO_HIEM!$B$5:$N$992,11,FALSE)</f>
        <v>362720</v>
      </c>
      <c r="X46" s="18">
        <f>VLOOKUP(B46,[1]RPT_BAO_HIEM!$B$5:$N$992,12,FALSE)</f>
        <v>68010</v>
      </c>
      <c r="Y46" s="18">
        <f>VLOOKUP(B46,[1]RPT_BAO_HIEM!$B$5:$N$992,13,FALSE)</f>
        <v>45340</v>
      </c>
      <c r="Z46" s="19">
        <f>MIN(VLOOKUP(B46,[1]RPT_DOAN_PHI!$B$5:$H$894,7,FALSE),115000)</f>
        <v>45340</v>
      </c>
      <c r="AA46" s="18">
        <f>VLOOKUP(B46,[1]RPT_THUE!$B$5:$H$850,7,FALSE)</f>
        <v>0</v>
      </c>
      <c r="AB46" s="18">
        <f t="shared" si="1"/>
        <v>521410</v>
      </c>
      <c r="AC46" s="20">
        <f t="shared" si="2"/>
        <v>10058590</v>
      </c>
      <c r="AD46" s="21"/>
      <c r="AE46" s="21"/>
      <c r="AF46" s="20">
        <f t="shared" si="3"/>
        <v>10058590</v>
      </c>
    </row>
    <row r="47" spans="1:32" ht="19.5" customHeight="1">
      <c r="A47" s="12">
        <f t="shared" si="4"/>
        <v>41</v>
      </c>
      <c r="B47" s="40">
        <f>[1]GD_CHUNG!B45</f>
        <v>13527</v>
      </c>
      <c r="C47" s="42" t="str">
        <f>[1]GD_CHUNG!C45</f>
        <v>Chu Lữ Thu Phương</v>
      </c>
      <c r="D47" s="42" t="str">
        <f>[1]GD_CHUNG!D45</f>
        <v>NV Thủ tục bay, không báo</v>
      </c>
      <c r="E47" s="13" t="str">
        <f>[1]GD_CHUNG!G45</f>
        <v>HD3N</v>
      </c>
      <c r="F47" s="14">
        <f>VLOOKUP(B47,[1]GD_LCD_HS_LNS!$B$4:$E$993,4,FALSE)</f>
        <v>3972000</v>
      </c>
      <c r="G47" s="54">
        <f>VLOOKUP(B47,[1]GD_CHUNG!$B$5:$N$532,13,FALSE)</f>
        <v>19027546517027</v>
      </c>
      <c r="H47" s="15">
        <f>VLOOKUP(B47,[1]GD_CHAM_CONG!$C$6:$AN$934,38,FALSE)</f>
        <v>18</v>
      </c>
      <c r="I47" s="15">
        <f>VLOOKUP(B47,[1]GD_CHAM_CONG!$C$6:$AS$934,39,FALSE)+VLOOKUP(B47,[1]GD_CHAM_CONG!$C$6:$AS$934,40,FALSE)+VLOOKUP(B47,[1]GD_CHAM_CONG!$C$6:$AS$934,41,FALSE)+VLOOKUP(B47,[1]GD_CHAM_CONG!$C$6:$AS$934,42,FALSE)+VLOOKUP(B47,[1]GD_CHAM_CONG!$C$6:$AS$934,43,FALSE)</f>
        <v>0</v>
      </c>
      <c r="J47" s="15">
        <f>VLOOKUP(B47,[1]GD_CHAM_CONG!$C$6:$AV$934,44,FALSE)+VLOOKUP(B47,[1]GD_CHAM_CONG!$C$6:$AV$934,45,FALSE)+VLOOKUP(B47,[1]GD_CHAM_CONG!$C$6:$AV$934,46,FALSE)</f>
        <v>0</v>
      </c>
      <c r="K47" s="15">
        <f>VLOOKUP(B47,[1]GD_CHAM_CONG!$C$6:$AW$934,47,FALSE)</f>
        <v>0</v>
      </c>
      <c r="L47" s="15">
        <f>VLOOKUP(B47,[1]GD_CHAM_CONG!$C$6:$AZ$934,48,FALSE)</f>
        <v>0</v>
      </c>
      <c r="M47" s="15">
        <f>VLOOKUP(B47,[1]GD_CHAM_CONG!$C$6:$BF$934,50,FALSE)+VLOOKUP(B47,[1]GD_CHAM_CONG!$C$6:$BF$934,51,FALSE)+VLOOKUP(B47,[1]GD_CHAM_CONG!$C$6:$BF$934,52,FALSE)+VLOOKUP(B47,[1]GD_CHAM_CONG!$C$6:$BF$934,53,FALSE)+VLOOKUP(B47,[1]GD_CHAM_CONG!$C$6:$BF$934,54,FALSE)</f>
        <v>9</v>
      </c>
      <c r="N47" s="15">
        <f>VLOOKUP(B47,[1]GD_CHAM_CONG!$C$1:$BK$473,61,FALSE)</f>
        <v>1</v>
      </c>
      <c r="O47" s="16">
        <f>VLOOKUP(B47,[1]GD_LCD_HS_LNS!$B$4:$F$469,5,FALSE)</f>
        <v>1.9</v>
      </c>
      <c r="P47" s="17">
        <f>VLOOKUP(B47,[1]RPT_LNS_LUONG_CHE_DO!$B$5:$BC$548,54,FALSE)</f>
        <v>7837499.9999999991</v>
      </c>
      <c r="Q47" s="17">
        <f>VLOOKUP(B47,[1]RPT_LNS_LUONG_CHE_DO!$B$5:$CD$916,81,FALSE)</f>
        <v>0</v>
      </c>
      <c r="R47" s="17">
        <f>VLOOKUP(B47,[1]RPT_PHU_CAP_TN!$B$5:$G$992,6,FALSE)</f>
        <v>0</v>
      </c>
      <c r="S47" s="17">
        <f>VLOOKUP(B47,[1]RPT_TIEN_AN_TRUA!$B$5:$I$993,8,FALSE)</f>
        <v>453333.33333333331</v>
      </c>
      <c r="T47" s="17">
        <f>VLOOKUP(B47,[1]RPT_LNS_LUONG_CHE_DO!$B$5:$BX$920,75,FALSE)+VLOOKUP(B47,[1]RPT_LNS_LUONG_CHE_DO!$B$5:$BY$920,76,FALSE)</f>
        <v>0</v>
      </c>
      <c r="U47" s="13">
        <f>VLOOKUP(B47,[1]RPT_CAC_KHOAN_GIAM_TRU!$B$4:$I$472,7,FALSE) + VLOOKUP(B47,[1]RPT_CAC_KHOAN_GIAM_TRU!$B$4:$I$472,8,FALSE)</f>
        <v>0</v>
      </c>
      <c r="V47" s="17">
        <f t="shared" si="0"/>
        <v>8290833.3333333321</v>
      </c>
      <c r="W47" s="18">
        <f>VLOOKUP(B47,[1]RPT_BAO_HIEM!$B$5:$N$992,11,FALSE)</f>
        <v>317760</v>
      </c>
      <c r="X47" s="18">
        <f>VLOOKUP(B47,[1]RPT_BAO_HIEM!$B$5:$N$992,12,FALSE)</f>
        <v>59580</v>
      </c>
      <c r="Y47" s="18">
        <f>VLOOKUP(B47,[1]RPT_BAO_HIEM!$B$5:$N$992,13,FALSE)</f>
        <v>39720</v>
      </c>
      <c r="Z47" s="19">
        <f>MIN(VLOOKUP(B47,[1]RPT_DOAN_PHI!$B$5:$H$894,7,FALSE),115000)</f>
        <v>39720</v>
      </c>
      <c r="AA47" s="18">
        <f>VLOOKUP(B47,[1]RPT_THUE!$B$5:$H$850,7,FALSE)</f>
        <v>0</v>
      </c>
      <c r="AB47" s="18">
        <f t="shared" si="1"/>
        <v>456780</v>
      </c>
      <c r="AC47" s="20">
        <f t="shared" si="2"/>
        <v>7834053.3333333321</v>
      </c>
      <c r="AD47" s="21"/>
      <c r="AE47" s="21"/>
      <c r="AF47" s="20">
        <f t="shared" si="3"/>
        <v>7834053.3333333321</v>
      </c>
    </row>
    <row r="48" spans="1:32" ht="19.5" customHeight="1">
      <c r="A48" s="12">
        <f t="shared" si="4"/>
        <v>42</v>
      </c>
      <c r="B48" s="40">
        <f>[1]GD_CHUNG!B46</f>
        <v>13528</v>
      </c>
      <c r="C48" s="42" t="str">
        <f>[1]GD_CHUNG!C46</f>
        <v>Cao Thị Trà Giang</v>
      </c>
      <c r="D48" s="42" t="str">
        <f>[1]GD_CHUNG!D46</f>
        <v>NV Thủ tục bay, không báo</v>
      </c>
      <c r="E48" s="13" t="str">
        <f>[1]GD_CHUNG!G46</f>
        <v>HD3N</v>
      </c>
      <c r="F48" s="14">
        <f>VLOOKUP(B48,[1]GD_LCD_HS_LNS!$B$4:$E$993,4,FALSE)</f>
        <v>3972000</v>
      </c>
      <c r="G48" s="54">
        <f>VLOOKUP(B48,[1]GD_CHUNG!$B$5:$N$532,13,FALSE)</f>
        <v>19028960119013</v>
      </c>
      <c r="H48" s="15">
        <f>VLOOKUP(B48,[1]GD_CHAM_CONG!$C$6:$AN$934,38,FALSE)</f>
        <v>18</v>
      </c>
      <c r="I48" s="15">
        <f>VLOOKUP(B48,[1]GD_CHAM_CONG!$C$6:$AS$934,39,FALSE)+VLOOKUP(B48,[1]GD_CHAM_CONG!$C$6:$AS$934,40,FALSE)+VLOOKUP(B48,[1]GD_CHAM_CONG!$C$6:$AS$934,41,FALSE)+VLOOKUP(B48,[1]GD_CHAM_CONG!$C$6:$AS$934,42,FALSE)+VLOOKUP(B48,[1]GD_CHAM_CONG!$C$6:$AS$934,43,FALSE)</f>
        <v>0</v>
      </c>
      <c r="J48" s="15">
        <f>VLOOKUP(B48,[1]GD_CHAM_CONG!$C$6:$AV$934,44,FALSE)+VLOOKUP(B48,[1]GD_CHAM_CONG!$C$6:$AV$934,45,FALSE)+VLOOKUP(B48,[1]GD_CHAM_CONG!$C$6:$AV$934,46,FALSE)</f>
        <v>0</v>
      </c>
      <c r="K48" s="15">
        <f>VLOOKUP(B48,[1]GD_CHAM_CONG!$C$6:$AW$934,47,FALSE)</f>
        <v>0</v>
      </c>
      <c r="L48" s="15">
        <f>VLOOKUP(B48,[1]GD_CHAM_CONG!$C$6:$AZ$934,48,FALSE)</f>
        <v>0</v>
      </c>
      <c r="M48" s="15">
        <f>VLOOKUP(B48,[1]GD_CHAM_CONG!$C$6:$BF$934,50,FALSE)+VLOOKUP(B48,[1]GD_CHAM_CONG!$C$6:$BF$934,51,FALSE)+VLOOKUP(B48,[1]GD_CHAM_CONG!$C$6:$BF$934,52,FALSE)+VLOOKUP(B48,[1]GD_CHAM_CONG!$C$6:$BF$934,53,FALSE)+VLOOKUP(B48,[1]GD_CHAM_CONG!$C$6:$BF$934,54,FALSE)</f>
        <v>9</v>
      </c>
      <c r="N48" s="16">
        <f>VLOOKUP(B48,[1]GD_CHAM_CONG!$C$1:$BK$473,61,FALSE)</f>
        <v>1</v>
      </c>
      <c r="O48" s="16">
        <f>VLOOKUP(B48,[1]GD_LCD_HS_LNS!$B$4:$F$469,5,FALSE)</f>
        <v>1.9</v>
      </c>
      <c r="P48" s="17">
        <f>VLOOKUP(B48,[1]RPT_LNS_LUONG_CHE_DO!$B$5:$BC$548,54,FALSE)</f>
        <v>7837499.9999999991</v>
      </c>
      <c r="Q48" s="17">
        <f>VLOOKUP(B48,[1]RPT_LNS_LUONG_CHE_DO!$B$5:$CD$916,81,FALSE)</f>
        <v>0</v>
      </c>
      <c r="R48" s="17">
        <f>VLOOKUP(B48,[1]RPT_PHU_CAP_TN!$B$5:$G$992,6,FALSE)</f>
        <v>0</v>
      </c>
      <c r="S48" s="17">
        <f>VLOOKUP(B48,[1]RPT_TIEN_AN_TRUA!$B$5:$I$993,8,FALSE)</f>
        <v>453333.33333333331</v>
      </c>
      <c r="T48" s="17">
        <f>VLOOKUP(B48,[1]RPT_LNS_LUONG_CHE_DO!$B$5:$BX$920,75,FALSE)+VLOOKUP(B48,[1]RPT_LNS_LUONG_CHE_DO!$B$5:$BY$920,76,FALSE)</f>
        <v>0</v>
      </c>
      <c r="U48" s="13">
        <f>VLOOKUP(B48,[1]RPT_CAC_KHOAN_GIAM_TRU!$B$4:$I$472,7,FALSE) + VLOOKUP(B48,[1]RPT_CAC_KHOAN_GIAM_TRU!$B$4:$I$472,8,FALSE)</f>
        <v>0</v>
      </c>
      <c r="V48" s="17">
        <f t="shared" si="0"/>
        <v>8290833.3333333321</v>
      </c>
      <c r="W48" s="18">
        <f>VLOOKUP(B48,[1]RPT_BAO_HIEM!$B$5:$N$992,11,FALSE)</f>
        <v>317760</v>
      </c>
      <c r="X48" s="18">
        <f>VLOOKUP(B48,[1]RPT_BAO_HIEM!$B$5:$N$992,12,FALSE)</f>
        <v>59580</v>
      </c>
      <c r="Y48" s="18">
        <f>VLOOKUP(B48,[1]RPT_BAO_HIEM!$B$5:$N$992,13,FALSE)</f>
        <v>39720</v>
      </c>
      <c r="Z48" s="19">
        <f>MIN(VLOOKUP(B48,[1]RPT_DOAN_PHI!$B$5:$H$894,7,FALSE),115000)</f>
        <v>39720</v>
      </c>
      <c r="AA48" s="18">
        <f>VLOOKUP(B48,[1]RPT_THUE!$B$5:$H$850,7,FALSE)</f>
        <v>0</v>
      </c>
      <c r="AB48" s="18">
        <f t="shared" si="1"/>
        <v>456780</v>
      </c>
      <c r="AC48" s="20">
        <f t="shared" si="2"/>
        <v>7834053.3333333321</v>
      </c>
      <c r="AD48" s="21"/>
      <c r="AE48" s="21"/>
      <c r="AF48" s="20">
        <f t="shared" si="3"/>
        <v>7834053.3333333321</v>
      </c>
    </row>
    <row r="49" spans="1:32" ht="19.5" customHeight="1">
      <c r="A49" s="12">
        <f t="shared" si="4"/>
        <v>43</v>
      </c>
      <c r="B49" s="40">
        <f>[1]GD_CHUNG!B47</f>
        <v>10536</v>
      </c>
      <c r="C49" s="42" t="str">
        <f>[1]GD_CHUNG!C47</f>
        <v>Nguyễn Tiến Dũng</v>
      </c>
      <c r="D49" s="42" t="str">
        <f>[1]GD_CHUNG!D47</f>
        <v>NV ULD</v>
      </c>
      <c r="E49" s="13" t="str">
        <f>[1]GD_CHUNG!G47</f>
        <v>HDKX</v>
      </c>
      <c r="F49" s="14">
        <f>VLOOKUP(B49,[1]GD_LCD_HS_LNS!$B$4:$E$993,4,FALSE)</f>
        <v>3778000</v>
      </c>
      <c r="G49" s="54">
        <f>VLOOKUP(B49,[1]GD_CHUNG!$B$5:$N$532,13,FALSE)</f>
        <v>10523873640015</v>
      </c>
      <c r="H49" s="15">
        <f>VLOOKUP(B49,[1]GD_CHAM_CONG!$C$6:$AN$934,38,FALSE)</f>
        <v>27</v>
      </c>
      <c r="I49" s="15">
        <f>VLOOKUP(B49,[1]GD_CHAM_CONG!$C$6:$AS$934,39,FALSE)+VLOOKUP(B49,[1]GD_CHAM_CONG!$C$6:$AS$934,40,FALSE)+VLOOKUP(B49,[1]GD_CHAM_CONG!$C$6:$AS$934,41,FALSE)+VLOOKUP(B49,[1]GD_CHAM_CONG!$C$6:$AS$934,42,FALSE)+VLOOKUP(B49,[1]GD_CHAM_CONG!$C$6:$AS$934,43,FALSE)</f>
        <v>0</v>
      </c>
      <c r="J49" s="15">
        <f>VLOOKUP(B49,[1]GD_CHAM_CONG!$C$6:$AV$934,44,FALSE)+VLOOKUP(B49,[1]GD_CHAM_CONG!$C$6:$AV$934,45,FALSE)+VLOOKUP(B49,[1]GD_CHAM_CONG!$C$6:$AV$934,46,FALSE)</f>
        <v>0</v>
      </c>
      <c r="K49" s="15">
        <f>VLOOKUP(B49,[1]GD_CHAM_CONG!$C$6:$AW$934,47,FALSE)</f>
        <v>0</v>
      </c>
      <c r="L49" s="15">
        <f>VLOOKUP(B49,[1]GD_CHAM_CONG!$C$6:$AZ$934,48,FALSE)</f>
        <v>0</v>
      </c>
      <c r="M49" s="15">
        <f>VLOOKUP(B49,[1]GD_CHAM_CONG!$C$6:$BF$934,50,FALSE)+VLOOKUP(B49,[1]GD_CHAM_CONG!$C$6:$BF$934,51,FALSE)+VLOOKUP(B49,[1]GD_CHAM_CONG!$C$6:$BF$934,52,FALSE)+VLOOKUP(B49,[1]GD_CHAM_CONG!$C$6:$BF$934,53,FALSE)+VLOOKUP(B49,[1]GD_CHAM_CONG!$C$6:$BF$934,54,FALSE)</f>
        <v>0</v>
      </c>
      <c r="N49" s="15">
        <f>VLOOKUP(B49,[1]GD_CHAM_CONG!$C$1:$BK$473,61,FALSE)</f>
        <v>1</v>
      </c>
      <c r="O49" s="16">
        <f>VLOOKUP(B49,[1]GD_LCD_HS_LNS!$B$4:$F$469,5,FALSE)</f>
        <v>1.7</v>
      </c>
      <c r="P49" s="17">
        <f>VLOOKUP(B49,[1]RPT_LNS_LUONG_CHE_DO!$B$5:$BC$548,54,FALSE)</f>
        <v>7650000</v>
      </c>
      <c r="Q49" s="17">
        <f>VLOOKUP(B49,[1]RPT_LNS_LUONG_CHE_DO!$B$5:$CD$916,81,FALSE)</f>
        <v>0</v>
      </c>
      <c r="R49" s="17">
        <f>VLOOKUP(B49,[1]RPT_PHU_CAP_TN!$B$5:$G$992,6,FALSE)</f>
        <v>0</v>
      </c>
      <c r="S49" s="17">
        <f>VLOOKUP(B49,[1]RPT_TIEN_AN_TRUA!$B$5:$I$993,8,FALSE)</f>
        <v>680000</v>
      </c>
      <c r="T49" s="17">
        <f>VLOOKUP(B49,[1]RPT_LNS_LUONG_CHE_DO!$B$5:$BX$920,75,FALSE)+VLOOKUP(B49,[1]RPT_LNS_LUONG_CHE_DO!$B$5:$BY$920,76,FALSE)</f>
        <v>0</v>
      </c>
      <c r="U49" s="13">
        <f>VLOOKUP(B49,[1]RPT_CAC_KHOAN_GIAM_TRU!$B$4:$I$472,7,FALSE) + VLOOKUP(B49,[1]RPT_CAC_KHOAN_GIAM_TRU!$B$4:$I$472,8,FALSE)</f>
        <v>0</v>
      </c>
      <c r="V49" s="17">
        <f t="shared" si="0"/>
        <v>8330000</v>
      </c>
      <c r="W49" s="18">
        <f>VLOOKUP(B49,[1]RPT_BAO_HIEM!$B$5:$N$992,11,FALSE)</f>
        <v>302240</v>
      </c>
      <c r="X49" s="18">
        <f>VLOOKUP(B49,[1]RPT_BAO_HIEM!$B$5:$N$992,12,FALSE)</f>
        <v>56670</v>
      </c>
      <c r="Y49" s="18">
        <f>VLOOKUP(B49,[1]RPT_BAO_HIEM!$B$5:$N$992,13,FALSE)</f>
        <v>37780</v>
      </c>
      <c r="Z49" s="19">
        <f>MIN(VLOOKUP(B49,[1]RPT_DOAN_PHI!$B$5:$H$894,7,FALSE),115000)</f>
        <v>37780</v>
      </c>
      <c r="AA49" s="18">
        <f>VLOOKUP(B49,[1]RPT_THUE!$B$5:$H$850,7,FALSE)</f>
        <v>0</v>
      </c>
      <c r="AB49" s="18">
        <f t="shared" si="1"/>
        <v>434470</v>
      </c>
      <c r="AC49" s="20">
        <f t="shared" si="2"/>
        <v>7895530</v>
      </c>
      <c r="AD49" s="21"/>
      <c r="AE49" s="21"/>
      <c r="AF49" s="20">
        <f t="shared" si="3"/>
        <v>7895530</v>
      </c>
    </row>
    <row r="50" spans="1:32" ht="19.5" customHeight="1">
      <c r="A50" s="12">
        <f t="shared" si="4"/>
        <v>44</v>
      </c>
      <c r="B50" s="40">
        <f>[1]GD_CHUNG!B48</f>
        <v>11355</v>
      </c>
      <c r="C50" s="42" t="str">
        <f>[1]GD_CHUNG!C48</f>
        <v>Văn Anh Tuấn</v>
      </c>
      <c r="D50" s="42" t="str">
        <f>[1]GD_CHUNG!D48</f>
        <v>NV ULD</v>
      </c>
      <c r="E50" s="13" t="str">
        <f>[1]GD_CHUNG!G48</f>
        <v>HD3N</v>
      </c>
      <c r="F50" s="14">
        <f>VLOOKUP(B50,[1]GD_LCD_HS_LNS!$B$4:$E$993,4,FALSE)</f>
        <v>3778000</v>
      </c>
      <c r="G50" s="54">
        <f>VLOOKUP(B50,[1]GD_CHUNG!$B$5:$N$532,13,FALSE)</f>
        <v>19027089339010</v>
      </c>
      <c r="H50" s="15">
        <f>VLOOKUP(B50,[1]GD_CHAM_CONG!$C$6:$AN$934,38,FALSE)</f>
        <v>27</v>
      </c>
      <c r="I50" s="15">
        <f>VLOOKUP(B50,[1]GD_CHAM_CONG!$C$6:$AS$934,39,FALSE)+VLOOKUP(B50,[1]GD_CHAM_CONG!$C$6:$AS$934,40,FALSE)+VLOOKUP(B50,[1]GD_CHAM_CONG!$C$6:$AS$934,41,FALSE)+VLOOKUP(B50,[1]GD_CHAM_CONG!$C$6:$AS$934,42,FALSE)+VLOOKUP(B50,[1]GD_CHAM_CONG!$C$6:$AS$934,43,FALSE)</f>
        <v>0</v>
      </c>
      <c r="J50" s="15">
        <f>VLOOKUP(B50,[1]GD_CHAM_CONG!$C$6:$AV$934,44,FALSE)+VLOOKUP(B50,[1]GD_CHAM_CONG!$C$6:$AV$934,45,FALSE)+VLOOKUP(B50,[1]GD_CHAM_CONG!$C$6:$AV$934,46,FALSE)</f>
        <v>0</v>
      </c>
      <c r="K50" s="15">
        <f>VLOOKUP(B50,[1]GD_CHAM_CONG!$C$6:$AW$934,47,FALSE)</f>
        <v>0</v>
      </c>
      <c r="L50" s="15">
        <f>VLOOKUP(B50,[1]GD_CHAM_CONG!$C$6:$AZ$934,48,FALSE)</f>
        <v>0</v>
      </c>
      <c r="M50" s="15">
        <f>VLOOKUP(B50,[1]GD_CHAM_CONG!$C$6:$BF$934,50,FALSE)+VLOOKUP(B50,[1]GD_CHAM_CONG!$C$6:$BF$934,51,FALSE)+VLOOKUP(B50,[1]GD_CHAM_CONG!$C$6:$BF$934,52,FALSE)+VLOOKUP(B50,[1]GD_CHAM_CONG!$C$6:$BF$934,53,FALSE)+VLOOKUP(B50,[1]GD_CHAM_CONG!$C$6:$BF$934,54,FALSE)</f>
        <v>0</v>
      </c>
      <c r="N50" s="16">
        <f>VLOOKUP(B50,[1]GD_CHAM_CONG!$C$1:$BK$473,61,FALSE)</f>
        <v>1</v>
      </c>
      <c r="O50" s="16">
        <f>VLOOKUP(B50,[1]GD_LCD_HS_LNS!$B$4:$F$469,5,FALSE)</f>
        <v>1.6</v>
      </c>
      <c r="P50" s="17">
        <f>VLOOKUP(B50,[1]RPT_LNS_LUONG_CHE_DO!$B$5:$BC$548,54,FALSE)</f>
        <v>7200000</v>
      </c>
      <c r="Q50" s="17">
        <f>VLOOKUP(B50,[1]RPT_LNS_LUONG_CHE_DO!$B$5:$CD$916,81,FALSE)</f>
        <v>0</v>
      </c>
      <c r="R50" s="17">
        <f>VLOOKUP(B50,[1]RPT_PHU_CAP_TN!$B$5:$G$992,6,FALSE)</f>
        <v>0</v>
      </c>
      <c r="S50" s="17">
        <f>VLOOKUP(B50,[1]RPT_TIEN_AN_TRUA!$B$5:$I$993,8,FALSE)</f>
        <v>680000</v>
      </c>
      <c r="T50" s="17">
        <f>VLOOKUP(B50,[1]RPT_LNS_LUONG_CHE_DO!$B$5:$BX$920,75,FALSE)+VLOOKUP(B50,[1]RPT_LNS_LUONG_CHE_DO!$B$5:$BY$920,76,FALSE)</f>
        <v>0</v>
      </c>
      <c r="U50" s="13">
        <f>VLOOKUP(B50,[1]RPT_CAC_KHOAN_GIAM_TRU!$B$4:$I$472,7,FALSE) + VLOOKUP(B50,[1]RPT_CAC_KHOAN_GIAM_TRU!$B$4:$I$472,8,FALSE)</f>
        <v>0</v>
      </c>
      <c r="V50" s="17">
        <f t="shared" si="0"/>
        <v>7880000</v>
      </c>
      <c r="W50" s="18">
        <f>VLOOKUP(B50,[1]RPT_BAO_HIEM!$B$5:$N$992,11,FALSE)</f>
        <v>302240</v>
      </c>
      <c r="X50" s="18">
        <f>VLOOKUP(B50,[1]RPT_BAO_HIEM!$B$5:$N$992,12,FALSE)</f>
        <v>56670</v>
      </c>
      <c r="Y50" s="18">
        <f>VLOOKUP(B50,[1]RPT_BAO_HIEM!$B$5:$N$992,13,FALSE)</f>
        <v>37780</v>
      </c>
      <c r="Z50" s="19">
        <f>MIN(VLOOKUP(B50,[1]RPT_DOAN_PHI!$B$5:$H$894,7,FALSE),115000)</f>
        <v>37780</v>
      </c>
      <c r="AA50" s="18">
        <f>VLOOKUP(B50,[1]RPT_THUE!$B$5:$H$850,7,FALSE)</f>
        <v>0</v>
      </c>
      <c r="AB50" s="18">
        <f t="shared" si="1"/>
        <v>434470</v>
      </c>
      <c r="AC50" s="20">
        <f t="shared" si="2"/>
        <v>7445530</v>
      </c>
      <c r="AD50" s="21"/>
      <c r="AE50" s="21"/>
      <c r="AF50" s="20">
        <f t="shared" si="3"/>
        <v>7445530</v>
      </c>
    </row>
    <row r="51" spans="1:32" ht="19.5" customHeight="1">
      <c r="A51" s="12">
        <f t="shared" si="4"/>
        <v>45</v>
      </c>
      <c r="B51" s="40">
        <f>[1]GD_CHUNG!B49</f>
        <v>12593</v>
      </c>
      <c r="C51" s="42" t="str">
        <f>[1]GD_CHUNG!C49</f>
        <v>Phạm Trần Tuấn Minh</v>
      </c>
      <c r="D51" s="42" t="str">
        <f>[1]GD_CHUNG!D49</f>
        <v>NV ULD</v>
      </c>
      <c r="E51" s="13" t="str">
        <f>[1]GD_CHUNG!G49</f>
        <v>HD3N</v>
      </c>
      <c r="F51" s="14">
        <f>VLOOKUP(B51,[1]GD_LCD_HS_LNS!$B$4:$E$993,4,FALSE)</f>
        <v>3778000</v>
      </c>
      <c r="G51" s="54">
        <f>VLOOKUP(B51,[1]GD_CHUNG!$B$5:$N$532,13,FALSE)</f>
        <v>19028385628016</v>
      </c>
      <c r="H51" s="15">
        <f>VLOOKUP(B51,[1]GD_CHAM_CONG!$C$6:$AN$934,38,FALSE)</f>
        <v>27</v>
      </c>
      <c r="I51" s="15">
        <f>VLOOKUP(B51,[1]GD_CHAM_CONG!$C$6:$AS$934,39,FALSE)+VLOOKUP(B51,[1]GD_CHAM_CONG!$C$6:$AS$934,40,FALSE)+VLOOKUP(B51,[1]GD_CHAM_CONG!$C$6:$AS$934,41,FALSE)+VLOOKUP(B51,[1]GD_CHAM_CONG!$C$6:$AS$934,42,FALSE)+VLOOKUP(B51,[1]GD_CHAM_CONG!$C$6:$AS$934,43,FALSE)</f>
        <v>0</v>
      </c>
      <c r="J51" s="15">
        <f>VLOOKUP(B51,[1]GD_CHAM_CONG!$C$6:$AV$934,44,FALSE)+VLOOKUP(B51,[1]GD_CHAM_CONG!$C$6:$AV$934,45,FALSE)+VLOOKUP(B51,[1]GD_CHAM_CONG!$C$6:$AV$934,46,FALSE)</f>
        <v>0</v>
      </c>
      <c r="K51" s="15">
        <f>VLOOKUP(B51,[1]GD_CHAM_CONG!$C$6:$AW$934,47,FALSE)</f>
        <v>0</v>
      </c>
      <c r="L51" s="15">
        <f>VLOOKUP(B51,[1]GD_CHAM_CONG!$C$6:$AZ$934,48,FALSE)</f>
        <v>0</v>
      </c>
      <c r="M51" s="15">
        <f>VLOOKUP(B51,[1]GD_CHAM_CONG!$C$6:$BF$934,50,FALSE)+VLOOKUP(B51,[1]GD_CHAM_CONG!$C$6:$BF$934,51,FALSE)+VLOOKUP(B51,[1]GD_CHAM_CONG!$C$6:$BF$934,52,FALSE)+VLOOKUP(B51,[1]GD_CHAM_CONG!$C$6:$BF$934,53,FALSE)+VLOOKUP(B51,[1]GD_CHAM_CONG!$C$6:$BF$934,54,FALSE)</f>
        <v>0</v>
      </c>
      <c r="N51" s="16">
        <f>VLOOKUP(B51,[1]GD_CHAM_CONG!$C$1:$BK$473,61,FALSE)</f>
        <v>1</v>
      </c>
      <c r="O51" s="16">
        <f>VLOOKUP(B51,[1]GD_LCD_HS_LNS!$B$4:$F$469,5,FALSE)</f>
        <v>1.6</v>
      </c>
      <c r="P51" s="17">
        <f>VLOOKUP(B51,[1]RPT_LNS_LUONG_CHE_DO!$B$5:$BC$548,54,FALSE)</f>
        <v>7200000</v>
      </c>
      <c r="Q51" s="17">
        <f>VLOOKUP(B51,[1]RPT_LNS_LUONG_CHE_DO!$B$5:$CD$916,81,FALSE)</f>
        <v>0</v>
      </c>
      <c r="R51" s="17">
        <f>VLOOKUP(B51,[1]RPT_PHU_CAP_TN!$B$5:$G$992,6,FALSE)</f>
        <v>0</v>
      </c>
      <c r="S51" s="17">
        <f>VLOOKUP(B51,[1]RPT_TIEN_AN_TRUA!$B$5:$I$993,8,FALSE)</f>
        <v>680000</v>
      </c>
      <c r="T51" s="17">
        <f>VLOOKUP(B51,[1]RPT_LNS_LUONG_CHE_DO!$B$5:$BX$920,75,FALSE)+VLOOKUP(B51,[1]RPT_LNS_LUONG_CHE_DO!$B$5:$BY$920,76,FALSE)</f>
        <v>0</v>
      </c>
      <c r="U51" s="13">
        <f>VLOOKUP(B51,[1]RPT_CAC_KHOAN_GIAM_TRU!$B$4:$I$472,7,FALSE) + VLOOKUP(B51,[1]RPT_CAC_KHOAN_GIAM_TRU!$B$4:$I$472,8,FALSE)</f>
        <v>0</v>
      </c>
      <c r="V51" s="17">
        <f t="shared" si="0"/>
        <v>7880000</v>
      </c>
      <c r="W51" s="18">
        <f>VLOOKUP(B51,[1]RPT_BAO_HIEM!$B$5:$N$992,11,FALSE)</f>
        <v>302240</v>
      </c>
      <c r="X51" s="18">
        <f>VLOOKUP(B51,[1]RPT_BAO_HIEM!$B$5:$N$992,12,FALSE)</f>
        <v>56670</v>
      </c>
      <c r="Y51" s="18">
        <f>VLOOKUP(B51,[1]RPT_BAO_HIEM!$B$5:$N$992,13,FALSE)</f>
        <v>37780</v>
      </c>
      <c r="Z51" s="19">
        <f>MIN(VLOOKUP(B51,[1]RPT_DOAN_PHI!$B$5:$H$894,7,FALSE),115000)</f>
        <v>37780</v>
      </c>
      <c r="AA51" s="18">
        <f>VLOOKUP(B51,[1]RPT_THUE!$B$5:$H$850,7,FALSE)</f>
        <v>0</v>
      </c>
      <c r="AB51" s="18">
        <f t="shared" si="1"/>
        <v>434470</v>
      </c>
      <c r="AC51" s="20">
        <f t="shared" si="2"/>
        <v>7445530</v>
      </c>
      <c r="AD51" s="21"/>
      <c r="AE51" s="21"/>
      <c r="AF51" s="20">
        <f t="shared" si="3"/>
        <v>7445530</v>
      </c>
    </row>
    <row r="52" spans="1:32" ht="19.5" customHeight="1">
      <c r="A52" s="12">
        <f t="shared" si="4"/>
        <v>46</v>
      </c>
      <c r="B52" s="40">
        <f>[1]GD_CHUNG!B50</f>
        <v>12594</v>
      </c>
      <c r="C52" s="42" t="str">
        <f>[1]GD_CHUNG!C50</f>
        <v>Đỗ Đình Quân</v>
      </c>
      <c r="D52" s="42" t="str">
        <f>[1]GD_CHUNG!D50</f>
        <v>NV ULD</v>
      </c>
      <c r="E52" s="13" t="str">
        <f>[1]GD_CHUNG!G50</f>
        <v>HD3N</v>
      </c>
      <c r="F52" s="14">
        <f>VLOOKUP(B52,[1]GD_LCD_HS_LNS!$B$4:$E$993,4,FALSE)</f>
        <v>3778000</v>
      </c>
      <c r="G52" s="54">
        <f>VLOOKUP(B52,[1]GD_CHUNG!$B$5:$N$532,13,FALSE)</f>
        <v>19028385626013</v>
      </c>
      <c r="H52" s="15">
        <f>VLOOKUP(B52,[1]GD_CHAM_CONG!$C$6:$AN$934,38,FALSE)</f>
        <v>27</v>
      </c>
      <c r="I52" s="15">
        <f>VLOOKUP(B52,[1]GD_CHAM_CONG!$C$6:$AS$934,39,FALSE)+VLOOKUP(B52,[1]GD_CHAM_CONG!$C$6:$AS$934,40,FALSE)+VLOOKUP(B52,[1]GD_CHAM_CONG!$C$6:$AS$934,41,FALSE)+VLOOKUP(B52,[1]GD_CHAM_CONG!$C$6:$AS$934,42,FALSE)+VLOOKUP(B52,[1]GD_CHAM_CONG!$C$6:$AS$934,43,FALSE)</f>
        <v>0</v>
      </c>
      <c r="J52" s="15">
        <f>VLOOKUP(B52,[1]GD_CHAM_CONG!$C$6:$AV$934,44,FALSE)+VLOOKUP(B52,[1]GD_CHAM_CONG!$C$6:$AV$934,45,FALSE)+VLOOKUP(B52,[1]GD_CHAM_CONG!$C$6:$AV$934,46,FALSE)</f>
        <v>0</v>
      </c>
      <c r="K52" s="15">
        <f>VLOOKUP(B52,[1]GD_CHAM_CONG!$C$6:$AW$934,47,FALSE)</f>
        <v>0</v>
      </c>
      <c r="L52" s="15">
        <f>VLOOKUP(B52,[1]GD_CHAM_CONG!$C$6:$AZ$934,48,FALSE)</f>
        <v>0</v>
      </c>
      <c r="M52" s="15">
        <f>VLOOKUP(B52,[1]GD_CHAM_CONG!$C$6:$BF$934,50,FALSE)+VLOOKUP(B52,[1]GD_CHAM_CONG!$C$6:$BF$934,51,FALSE)+VLOOKUP(B52,[1]GD_CHAM_CONG!$C$6:$BF$934,52,FALSE)+VLOOKUP(B52,[1]GD_CHAM_CONG!$C$6:$BF$934,53,FALSE)+VLOOKUP(B52,[1]GD_CHAM_CONG!$C$6:$BF$934,54,FALSE)</f>
        <v>0</v>
      </c>
      <c r="N52" s="16">
        <f>VLOOKUP(B52,[1]GD_CHAM_CONG!$C$1:$BK$473,61,FALSE)</f>
        <v>1</v>
      </c>
      <c r="O52" s="16">
        <f>VLOOKUP(B52,[1]GD_LCD_HS_LNS!$B$4:$F$469,5,FALSE)</f>
        <v>1.6</v>
      </c>
      <c r="P52" s="17">
        <f>VLOOKUP(B52,[1]RPT_LNS_LUONG_CHE_DO!$B$5:$BC$548,54,FALSE)</f>
        <v>7200000</v>
      </c>
      <c r="Q52" s="17">
        <f>VLOOKUP(B52,[1]RPT_LNS_LUONG_CHE_DO!$B$5:$CD$916,81,FALSE)</f>
        <v>0</v>
      </c>
      <c r="R52" s="17">
        <f>VLOOKUP(B52,[1]RPT_PHU_CAP_TN!$B$5:$G$992,6,FALSE)</f>
        <v>0</v>
      </c>
      <c r="S52" s="17">
        <f>VLOOKUP(B52,[1]RPT_TIEN_AN_TRUA!$B$5:$I$993,8,FALSE)</f>
        <v>680000</v>
      </c>
      <c r="T52" s="17">
        <f>VLOOKUP(B52,[1]RPT_LNS_LUONG_CHE_DO!$B$5:$BX$920,75,FALSE)+VLOOKUP(B52,[1]RPT_LNS_LUONG_CHE_DO!$B$5:$BY$920,76,FALSE)</f>
        <v>0</v>
      </c>
      <c r="U52" s="13">
        <f>VLOOKUP(B52,[1]RPT_CAC_KHOAN_GIAM_TRU!$B$4:$I$472,7,FALSE) + VLOOKUP(B52,[1]RPT_CAC_KHOAN_GIAM_TRU!$B$4:$I$472,8,FALSE)</f>
        <v>0</v>
      </c>
      <c r="V52" s="17">
        <f t="shared" si="0"/>
        <v>7880000</v>
      </c>
      <c r="W52" s="18">
        <f>VLOOKUP(B52,[1]RPT_BAO_HIEM!$B$5:$N$992,11,FALSE)</f>
        <v>302240</v>
      </c>
      <c r="X52" s="18">
        <f>VLOOKUP(B52,[1]RPT_BAO_HIEM!$B$5:$N$992,12,FALSE)</f>
        <v>56670</v>
      </c>
      <c r="Y52" s="18">
        <f>VLOOKUP(B52,[1]RPT_BAO_HIEM!$B$5:$N$992,13,FALSE)</f>
        <v>37780</v>
      </c>
      <c r="Z52" s="19">
        <f>MIN(VLOOKUP(B52,[1]RPT_DOAN_PHI!$B$5:$H$894,7,FALSE),115000)</f>
        <v>37780</v>
      </c>
      <c r="AA52" s="25">
        <f>VLOOKUP(B52,[1]RPT_THUE!$B$5:$H$850,7,FALSE)</f>
        <v>0</v>
      </c>
      <c r="AB52" s="18">
        <f t="shared" si="1"/>
        <v>434470</v>
      </c>
      <c r="AC52" s="20">
        <f t="shared" si="2"/>
        <v>7445530</v>
      </c>
      <c r="AD52" s="21"/>
      <c r="AE52" s="21"/>
      <c r="AF52" s="20">
        <f t="shared" si="3"/>
        <v>7445530</v>
      </c>
    </row>
    <row r="53" spans="1:32" ht="19.5" customHeight="1">
      <c r="A53" s="12">
        <f t="shared" si="4"/>
        <v>47</v>
      </c>
      <c r="B53" s="40">
        <f>[1]GD_CHUNG!B51</f>
        <v>12595</v>
      </c>
      <c r="C53" s="42" t="str">
        <f>[1]GD_CHUNG!C51</f>
        <v>Lê Văn Lương</v>
      </c>
      <c r="D53" s="42" t="str">
        <f>[1]GD_CHUNG!D51</f>
        <v>NV ULD</v>
      </c>
      <c r="E53" s="13" t="str">
        <f>[1]GD_CHUNG!G51</f>
        <v>HD3N</v>
      </c>
      <c r="F53" s="14">
        <f>VLOOKUP(B53,[1]GD_LCD_HS_LNS!$B$4:$E$993,4,FALSE)</f>
        <v>3778000</v>
      </c>
      <c r="G53" s="54">
        <f>VLOOKUP(B53,[1]GD_CHUNG!$B$5:$N$532,13,FALSE)</f>
        <v>19028385620015</v>
      </c>
      <c r="H53" s="15">
        <f>VLOOKUP(B53,[1]GD_CHAM_CONG!$C$6:$AN$934,38,FALSE)</f>
        <v>27</v>
      </c>
      <c r="I53" s="15">
        <f>VLOOKUP(B53,[1]GD_CHAM_CONG!$C$6:$AS$934,39,FALSE)+VLOOKUP(B53,[1]GD_CHAM_CONG!$C$6:$AS$934,40,FALSE)+VLOOKUP(B53,[1]GD_CHAM_CONG!$C$6:$AS$934,41,FALSE)+VLOOKUP(B53,[1]GD_CHAM_CONG!$C$6:$AS$934,42,FALSE)+VLOOKUP(B53,[1]GD_CHAM_CONG!$C$6:$AS$934,43,FALSE)</f>
        <v>0</v>
      </c>
      <c r="J53" s="15">
        <f>VLOOKUP(B53,[1]GD_CHAM_CONG!$C$6:$AV$934,44,FALSE)+VLOOKUP(B53,[1]GD_CHAM_CONG!$C$6:$AV$934,45,FALSE)+VLOOKUP(B53,[1]GD_CHAM_CONG!$C$6:$AV$934,46,FALSE)</f>
        <v>0</v>
      </c>
      <c r="K53" s="15">
        <f>VLOOKUP(B53,[1]GD_CHAM_CONG!$C$6:$AW$934,47,FALSE)</f>
        <v>0</v>
      </c>
      <c r="L53" s="15">
        <f>VLOOKUP(B53,[1]GD_CHAM_CONG!$C$6:$AZ$934,48,FALSE)</f>
        <v>0</v>
      </c>
      <c r="M53" s="15">
        <f>VLOOKUP(B53,[1]GD_CHAM_CONG!$C$6:$BF$934,50,FALSE)+VLOOKUP(B53,[1]GD_CHAM_CONG!$C$6:$BF$934,51,FALSE)+VLOOKUP(B53,[1]GD_CHAM_CONG!$C$6:$BF$934,52,FALSE)+VLOOKUP(B53,[1]GD_CHAM_CONG!$C$6:$BF$934,53,FALSE)+VLOOKUP(B53,[1]GD_CHAM_CONG!$C$6:$BF$934,54,FALSE)</f>
        <v>0</v>
      </c>
      <c r="N53" s="16">
        <f>VLOOKUP(B53,[1]GD_CHAM_CONG!$C$1:$BK$473,61,FALSE)</f>
        <v>1</v>
      </c>
      <c r="O53" s="16">
        <f>VLOOKUP(B53,[1]GD_LCD_HS_LNS!$B$4:$F$469,5,FALSE)</f>
        <v>1.6</v>
      </c>
      <c r="P53" s="17">
        <f>VLOOKUP(B53,[1]RPT_LNS_LUONG_CHE_DO!$B$5:$BC$548,54,FALSE)</f>
        <v>7200000</v>
      </c>
      <c r="Q53" s="17">
        <f>VLOOKUP(B53,[1]RPT_LNS_LUONG_CHE_DO!$B$5:$CD$916,81,FALSE)</f>
        <v>0</v>
      </c>
      <c r="R53" s="17">
        <f>VLOOKUP(B53,[1]RPT_PHU_CAP_TN!$B$5:$G$992,6,FALSE)</f>
        <v>0</v>
      </c>
      <c r="S53" s="17">
        <f>VLOOKUP(B53,[1]RPT_TIEN_AN_TRUA!$B$5:$I$993,8,FALSE)</f>
        <v>680000</v>
      </c>
      <c r="T53" s="17">
        <f>VLOOKUP(B53,[1]RPT_LNS_LUONG_CHE_DO!$B$5:$BX$920,75,FALSE)+VLOOKUP(B53,[1]RPT_LNS_LUONG_CHE_DO!$B$5:$BY$920,76,FALSE)</f>
        <v>0</v>
      </c>
      <c r="U53" s="13">
        <f>VLOOKUP(B53,[1]RPT_CAC_KHOAN_GIAM_TRU!$B$4:$I$472,7,FALSE) + VLOOKUP(B53,[1]RPT_CAC_KHOAN_GIAM_TRU!$B$4:$I$472,8,FALSE)</f>
        <v>0</v>
      </c>
      <c r="V53" s="17">
        <f t="shared" si="0"/>
        <v>7880000</v>
      </c>
      <c r="W53" s="18">
        <f>VLOOKUP(B53,[1]RPT_BAO_HIEM!$B$5:$N$992,11,FALSE)</f>
        <v>302240</v>
      </c>
      <c r="X53" s="18">
        <f>VLOOKUP(B53,[1]RPT_BAO_HIEM!$B$5:$N$992,12,FALSE)</f>
        <v>56670</v>
      </c>
      <c r="Y53" s="18">
        <f>VLOOKUP(B53,[1]RPT_BAO_HIEM!$B$5:$N$992,13,FALSE)</f>
        <v>37780</v>
      </c>
      <c r="Z53" s="19">
        <f>MIN(VLOOKUP(B53,[1]RPT_DOAN_PHI!$B$5:$H$894,7,FALSE),115000)</f>
        <v>37780</v>
      </c>
      <c r="AA53" s="25">
        <f>VLOOKUP(B53,[1]RPT_THUE!$B$5:$H$850,7,FALSE)</f>
        <v>0</v>
      </c>
      <c r="AB53" s="18">
        <f t="shared" si="1"/>
        <v>434470</v>
      </c>
      <c r="AC53" s="20">
        <f t="shared" si="2"/>
        <v>7445530</v>
      </c>
      <c r="AD53" s="21"/>
      <c r="AE53" s="21"/>
      <c r="AF53" s="20">
        <f t="shared" si="3"/>
        <v>7445530</v>
      </c>
    </row>
    <row r="54" spans="1:32" ht="19.5" customHeight="1">
      <c r="A54" s="12">
        <f t="shared" si="4"/>
        <v>48</v>
      </c>
      <c r="B54" s="40">
        <f>[1]GD_CHUNG!B52</f>
        <v>13669</v>
      </c>
      <c r="C54" s="42" t="str">
        <f>[1]GD_CHUNG!C52</f>
        <v>Nguyễn Duy Hải</v>
      </c>
      <c r="D54" s="42" t="str">
        <f>[1]GD_CHUNG!D52</f>
        <v>NV ULD</v>
      </c>
      <c r="E54" s="13" t="str">
        <f>[1]GD_CHUNG!G52</f>
        <v>HD1N</v>
      </c>
      <c r="F54" s="14">
        <f>VLOOKUP(B54,[1]GD_LCD_HS_LNS!$B$4:$E$993,4,FALSE)</f>
        <v>7556000</v>
      </c>
      <c r="G54" s="55">
        <v>19029389607011</v>
      </c>
      <c r="H54" s="15">
        <f>VLOOKUP(B54,[1]GD_CHAM_CONG!$C$6:$AN$934,38,FALSE)</f>
        <v>27</v>
      </c>
      <c r="I54" s="15">
        <f>VLOOKUP(B54,[1]GD_CHAM_CONG!$C$6:$AS$934,39,FALSE)+VLOOKUP(B54,[1]GD_CHAM_CONG!$C$6:$AS$934,40,FALSE)+VLOOKUP(B54,[1]GD_CHAM_CONG!$C$6:$AS$934,41,FALSE)+VLOOKUP(B54,[1]GD_CHAM_CONG!$C$6:$AS$934,42,FALSE)+VLOOKUP(B54,[1]GD_CHAM_CONG!$C$6:$AS$934,43,FALSE)</f>
        <v>0</v>
      </c>
      <c r="J54" s="15">
        <f>VLOOKUP(B54,[1]GD_CHAM_CONG!$C$6:$AV$934,44,FALSE)+VLOOKUP(B54,[1]GD_CHAM_CONG!$C$6:$AV$934,45,FALSE)+VLOOKUP(B54,[1]GD_CHAM_CONG!$C$6:$AV$934,46,FALSE)</f>
        <v>0</v>
      </c>
      <c r="K54" s="15">
        <f>VLOOKUP(B54,[1]GD_CHAM_CONG!$C$6:$AW$934,47,FALSE)</f>
        <v>0</v>
      </c>
      <c r="L54" s="15">
        <f>VLOOKUP(B54,[1]GD_CHAM_CONG!$C$6:$AZ$934,48,FALSE)</f>
        <v>0</v>
      </c>
      <c r="M54" s="15">
        <f>VLOOKUP(B54,[1]GD_CHAM_CONG!$C$6:$BF$934,50,FALSE)+VLOOKUP(B54,[1]GD_CHAM_CONG!$C$6:$BF$934,51,FALSE)+VLOOKUP(B54,[1]GD_CHAM_CONG!$C$6:$BF$934,52,FALSE)+VLOOKUP(B54,[1]GD_CHAM_CONG!$C$6:$BF$934,53,FALSE)+VLOOKUP(B54,[1]GD_CHAM_CONG!$C$6:$BF$934,54,FALSE)</f>
        <v>0</v>
      </c>
      <c r="N54" s="16">
        <f>VLOOKUP(B54,[1]GD_CHAM_CONG!$C$1:$BK$473,61,FALSE)</f>
        <v>0.9</v>
      </c>
      <c r="O54" s="16">
        <f>VLOOKUP(B54,[1]GD_LCD_HS_LNS!$B$4:$F$469,5,FALSE)</f>
        <v>1.6</v>
      </c>
      <c r="P54" s="17">
        <f>VLOOKUP(B54,[1]RPT_LNS_LUONG_CHE_DO!$B$5:$BC$548,54,FALSE)</f>
        <v>5832000.0000000009</v>
      </c>
      <c r="Q54" s="17">
        <f>VLOOKUP(B54,[1]RPT_LNS_LUONG_CHE_DO!$B$5:$CD$916,81,FALSE)</f>
        <v>0</v>
      </c>
      <c r="R54" s="17">
        <f>VLOOKUP(B54,[1]RPT_PHU_CAP_TN!$B$5:$G$992,6,FALSE)</f>
        <v>0</v>
      </c>
      <c r="S54" s="17">
        <f>VLOOKUP(B54,[1]RPT_TIEN_AN_TRUA!$B$5:$I$993,8,FALSE)</f>
        <v>680000</v>
      </c>
      <c r="T54" s="17">
        <f>VLOOKUP(B54,[1]RPT_LNS_LUONG_CHE_DO!$B$5:$BX$920,75,FALSE)+VLOOKUP(B54,[1]RPT_LNS_LUONG_CHE_DO!$B$5:$BY$920,76,FALSE)</f>
        <v>0</v>
      </c>
      <c r="U54" s="13">
        <f>VLOOKUP(B54,[1]RPT_CAC_KHOAN_GIAM_TRU!$B$4:$I$472,7,FALSE) + VLOOKUP(B54,[1]RPT_CAC_KHOAN_GIAM_TRU!$B$4:$I$472,8,FALSE)</f>
        <v>0</v>
      </c>
      <c r="V54" s="17">
        <f t="shared" si="0"/>
        <v>6512000.0000000009</v>
      </c>
      <c r="W54" s="18">
        <f>VLOOKUP(B54,[1]RPT_BAO_HIEM!$B$5:$N$992,11,FALSE)</f>
        <v>604480</v>
      </c>
      <c r="X54" s="18">
        <f>VLOOKUP(B54,[1]RPT_BAO_HIEM!$B$5:$N$992,12,FALSE)</f>
        <v>113340</v>
      </c>
      <c r="Y54" s="18">
        <f>VLOOKUP(B54,[1]RPT_BAO_HIEM!$B$5:$N$992,13,FALSE)</f>
        <v>75560</v>
      </c>
      <c r="Z54" s="19">
        <f>MIN(VLOOKUP(B54,[1]RPT_DOAN_PHI!$B$5:$H$894,7,FALSE),115000)</f>
        <v>75560</v>
      </c>
      <c r="AA54" s="25">
        <f>VLOOKUP(B54,[1]RPT_THUE!$B$5:$H$850,7,FALSE)</f>
        <v>0</v>
      </c>
      <c r="AB54" s="18">
        <f t="shared" si="1"/>
        <v>868940</v>
      </c>
      <c r="AC54" s="20">
        <f t="shared" si="2"/>
        <v>5643060.0000000009</v>
      </c>
      <c r="AD54" s="21"/>
      <c r="AE54" s="21"/>
      <c r="AF54" s="20">
        <f t="shared" si="3"/>
        <v>5643060.0000000009</v>
      </c>
    </row>
    <row r="55" spans="1:32" ht="19.5" customHeight="1">
      <c r="A55" s="12">
        <f t="shared" si="4"/>
        <v>49</v>
      </c>
      <c r="B55" s="40">
        <f>[1]GD_CHUNG!B53</f>
        <v>13102</v>
      </c>
      <c r="C55" s="42" t="str">
        <f>[1]GD_CHUNG!C53</f>
        <v>Ngô Văn Sơn</v>
      </c>
      <c r="D55" s="42" t="str">
        <f>[1]GD_CHUNG!D53</f>
        <v>Nviên HDCX</v>
      </c>
      <c r="E55" s="13" t="str">
        <f>[1]GD_CHUNG!G53</f>
        <v>HD3N</v>
      </c>
      <c r="F55" s="14">
        <f>VLOOKUP(B55,[1]GD_LCD_HS_LNS!$B$4:$E$993,4,FALSE)</f>
        <v>3972000</v>
      </c>
      <c r="G55" s="54">
        <f>VLOOKUP(B55,[1]GD_CHUNG!$B$5:$N$532,13,FALSE)</f>
        <v>19028834685011</v>
      </c>
      <c r="H55" s="15">
        <f>VLOOKUP(B55,[1]GD_CHAM_CONG!$C$6:$AN$934,38,FALSE)</f>
        <v>27</v>
      </c>
      <c r="I55" s="15">
        <f>VLOOKUP(B55,[1]GD_CHAM_CONG!$C$6:$AS$934,39,FALSE)+VLOOKUP(B55,[1]GD_CHAM_CONG!$C$6:$AS$934,40,FALSE)+VLOOKUP(B55,[1]GD_CHAM_CONG!$C$6:$AS$934,41,FALSE)+VLOOKUP(B55,[1]GD_CHAM_CONG!$C$6:$AS$934,42,FALSE)+VLOOKUP(B55,[1]GD_CHAM_CONG!$C$6:$AS$934,43,FALSE)</f>
        <v>0</v>
      </c>
      <c r="J55" s="15">
        <f>VLOOKUP(B55,[1]GD_CHAM_CONG!$C$6:$AV$934,44,FALSE)+VLOOKUP(B55,[1]GD_CHAM_CONG!$C$6:$AV$934,45,FALSE)+VLOOKUP(B55,[1]GD_CHAM_CONG!$C$6:$AV$934,46,FALSE)</f>
        <v>0</v>
      </c>
      <c r="K55" s="15">
        <f>VLOOKUP(B55,[1]GD_CHAM_CONG!$C$6:$AW$934,47,FALSE)</f>
        <v>0</v>
      </c>
      <c r="L55" s="15">
        <f>VLOOKUP(B55,[1]GD_CHAM_CONG!$C$6:$AZ$934,48,FALSE)</f>
        <v>0</v>
      </c>
      <c r="M55" s="15">
        <f>VLOOKUP(B55,[1]GD_CHAM_CONG!$C$6:$BF$934,50,FALSE)+VLOOKUP(B55,[1]GD_CHAM_CONG!$C$6:$BF$934,51,FALSE)+VLOOKUP(B55,[1]GD_CHAM_CONG!$C$6:$BF$934,52,FALSE)+VLOOKUP(B55,[1]GD_CHAM_CONG!$C$6:$BF$934,53,FALSE)+VLOOKUP(B55,[1]GD_CHAM_CONG!$C$6:$BF$934,54,FALSE)</f>
        <v>0</v>
      </c>
      <c r="N55" s="16">
        <f>VLOOKUP(B55,[1]GD_CHAM_CONG!$C$1:$BK$473,61,FALSE)</f>
        <v>1</v>
      </c>
      <c r="O55" s="16">
        <f>VLOOKUP(B55,[1]GD_LCD_HS_LNS!$B$4:$F$469,5,FALSE)</f>
        <v>1.8</v>
      </c>
      <c r="P55" s="17">
        <f>VLOOKUP(B55,[1]RPT_LNS_LUONG_CHE_DO!$B$5:$BC$548,54,FALSE)</f>
        <v>8100000</v>
      </c>
      <c r="Q55" s="17">
        <f>VLOOKUP(B55,[1]RPT_LNS_LUONG_CHE_DO!$B$5:$CD$916,81,FALSE)</f>
        <v>0</v>
      </c>
      <c r="R55" s="17">
        <f>VLOOKUP(B55,[1]RPT_PHU_CAP_TN!$B$5:$G$992,6,FALSE)</f>
        <v>0</v>
      </c>
      <c r="S55" s="17">
        <f>VLOOKUP(B55,[1]RPT_TIEN_AN_TRUA!$B$5:$I$993,8,FALSE)</f>
        <v>680000</v>
      </c>
      <c r="T55" s="17">
        <f>VLOOKUP(B55,[1]RPT_LNS_LUONG_CHE_DO!$B$5:$BX$920,75,FALSE)+VLOOKUP(B55,[1]RPT_LNS_LUONG_CHE_DO!$B$5:$BY$920,76,FALSE)</f>
        <v>0</v>
      </c>
      <c r="U55" s="13">
        <f>VLOOKUP(B55,[1]RPT_CAC_KHOAN_GIAM_TRU!$B$4:$I$472,7,FALSE) + VLOOKUP(B55,[1]RPT_CAC_KHOAN_GIAM_TRU!$B$4:$I$472,8,FALSE)</f>
        <v>0</v>
      </c>
      <c r="V55" s="17">
        <f t="shared" si="0"/>
        <v>8780000</v>
      </c>
      <c r="W55" s="18">
        <f>VLOOKUP(B55,[1]RPT_BAO_HIEM!$B$5:$N$992,11,FALSE)</f>
        <v>317760</v>
      </c>
      <c r="X55" s="18">
        <f>VLOOKUP(B55,[1]RPT_BAO_HIEM!$B$5:$N$992,12,FALSE)</f>
        <v>59580</v>
      </c>
      <c r="Y55" s="18">
        <f>VLOOKUP(B55,[1]RPT_BAO_HIEM!$B$5:$N$992,13,FALSE)</f>
        <v>39720</v>
      </c>
      <c r="Z55" s="19">
        <f>MIN(VLOOKUP(B55,[1]RPT_DOAN_PHI!$B$5:$H$894,7,FALSE),115000)</f>
        <v>39720</v>
      </c>
      <c r="AA55" s="25">
        <f>VLOOKUP(B55,[1]RPT_THUE!$B$5:$H$850,7,FALSE)</f>
        <v>0</v>
      </c>
      <c r="AB55" s="18">
        <f t="shared" si="1"/>
        <v>456780</v>
      </c>
      <c r="AC55" s="20">
        <f t="shared" si="2"/>
        <v>8323220</v>
      </c>
      <c r="AD55" s="21"/>
      <c r="AE55" s="21"/>
      <c r="AF55" s="20">
        <f t="shared" si="3"/>
        <v>8323220</v>
      </c>
    </row>
    <row r="56" spans="1:32" ht="19.5" customHeight="1">
      <c r="A56" s="12">
        <f t="shared" si="4"/>
        <v>50</v>
      </c>
      <c r="B56" s="40">
        <f>[1]GD_CHUNG!B54</f>
        <v>13777</v>
      </c>
      <c r="C56" s="42" t="str">
        <f>[1]GD_CHUNG!C54</f>
        <v>Nguyễn Đức Huy</v>
      </c>
      <c r="D56" s="42" t="str">
        <f>[1]GD_CHUNG!D54</f>
        <v>Nhân viên cân bằng trọng tải nhóm 2</v>
      </c>
      <c r="E56" s="13" t="str">
        <f>[1]GD_CHUNG!G54</f>
        <v>HD1N</v>
      </c>
      <c r="F56" s="14">
        <f>VLOOKUP(B56,[1]GD_LCD_HS_LNS!$B$4:$E$993,4,FALSE)</f>
        <v>3972000</v>
      </c>
      <c r="G56" s="54">
        <v>19026919477016</v>
      </c>
      <c r="H56" s="15">
        <f>VLOOKUP(B56,[1]GD_CHAM_CONG!$C$6:$AN$934,38,FALSE)</f>
        <v>27</v>
      </c>
      <c r="I56" s="15">
        <f>VLOOKUP(B56,[1]GD_CHAM_CONG!$C$6:$AS$934,39,FALSE)+VLOOKUP(B56,[1]GD_CHAM_CONG!$C$6:$AS$934,40,FALSE)+VLOOKUP(B56,[1]GD_CHAM_CONG!$C$6:$AS$934,41,FALSE)+VLOOKUP(B56,[1]GD_CHAM_CONG!$C$6:$AS$934,42,FALSE)+VLOOKUP(B56,[1]GD_CHAM_CONG!$C$6:$AS$934,43,FALSE)</f>
        <v>0</v>
      </c>
      <c r="J56" s="15">
        <f>VLOOKUP(B56,[1]GD_CHAM_CONG!$C$6:$AV$934,44,FALSE)+VLOOKUP(B56,[1]GD_CHAM_CONG!$C$6:$AV$934,45,FALSE)+VLOOKUP(B56,[1]GD_CHAM_CONG!$C$6:$AV$934,46,FALSE)</f>
        <v>0</v>
      </c>
      <c r="K56" s="15">
        <f>VLOOKUP(B56,[1]GD_CHAM_CONG!$C$6:$AW$934,47,FALSE)</f>
        <v>0</v>
      </c>
      <c r="L56" s="15">
        <f>VLOOKUP(B56,[1]GD_CHAM_CONG!$C$6:$AZ$934,48,FALSE)</f>
        <v>0</v>
      </c>
      <c r="M56" s="15">
        <f>VLOOKUP(B56,[1]GD_CHAM_CONG!$C$6:$BF$934,50,FALSE)+VLOOKUP(B56,[1]GD_CHAM_CONG!$C$6:$BF$934,51,FALSE)+VLOOKUP(B56,[1]GD_CHAM_CONG!$C$6:$BF$934,52,FALSE)+VLOOKUP(B56,[1]GD_CHAM_CONG!$C$6:$BF$934,53,FALSE)+VLOOKUP(B56,[1]GD_CHAM_CONG!$C$6:$BF$934,54,FALSE)</f>
        <v>0</v>
      </c>
      <c r="N56" s="16">
        <f>VLOOKUP(B56,[1]GD_CHAM_CONG!$C$1:$BK$473,61,FALSE)</f>
        <v>1</v>
      </c>
      <c r="O56" s="16">
        <f>VLOOKUP(B56,[1]GD_LCD_HS_LNS!$B$4:$F$469,5,FALSE)</f>
        <v>1.8</v>
      </c>
      <c r="P56" s="17">
        <f>VLOOKUP(B56,[1]RPT_LNS_LUONG_CHE_DO!$B$5:$BC$548,54,FALSE)</f>
        <v>7290000</v>
      </c>
      <c r="Q56" s="17">
        <f>VLOOKUP(B56,[1]RPT_LNS_LUONG_CHE_DO!$B$5:$CD$916,81,FALSE)</f>
        <v>0</v>
      </c>
      <c r="R56" s="17">
        <f>VLOOKUP(B56,[1]RPT_PHU_CAP_TN!$B$5:$G$992,6,FALSE)</f>
        <v>0</v>
      </c>
      <c r="S56" s="17">
        <f>VLOOKUP(B56,[1]RPT_TIEN_AN_TRUA!$B$5:$I$993,8,FALSE)</f>
        <v>680000</v>
      </c>
      <c r="T56" s="17">
        <f>VLOOKUP(B56,[1]RPT_LNS_LUONG_CHE_DO!$B$5:$BX$920,75,FALSE)+VLOOKUP(B56,[1]RPT_LNS_LUONG_CHE_DO!$B$5:$BY$920,76,FALSE)</f>
        <v>0</v>
      </c>
      <c r="U56" s="13">
        <f>VLOOKUP(B56,[1]RPT_CAC_KHOAN_GIAM_TRU!$B$4:$I$472,7,FALSE) + VLOOKUP(B56,[1]RPT_CAC_KHOAN_GIAM_TRU!$B$4:$I$472,8,FALSE)</f>
        <v>0</v>
      </c>
      <c r="V56" s="17">
        <f t="shared" si="0"/>
        <v>7970000</v>
      </c>
      <c r="W56" s="18">
        <f>VLOOKUP(B56,[1]RPT_BAO_HIEM!$B$5:$N$992,11,FALSE)</f>
        <v>317760</v>
      </c>
      <c r="X56" s="18">
        <f>VLOOKUP(B56,[1]RPT_BAO_HIEM!$B$5:$N$992,12,FALSE)</f>
        <v>59580</v>
      </c>
      <c r="Y56" s="18">
        <f>VLOOKUP(B56,[1]RPT_BAO_HIEM!$B$5:$N$992,13,FALSE)</f>
        <v>39720</v>
      </c>
      <c r="Z56" s="19">
        <f>MIN(VLOOKUP(B56,[1]RPT_DOAN_PHI!$B$5:$H$894,7,FALSE),115000)</f>
        <v>39720</v>
      </c>
      <c r="AA56" s="25">
        <f>VLOOKUP(B56,[1]RPT_THUE!$B$5:$H$850,7,FALSE)</f>
        <v>0</v>
      </c>
      <c r="AB56" s="18">
        <f t="shared" si="1"/>
        <v>456780</v>
      </c>
      <c r="AC56" s="20">
        <f t="shared" si="2"/>
        <v>7513220</v>
      </c>
      <c r="AD56" s="20"/>
      <c r="AE56" s="20"/>
      <c r="AF56" s="20">
        <f t="shared" si="3"/>
        <v>7513220</v>
      </c>
    </row>
    <row r="57" spans="1:32" ht="19.5" customHeight="1">
      <c r="A57" s="12">
        <f t="shared" si="4"/>
        <v>51</v>
      </c>
      <c r="B57" s="40">
        <f>[1]GD_CHUNG!B55</f>
        <v>13783</v>
      </c>
      <c r="C57" s="42" t="str">
        <f>[1]GD_CHUNG!C55</f>
        <v>Trần Đăng Khoa</v>
      </c>
      <c r="D57" s="42" t="str">
        <f>[1]GD_CHUNG!D55</f>
        <v>Nhân viên cân bằng trọng tải nhóm 2</v>
      </c>
      <c r="E57" s="13" t="str">
        <f>[1]GD_CHUNG!G55</f>
        <v>HD1N</v>
      </c>
      <c r="F57" s="14">
        <f>VLOOKUP(B57,[1]GD_LCD_HS_LNS!$B$4:$E$993,4,FALSE)</f>
        <v>3972000</v>
      </c>
      <c r="G57" s="54">
        <v>19029389537011</v>
      </c>
      <c r="H57" s="15">
        <f>VLOOKUP(B57,[1]GD_CHAM_CONG!$C$6:$AN$934,38,FALSE)</f>
        <v>27</v>
      </c>
      <c r="I57" s="15">
        <f>VLOOKUP(B57,[1]GD_CHAM_CONG!$C$6:$AS$934,39,FALSE)+VLOOKUP(B57,[1]GD_CHAM_CONG!$C$6:$AS$934,40,FALSE)+VLOOKUP(B57,[1]GD_CHAM_CONG!$C$6:$AS$934,41,FALSE)+VLOOKUP(B57,[1]GD_CHAM_CONG!$C$6:$AS$934,42,FALSE)+VLOOKUP(B57,[1]GD_CHAM_CONG!$C$6:$AS$934,43,FALSE)</f>
        <v>0</v>
      </c>
      <c r="J57" s="15">
        <f>VLOOKUP(B57,[1]GD_CHAM_CONG!$C$6:$AV$934,44,FALSE)+VLOOKUP(B57,[1]GD_CHAM_CONG!$C$6:$AV$934,45,FALSE)+VLOOKUP(B57,[1]GD_CHAM_CONG!$C$6:$AV$934,46,FALSE)</f>
        <v>0</v>
      </c>
      <c r="K57" s="15">
        <f>VLOOKUP(B57,[1]GD_CHAM_CONG!$C$6:$AW$934,47,FALSE)</f>
        <v>0</v>
      </c>
      <c r="L57" s="15">
        <f>VLOOKUP(B57,[1]GD_CHAM_CONG!$C$6:$AZ$934,48,FALSE)</f>
        <v>0</v>
      </c>
      <c r="M57" s="15">
        <f>VLOOKUP(B57,[1]GD_CHAM_CONG!$C$6:$BF$934,50,FALSE)+VLOOKUP(B57,[1]GD_CHAM_CONG!$C$6:$BF$934,51,FALSE)+VLOOKUP(B57,[1]GD_CHAM_CONG!$C$6:$BF$934,52,FALSE)+VLOOKUP(B57,[1]GD_CHAM_CONG!$C$6:$BF$934,53,FALSE)+VLOOKUP(B57,[1]GD_CHAM_CONG!$C$6:$BF$934,54,FALSE)</f>
        <v>0</v>
      </c>
      <c r="N57" s="16">
        <f>VLOOKUP(B57,[1]GD_CHAM_CONG!$C$1:$BK$473,61,FALSE)</f>
        <v>1</v>
      </c>
      <c r="O57" s="16">
        <f>VLOOKUP(B57,[1]GD_LCD_HS_LNS!$B$4:$F$469,5,FALSE)</f>
        <v>1.8</v>
      </c>
      <c r="P57" s="17">
        <f>VLOOKUP(B57,[1]RPT_LNS_LUONG_CHE_DO!$B$5:$BC$548,54,FALSE)</f>
        <v>7290000</v>
      </c>
      <c r="Q57" s="17">
        <f>VLOOKUP(B57,[1]RPT_LNS_LUONG_CHE_DO!$B$5:$CD$916,81,FALSE)</f>
        <v>0</v>
      </c>
      <c r="R57" s="17">
        <f>VLOOKUP(B57,[1]RPT_PHU_CAP_TN!$B$5:$G$992,6,FALSE)</f>
        <v>0</v>
      </c>
      <c r="S57" s="17">
        <f>VLOOKUP(B57,[1]RPT_TIEN_AN_TRUA!$B$5:$I$993,8,FALSE)</f>
        <v>680000</v>
      </c>
      <c r="T57" s="17">
        <f>VLOOKUP(B57,[1]RPT_LNS_LUONG_CHE_DO!$B$5:$BX$920,75,FALSE)+VLOOKUP(B57,[1]RPT_LNS_LUONG_CHE_DO!$B$5:$BY$920,76,FALSE)</f>
        <v>0</v>
      </c>
      <c r="U57" s="13">
        <f>VLOOKUP(B57,[1]RPT_CAC_KHOAN_GIAM_TRU!$B$4:$I$472,7,FALSE) + VLOOKUP(B57,[1]RPT_CAC_KHOAN_GIAM_TRU!$B$4:$I$472,8,FALSE)</f>
        <v>0</v>
      </c>
      <c r="V57" s="17">
        <f t="shared" si="0"/>
        <v>7970000</v>
      </c>
      <c r="W57" s="18">
        <f>VLOOKUP(B57,[1]RPT_BAO_HIEM!$B$5:$N$992,11,FALSE)</f>
        <v>317760</v>
      </c>
      <c r="X57" s="18">
        <f>VLOOKUP(B57,[1]RPT_BAO_HIEM!$B$5:$N$992,12,FALSE)</f>
        <v>59580</v>
      </c>
      <c r="Y57" s="18">
        <f>VLOOKUP(B57,[1]RPT_BAO_HIEM!$B$5:$N$992,13,FALSE)</f>
        <v>39720</v>
      </c>
      <c r="Z57" s="19">
        <f>MIN(VLOOKUP(B57,[1]RPT_DOAN_PHI!$B$5:$H$894,7,FALSE),115000)</f>
        <v>39720</v>
      </c>
      <c r="AA57" s="25">
        <f>VLOOKUP(B57,[1]RPT_THUE!$B$5:$H$850,7,FALSE)</f>
        <v>0</v>
      </c>
      <c r="AB57" s="18">
        <f t="shared" si="1"/>
        <v>456780</v>
      </c>
      <c r="AC57" s="20">
        <f t="shared" si="2"/>
        <v>7513220</v>
      </c>
      <c r="AD57" s="20"/>
      <c r="AE57" s="20"/>
      <c r="AF57" s="20">
        <f t="shared" si="3"/>
        <v>7513220</v>
      </c>
    </row>
    <row r="58" spans="1:32" ht="19.5" customHeight="1">
      <c r="A58" s="12">
        <f t="shared" si="4"/>
        <v>52</v>
      </c>
      <c r="B58" s="40">
        <f>[1]GD_CHUNG!B56</f>
        <v>13785</v>
      </c>
      <c r="C58" s="42" t="str">
        <f>[1]GD_CHUNG!C56</f>
        <v>Nguyễn Thị Nam Phương</v>
      </c>
      <c r="D58" s="42" t="str">
        <f>[1]GD_CHUNG!D56</f>
        <v>Nhân viên cân bằng trọng tải nhóm 2</v>
      </c>
      <c r="E58" s="13" t="str">
        <f>[1]GD_CHUNG!G56</f>
        <v>HD1N</v>
      </c>
      <c r="F58" s="14">
        <f>VLOOKUP(B58,[1]GD_LCD_HS_LNS!$B$4:$E$993,4,FALSE)</f>
        <v>3972000</v>
      </c>
      <c r="G58" s="56">
        <v>19022302503014</v>
      </c>
      <c r="H58" s="15">
        <f>VLOOKUP(B58,[1]GD_CHAM_CONG!$C$6:$AN$934,38,FALSE)</f>
        <v>18</v>
      </c>
      <c r="I58" s="15">
        <f>VLOOKUP(B58,[1]GD_CHAM_CONG!$C$6:$AS$934,39,FALSE)+VLOOKUP(B58,[1]GD_CHAM_CONG!$C$6:$AS$934,40,FALSE)+VLOOKUP(B58,[1]GD_CHAM_CONG!$C$6:$AS$934,41,FALSE)+VLOOKUP(B58,[1]GD_CHAM_CONG!$C$6:$AS$934,42,FALSE)+VLOOKUP(B58,[1]GD_CHAM_CONG!$C$6:$AS$934,43,FALSE)</f>
        <v>0</v>
      </c>
      <c r="J58" s="15">
        <f>VLOOKUP(B58,[1]GD_CHAM_CONG!$C$6:$AV$934,44,FALSE)+VLOOKUP(B58,[1]GD_CHAM_CONG!$C$6:$AV$934,45,FALSE)+VLOOKUP(B58,[1]GD_CHAM_CONG!$C$6:$AV$934,46,FALSE)</f>
        <v>0</v>
      </c>
      <c r="K58" s="15">
        <f>VLOOKUP(B58,[1]GD_CHAM_CONG!$C$6:$AW$934,47,FALSE)</f>
        <v>0</v>
      </c>
      <c r="L58" s="15">
        <f>VLOOKUP(B58,[1]GD_CHAM_CONG!$C$6:$AZ$934,48,FALSE)</f>
        <v>0</v>
      </c>
      <c r="M58" s="15">
        <f>VLOOKUP(B58,[1]GD_CHAM_CONG!$C$6:$BF$934,50,FALSE)+VLOOKUP(B58,[1]GD_CHAM_CONG!$C$6:$BF$934,51,FALSE)+VLOOKUP(B58,[1]GD_CHAM_CONG!$C$6:$BF$934,52,FALSE)+VLOOKUP(B58,[1]GD_CHAM_CONG!$C$6:$BF$934,53,FALSE)+VLOOKUP(B58,[1]GD_CHAM_CONG!$C$6:$BF$934,54,FALSE)</f>
        <v>9</v>
      </c>
      <c r="N58" s="16">
        <f>VLOOKUP(B58,[1]GD_CHAM_CONG!$C$1:$BK$473,61,FALSE)</f>
        <v>1</v>
      </c>
      <c r="O58" s="16">
        <f>VLOOKUP(B58,[1]GD_LCD_HS_LNS!$B$4:$F$469,5,FALSE)</f>
        <v>1.8</v>
      </c>
      <c r="P58" s="17">
        <f>VLOOKUP(B58,[1]RPT_LNS_LUONG_CHE_DO!$B$5:$BC$548,54,FALSE)</f>
        <v>6682500</v>
      </c>
      <c r="Q58" s="17">
        <f>VLOOKUP(B58,[1]RPT_LNS_LUONG_CHE_DO!$B$5:$CD$916,81,FALSE)</f>
        <v>0</v>
      </c>
      <c r="R58" s="17">
        <f>VLOOKUP(B58,[1]RPT_PHU_CAP_TN!$B$5:$G$992,6,FALSE)</f>
        <v>0</v>
      </c>
      <c r="S58" s="17">
        <f>VLOOKUP(B58,[1]RPT_TIEN_AN_TRUA!$B$5:$I$993,8,FALSE)</f>
        <v>453333.33333333331</v>
      </c>
      <c r="T58" s="17">
        <f>VLOOKUP(B58,[1]RPT_LNS_LUONG_CHE_DO!$B$5:$BX$920,75,FALSE)+VLOOKUP(B58,[1]RPT_LNS_LUONG_CHE_DO!$B$5:$BY$920,76,FALSE)</f>
        <v>0</v>
      </c>
      <c r="U58" s="13">
        <f>VLOOKUP(B58,[1]RPT_CAC_KHOAN_GIAM_TRU!$B$4:$I$472,7,FALSE) + VLOOKUP(B58,[1]RPT_CAC_KHOAN_GIAM_TRU!$B$4:$I$472,8,FALSE)</f>
        <v>0</v>
      </c>
      <c r="V58" s="17">
        <f t="shared" si="0"/>
        <v>7135833.333333333</v>
      </c>
      <c r="W58" s="18">
        <f>VLOOKUP(B58,[1]RPT_BAO_HIEM!$B$5:$N$992,11,FALSE)</f>
        <v>317760</v>
      </c>
      <c r="X58" s="18">
        <f>VLOOKUP(B58,[1]RPT_BAO_HIEM!$B$5:$N$992,12,FALSE)</f>
        <v>59580</v>
      </c>
      <c r="Y58" s="18">
        <f>VLOOKUP(B58,[1]RPT_BAO_HIEM!$B$5:$N$992,13,FALSE)</f>
        <v>39720</v>
      </c>
      <c r="Z58" s="19">
        <f>MIN(VLOOKUP(B58,[1]RPT_DOAN_PHI!$B$5:$H$894,7,FALSE),115000)</f>
        <v>39720</v>
      </c>
      <c r="AA58" s="25">
        <f>VLOOKUP(B58,[1]RPT_THUE!$B$5:$H$850,7,FALSE)</f>
        <v>0</v>
      </c>
      <c r="AB58" s="18">
        <f t="shared" si="1"/>
        <v>456780</v>
      </c>
      <c r="AC58" s="20">
        <f t="shared" si="2"/>
        <v>6679053.333333333</v>
      </c>
      <c r="AD58" s="20"/>
      <c r="AE58" s="20"/>
      <c r="AF58" s="20">
        <f t="shared" si="3"/>
        <v>6679053.333333333</v>
      </c>
    </row>
    <row r="59" spans="1:32" ht="19.5" customHeight="1">
      <c r="A59" s="12">
        <f t="shared" si="4"/>
        <v>53</v>
      </c>
      <c r="B59" s="40">
        <f>[1]GD_CHUNG!B57</f>
        <v>13786</v>
      </c>
      <c r="C59" s="42" t="str">
        <f>[1]GD_CHUNG!C57</f>
        <v>Đinh Đức Nam</v>
      </c>
      <c r="D59" s="42" t="str">
        <f>[1]GD_CHUNG!D57</f>
        <v>Nhân viên cân bằng trọng tải nhóm 2</v>
      </c>
      <c r="E59" s="13" t="str">
        <f>[1]GD_CHUNG!G57</f>
        <v>HD1N</v>
      </c>
      <c r="F59" s="14">
        <f>VLOOKUP(B59,[1]GD_LCD_HS_LNS!$B$4:$E$993,4,FALSE)</f>
        <v>3972000</v>
      </c>
      <c r="G59" s="55">
        <v>19029389528012</v>
      </c>
      <c r="H59" s="15">
        <f>VLOOKUP(B59,[1]GD_CHAM_CONG!$C$6:$AN$934,38,FALSE)</f>
        <v>27</v>
      </c>
      <c r="I59" s="15">
        <f>VLOOKUP(B59,[1]GD_CHAM_CONG!$C$6:$AS$934,39,FALSE)+VLOOKUP(B59,[1]GD_CHAM_CONG!$C$6:$AS$934,40,FALSE)+VLOOKUP(B59,[1]GD_CHAM_CONG!$C$6:$AS$934,41,FALSE)+VLOOKUP(B59,[1]GD_CHAM_CONG!$C$6:$AS$934,42,FALSE)+VLOOKUP(B59,[1]GD_CHAM_CONG!$C$6:$AS$934,43,FALSE)</f>
        <v>0</v>
      </c>
      <c r="J59" s="15">
        <f>VLOOKUP(B59,[1]GD_CHAM_CONG!$C$6:$AV$934,44,FALSE)+VLOOKUP(B59,[1]GD_CHAM_CONG!$C$6:$AV$934,45,FALSE)+VLOOKUP(B59,[1]GD_CHAM_CONG!$C$6:$AV$934,46,FALSE)</f>
        <v>0</v>
      </c>
      <c r="K59" s="15">
        <f>VLOOKUP(B59,[1]GD_CHAM_CONG!$C$6:$AW$934,47,FALSE)</f>
        <v>0</v>
      </c>
      <c r="L59" s="15">
        <f>VLOOKUP(B59,[1]GD_CHAM_CONG!$C$6:$AZ$934,48,FALSE)</f>
        <v>0</v>
      </c>
      <c r="M59" s="15">
        <f>VLOOKUP(B59,[1]GD_CHAM_CONG!$C$6:$BF$934,50,FALSE)+VLOOKUP(B59,[1]GD_CHAM_CONG!$C$6:$BF$934,51,FALSE)+VLOOKUP(B59,[1]GD_CHAM_CONG!$C$6:$BF$934,52,FALSE)+VLOOKUP(B59,[1]GD_CHAM_CONG!$C$6:$BF$934,53,FALSE)+VLOOKUP(B59,[1]GD_CHAM_CONG!$C$6:$BF$934,54,FALSE)</f>
        <v>0</v>
      </c>
      <c r="N59" s="16">
        <f>VLOOKUP(B59,[1]GD_CHAM_CONG!$C$1:$BK$473,61,FALSE)</f>
        <v>0.9</v>
      </c>
      <c r="O59" s="16">
        <f>VLOOKUP(B59,[1]GD_LCD_HS_LNS!$B$4:$F$469,5,FALSE)</f>
        <v>1.8</v>
      </c>
      <c r="P59" s="17">
        <f>VLOOKUP(B59,[1]RPT_LNS_LUONG_CHE_DO!$B$5:$BC$548,54,FALSE)</f>
        <v>6561000.0000000009</v>
      </c>
      <c r="Q59" s="17">
        <f>VLOOKUP(B59,[1]RPT_LNS_LUONG_CHE_DO!$B$5:$CD$916,81,FALSE)</f>
        <v>0</v>
      </c>
      <c r="R59" s="17">
        <f>VLOOKUP(B59,[1]RPT_PHU_CAP_TN!$B$5:$G$992,6,FALSE)</f>
        <v>0</v>
      </c>
      <c r="S59" s="17">
        <f>VLOOKUP(B59,[1]RPT_TIEN_AN_TRUA!$B$5:$I$993,8,FALSE)</f>
        <v>680000</v>
      </c>
      <c r="T59" s="17">
        <f>VLOOKUP(B59,[1]RPT_LNS_LUONG_CHE_DO!$B$5:$BX$920,75,FALSE)+VLOOKUP(B59,[1]RPT_LNS_LUONG_CHE_DO!$B$5:$BY$920,76,FALSE)</f>
        <v>229153.84615384619</v>
      </c>
      <c r="U59" s="13">
        <f>VLOOKUP(B59,[1]RPT_CAC_KHOAN_GIAM_TRU!$B$4:$I$472,7,FALSE) + VLOOKUP(B59,[1]RPT_CAC_KHOAN_GIAM_TRU!$B$4:$I$472,8,FALSE)</f>
        <v>76384.61538461539</v>
      </c>
      <c r="V59" s="17">
        <f t="shared" si="0"/>
        <v>7470153.8461538469</v>
      </c>
      <c r="W59" s="18">
        <f>VLOOKUP(B59,[1]RPT_BAO_HIEM!$B$5:$N$992,11,FALSE)</f>
        <v>317760</v>
      </c>
      <c r="X59" s="18">
        <f>VLOOKUP(B59,[1]RPT_BAO_HIEM!$B$5:$N$992,12,FALSE)</f>
        <v>59580</v>
      </c>
      <c r="Y59" s="18">
        <f>VLOOKUP(B59,[1]RPT_BAO_HIEM!$B$5:$N$992,13,FALSE)</f>
        <v>39720</v>
      </c>
      <c r="Z59" s="19">
        <f>MIN(VLOOKUP(B59,[1]RPT_DOAN_PHI!$B$5:$H$894,7,FALSE),115000)</f>
        <v>39720</v>
      </c>
      <c r="AA59" s="25">
        <f>VLOOKUP(B59,[1]RPT_THUE!$B$5:$H$850,7,FALSE)</f>
        <v>0</v>
      </c>
      <c r="AB59" s="18">
        <f t="shared" si="1"/>
        <v>456780</v>
      </c>
      <c r="AC59" s="20">
        <f t="shared" si="2"/>
        <v>7013373.8461538469</v>
      </c>
      <c r="AD59" s="20"/>
      <c r="AE59" s="20"/>
      <c r="AF59" s="20">
        <f t="shared" si="3"/>
        <v>7013373.8461538469</v>
      </c>
    </row>
    <row r="60" spans="1:32" ht="19.5" customHeight="1">
      <c r="A60" s="12">
        <f t="shared" si="4"/>
        <v>54</v>
      </c>
      <c r="B60" s="40">
        <f>[1]GD_CHUNG!B58</f>
        <v>13787</v>
      </c>
      <c r="C60" s="42" t="str">
        <f>[1]GD_CHUNG!C58</f>
        <v>Nguyễn Thái Sơn</v>
      </c>
      <c r="D60" s="42" t="str">
        <f>[1]GD_CHUNG!D58</f>
        <v>Nhân viên cân bằng trọng tải nhóm 2</v>
      </c>
      <c r="E60" s="13" t="str">
        <f>[1]GD_CHUNG!G58</f>
        <v>HD1N</v>
      </c>
      <c r="F60" s="14">
        <f>VLOOKUP(B60,[1]GD_LCD_HS_LNS!$B$4:$E$993,4,FALSE)</f>
        <v>3972000</v>
      </c>
      <c r="G60" s="55">
        <v>19029389529019</v>
      </c>
      <c r="H60" s="15">
        <f>VLOOKUP(B60,[1]GD_CHAM_CONG!$C$6:$AN$934,38,FALSE)</f>
        <v>27</v>
      </c>
      <c r="I60" s="15">
        <f>VLOOKUP(B60,[1]GD_CHAM_CONG!$C$6:$AS$934,39,FALSE)+VLOOKUP(B60,[1]GD_CHAM_CONG!$C$6:$AS$934,40,FALSE)+VLOOKUP(B60,[1]GD_CHAM_CONG!$C$6:$AS$934,41,FALSE)+VLOOKUP(B60,[1]GD_CHAM_CONG!$C$6:$AS$934,42,FALSE)+VLOOKUP(B60,[1]GD_CHAM_CONG!$C$6:$AS$934,43,FALSE)</f>
        <v>0</v>
      </c>
      <c r="J60" s="15">
        <f>VLOOKUP(B60,[1]GD_CHAM_CONG!$C$6:$AV$934,44,FALSE)+VLOOKUP(B60,[1]GD_CHAM_CONG!$C$6:$AV$934,45,FALSE)+VLOOKUP(B60,[1]GD_CHAM_CONG!$C$6:$AV$934,46,FALSE)</f>
        <v>0</v>
      </c>
      <c r="K60" s="15">
        <f>VLOOKUP(B60,[1]GD_CHAM_CONG!$C$6:$AW$934,47,FALSE)</f>
        <v>0</v>
      </c>
      <c r="L60" s="15">
        <f>VLOOKUP(B60,[1]GD_CHAM_CONG!$C$6:$AZ$934,48,FALSE)</f>
        <v>0</v>
      </c>
      <c r="M60" s="15">
        <f>VLOOKUP(B60,[1]GD_CHAM_CONG!$C$6:$BF$934,50,FALSE)+VLOOKUP(B60,[1]GD_CHAM_CONG!$C$6:$BF$934,51,FALSE)+VLOOKUP(B60,[1]GD_CHAM_CONG!$C$6:$BF$934,52,FALSE)+VLOOKUP(B60,[1]GD_CHAM_CONG!$C$6:$BF$934,53,FALSE)+VLOOKUP(B60,[1]GD_CHAM_CONG!$C$6:$BF$934,54,FALSE)</f>
        <v>0</v>
      </c>
      <c r="N60" s="16">
        <f>VLOOKUP(B60,[1]GD_CHAM_CONG!$C$1:$BK$473,61,FALSE)</f>
        <v>1</v>
      </c>
      <c r="O60" s="16">
        <f>VLOOKUP(B60,[1]GD_LCD_HS_LNS!$B$4:$F$469,5,FALSE)</f>
        <v>1.8</v>
      </c>
      <c r="P60" s="17">
        <f>VLOOKUP(B60,[1]RPT_LNS_LUONG_CHE_DO!$B$5:$BC$548,54,FALSE)</f>
        <v>7290000</v>
      </c>
      <c r="Q60" s="17">
        <f>VLOOKUP(B60,[1]RPT_LNS_LUONG_CHE_DO!$B$5:$CD$916,81,FALSE)</f>
        <v>0</v>
      </c>
      <c r="R60" s="17">
        <f>VLOOKUP(B60,[1]RPT_PHU_CAP_TN!$B$5:$G$992,6,FALSE)</f>
        <v>0</v>
      </c>
      <c r="S60" s="17">
        <f>VLOOKUP(B60,[1]RPT_TIEN_AN_TRUA!$B$5:$I$993,8,FALSE)</f>
        <v>680000</v>
      </c>
      <c r="T60" s="17">
        <f>VLOOKUP(B60,[1]RPT_LNS_LUONG_CHE_DO!$B$5:$BX$920,75,FALSE)+VLOOKUP(B60,[1]RPT_LNS_LUONG_CHE_DO!$B$5:$BY$920,76,FALSE)</f>
        <v>0</v>
      </c>
      <c r="U60" s="13">
        <f>VLOOKUP(B60,[1]RPT_CAC_KHOAN_GIAM_TRU!$B$4:$I$472,7,FALSE) + VLOOKUP(B60,[1]RPT_CAC_KHOAN_GIAM_TRU!$B$4:$I$472,8,FALSE)</f>
        <v>0</v>
      </c>
      <c r="V60" s="17">
        <f t="shared" si="0"/>
        <v>7970000</v>
      </c>
      <c r="W60" s="18">
        <f>VLOOKUP(B60,[1]RPT_BAO_HIEM!$B$5:$N$992,11,FALSE)</f>
        <v>317760</v>
      </c>
      <c r="X60" s="18">
        <f>VLOOKUP(B60,[1]RPT_BAO_HIEM!$B$5:$N$992,12,FALSE)</f>
        <v>59580</v>
      </c>
      <c r="Y60" s="18">
        <f>VLOOKUP(B60,[1]RPT_BAO_HIEM!$B$5:$N$992,13,FALSE)</f>
        <v>39720</v>
      </c>
      <c r="Z60" s="19">
        <f>MIN(VLOOKUP(B60,[1]RPT_DOAN_PHI!$B$5:$H$894,7,FALSE),115000)</f>
        <v>39720</v>
      </c>
      <c r="AA60" s="25">
        <f>VLOOKUP(B60,[1]RPT_THUE!$B$5:$H$850,7,FALSE)</f>
        <v>0</v>
      </c>
      <c r="AB60" s="18">
        <f t="shared" si="1"/>
        <v>456780</v>
      </c>
      <c r="AC60" s="20">
        <f t="shared" si="2"/>
        <v>7513220</v>
      </c>
      <c r="AD60" s="20"/>
      <c r="AE60" s="20"/>
      <c r="AF60" s="20">
        <f t="shared" si="3"/>
        <v>7513220</v>
      </c>
    </row>
    <row r="61" spans="1:32" ht="19.5" customHeight="1">
      <c r="A61" s="12">
        <f t="shared" si="4"/>
        <v>55</v>
      </c>
      <c r="B61" s="40">
        <f>[1]GD_CHUNG!B59</f>
        <v>13788</v>
      </c>
      <c r="C61" s="42" t="str">
        <f>[1]GD_CHUNG!C59</f>
        <v>Nguyễn Thành Luân</v>
      </c>
      <c r="D61" s="42" t="str">
        <f>[1]GD_CHUNG!D59</f>
        <v>Nhân viên cân bằng trọng tải nhóm 2</v>
      </c>
      <c r="E61" s="13" t="str">
        <f>[1]GD_CHUNG!G59</f>
        <v>HD1N</v>
      </c>
      <c r="F61" s="14">
        <f>VLOOKUP(B61,[1]GD_LCD_HS_LNS!$B$4:$E$993,4,FALSE)</f>
        <v>3972000</v>
      </c>
      <c r="G61" s="55">
        <v>19029140807027</v>
      </c>
      <c r="H61" s="15">
        <f>VLOOKUP(B61,[1]GD_CHAM_CONG!$C$6:$AN$934,38,FALSE)</f>
        <v>27</v>
      </c>
      <c r="I61" s="15">
        <f>VLOOKUP(B61,[1]GD_CHAM_CONG!$C$6:$AS$934,39,FALSE)+VLOOKUP(B61,[1]GD_CHAM_CONG!$C$6:$AS$934,40,FALSE)+VLOOKUP(B61,[1]GD_CHAM_CONG!$C$6:$AS$934,41,FALSE)+VLOOKUP(B61,[1]GD_CHAM_CONG!$C$6:$AS$934,42,FALSE)+VLOOKUP(B61,[1]GD_CHAM_CONG!$C$6:$AS$934,43,FALSE)</f>
        <v>0</v>
      </c>
      <c r="J61" s="15">
        <f>VLOOKUP(B61,[1]GD_CHAM_CONG!$C$6:$AV$934,44,FALSE)+VLOOKUP(B61,[1]GD_CHAM_CONG!$C$6:$AV$934,45,FALSE)+VLOOKUP(B61,[1]GD_CHAM_CONG!$C$6:$AV$934,46,FALSE)</f>
        <v>0</v>
      </c>
      <c r="K61" s="15">
        <f>VLOOKUP(B61,[1]GD_CHAM_CONG!$C$6:$AW$934,47,FALSE)</f>
        <v>0</v>
      </c>
      <c r="L61" s="15">
        <f>VLOOKUP(B61,[1]GD_CHAM_CONG!$C$6:$AZ$934,48,FALSE)</f>
        <v>0</v>
      </c>
      <c r="M61" s="15">
        <f>VLOOKUP(B61,[1]GD_CHAM_CONG!$C$6:$BF$934,50,FALSE)+VLOOKUP(B61,[1]GD_CHAM_CONG!$C$6:$BF$934,51,FALSE)+VLOOKUP(B61,[1]GD_CHAM_CONG!$C$6:$BF$934,52,FALSE)+VLOOKUP(B61,[1]GD_CHAM_CONG!$C$6:$BF$934,53,FALSE)+VLOOKUP(B61,[1]GD_CHAM_CONG!$C$6:$BF$934,54,FALSE)</f>
        <v>0</v>
      </c>
      <c r="N61" s="16">
        <f>VLOOKUP(B61,[1]GD_CHAM_CONG!$C$1:$BK$473,61,FALSE)</f>
        <v>0.9</v>
      </c>
      <c r="O61" s="16">
        <f>VLOOKUP(B61,[1]GD_LCD_HS_LNS!$B$4:$F$469,5,FALSE)</f>
        <v>1.8</v>
      </c>
      <c r="P61" s="17">
        <f>VLOOKUP(B61,[1]RPT_LNS_LUONG_CHE_DO!$B$5:$BC$548,54,FALSE)</f>
        <v>6561000.0000000009</v>
      </c>
      <c r="Q61" s="17">
        <f>VLOOKUP(B61,[1]RPT_LNS_LUONG_CHE_DO!$B$5:$CD$916,81,FALSE)</f>
        <v>0</v>
      </c>
      <c r="R61" s="17">
        <f>VLOOKUP(B61,[1]RPT_PHU_CAP_TN!$B$5:$G$992,6,FALSE)</f>
        <v>0</v>
      </c>
      <c r="S61" s="17">
        <f>VLOOKUP(B61,[1]RPT_TIEN_AN_TRUA!$B$5:$I$993,8,FALSE)</f>
        <v>680000</v>
      </c>
      <c r="T61" s="17">
        <f>VLOOKUP(B61,[1]RPT_LNS_LUONG_CHE_DO!$B$5:$BX$920,75,FALSE)+VLOOKUP(B61,[1]RPT_LNS_LUONG_CHE_DO!$B$5:$BY$920,76,FALSE)</f>
        <v>0</v>
      </c>
      <c r="U61" s="13">
        <f>VLOOKUP(B61,[1]RPT_CAC_KHOAN_GIAM_TRU!$B$4:$I$472,7,FALSE) + VLOOKUP(B61,[1]RPT_CAC_KHOAN_GIAM_TRU!$B$4:$I$472,8,FALSE)</f>
        <v>0</v>
      </c>
      <c r="V61" s="17">
        <f t="shared" si="0"/>
        <v>7241000.0000000009</v>
      </c>
      <c r="W61" s="18">
        <f>VLOOKUP(B61,[1]RPT_BAO_HIEM!$B$5:$N$992,11,FALSE)</f>
        <v>317760</v>
      </c>
      <c r="X61" s="18">
        <f>VLOOKUP(B61,[1]RPT_BAO_HIEM!$B$5:$N$992,12,FALSE)</f>
        <v>59580</v>
      </c>
      <c r="Y61" s="18">
        <f>VLOOKUP(B61,[1]RPT_BAO_HIEM!$B$5:$N$992,13,FALSE)</f>
        <v>39720</v>
      </c>
      <c r="Z61" s="19">
        <f>MIN(VLOOKUP(B61,[1]RPT_DOAN_PHI!$B$5:$H$894,7,FALSE),115000)</f>
        <v>39720</v>
      </c>
      <c r="AA61" s="25">
        <f>VLOOKUP(B61,[1]RPT_THUE!$B$5:$H$850,7,FALSE)</f>
        <v>0</v>
      </c>
      <c r="AB61" s="18">
        <f t="shared" si="1"/>
        <v>456780</v>
      </c>
      <c r="AC61" s="20">
        <f t="shared" si="2"/>
        <v>6784220.0000000009</v>
      </c>
      <c r="AD61" s="20"/>
      <c r="AE61" s="20"/>
      <c r="AF61" s="20">
        <f t="shared" si="3"/>
        <v>6784220.0000000009</v>
      </c>
    </row>
    <row r="62" spans="1:32" ht="19.5" customHeight="1">
      <c r="A62" s="12">
        <f t="shared" si="4"/>
        <v>56</v>
      </c>
      <c r="B62" s="40">
        <f>[1]GD_CHUNG!B60</f>
        <v>13789</v>
      </c>
      <c r="C62" s="42" t="str">
        <f>[1]GD_CHUNG!C60</f>
        <v>Nguyễn Mạnh Cường</v>
      </c>
      <c r="D62" s="42" t="str">
        <f>[1]GD_CHUNG!D60</f>
        <v>Nhân viên cân bằng trọng tải nhóm 2</v>
      </c>
      <c r="E62" s="13" t="str">
        <f>[1]GD_CHUNG!G60</f>
        <v>HD1N</v>
      </c>
      <c r="F62" s="14">
        <f>VLOOKUP(B62,[1]GD_LCD_HS_LNS!$B$4:$E$993,4,FALSE)</f>
        <v>3972000</v>
      </c>
      <c r="G62" s="55">
        <v>19029389530017</v>
      </c>
      <c r="H62" s="15">
        <f>VLOOKUP(B62,[1]GD_CHAM_CONG!$C$6:$AN$934,38,FALSE)</f>
        <v>27</v>
      </c>
      <c r="I62" s="15">
        <f>VLOOKUP(B62,[1]GD_CHAM_CONG!$C$6:$AS$934,39,FALSE)+VLOOKUP(B62,[1]GD_CHAM_CONG!$C$6:$AS$934,40,FALSE)+VLOOKUP(B62,[1]GD_CHAM_CONG!$C$6:$AS$934,41,FALSE)+VLOOKUP(B62,[1]GD_CHAM_CONG!$C$6:$AS$934,42,FALSE)+VLOOKUP(B62,[1]GD_CHAM_CONG!$C$6:$AS$934,43,FALSE)</f>
        <v>0</v>
      </c>
      <c r="J62" s="15">
        <f>VLOOKUP(B62,[1]GD_CHAM_CONG!$C$6:$AV$934,44,FALSE)+VLOOKUP(B62,[1]GD_CHAM_CONG!$C$6:$AV$934,45,FALSE)+VLOOKUP(B62,[1]GD_CHAM_CONG!$C$6:$AV$934,46,FALSE)</f>
        <v>0</v>
      </c>
      <c r="K62" s="15">
        <f>VLOOKUP(B62,[1]GD_CHAM_CONG!$C$6:$AW$934,47,FALSE)</f>
        <v>0</v>
      </c>
      <c r="L62" s="15">
        <f>VLOOKUP(B62,[1]GD_CHAM_CONG!$C$6:$AZ$934,48,FALSE)</f>
        <v>0</v>
      </c>
      <c r="M62" s="15">
        <f>VLOOKUP(B62,[1]GD_CHAM_CONG!$C$6:$BF$934,50,FALSE)+VLOOKUP(B62,[1]GD_CHAM_CONG!$C$6:$BF$934,51,FALSE)+VLOOKUP(B62,[1]GD_CHAM_CONG!$C$6:$BF$934,52,FALSE)+VLOOKUP(B62,[1]GD_CHAM_CONG!$C$6:$BF$934,53,FALSE)+VLOOKUP(B62,[1]GD_CHAM_CONG!$C$6:$BF$934,54,FALSE)</f>
        <v>0</v>
      </c>
      <c r="N62" s="16">
        <f>VLOOKUP(B62,[1]GD_CHAM_CONG!$C$1:$BK$473,61,FALSE)</f>
        <v>1</v>
      </c>
      <c r="O62" s="16">
        <f>VLOOKUP(B62,[1]GD_LCD_HS_LNS!$B$4:$F$469,5,FALSE)</f>
        <v>1.8</v>
      </c>
      <c r="P62" s="17">
        <f>VLOOKUP(B62,[1]RPT_LNS_LUONG_CHE_DO!$B$5:$BC$548,54,FALSE)</f>
        <v>7290000</v>
      </c>
      <c r="Q62" s="17">
        <f>VLOOKUP(B62,[1]RPT_LNS_LUONG_CHE_DO!$B$5:$CD$916,81,FALSE)</f>
        <v>0</v>
      </c>
      <c r="R62" s="17">
        <f>VLOOKUP(B62,[1]RPT_PHU_CAP_TN!$B$5:$G$992,6,FALSE)</f>
        <v>0</v>
      </c>
      <c r="S62" s="17">
        <f>VLOOKUP(B62,[1]RPT_TIEN_AN_TRUA!$B$5:$I$993,8,FALSE)</f>
        <v>680000</v>
      </c>
      <c r="T62" s="17">
        <f>VLOOKUP(B62,[1]RPT_LNS_LUONG_CHE_DO!$B$5:$BX$920,75,FALSE)+VLOOKUP(B62,[1]RPT_LNS_LUONG_CHE_DO!$B$5:$BY$920,76,FALSE)</f>
        <v>229153.84615384619</v>
      </c>
      <c r="U62" s="13">
        <f>VLOOKUP(B62,[1]RPT_CAC_KHOAN_GIAM_TRU!$B$4:$I$472,7,FALSE) + VLOOKUP(B62,[1]RPT_CAC_KHOAN_GIAM_TRU!$B$4:$I$472,8,FALSE)</f>
        <v>76384.61538461539</v>
      </c>
      <c r="V62" s="17">
        <f t="shared" si="0"/>
        <v>8199153.846153846</v>
      </c>
      <c r="W62" s="18">
        <f>VLOOKUP(B62,[1]RPT_BAO_HIEM!$B$5:$N$992,11,FALSE)</f>
        <v>317760</v>
      </c>
      <c r="X62" s="18">
        <f>VLOOKUP(B62,[1]RPT_BAO_HIEM!$B$5:$N$992,12,FALSE)</f>
        <v>59580</v>
      </c>
      <c r="Y62" s="18">
        <f>VLOOKUP(B62,[1]RPT_BAO_HIEM!$B$5:$N$992,13,FALSE)</f>
        <v>39720</v>
      </c>
      <c r="Z62" s="19">
        <f>MIN(VLOOKUP(B62,[1]RPT_DOAN_PHI!$B$5:$H$894,7,FALSE),115000)</f>
        <v>39720</v>
      </c>
      <c r="AA62" s="25">
        <f>VLOOKUP(B62,[1]RPT_THUE!$B$5:$H$850,7,FALSE)</f>
        <v>0</v>
      </c>
      <c r="AB62" s="18">
        <f t="shared" si="1"/>
        <v>456780</v>
      </c>
      <c r="AC62" s="20">
        <f t="shared" si="2"/>
        <v>7742373.846153846</v>
      </c>
      <c r="AD62" s="20"/>
      <c r="AE62" s="20"/>
      <c r="AF62" s="20">
        <f t="shared" si="3"/>
        <v>7742373.846153846</v>
      </c>
    </row>
    <row r="63" spans="1:32" ht="19.5" customHeight="1">
      <c r="A63" s="12">
        <f t="shared" si="4"/>
        <v>57</v>
      </c>
      <c r="B63" s="40">
        <f>[1]GD_CHUNG!B61</f>
        <v>13790</v>
      </c>
      <c r="C63" s="42" t="str">
        <f>[1]GD_CHUNG!C61</f>
        <v>Trần Đức Hạnh</v>
      </c>
      <c r="D63" s="42" t="str">
        <f>[1]GD_CHUNG!D61</f>
        <v>Nhân viên cân bằng trọng tải nhóm 2</v>
      </c>
      <c r="E63" s="13" t="str">
        <f>[1]GD_CHUNG!G61</f>
        <v>HD1N</v>
      </c>
      <c r="F63" s="14">
        <f>VLOOKUP(B63,[1]GD_LCD_HS_LNS!$B$4:$E$993,4,FALSE)</f>
        <v>3972000</v>
      </c>
      <c r="G63" s="55">
        <v>19029389532011</v>
      </c>
      <c r="H63" s="15">
        <f>VLOOKUP(B63,[1]GD_CHAM_CONG!$C$6:$AN$934,38,FALSE)</f>
        <v>27</v>
      </c>
      <c r="I63" s="15">
        <f>VLOOKUP(B63,[1]GD_CHAM_CONG!$C$6:$AS$934,39,FALSE)+VLOOKUP(B63,[1]GD_CHAM_CONG!$C$6:$AS$934,40,FALSE)+VLOOKUP(B63,[1]GD_CHAM_CONG!$C$6:$AS$934,41,FALSE)+VLOOKUP(B63,[1]GD_CHAM_CONG!$C$6:$AS$934,42,FALSE)+VLOOKUP(B63,[1]GD_CHAM_CONG!$C$6:$AS$934,43,FALSE)</f>
        <v>0</v>
      </c>
      <c r="J63" s="15">
        <f>VLOOKUP(B63,[1]GD_CHAM_CONG!$C$6:$AV$934,44,FALSE)+VLOOKUP(B63,[1]GD_CHAM_CONG!$C$6:$AV$934,45,FALSE)+VLOOKUP(B63,[1]GD_CHAM_CONG!$C$6:$AV$934,46,FALSE)</f>
        <v>0</v>
      </c>
      <c r="K63" s="15">
        <f>VLOOKUP(B63,[1]GD_CHAM_CONG!$C$6:$AW$934,47,FALSE)</f>
        <v>0</v>
      </c>
      <c r="L63" s="15">
        <f>VLOOKUP(B63,[1]GD_CHAM_CONG!$C$6:$AZ$934,48,FALSE)</f>
        <v>0</v>
      </c>
      <c r="M63" s="15">
        <f>VLOOKUP(B63,[1]GD_CHAM_CONG!$C$6:$BF$934,50,FALSE)+VLOOKUP(B63,[1]GD_CHAM_CONG!$C$6:$BF$934,51,FALSE)+VLOOKUP(B63,[1]GD_CHAM_CONG!$C$6:$BF$934,52,FALSE)+VLOOKUP(B63,[1]GD_CHAM_CONG!$C$6:$BF$934,53,FALSE)+VLOOKUP(B63,[1]GD_CHAM_CONG!$C$6:$BF$934,54,FALSE)</f>
        <v>0</v>
      </c>
      <c r="N63" s="16">
        <f>VLOOKUP(B63,[1]GD_CHAM_CONG!$C$1:$BK$473,61,FALSE)</f>
        <v>1.05</v>
      </c>
      <c r="O63" s="16">
        <f>VLOOKUP(B63,[1]GD_LCD_HS_LNS!$B$4:$F$469,5,FALSE)</f>
        <v>1.8</v>
      </c>
      <c r="P63" s="17">
        <f>VLOOKUP(B63,[1]RPT_LNS_LUONG_CHE_DO!$B$5:$BC$548,54,FALSE)</f>
        <v>7654500</v>
      </c>
      <c r="Q63" s="17">
        <f>VLOOKUP(B63,[1]RPT_LNS_LUONG_CHE_DO!$B$5:$CD$916,81,FALSE)</f>
        <v>0</v>
      </c>
      <c r="R63" s="17">
        <f>VLOOKUP(B63,[1]RPT_PHU_CAP_TN!$B$5:$G$992,6,FALSE)</f>
        <v>0</v>
      </c>
      <c r="S63" s="17">
        <f>VLOOKUP(B63,[1]RPT_TIEN_AN_TRUA!$B$5:$I$993,8,FALSE)</f>
        <v>680000</v>
      </c>
      <c r="T63" s="17">
        <f>VLOOKUP(B63,[1]RPT_LNS_LUONG_CHE_DO!$B$5:$BX$920,75,FALSE)+VLOOKUP(B63,[1]RPT_LNS_LUONG_CHE_DO!$B$5:$BY$920,76,FALSE)</f>
        <v>0</v>
      </c>
      <c r="U63" s="13">
        <f>VLOOKUP(B63,[1]RPT_CAC_KHOAN_GIAM_TRU!$B$4:$I$472,7,FALSE) + VLOOKUP(B63,[1]RPT_CAC_KHOAN_GIAM_TRU!$B$4:$I$472,8,FALSE)</f>
        <v>0</v>
      </c>
      <c r="V63" s="17">
        <f t="shared" si="0"/>
        <v>8334500</v>
      </c>
      <c r="W63" s="18">
        <f>VLOOKUP(B63,[1]RPT_BAO_HIEM!$B$5:$N$992,11,FALSE)</f>
        <v>317760</v>
      </c>
      <c r="X63" s="18">
        <f>VLOOKUP(B63,[1]RPT_BAO_HIEM!$B$5:$N$992,12,FALSE)</f>
        <v>59580</v>
      </c>
      <c r="Y63" s="18">
        <f>VLOOKUP(B63,[1]RPT_BAO_HIEM!$B$5:$N$992,13,FALSE)</f>
        <v>39720</v>
      </c>
      <c r="Z63" s="19">
        <f>MIN(VLOOKUP(B63,[1]RPT_DOAN_PHI!$B$5:$H$894,7,FALSE),115000)</f>
        <v>39720</v>
      </c>
      <c r="AA63" s="25">
        <f>VLOOKUP(B63,[1]RPT_THUE!$B$5:$H$850,7,FALSE)</f>
        <v>0</v>
      </c>
      <c r="AB63" s="18">
        <f t="shared" si="1"/>
        <v>456780</v>
      </c>
      <c r="AC63" s="20">
        <f t="shared" si="2"/>
        <v>7877720</v>
      </c>
      <c r="AD63" s="20"/>
      <c r="AE63" s="20"/>
      <c r="AF63" s="20">
        <f t="shared" si="3"/>
        <v>7877720</v>
      </c>
    </row>
    <row r="64" spans="1:32" ht="19.5" customHeight="1">
      <c r="A64" s="12">
        <f t="shared" si="4"/>
        <v>58</v>
      </c>
      <c r="B64" s="40">
        <f>[1]GD_CHUNG!B62</f>
        <v>13791</v>
      </c>
      <c r="C64" s="42" t="str">
        <f>[1]GD_CHUNG!C62</f>
        <v>Nguyễn Danh Huy</v>
      </c>
      <c r="D64" s="42" t="str">
        <f>[1]GD_CHUNG!D62</f>
        <v>Nhân viên cân bằng trọng tải nhóm 2</v>
      </c>
      <c r="E64" s="13" t="str">
        <f>[1]GD_CHUNG!G62</f>
        <v>HD1N</v>
      </c>
      <c r="F64" s="14">
        <f>VLOOKUP(B64,[1]GD_LCD_HS_LNS!$B$4:$E$993,4,FALSE)</f>
        <v>3972000</v>
      </c>
      <c r="G64" s="55">
        <v>19021192297018</v>
      </c>
      <c r="H64" s="15">
        <f>VLOOKUP(B64,[1]GD_CHAM_CONG!$C$6:$AN$934,38,FALSE)</f>
        <v>27</v>
      </c>
      <c r="I64" s="15">
        <f>VLOOKUP(B64,[1]GD_CHAM_CONG!$C$6:$AS$934,39,FALSE)+VLOOKUP(B64,[1]GD_CHAM_CONG!$C$6:$AS$934,40,FALSE)+VLOOKUP(B64,[1]GD_CHAM_CONG!$C$6:$AS$934,41,FALSE)+VLOOKUP(B64,[1]GD_CHAM_CONG!$C$6:$AS$934,42,FALSE)+VLOOKUP(B64,[1]GD_CHAM_CONG!$C$6:$AS$934,43,FALSE)</f>
        <v>0</v>
      </c>
      <c r="J64" s="15">
        <f>VLOOKUP(B64,[1]GD_CHAM_CONG!$C$6:$AV$934,44,FALSE)+VLOOKUP(B64,[1]GD_CHAM_CONG!$C$6:$AV$934,45,FALSE)+VLOOKUP(B64,[1]GD_CHAM_CONG!$C$6:$AV$934,46,FALSE)</f>
        <v>0</v>
      </c>
      <c r="K64" s="15">
        <f>VLOOKUP(B64,[1]GD_CHAM_CONG!$C$6:$AW$934,47,FALSE)</f>
        <v>0</v>
      </c>
      <c r="L64" s="15">
        <f>VLOOKUP(B64,[1]GD_CHAM_CONG!$C$6:$AZ$934,48,FALSE)</f>
        <v>0</v>
      </c>
      <c r="M64" s="15">
        <f>VLOOKUP(B64,[1]GD_CHAM_CONG!$C$6:$BF$934,50,FALSE)+VLOOKUP(B64,[1]GD_CHAM_CONG!$C$6:$BF$934,51,FALSE)+VLOOKUP(B64,[1]GD_CHAM_CONG!$C$6:$BF$934,52,FALSE)+VLOOKUP(B64,[1]GD_CHAM_CONG!$C$6:$BF$934,53,FALSE)+VLOOKUP(B64,[1]GD_CHAM_CONG!$C$6:$BF$934,54,FALSE)</f>
        <v>0</v>
      </c>
      <c r="N64" s="16">
        <f>VLOOKUP(B64,[1]GD_CHAM_CONG!$C$1:$BK$473,61,FALSE)</f>
        <v>0.9</v>
      </c>
      <c r="O64" s="16">
        <f>VLOOKUP(B64,[1]GD_LCD_HS_LNS!$B$4:$F$469,5,FALSE)</f>
        <v>1.8</v>
      </c>
      <c r="P64" s="17">
        <f>VLOOKUP(B64,[1]RPT_LNS_LUONG_CHE_DO!$B$5:$BC$548,54,FALSE)</f>
        <v>6561000.0000000009</v>
      </c>
      <c r="Q64" s="17">
        <f>VLOOKUP(B64,[1]RPT_LNS_LUONG_CHE_DO!$B$5:$CD$916,81,FALSE)</f>
        <v>0</v>
      </c>
      <c r="R64" s="17">
        <f>VLOOKUP(B64,[1]RPT_PHU_CAP_TN!$B$5:$G$992,6,FALSE)</f>
        <v>0</v>
      </c>
      <c r="S64" s="17">
        <f>VLOOKUP(B64,[1]RPT_TIEN_AN_TRUA!$B$5:$I$993,8,FALSE)</f>
        <v>680000</v>
      </c>
      <c r="T64" s="17">
        <f>VLOOKUP(B64,[1]RPT_LNS_LUONG_CHE_DO!$B$5:$BX$920,75,FALSE)+VLOOKUP(B64,[1]RPT_LNS_LUONG_CHE_DO!$B$5:$BY$920,76,FALSE)</f>
        <v>229153.84615384619</v>
      </c>
      <c r="U64" s="13">
        <f>VLOOKUP(B64,[1]RPT_CAC_KHOAN_GIAM_TRU!$B$4:$I$472,7,FALSE) + VLOOKUP(B64,[1]RPT_CAC_KHOAN_GIAM_TRU!$B$4:$I$472,8,FALSE)</f>
        <v>76384.61538461539</v>
      </c>
      <c r="V64" s="17">
        <f t="shared" si="0"/>
        <v>7470153.8461538469</v>
      </c>
      <c r="W64" s="18">
        <f>VLOOKUP(B64,[1]RPT_BAO_HIEM!$B$5:$N$992,11,FALSE)</f>
        <v>317760</v>
      </c>
      <c r="X64" s="18">
        <f>VLOOKUP(B64,[1]RPT_BAO_HIEM!$B$5:$N$992,12,FALSE)</f>
        <v>59580</v>
      </c>
      <c r="Y64" s="18">
        <f>VLOOKUP(B64,[1]RPT_BAO_HIEM!$B$5:$N$992,13,FALSE)</f>
        <v>39720</v>
      </c>
      <c r="Z64" s="19">
        <f>MIN(VLOOKUP(B64,[1]RPT_DOAN_PHI!$B$5:$H$894,7,FALSE),115000)</f>
        <v>39720</v>
      </c>
      <c r="AA64" s="25">
        <f>VLOOKUP(B64,[1]RPT_THUE!$B$5:$H$850,7,FALSE)</f>
        <v>0</v>
      </c>
      <c r="AB64" s="18">
        <f t="shared" si="1"/>
        <v>456780</v>
      </c>
      <c r="AC64" s="20">
        <f t="shared" si="2"/>
        <v>7013373.8461538469</v>
      </c>
      <c r="AD64" s="20"/>
      <c r="AE64" s="20"/>
      <c r="AF64" s="20">
        <f t="shared" si="3"/>
        <v>7013373.8461538469</v>
      </c>
    </row>
    <row r="65" spans="1:43" ht="19.5" customHeight="1">
      <c r="A65" s="12">
        <f t="shared" si="4"/>
        <v>59</v>
      </c>
      <c r="B65" s="40">
        <f>[1]GD_CHUNG!B63</f>
        <v>13792</v>
      </c>
      <c r="C65" s="42" t="str">
        <f>[1]GD_CHUNG!C63</f>
        <v>Lê Xuân Điệp</v>
      </c>
      <c r="D65" s="42" t="str">
        <f>[1]GD_CHUNG!D63</f>
        <v>Nhân viên cân bằng trọng tải nhóm 2</v>
      </c>
      <c r="E65" s="13" t="str">
        <f>[1]GD_CHUNG!G63</f>
        <v>HD1N</v>
      </c>
      <c r="F65" s="14">
        <f>VLOOKUP(B65,[1]GD_LCD_HS_LNS!$B$4:$E$993,4,FALSE)</f>
        <v>3972000</v>
      </c>
      <c r="G65" s="55">
        <v>19029389533016</v>
      </c>
      <c r="H65" s="15">
        <f>VLOOKUP(B65,[1]GD_CHAM_CONG!$C$6:$AN$934,38,FALSE)</f>
        <v>27</v>
      </c>
      <c r="I65" s="15">
        <f>VLOOKUP(B65,[1]GD_CHAM_CONG!$C$6:$AS$934,39,FALSE)+VLOOKUP(B65,[1]GD_CHAM_CONG!$C$6:$AS$934,40,FALSE)+VLOOKUP(B65,[1]GD_CHAM_CONG!$C$6:$AS$934,41,FALSE)+VLOOKUP(B65,[1]GD_CHAM_CONG!$C$6:$AS$934,42,FALSE)+VLOOKUP(B65,[1]GD_CHAM_CONG!$C$6:$AS$934,43,FALSE)</f>
        <v>0</v>
      </c>
      <c r="J65" s="15">
        <f>VLOOKUP(B65,[1]GD_CHAM_CONG!$C$6:$AV$934,44,FALSE)+VLOOKUP(B65,[1]GD_CHAM_CONG!$C$6:$AV$934,45,FALSE)+VLOOKUP(B65,[1]GD_CHAM_CONG!$C$6:$AV$934,46,FALSE)</f>
        <v>0</v>
      </c>
      <c r="K65" s="15">
        <f>VLOOKUP(B65,[1]GD_CHAM_CONG!$C$6:$AW$934,47,FALSE)</f>
        <v>0</v>
      </c>
      <c r="L65" s="15">
        <f>VLOOKUP(B65,[1]GD_CHAM_CONG!$C$6:$AZ$934,48,FALSE)</f>
        <v>0</v>
      </c>
      <c r="M65" s="15">
        <f>VLOOKUP(B65,[1]GD_CHAM_CONG!$C$6:$BF$934,50,FALSE)+VLOOKUP(B65,[1]GD_CHAM_CONG!$C$6:$BF$934,51,FALSE)+VLOOKUP(B65,[1]GD_CHAM_CONG!$C$6:$BF$934,52,FALSE)+VLOOKUP(B65,[1]GD_CHAM_CONG!$C$6:$BF$934,53,FALSE)+VLOOKUP(B65,[1]GD_CHAM_CONG!$C$6:$BF$934,54,FALSE)</f>
        <v>0</v>
      </c>
      <c r="N65" s="16">
        <f>VLOOKUP(B65,[1]GD_CHAM_CONG!$C$1:$BK$473,61,FALSE)</f>
        <v>1</v>
      </c>
      <c r="O65" s="16">
        <f>VLOOKUP(B65,[1]GD_LCD_HS_LNS!$B$4:$F$469,5,FALSE)</f>
        <v>1.8</v>
      </c>
      <c r="P65" s="17">
        <f>VLOOKUP(B65,[1]RPT_LNS_LUONG_CHE_DO!$B$5:$BC$548,54,FALSE)</f>
        <v>7290000</v>
      </c>
      <c r="Q65" s="17">
        <f>VLOOKUP(B65,[1]RPT_LNS_LUONG_CHE_DO!$B$5:$CD$916,81,FALSE)</f>
        <v>0</v>
      </c>
      <c r="R65" s="17">
        <f>VLOOKUP(B65,[1]RPT_PHU_CAP_TN!$B$5:$G$992,6,FALSE)</f>
        <v>0</v>
      </c>
      <c r="S65" s="17">
        <f>VLOOKUP(B65,[1]RPT_TIEN_AN_TRUA!$B$5:$I$993,8,FALSE)</f>
        <v>680000</v>
      </c>
      <c r="T65" s="17">
        <f>VLOOKUP(B65,[1]RPT_LNS_LUONG_CHE_DO!$B$5:$BX$920,75,FALSE)+VLOOKUP(B65,[1]RPT_LNS_LUONG_CHE_DO!$B$5:$BY$920,76,FALSE)</f>
        <v>0</v>
      </c>
      <c r="U65" s="13">
        <f>VLOOKUP(B65,[1]RPT_CAC_KHOAN_GIAM_TRU!$B$4:$I$472,7,FALSE) + VLOOKUP(B65,[1]RPT_CAC_KHOAN_GIAM_TRU!$B$4:$I$472,8,FALSE)</f>
        <v>0</v>
      </c>
      <c r="V65" s="17">
        <f t="shared" si="0"/>
        <v>7970000</v>
      </c>
      <c r="W65" s="18">
        <f>VLOOKUP(B65,[1]RPT_BAO_HIEM!$B$5:$N$992,11,FALSE)</f>
        <v>317760</v>
      </c>
      <c r="X65" s="18">
        <f>VLOOKUP(B65,[1]RPT_BAO_HIEM!$B$5:$N$992,12,FALSE)</f>
        <v>59580</v>
      </c>
      <c r="Y65" s="18">
        <f>VLOOKUP(B65,[1]RPT_BAO_HIEM!$B$5:$N$992,13,FALSE)</f>
        <v>39720</v>
      </c>
      <c r="Z65" s="19">
        <f>MIN(VLOOKUP(B65,[1]RPT_DOAN_PHI!$B$5:$H$894,7,FALSE),115000)</f>
        <v>39720</v>
      </c>
      <c r="AA65" s="25">
        <f>VLOOKUP(B65,[1]RPT_THUE!$B$5:$H$850,7,FALSE)</f>
        <v>0</v>
      </c>
      <c r="AB65" s="18">
        <f t="shared" si="1"/>
        <v>456780</v>
      </c>
      <c r="AC65" s="20">
        <f t="shared" si="2"/>
        <v>7513220</v>
      </c>
      <c r="AD65" s="20"/>
      <c r="AE65" s="20"/>
      <c r="AF65" s="20">
        <f t="shared" si="3"/>
        <v>7513220</v>
      </c>
    </row>
    <row r="66" spans="1:43" ht="19.5" customHeight="1">
      <c r="A66" s="12">
        <f t="shared" si="4"/>
        <v>60</v>
      </c>
      <c r="B66" s="40">
        <f>[1]GD_CHUNG!B64</f>
        <v>13793</v>
      </c>
      <c r="C66" s="42" t="str">
        <f>[1]GD_CHUNG!C64</f>
        <v>Trần Hoàng Kiên</v>
      </c>
      <c r="D66" s="42" t="str">
        <f>[1]GD_CHUNG!D64</f>
        <v>Nhân viên cân bằng trọng tải nhóm 2</v>
      </c>
      <c r="E66" s="13" t="str">
        <f>[1]GD_CHUNG!G64</f>
        <v>HD1N</v>
      </c>
      <c r="F66" s="14">
        <f>VLOOKUP(B66,[1]GD_LCD_HS_LNS!$B$4:$E$993,4,FALSE)</f>
        <v>3972000</v>
      </c>
      <c r="G66" s="55">
        <v>19026355367029</v>
      </c>
      <c r="H66" s="15">
        <f>VLOOKUP(B66,[1]GD_CHAM_CONG!$C$6:$AN$934,38,FALSE)</f>
        <v>27</v>
      </c>
      <c r="I66" s="15">
        <f>VLOOKUP(B66,[1]GD_CHAM_CONG!$C$6:$AS$934,39,FALSE)+VLOOKUP(B66,[1]GD_CHAM_CONG!$C$6:$AS$934,40,FALSE)+VLOOKUP(B66,[1]GD_CHAM_CONG!$C$6:$AS$934,41,FALSE)+VLOOKUP(B66,[1]GD_CHAM_CONG!$C$6:$AS$934,42,FALSE)+VLOOKUP(B66,[1]GD_CHAM_CONG!$C$6:$AS$934,43,FALSE)</f>
        <v>0</v>
      </c>
      <c r="J66" s="15">
        <f>VLOOKUP(B66,[1]GD_CHAM_CONG!$C$6:$AV$934,44,FALSE)+VLOOKUP(B66,[1]GD_CHAM_CONG!$C$6:$AV$934,45,FALSE)+VLOOKUP(B66,[1]GD_CHAM_CONG!$C$6:$AV$934,46,FALSE)</f>
        <v>0</v>
      </c>
      <c r="K66" s="15">
        <f>VLOOKUP(B66,[1]GD_CHAM_CONG!$C$6:$AW$934,47,FALSE)</f>
        <v>0</v>
      </c>
      <c r="L66" s="15">
        <f>VLOOKUP(B66,[1]GD_CHAM_CONG!$C$6:$AZ$934,48,FALSE)</f>
        <v>0</v>
      </c>
      <c r="M66" s="15">
        <f>VLOOKUP(B66,[1]GD_CHAM_CONG!$C$6:$BF$934,50,FALSE)+VLOOKUP(B66,[1]GD_CHAM_CONG!$C$6:$BF$934,51,FALSE)+VLOOKUP(B66,[1]GD_CHAM_CONG!$C$6:$BF$934,52,FALSE)+VLOOKUP(B66,[1]GD_CHAM_CONG!$C$6:$BF$934,53,FALSE)+VLOOKUP(B66,[1]GD_CHAM_CONG!$C$6:$BF$934,54,FALSE)</f>
        <v>0</v>
      </c>
      <c r="N66" s="16">
        <f>VLOOKUP(B66,[1]GD_CHAM_CONG!$C$1:$BK$473,61,FALSE)</f>
        <v>1</v>
      </c>
      <c r="O66" s="16">
        <f>VLOOKUP(B66,[1]GD_LCD_HS_LNS!$B$4:$F$469,5,FALSE)</f>
        <v>1.8</v>
      </c>
      <c r="P66" s="17">
        <f>VLOOKUP(B66,[1]RPT_LNS_LUONG_CHE_DO!$B$5:$BC$548,54,FALSE)</f>
        <v>7290000</v>
      </c>
      <c r="Q66" s="17">
        <f>VLOOKUP(B66,[1]RPT_LNS_LUONG_CHE_DO!$B$5:$CD$916,81,FALSE)</f>
        <v>0</v>
      </c>
      <c r="R66" s="17">
        <f>VLOOKUP(B66,[1]RPT_PHU_CAP_TN!$B$5:$G$992,6,FALSE)</f>
        <v>0</v>
      </c>
      <c r="S66" s="17">
        <f>VLOOKUP(B66,[1]RPT_TIEN_AN_TRUA!$B$5:$I$993,8,FALSE)</f>
        <v>680000</v>
      </c>
      <c r="T66" s="17">
        <f>VLOOKUP(B66,[1]RPT_LNS_LUONG_CHE_DO!$B$5:$BX$920,75,FALSE)+VLOOKUP(B66,[1]RPT_LNS_LUONG_CHE_DO!$B$5:$BY$920,76,FALSE)</f>
        <v>0</v>
      </c>
      <c r="U66" s="13">
        <f>VLOOKUP(B66,[1]RPT_CAC_KHOAN_GIAM_TRU!$B$4:$I$472,7,FALSE) + VLOOKUP(B66,[1]RPT_CAC_KHOAN_GIAM_TRU!$B$4:$I$472,8,FALSE)</f>
        <v>0</v>
      </c>
      <c r="V66" s="17">
        <f t="shared" si="0"/>
        <v>7970000</v>
      </c>
      <c r="W66" s="18">
        <f>VLOOKUP(B66,[1]RPT_BAO_HIEM!$B$5:$N$992,11,FALSE)</f>
        <v>317760</v>
      </c>
      <c r="X66" s="18">
        <f>VLOOKUP(B66,[1]RPT_BAO_HIEM!$B$5:$N$992,12,FALSE)</f>
        <v>59580</v>
      </c>
      <c r="Y66" s="18">
        <f>VLOOKUP(B66,[1]RPT_BAO_HIEM!$B$5:$N$992,13,FALSE)</f>
        <v>39720</v>
      </c>
      <c r="Z66" s="19">
        <f>MIN(VLOOKUP(B66,[1]RPT_DOAN_PHI!$B$5:$H$894,7,FALSE),115000)</f>
        <v>39720</v>
      </c>
      <c r="AA66" s="25">
        <f>VLOOKUP(B66,[1]RPT_THUE!$B$5:$H$850,7,FALSE)</f>
        <v>0</v>
      </c>
      <c r="AB66" s="18">
        <f t="shared" si="1"/>
        <v>456780</v>
      </c>
      <c r="AC66" s="20">
        <f t="shared" si="2"/>
        <v>7513220</v>
      </c>
      <c r="AD66" s="20"/>
      <c r="AE66" s="20"/>
      <c r="AF66" s="20">
        <f t="shared" si="3"/>
        <v>7513220</v>
      </c>
    </row>
    <row r="67" spans="1:43" ht="19.5" customHeight="1">
      <c r="A67" s="12">
        <f t="shared" si="4"/>
        <v>61</v>
      </c>
      <c r="B67" s="40">
        <f>[1]GD_CHUNG!B65</f>
        <v>13794</v>
      </c>
      <c r="C67" s="42" t="str">
        <f>[1]GD_CHUNG!C65</f>
        <v>Đặng Lê Minh</v>
      </c>
      <c r="D67" s="42" t="str">
        <f>[1]GD_CHUNG!D65</f>
        <v>Nhân viên cân bằng trọng tải nhóm 2</v>
      </c>
      <c r="E67" s="13" t="str">
        <f>[1]GD_CHUNG!G65</f>
        <v>HD1N</v>
      </c>
      <c r="F67" s="14">
        <f>VLOOKUP(B67,[1]GD_LCD_HS_LNS!$B$4:$E$993,4,FALSE)</f>
        <v>3972000</v>
      </c>
      <c r="G67" s="55">
        <v>19029389535019</v>
      </c>
      <c r="H67" s="15">
        <f>VLOOKUP(B67,[1]GD_CHAM_CONG!$C$6:$AN$934,38,FALSE)</f>
        <v>27</v>
      </c>
      <c r="I67" s="15">
        <f>VLOOKUP(B67,[1]GD_CHAM_CONG!$C$6:$AS$934,39,FALSE)+VLOOKUP(B67,[1]GD_CHAM_CONG!$C$6:$AS$934,40,FALSE)+VLOOKUP(B67,[1]GD_CHAM_CONG!$C$6:$AS$934,41,FALSE)+VLOOKUP(B67,[1]GD_CHAM_CONG!$C$6:$AS$934,42,FALSE)+VLOOKUP(B67,[1]GD_CHAM_CONG!$C$6:$AS$934,43,FALSE)</f>
        <v>0</v>
      </c>
      <c r="J67" s="15">
        <f>VLOOKUP(B67,[1]GD_CHAM_CONG!$C$6:$AV$934,44,FALSE)+VLOOKUP(B67,[1]GD_CHAM_CONG!$C$6:$AV$934,45,FALSE)+VLOOKUP(B67,[1]GD_CHAM_CONG!$C$6:$AV$934,46,FALSE)</f>
        <v>0</v>
      </c>
      <c r="K67" s="15">
        <f>VLOOKUP(B67,[1]GD_CHAM_CONG!$C$6:$AW$934,47,FALSE)</f>
        <v>0</v>
      </c>
      <c r="L67" s="15">
        <f>VLOOKUP(B67,[1]GD_CHAM_CONG!$C$6:$AZ$934,48,FALSE)</f>
        <v>0</v>
      </c>
      <c r="M67" s="15">
        <f>VLOOKUP(B67,[1]GD_CHAM_CONG!$C$6:$BF$934,50,FALSE)+VLOOKUP(B67,[1]GD_CHAM_CONG!$C$6:$BF$934,51,FALSE)+VLOOKUP(B67,[1]GD_CHAM_CONG!$C$6:$BF$934,52,FALSE)+VLOOKUP(B67,[1]GD_CHAM_CONG!$C$6:$BF$934,53,FALSE)+VLOOKUP(B67,[1]GD_CHAM_CONG!$C$6:$BF$934,54,FALSE)</f>
        <v>0</v>
      </c>
      <c r="N67" s="16">
        <f>VLOOKUP(B67,[1]GD_CHAM_CONG!$C$1:$BK$473,61,FALSE)</f>
        <v>0.9</v>
      </c>
      <c r="O67" s="16">
        <f>VLOOKUP(B67,[1]GD_LCD_HS_LNS!$B$4:$F$469,5,FALSE)</f>
        <v>1.8</v>
      </c>
      <c r="P67" s="17">
        <f>VLOOKUP(B67,[1]RPT_LNS_LUONG_CHE_DO!$B$5:$BC$548,54,FALSE)</f>
        <v>6561000.0000000009</v>
      </c>
      <c r="Q67" s="17">
        <f>VLOOKUP(B67,[1]RPT_LNS_LUONG_CHE_DO!$B$5:$CD$916,81,FALSE)</f>
        <v>0</v>
      </c>
      <c r="R67" s="17">
        <f>VLOOKUP(B67,[1]RPT_PHU_CAP_TN!$B$5:$G$992,6,FALSE)</f>
        <v>0</v>
      </c>
      <c r="S67" s="17">
        <f>VLOOKUP(B67,[1]RPT_TIEN_AN_TRUA!$B$5:$I$993,8,FALSE)</f>
        <v>680000</v>
      </c>
      <c r="T67" s="17">
        <f>VLOOKUP(B67,[1]RPT_LNS_LUONG_CHE_DO!$B$5:$BX$920,75,FALSE)+VLOOKUP(B67,[1]RPT_LNS_LUONG_CHE_DO!$B$5:$BY$920,76,FALSE)</f>
        <v>229153.84615384619</v>
      </c>
      <c r="U67" s="13">
        <f>VLOOKUP(B67,[1]RPT_CAC_KHOAN_GIAM_TRU!$B$4:$I$472,7,FALSE) + VLOOKUP(B67,[1]RPT_CAC_KHOAN_GIAM_TRU!$B$4:$I$472,8,FALSE)</f>
        <v>76384.61538461539</v>
      </c>
      <c r="V67" s="17">
        <f t="shared" si="0"/>
        <v>7470153.8461538469</v>
      </c>
      <c r="W67" s="18">
        <f>VLOOKUP(B67,[1]RPT_BAO_HIEM!$B$5:$N$992,11,FALSE)</f>
        <v>317760</v>
      </c>
      <c r="X67" s="18">
        <f>VLOOKUP(B67,[1]RPT_BAO_HIEM!$B$5:$N$992,12,FALSE)</f>
        <v>59580</v>
      </c>
      <c r="Y67" s="18">
        <f>VLOOKUP(B67,[1]RPT_BAO_HIEM!$B$5:$N$992,13,FALSE)</f>
        <v>39720</v>
      </c>
      <c r="Z67" s="19">
        <f>MIN(VLOOKUP(B67,[1]RPT_DOAN_PHI!$B$5:$H$894,7,FALSE),115000)</f>
        <v>39720</v>
      </c>
      <c r="AA67" s="25">
        <f>VLOOKUP(B67,[1]RPT_THUE!$B$5:$H$850,7,FALSE)</f>
        <v>0</v>
      </c>
      <c r="AB67" s="18">
        <f t="shared" si="1"/>
        <v>456780</v>
      </c>
      <c r="AC67" s="20">
        <f t="shared" si="2"/>
        <v>7013373.8461538469</v>
      </c>
      <c r="AD67" s="20"/>
      <c r="AE67" s="20"/>
      <c r="AF67" s="20">
        <f t="shared" si="3"/>
        <v>7013373.8461538469</v>
      </c>
    </row>
    <row r="68" spans="1:43" ht="19.5" customHeight="1">
      <c r="A68" s="12">
        <f t="shared" si="4"/>
        <v>62</v>
      </c>
      <c r="B68" s="40">
        <f>[1]GD_CHUNG!B66</f>
        <v>201503</v>
      </c>
      <c r="C68" s="42" t="str">
        <f>[1]GD_CHUNG!C66</f>
        <v>Nguyễn Việt Hà</v>
      </c>
      <c r="D68" s="42" t="str">
        <f>[1]GD_CHUNG!D66</f>
        <v>Nhân viên cân bằng trọng tải nhóm 2</v>
      </c>
      <c r="E68" s="13" t="str">
        <f>[1]GD_CHUNG!G66</f>
        <v>HD1N</v>
      </c>
      <c r="F68" s="14">
        <f>VLOOKUP(B68,[1]GD_LCD_HS_LNS!$B$4:$E$993,4,FALSE)</f>
        <v>3972000</v>
      </c>
      <c r="G68" s="55">
        <v>19029389578011</v>
      </c>
      <c r="H68" s="15">
        <f>VLOOKUP(B68,[1]GD_CHAM_CONG!$C$6:$AN$934,38,FALSE)</f>
        <v>27</v>
      </c>
      <c r="I68" s="15">
        <f>VLOOKUP(B68,[1]GD_CHAM_CONG!$C$6:$AS$934,39,FALSE)+VLOOKUP(B68,[1]GD_CHAM_CONG!$C$6:$AS$934,40,FALSE)+VLOOKUP(B68,[1]GD_CHAM_CONG!$C$6:$AS$934,41,FALSE)+VLOOKUP(B68,[1]GD_CHAM_CONG!$C$6:$AS$934,42,FALSE)+VLOOKUP(B68,[1]GD_CHAM_CONG!$C$6:$AS$934,43,FALSE)</f>
        <v>0</v>
      </c>
      <c r="J68" s="15">
        <f>VLOOKUP(B68,[1]GD_CHAM_CONG!$C$6:$AV$934,44,FALSE)+VLOOKUP(B68,[1]GD_CHAM_CONG!$C$6:$AV$934,45,FALSE)+VLOOKUP(B68,[1]GD_CHAM_CONG!$C$6:$AV$934,46,FALSE)</f>
        <v>0</v>
      </c>
      <c r="K68" s="15">
        <f>VLOOKUP(B68,[1]GD_CHAM_CONG!$C$6:$AW$934,47,FALSE)</f>
        <v>0</v>
      </c>
      <c r="L68" s="15">
        <f>VLOOKUP(B68,[1]GD_CHAM_CONG!$C$6:$AZ$934,48,FALSE)</f>
        <v>0</v>
      </c>
      <c r="M68" s="15">
        <f>VLOOKUP(B68,[1]GD_CHAM_CONG!$C$6:$BF$934,50,FALSE)+VLOOKUP(B68,[1]GD_CHAM_CONG!$C$6:$BF$934,51,FALSE)+VLOOKUP(B68,[1]GD_CHAM_CONG!$C$6:$BF$934,52,FALSE)+VLOOKUP(B68,[1]GD_CHAM_CONG!$C$6:$BF$934,53,FALSE)+VLOOKUP(B68,[1]GD_CHAM_CONG!$C$6:$BF$934,54,FALSE)</f>
        <v>0</v>
      </c>
      <c r="N68" s="16">
        <f>VLOOKUP(B68,[1]GD_CHAM_CONG!$C$1:$BK$473,61,FALSE)</f>
        <v>1</v>
      </c>
      <c r="O68" s="16">
        <f>VLOOKUP(B68,[1]GD_LCD_HS_LNS!$B$4:$F$469,5,FALSE)</f>
        <v>1.8</v>
      </c>
      <c r="P68" s="17">
        <f>VLOOKUP(B68,[1]RPT_LNS_LUONG_CHE_DO!$B$5:$BC$548,54,FALSE)</f>
        <v>7290000</v>
      </c>
      <c r="Q68" s="17">
        <f>VLOOKUP(B68,[1]RPT_LNS_LUONG_CHE_DO!$B$5:$CD$916,81,FALSE)</f>
        <v>0</v>
      </c>
      <c r="R68" s="17">
        <f>VLOOKUP(B68,[1]RPT_PHU_CAP_TN!$B$5:$G$992,6,FALSE)</f>
        <v>0</v>
      </c>
      <c r="S68" s="17">
        <f>VLOOKUP(B68,[1]RPT_TIEN_AN_TRUA!$B$5:$I$993,8,FALSE)</f>
        <v>680000</v>
      </c>
      <c r="T68" s="17">
        <f>VLOOKUP(B68,[1]RPT_LNS_LUONG_CHE_DO!$B$5:$BX$920,75,FALSE)+VLOOKUP(B68,[1]RPT_LNS_LUONG_CHE_DO!$B$5:$BY$920,76,FALSE)</f>
        <v>0</v>
      </c>
      <c r="U68" s="13">
        <f>VLOOKUP(B68,[1]RPT_CAC_KHOAN_GIAM_TRU!$B$4:$I$472,7,FALSE) + VLOOKUP(B68,[1]RPT_CAC_KHOAN_GIAM_TRU!$B$4:$I$472,8,FALSE)</f>
        <v>0</v>
      </c>
      <c r="V68" s="17">
        <f t="shared" si="0"/>
        <v>7970000</v>
      </c>
      <c r="W68" s="18">
        <f>VLOOKUP(B68,[1]RPT_BAO_HIEM!$B$5:$N$992,11,FALSE)</f>
        <v>317760</v>
      </c>
      <c r="X68" s="18">
        <f>VLOOKUP(B68,[1]RPT_BAO_HIEM!$B$5:$N$992,12,FALSE)</f>
        <v>59580</v>
      </c>
      <c r="Y68" s="18">
        <f>VLOOKUP(B68,[1]RPT_BAO_HIEM!$B$5:$N$992,13,FALSE)</f>
        <v>39720</v>
      </c>
      <c r="Z68" s="19">
        <f>MIN(VLOOKUP(B68,[1]RPT_DOAN_PHI!$B$5:$H$894,7,FALSE),115000)</f>
        <v>39720</v>
      </c>
      <c r="AA68" s="25">
        <f>VLOOKUP(B68,[1]RPT_THUE!$B$5:$H$850,7,FALSE)</f>
        <v>0</v>
      </c>
      <c r="AB68" s="18">
        <f t="shared" si="1"/>
        <v>456780</v>
      </c>
      <c r="AC68" s="20">
        <f t="shared" si="2"/>
        <v>7513220</v>
      </c>
      <c r="AD68" s="20"/>
      <c r="AE68" s="20"/>
      <c r="AF68" s="20">
        <f t="shared" si="3"/>
        <v>7513220</v>
      </c>
    </row>
    <row r="69" spans="1:43" ht="19.5" customHeight="1">
      <c r="A69" s="12">
        <f t="shared" si="4"/>
        <v>63</v>
      </c>
      <c r="B69" s="40">
        <f>[1]GD_CHUNG!B67</f>
        <v>201504</v>
      </c>
      <c r="C69" s="42" t="str">
        <f>[1]GD_CHUNG!C67</f>
        <v>Lê Khánh Toàn</v>
      </c>
      <c r="D69" s="42" t="str">
        <f>[1]GD_CHUNG!D67</f>
        <v>Nhân viên cân bằng trọng tải nhóm 2</v>
      </c>
      <c r="E69" s="13" t="str">
        <f>[1]GD_CHUNG!G67</f>
        <v>HD1N</v>
      </c>
      <c r="F69" s="14">
        <f>VLOOKUP(B69,[1]GD_LCD_HS_LNS!$B$4:$E$993,4,FALSE)</f>
        <v>3972000</v>
      </c>
      <c r="G69" s="55">
        <v>19029389600015</v>
      </c>
      <c r="H69" s="15">
        <f>VLOOKUP(B69,[1]GD_CHAM_CONG!$C$6:$AN$934,38,FALSE)</f>
        <v>27</v>
      </c>
      <c r="I69" s="15">
        <f>VLOOKUP(B69,[1]GD_CHAM_CONG!$C$6:$AS$934,39,FALSE)+VLOOKUP(B69,[1]GD_CHAM_CONG!$C$6:$AS$934,40,FALSE)+VLOOKUP(B69,[1]GD_CHAM_CONG!$C$6:$AS$934,41,FALSE)+VLOOKUP(B69,[1]GD_CHAM_CONG!$C$6:$AS$934,42,FALSE)+VLOOKUP(B69,[1]GD_CHAM_CONG!$C$6:$AS$934,43,FALSE)</f>
        <v>0</v>
      </c>
      <c r="J69" s="15">
        <f>VLOOKUP(B69,[1]GD_CHAM_CONG!$C$6:$AV$934,44,FALSE)+VLOOKUP(B69,[1]GD_CHAM_CONG!$C$6:$AV$934,45,FALSE)+VLOOKUP(B69,[1]GD_CHAM_CONG!$C$6:$AV$934,46,FALSE)</f>
        <v>0</v>
      </c>
      <c r="K69" s="15">
        <f>VLOOKUP(B69,[1]GD_CHAM_CONG!$C$6:$AW$934,47,FALSE)</f>
        <v>0</v>
      </c>
      <c r="L69" s="15">
        <f>VLOOKUP(B69,[1]GD_CHAM_CONG!$C$6:$AZ$934,48,FALSE)</f>
        <v>0</v>
      </c>
      <c r="M69" s="15">
        <f>VLOOKUP(B69,[1]GD_CHAM_CONG!$C$6:$BF$934,50,FALSE)+VLOOKUP(B69,[1]GD_CHAM_CONG!$C$6:$BF$934,51,FALSE)+VLOOKUP(B69,[1]GD_CHAM_CONG!$C$6:$BF$934,52,FALSE)+VLOOKUP(B69,[1]GD_CHAM_CONG!$C$6:$BF$934,53,FALSE)+VLOOKUP(B69,[1]GD_CHAM_CONG!$C$6:$BF$934,54,FALSE)</f>
        <v>0</v>
      </c>
      <c r="N69" s="16">
        <f>VLOOKUP(B69,[1]GD_CHAM_CONG!$C$1:$BK$473,61,FALSE)</f>
        <v>1</v>
      </c>
      <c r="O69" s="16">
        <f>VLOOKUP(B69,[1]GD_LCD_HS_LNS!$B$4:$F$469,5,FALSE)</f>
        <v>1.8</v>
      </c>
      <c r="P69" s="17">
        <f>VLOOKUP(B69,[1]RPT_LNS_LUONG_CHE_DO!$B$5:$BC$548,54,FALSE)</f>
        <v>7290000</v>
      </c>
      <c r="Q69" s="17">
        <f>VLOOKUP(B69,[1]RPT_LNS_LUONG_CHE_DO!$B$5:$CD$916,81,FALSE)</f>
        <v>0</v>
      </c>
      <c r="R69" s="17">
        <f>VLOOKUP(B69,[1]RPT_PHU_CAP_TN!$B$5:$G$992,6,FALSE)</f>
        <v>0</v>
      </c>
      <c r="S69" s="17">
        <f>VLOOKUP(B69,[1]RPT_TIEN_AN_TRUA!$B$5:$I$993,8,FALSE)</f>
        <v>680000</v>
      </c>
      <c r="T69" s="17">
        <f>VLOOKUP(B69,[1]RPT_LNS_LUONG_CHE_DO!$B$5:$BX$920,75,FALSE)+VLOOKUP(B69,[1]RPT_LNS_LUONG_CHE_DO!$B$5:$BY$920,76,FALSE)</f>
        <v>0</v>
      </c>
      <c r="U69" s="13">
        <f>VLOOKUP(B69,[1]RPT_CAC_KHOAN_GIAM_TRU!$B$4:$I$472,7,FALSE) + VLOOKUP(B69,[1]RPT_CAC_KHOAN_GIAM_TRU!$B$4:$I$472,8,FALSE)</f>
        <v>0</v>
      </c>
      <c r="V69" s="17">
        <f t="shared" si="0"/>
        <v>7970000</v>
      </c>
      <c r="W69" s="18">
        <f>VLOOKUP(B69,[1]RPT_BAO_HIEM!$B$5:$N$992,11,FALSE)</f>
        <v>317760</v>
      </c>
      <c r="X69" s="18">
        <f>VLOOKUP(B69,[1]RPT_BAO_HIEM!$B$5:$N$992,12,FALSE)</f>
        <v>59580</v>
      </c>
      <c r="Y69" s="18">
        <f>VLOOKUP(B69,[1]RPT_BAO_HIEM!$B$5:$N$992,13,FALSE)</f>
        <v>39720</v>
      </c>
      <c r="Z69" s="19">
        <f>MIN(VLOOKUP(B69,[1]RPT_DOAN_PHI!$B$5:$H$894,7,FALSE),115000)</f>
        <v>39720</v>
      </c>
      <c r="AA69" s="25">
        <f>VLOOKUP(B69,[1]RPT_THUE!$B$5:$H$850,7,FALSE)</f>
        <v>0</v>
      </c>
      <c r="AB69" s="18">
        <f t="shared" si="1"/>
        <v>456780</v>
      </c>
      <c r="AC69" s="20">
        <f t="shared" si="2"/>
        <v>7513220</v>
      </c>
      <c r="AD69" s="20"/>
      <c r="AE69" s="20"/>
      <c r="AF69" s="20">
        <f t="shared" si="3"/>
        <v>7513220</v>
      </c>
    </row>
    <row r="70" spans="1:43" ht="19.5" customHeight="1">
      <c r="A70" s="12">
        <f t="shared" si="4"/>
        <v>64</v>
      </c>
      <c r="B70" s="40">
        <f>[1]GD_CHUNG!B68</f>
        <v>10642</v>
      </c>
      <c r="C70" s="42" t="str">
        <f>[1]GD_CHUNG!C68</f>
        <v>Lương Văn Thăng</v>
      </c>
      <c r="D70" s="42" t="str">
        <f>[1]GD_CHUNG!D68</f>
        <v>Trưởng phòng</v>
      </c>
      <c r="E70" s="13" t="str">
        <f>[1]GD_CHUNG!G68</f>
        <v>HD3N</v>
      </c>
      <c r="F70" s="14">
        <f>VLOOKUP(B70,[1]GD_LCD_HS_LNS!$B$4:$E$993,4,FALSE)</f>
        <v>5503000</v>
      </c>
      <c r="G70" s="54">
        <f>VLOOKUP(B70,[1]GD_CHUNG!$B$5:$N$532,13,FALSE)</f>
        <v>19025655101016</v>
      </c>
      <c r="H70" s="15">
        <f>VLOOKUP(B70,[1]GD_CHAM_CONG!$C$6:$AN$934,38,FALSE)</f>
        <v>23</v>
      </c>
      <c r="I70" s="15">
        <f>VLOOKUP(B70,[1]GD_CHAM_CONG!$C$6:$AS$934,39,FALSE)+VLOOKUP(B70,[1]GD_CHAM_CONG!$C$6:$AS$934,40,FALSE)+VLOOKUP(B70,[1]GD_CHAM_CONG!$C$6:$AS$934,41,FALSE)+VLOOKUP(B70,[1]GD_CHAM_CONG!$C$6:$AS$934,42,FALSE)+VLOOKUP(B70,[1]GD_CHAM_CONG!$C$6:$AS$934,43,FALSE)</f>
        <v>0</v>
      </c>
      <c r="J70" s="15">
        <f>VLOOKUP(B70,[1]GD_CHAM_CONG!$C$6:$AV$934,44,FALSE)+VLOOKUP(B70,[1]GD_CHAM_CONG!$C$6:$AV$934,45,FALSE)+VLOOKUP(B70,[1]GD_CHAM_CONG!$C$6:$AV$934,46,FALSE)</f>
        <v>0</v>
      </c>
      <c r="K70" s="15">
        <f>VLOOKUP(B70,[1]GD_CHAM_CONG!$C$6:$AW$934,47,FALSE)</f>
        <v>0</v>
      </c>
      <c r="L70" s="15">
        <f>VLOOKUP(B70,[1]GD_CHAM_CONG!$C$6:$AZ$934,48,FALSE)</f>
        <v>0</v>
      </c>
      <c r="M70" s="15">
        <f>VLOOKUP(B70,[1]GD_CHAM_CONG!$C$6:$BF$934,50,FALSE)+VLOOKUP(B70,[1]GD_CHAM_CONG!$C$6:$BF$934,51,FALSE)+VLOOKUP(B70,[1]GD_CHAM_CONG!$C$6:$BF$934,52,FALSE)+VLOOKUP(B70,[1]GD_CHAM_CONG!$C$6:$BF$934,53,FALSE)+VLOOKUP(B70,[1]GD_CHAM_CONG!$C$6:$BF$934,54,FALSE)</f>
        <v>0</v>
      </c>
      <c r="N70" s="16">
        <f>VLOOKUP(B70,[1]GD_CHAM_CONG!$C$1:$BK$473,61,FALSE)</f>
        <v>1</v>
      </c>
      <c r="O70" s="16">
        <f>VLOOKUP(B70,[1]GD_LCD_HS_LNS!$B$4:$F$469,5,FALSE)</f>
        <v>6.33</v>
      </c>
      <c r="P70" s="17">
        <f>VLOOKUP(B70,[1]RPT_LNS_LUONG_CHE_DO!$B$5:$BC$548,54,FALSE)</f>
        <v>28485000</v>
      </c>
      <c r="Q70" s="17">
        <f>VLOOKUP(B70,[1]RPT_LNS_LUONG_CHE_DO!$B$5:$CD$916,81,FALSE)</f>
        <v>0</v>
      </c>
      <c r="R70" s="17">
        <f>VLOOKUP(B70,[1]RPT_PHU_CAP_TN!$B$5:$G$992,6,FALSE)</f>
        <v>0</v>
      </c>
      <c r="S70" s="17">
        <f>VLOOKUP(B70,[1]RPT_TIEN_AN_TRUA!$B$5:$I$993,8,FALSE)</f>
        <v>680000</v>
      </c>
      <c r="T70" s="17">
        <f>VLOOKUP(B70,[1]RPT_LNS_LUONG_CHE_DO!$B$5:$BX$920,75,FALSE)+VLOOKUP(B70,[1]RPT_LNS_LUONG_CHE_DO!$B$5:$BY$920,76,FALSE)</f>
        <v>0</v>
      </c>
      <c r="U70" s="13">
        <f>VLOOKUP(B70,[1]RPT_CAC_KHOAN_GIAM_TRU!$B$4:$I$472,7,FALSE) + VLOOKUP(B70,[1]RPT_CAC_KHOAN_GIAM_TRU!$B$4:$I$472,8,FALSE)</f>
        <v>0</v>
      </c>
      <c r="V70" s="17">
        <f t="shared" si="0"/>
        <v>29165000</v>
      </c>
      <c r="W70" s="18">
        <f>VLOOKUP(B70,[1]RPT_BAO_HIEM!$B$5:$N$992,11,FALSE)</f>
        <v>440240</v>
      </c>
      <c r="X70" s="18">
        <f>VLOOKUP(B70,[1]RPT_BAO_HIEM!$B$5:$N$992,12,FALSE)</f>
        <v>82545</v>
      </c>
      <c r="Y70" s="18">
        <f>VLOOKUP(B70,[1]RPT_BAO_HIEM!$B$5:$N$992,13,FALSE)</f>
        <v>55030</v>
      </c>
      <c r="Z70" s="19">
        <f>MIN(VLOOKUP(B70,[1]RPT_DOAN_PHI!$B$5:$H$894,7,FALSE),115000)</f>
        <v>55030</v>
      </c>
      <c r="AA70" s="18">
        <f>VLOOKUP(B70,[1]RPT_THUE!$B$5:$H$850,7,FALSE)</f>
        <v>1006077.75</v>
      </c>
      <c r="AB70" s="18">
        <f t="shared" si="1"/>
        <v>1638922.75</v>
      </c>
      <c r="AC70" s="20">
        <f t="shared" si="2"/>
        <v>27526077.25</v>
      </c>
      <c r="AD70" s="21"/>
      <c r="AE70" s="21"/>
      <c r="AF70" s="20">
        <f t="shared" si="3"/>
        <v>27526077.25</v>
      </c>
    </row>
    <row r="71" spans="1:43" ht="19.5" customHeight="1">
      <c r="A71" s="12">
        <f t="shared" si="4"/>
        <v>65</v>
      </c>
      <c r="B71" s="40">
        <f>[1]GD_CHUNG!B69</f>
        <v>10559</v>
      </c>
      <c r="C71" s="42" t="str">
        <f>[1]GD_CHUNG!C69</f>
        <v>Nguyễn Tiến Hiệp</v>
      </c>
      <c r="D71" s="42" t="str">
        <f>[1]GD_CHUNG!D69</f>
        <v>NV Kế hoạch</v>
      </c>
      <c r="E71" s="13" t="str">
        <f>[1]GD_CHUNG!G69</f>
        <v>HDKX</v>
      </c>
      <c r="F71" s="14">
        <f>VLOOKUP(B71,[1]GD_LCD_HS_LNS!$B$4:$E$993,4,FALSE)</f>
        <v>4534000</v>
      </c>
      <c r="G71" s="54">
        <f>VLOOKUP(B71,[1]GD_CHUNG!$B$5:$N$532,13,FALSE)</f>
        <v>10520025904011</v>
      </c>
      <c r="H71" s="15">
        <f>VLOOKUP(B71,[1]GD_CHAM_CONG!$C$6:$AN$934,38,FALSE)</f>
        <v>23</v>
      </c>
      <c r="I71" s="15">
        <f>VLOOKUP(B71,[1]GD_CHAM_CONG!$C$6:$AS$934,39,FALSE)+VLOOKUP(B71,[1]GD_CHAM_CONG!$C$6:$AS$934,40,FALSE)+VLOOKUP(B71,[1]GD_CHAM_CONG!$C$6:$AS$934,41,FALSE)+VLOOKUP(B71,[1]GD_CHAM_CONG!$C$6:$AS$934,42,FALSE)+VLOOKUP(B71,[1]GD_CHAM_CONG!$C$6:$AS$934,43,FALSE)</f>
        <v>0</v>
      </c>
      <c r="J71" s="15">
        <f>VLOOKUP(B71,[1]GD_CHAM_CONG!$C$6:$AV$934,44,FALSE)+VLOOKUP(B71,[1]GD_CHAM_CONG!$C$6:$AV$934,45,FALSE)+VLOOKUP(B71,[1]GD_CHAM_CONG!$C$6:$AV$934,46,FALSE)</f>
        <v>0</v>
      </c>
      <c r="K71" s="15">
        <f>VLOOKUP(B71,[1]GD_CHAM_CONG!$C$6:$AW$934,47,FALSE)</f>
        <v>0</v>
      </c>
      <c r="L71" s="15">
        <f>VLOOKUP(B71,[1]GD_CHAM_CONG!$C$6:$AZ$934,48,FALSE)</f>
        <v>0</v>
      </c>
      <c r="M71" s="15">
        <f>VLOOKUP(B71,[1]GD_CHAM_CONG!$C$6:$BF$934,50,FALSE)+VLOOKUP(B71,[1]GD_CHAM_CONG!$C$6:$BF$934,51,FALSE)+VLOOKUP(B71,[1]GD_CHAM_CONG!$C$6:$BF$934,52,FALSE)+VLOOKUP(B71,[1]GD_CHAM_CONG!$C$6:$BF$934,53,FALSE)+VLOOKUP(B71,[1]GD_CHAM_CONG!$C$6:$BF$934,54,FALSE)</f>
        <v>0</v>
      </c>
      <c r="N71" s="16">
        <f>VLOOKUP(B71,[1]GD_CHAM_CONG!$C$1:$BK$473,61,FALSE)</f>
        <v>1</v>
      </c>
      <c r="O71" s="16">
        <f>VLOOKUP(B71,[1]GD_LCD_HS_LNS!$B$4:$F$469,5,FALSE)</f>
        <v>2.76</v>
      </c>
      <c r="P71" s="17">
        <f>VLOOKUP(B71,[1]RPT_LNS_LUONG_CHE_DO!$B$5:$BC$548,54,FALSE)</f>
        <v>12419999.999999998</v>
      </c>
      <c r="Q71" s="17">
        <f>VLOOKUP(B71,[1]RPT_LNS_LUONG_CHE_DO!$B$5:$CD$916,81,FALSE)</f>
        <v>0</v>
      </c>
      <c r="R71" s="17">
        <f>VLOOKUP(B71,[1]RPT_PHU_CAP_TN!$B$5:$G$992,6,FALSE)</f>
        <v>0</v>
      </c>
      <c r="S71" s="17">
        <f>VLOOKUP(B71,[1]RPT_TIEN_AN_TRUA!$B$5:$I$993,8,FALSE)</f>
        <v>680000</v>
      </c>
      <c r="T71" s="17">
        <f>VLOOKUP(B71,[1]RPT_LNS_LUONG_CHE_DO!$B$5:$BX$920,75,FALSE)+VLOOKUP(B71,[1]RPT_LNS_LUONG_CHE_DO!$B$5:$BY$920,76,FALSE)</f>
        <v>0</v>
      </c>
      <c r="U71" s="13">
        <f>VLOOKUP(B71,[1]RPT_CAC_KHOAN_GIAM_TRU!$B$4:$I$472,7,FALSE) + VLOOKUP(B71,[1]RPT_CAC_KHOAN_GIAM_TRU!$B$4:$I$472,8,FALSE)</f>
        <v>0</v>
      </c>
      <c r="V71" s="17">
        <f t="shared" si="0"/>
        <v>13099999.999999998</v>
      </c>
      <c r="W71" s="18">
        <f>VLOOKUP(B71,[1]RPT_BAO_HIEM!$B$5:$N$992,11,FALSE)</f>
        <v>362720</v>
      </c>
      <c r="X71" s="18">
        <f>VLOOKUP(B71,[1]RPT_BAO_HIEM!$B$5:$N$992,12,FALSE)</f>
        <v>68010</v>
      </c>
      <c r="Y71" s="18">
        <f>VLOOKUP(B71,[1]RPT_BAO_HIEM!$B$5:$N$992,13,FALSE)</f>
        <v>45340</v>
      </c>
      <c r="Z71" s="19">
        <f>MIN(VLOOKUP(B71,[1]RPT_DOAN_PHI!$B$5:$H$894,7,FALSE),115000)</f>
        <v>45340</v>
      </c>
      <c r="AA71" s="18">
        <f>VLOOKUP(B71,[1]RPT_THUE!$B$5:$H$850,7,FALSE)</f>
        <v>0</v>
      </c>
      <c r="AB71" s="18">
        <f t="shared" si="1"/>
        <v>521410</v>
      </c>
      <c r="AC71" s="20">
        <f t="shared" si="2"/>
        <v>12578589.999999998</v>
      </c>
      <c r="AD71" s="21"/>
      <c r="AE71" s="21"/>
      <c r="AF71" s="20">
        <f t="shared" si="3"/>
        <v>12578589.999999998</v>
      </c>
    </row>
    <row r="72" spans="1:43" ht="19.5" customHeight="1">
      <c r="A72" s="12">
        <f t="shared" si="4"/>
        <v>66</v>
      </c>
      <c r="B72" s="40">
        <f>[1]GD_CHUNG!B70</f>
        <v>10594</v>
      </c>
      <c r="C72" s="42" t="str">
        <f>[1]GD_CHUNG!C70</f>
        <v>Lê Thị Thu Huyền</v>
      </c>
      <c r="D72" s="42" t="str">
        <f>[1]GD_CHUNG!D70</f>
        <v>NV Kế hoạch</v>
      </c>
      <c r="E72" s="13" t="str">
        <f>[1]GD_CHUNG!G70</f>
        <v>HD3N</v>
      </c>
      <c r="F72" s="14">
        <f>VLOOKUP(B72,[1]GD_LCD_HS_LNS!$B$4:$E$993,4,FALSE)</f>
        <v>4534000</v>
      </c>
      <c r="G72" s="54">
        <f>VLOOKUP(B72,[1]GD_CHUNG!$B$5:$N$532,13,FALSE)</f>
        <v>10525139503019</v>
      </c>
      <c r="H72" s="15">
        <f>VLOOKUP(B72,[1]GD_CHAM_CONG!$C$6:$AN$934,38,FALSE)</f>
        <v>23</v>
      </c>
      <c r="I72" s="15">
        <f>VLOOKUP(B72,[1]GD_CHAM_CONG!$C$6:$AS$934,39,FALSE)+VLOOKUP(B72,[1]GD_CHAM_CONG!$C$6:$AS$934,40,FALSE)+VLOOKUP(B72,[1]GD_CHAM_CONG!$C$6:$AS$934,41,FALSE)+VLOOKUP(B72,[1]GD_CHAM_CONG!$C$6:$AS$934,42,FALSE)+VLOOKUP(B72,[1]GD_CHAM_CONG!$C$6:$AS$934,43,FALSE)</f>
        <v>0</v>
      </c>
      <c r="J72" s="15">
        <f>VLOOKUP(B72,[1]GD_CHAM_CONG!$C$6:$AV$934,44,FALSE)+VLOOKUP(B72,[1]GD_CHAM_CONG!$C$6:$AV$934,45,FALSE)+VLOOKUP(B72,[1]GD_CHAM_CONG!$C$6:$AV$934,46,FALSE)</f>
        <v>0</v>
      </c>
      <c r="K72" s="15">
        <f>VLOOKUP(B72,[1]GD_CHAM_CONG!$C$6:$AW$934,47,FALSE)</f>
        <v>0</v>
      </c>
      <c r="L72" s="15">
        <f>VLOOKUP(B72,[1]GD_CHAM_CONG!$C$6:$AZ$934,48,FALSE)</f>
        <v>0</v>
      </c>
      <c r="M72" s="15">
        <f>VLOOKUP(B72,[1]GD_CHAM_CONG!$C$6:$BF$934,50,FALSE)+VLOOKUP(B72,[1]GD_CHAM_CONG!$C$6:$BF$934,51,FALSE)+VLOOKUP(B72,[1]GD_CHAM_CONG!$C$6:$BF$934,52,FALSE)+VLOOKUP(B72,[1]GD_CHAM_CONG!$C$6:$BF$934,53,FALSE)+VLOOKUP(B72,[1]GD_CHAM_CONG!$C$6:$BF$934,54,FALSE)</f>
        <v>0</v>
      </c>
      <c r="N72" s="16">
        <f>VLOOKUP(B72,[1]GD_CHAM_CONG!$C$1:$BK$473,61,FALSE)</f>
        <v>1</v>
      </c>
      <c r="O72" s="16">
        <f>VLOOKUP(B72,[1]GD_LCD_HS_LNS!$B$4:$F$469,5,FALSE)</f>
        <v>2.2000000000000002</v>
      </c>
      <c r="P72" s="17">
        <f>VLOOKUP(B72,[1]RPT_LNS_LUONG_CHE_DO!$B$5:$BC$548,54,FALSE)</f>
        <v>9900000</v>
      </c>
      <c r="Q72" s="17">
        <f>VLOOKUP(B72,[1]RPT_LNS_LUONG_CHE_DO!$B$5:$CD$916,81,FALSE)</f>
        <v>0</v>
      </c>
      <c r="R72" s="17">
        <f>VLOOKUP(B72,[1]RPT_PHU_CAP_TN!$B$5:$G$992,6,FALSE)</f>
        <v>0</v>
      </c>
      <c r="S72" s="17">
        <f>VLOOKUP(B72,[1]RPT_TIEN_AN_TRUA!$B$5:$I$993,8,FALSE)</f>
        <v>680000</v>
      </c>
      <c r="T72" s="17">
        <f>VLOOKUP(B72,[1]RPT_LNS_LUONG_CHE_DO!$B$5:$BX$920,75,FALSE)+VLOOKUP(B72,[1]RPT_LNS_LUONG_CHE_DO!$B$5:$BY$920,76,FALSE)</f>
        <v>0</v>
      </c>
      <c r="U72" s="13">
        <f>VLOOKUP(B72,[1]RPT_CAC_KHOAN_GIAM_TRU!$B$4:$I$472,7,FALSE) + VLOOKUP(B72,[1]RPT_CAC_KHOAN_GIAM_TRU!$B$4:$I$472,8,FALSE)</f>
        <v>0</v>
      </c>
      <c r="V72" s="17">
        <f t="shared" si="0"/>
        <v>10580000</v>
      </c>
      <c r="W72" s="18">
        <f>VLOOKUP(B72,[1]RPT_BAO_HIEM!$B$5:$N$992,11,FALSE)</f>
        <v>362720</v>
      </c>
      <c r="X72" s="18">
        <f>VLOOKUP(B72,[1]RPT_BAO_HIEM!$B$5:$N$992,12,FALSE)</f>
        <v>68010</v>
      </c>
      <c r="Y72" s="18">
        <f>VLOOKUP(B72,[1]RPT_BAO_HIEM!$B$5:$N$992,13,FALSE)</f>
        <v>45340</v>
      </c>
      <c r="Z72" s="19">
        <f>MIN(VLOOKUP(B72,[1]RPT_DOAN_PHI!$B$5:$H$894,7,FALSE),115000)</f>
        <v>45340</v>
      </c>
      <c r="AA72" s="18">
        <f>VLOOKUP(B72,[1]RPT_THUE!$B$5:$H$850,7,FALSE)</f>
        <v>0</v>
      </c>
      <c r="AB72" s="18">
        <f t="shared" si="1"/>
        <v>521410</v>
      </c>
      <c r="AC72" s="20">
        <f t="shared" si="2"/>
        <v>10058590</v>
      </c>
      <c r="AD72" s="21"/>
      <c r="AE72" s="21"/>
      <c r="AF72" s="20">
        <f t="shared" si="3"/>
        <v>10058590</v>
      </c>
    </row>
    <row r="73" spans="1:43" ht="19.5" customHeight="1">
      <c r="A73" s="12">
        <f t="shared" ref="A73:A136" si="5">+A72+1</f>
        <v>67</v>
      </c>
      <c r="B73" s="40">
        <f>[1]GD_CHUNG!B71</f>
        <v>11146</v>
      </c>
      <c r="C73" s="42" t="str">
        <f>[1]GD_CHUNG!C71</f>
        <v>Trần Việt Phương</v>
      </c>
      <c r="D73" s="42" t="str">
        <f>[1]GD_CHUNG!D71</f>
        <v>NV Kế hoạch</v>
      </c>
      <c r="E73" s="13" t="str">
        <f>[1]GD_CHUNG!G71</f>
        <v>HD3N</v>
      </c>
      <c r="F73" s="14">
        <f>VLOOKUP(B73,[1]GD_LCD_HS_LNS!$B$4:$E$993,4,FALSE)</f>
        <v>4534000</v>
      </c>
      <c r="G73" s="54">
        <f>VLOOKUP(B73,[1]GD_CHUNG!$B$5:$N$532,13,FALSE)</f>
        <v>19026465630019</v>
      </c>
      <c r="H73" s="15">
        <f>VLOOKUP(B73,[1]GD_CHAM_CONG!$C$6:$AN$934,38,FALSE)</f>
        <v>23</v>
      </c>
      <c r="I73" s="15">
        <f>VLOOKUP(B73,[1]GD_CHAM_CONG!$C$6:$AS$934,39,FALSE)+VLOOKUP(B73,[1]GD_CHAM_CONG!$C$6:$AS$934,40,FALSE)+VLOOKUP(B73,[1]GD_CHAM_CONG!$C$6:$AS$934,41,FALSE)+VLOOKUP(B73,[1]GD_CHAM_CONG!$C$6:$AS$934,42,FALSE)+VLOOKUP(B73,[1]GD_CHAM_CONG!$C$6:$AS$934,43,FALSE)</f>
        <v>0</v>
      </c>
      <c r="J73" s="15">
        <f>VLOOKUP(B73,[1]GD_CHAM_CONG!$C$6:$AV$934,44,FALSE)+VLOOKUP(B73,[1]GD_CHAM_CONG!$C$6:$AV$934,45,FALSE)+VLOOKUP(B73,[1]GD_CHAM_CONG!$C$6:$AV$934,46,FALSE)</f>
        <v>0</v>
      </c>
      <c r="K73" s="15">
        <f>VLOOKUP(B73,[1]GD_CHAM_CONG!$C$6:$AW$934,47,FALSE)</f>
        <v>0</v>
      </c>
      <c r="L73" s="15">
        <f>VLOOKUP(B73,[1]GD_CHAM_CONG!$C$6:$AZ$934,48,FALSE)</f>
        <v>0</v>
      </c>
      <c r="M73" s="15">
        <f>VLOOKUP(B73,[1]GD_CHAM_CONG!$C$6:$BF$934,50,FALSE)+VLOOKUP(B73,[1]GD_CHAM_CONG!$C$6:$BF$934,51,FALSE)+VLOOKUP(B73,[1]GD_CHAM_CONG!$C$6:$BF$934,52,FALSE)+VLOOKUP(B73,[1]GD_CHAM_CONG!$C$6:$BF$934,53,FALSE)+VLOOKUP(B73,[1]GD_CHAM_CONG!$C$6:$BF$934,54,FALSE)</f>
        <v>0</v>
      </c>
      <c r="N73" s="16">
        <f>VLOOKUP(B73,[1]GD_CHAM_CONG!$C$1:$BK$473,61,FALSE)</f>
        <v>1</v>
      </c>
      <c r="O73" s="16">
        <f>VLOOKUP(B73,[1]GD_LCD_HS_LNS!$B$4:$F$469,5,FALSE)</f>
        <v>2.76</v>
      </c>
      <c r="P73" s="17">
        <f>VLOOKUP(B73,[1]RPT_LNS_LUONG_CHE_DO!$B$5:$BC$548,54,FALSE)</f>
        <v>12419999.999999998</v>
      </c>
      <c r="Q73" s="17">
        <f>VLOOKUP(B73,[1]RPT_LNS_LUONG_CHE_DO!$B$5:$CD$916,81,FALSE)</f>
        <v>0</v>
      </c>
      <c r="R73" s="17">
        <f>VLOOKUP(B73,[1]RPT_PHU_CAP_TN!$B$5:$G$992,6,FALSE)</f>
        <v>0</v>
      </c>
      <c r="S73" s="17">
        <f>VLOOKUP(B73,[1]RPT_TIEN_AN_TRUA!$B$5:$I$993,8,FALSE)</f>
        <v>680000</v>
      </c>
      <c r="T73" s="17">
        <f>VLOOKUP(B73,[1]RPT_LNS_LUONG_CHE_DO!$B$5:$BX$920,75,FALSE)+VLOOKUP(B73,[1]RPT_LNS_LUONG_CHE_DO!$B$5:$BY$920,76,FALSE)</f>
        <v>0</v>
      </c>
      <c r="U73" s="13">
        <f>VLOOKUP(B73,[1]RPT_CAC_KHOAN_GIAM_TRU!$B$4:$I$472,7,FALSE) + VLOOKUP(B73,[1]RPT_CAC_KHOAN_GIAM_TRU!$B$4:$I$472,8,FALSE)</f>
        <v>0</v>
      </c>
      <c r="V73" s="17">
        <f t="shared" si="0"/>
        <v>13099999.999999998</v>
      </c>
      <c r="W73" s="18">
        <f>VLOOKUP(B73,[1]RPT_BAO_HIEM!$B$5:$N$992,11,FALSE)</f>
        <v>362720</v>
      </c>
      <c r="X73" s="18">
        <f>VLOOKUP(B73,[1]RPT_BAO_HIEM!$B$5:$N$992,12,FALSE)</f>
        <v>68010</v>
      </c>
      <c r="Y73" s="18">
        <f>VLOOKUP(B73,[1]RPT_BAO_HIEM!$B$5:$N$992,13,FALSE)</f>
        <v>45340</v>
      </c>
      <c r="Z73" s="19">
        <f>MIN(VLOOKUP(B73,[1]RPT_DOAN_PHI!$B$5:$H$894,7,FALSE),115000)</f>
        <v>45340</v>
      </c>
      <c r="AA73" s="18">
        <f>VLOOKUP(B73,[1]RPT_THUE!$B$5:$H$850,7,FALSE)</f>
        <v>0</v>
      </c>
      <c r="AB73" s="18">
        <f t="shared" si="1"/>
        <v>521410</v>
      </c>
      <c r="AC73" s="20">
        <f t="shared" si="2"/>
        <v>12578589.999999998</v>
      </c>
      <c r="AD73" s="21"/>
      <c r="AE73" s="21"/>
      <c r="AF73" s="20">
        <f t="shared" si="3"/>
        <v>12578589.999999998</v>
      </c>
    </row>
    <row r="74" spans="1:43" ht="19.5" customHeight="1">
      <c r="A74" s="12">
        <f t="shared" si="5"/>
        <v>68</v>
      </c>
      <c r="B74" s="40">
        <f>[1]GD_CHUNG!B72</f>
        <v>10623</v>
      </c>
      <c r="C74" s="42" t="str">
        <f>[1]GD_CHUNG!C72</f>
        <v>Bùi Đức Hưng</v>
      </c>
      <c r="D74" s="42" t="str">
        <f>[1]GD_CHUNG!D72</f>
        <v>NV Marketing</v>
      </c>
      <c r="E74" s="13" t="str">
        <f>[1]GD_CHUNG!G72</f>
        <v>HDKX</v>
      </c>
      <c r="F74" s="14">
        <f>VLOOKUP(B74,[1]GD_LCD_HS_LNS!$B$4:$E$993,4,FALSE)</f>
        <v>4534000</v>
      </c>
      <c r="G74" s="54">
        <f>VLOOKUP(B74,[1]GD_CHUNG!$B$5:$N$532,13,FALSE)</f>
        <v>10523498957014</v>
      </c>
      <c r="H74" s="15">
        <f>VLOOKUP(B74,[1]GD_CHAM_CONG!$C$6:$AN$934,38,FALSE)</f>
        <v>23</v>
      </c>
      <c r="I74" s="15">
        <f>VLOOKUP(B74,[1]GD_CHAM_CONG!$C$6:$AS$934,39,FALSE)+VLOOKUP(B74,[1]GD_CHAM_CONG!$C$6:$AS$934,40,FALSE)+VLOOKUP(B74,[1]GD_CHAM_CONG!$C$6:$AS$934,41,FALSE)+VLOOKUP(B74,[1]GD_CHAM_CONG!$C$6:$AS$934,42,FALSE)+VLOOKUP(B74,[1]GD_CHAM_CONG!$C$6:$AS$934,43,FALSE)</f>
        <v>0</v>
      </c>
      <c r="J74" s="15">
        <f>VLOOKUP(B74,[1]GD_CHAM_CONG!$C$6:$AV$934,44,FALSE)+VLOOKUP(B74,[1]GD_CHAM_CONG!$C$6:$AV$934,45,FALSE)+VLOOKUP(B74,[1]GD_CHAM_CONG!$C$6:$AV$934,46,FALSE)</f>
        <v>0</v>
      </c>
      <c r="K74" s="15">
        <f>VLOOKUP(B74,[1]GD_CHAM_CONG!$C$6:$AW$934,47,FALSE)</f>
        <v>0</v>
      </c>
      <c r="L74" s="15">
        <f>VLOOKUP(B74,[1]GD_CHAM_CONG!$C$6:$AZ$934,48,FALSE)</f>
        <v>0</v>
      </c>
      <c r="M74" s="15">
        <f>VLOOKUP(B74,[1]GD_CHAM_CONG!$C$6:$BF$934,50,FALSE)+VLOOKUP(B74,[1]GD_CHAM_CONG!$C$6:$BF$934,51,FALSE)+VLOOKUP(B74,[1]GD_CHAM_CONG!$C$6:$BF$934,52,FALSE)+VLOOKUP(B74,[1]GD_CHAM_CONG!$C$6:$BF$934,53,FALSE)+VLOOKUP(B74,[1]GD_CHAM_CONG!$C$6:$BF$934,54,FALSE)</f>
        <v>0</v>
      </c>
      <c r="N74" s="16">
        <f>VLOOKUP(B74,[1]GD_CHAM_CONG!$C$1:$BK$473,61,FALSE)</f>
        <v>1</v>
      </c>
      <c r="O74" s="16">
        <f>VLOOKUP(B74,[1]GD_LCD_HS_LNS!$B$4:$F$469,5,FALSE)</f>
        <v>2.76</v>
      </c>
      <c r="P74" s="17">
        <f>VLOOKUP(B74,[1]RPT_LNS_LUONG_CHE_DO!$B$5:$BC$548,54,FALSE)</f>
        <v>12419999.999999998</v>
      </c>
      <c r="Q74" s="17">
        <f>VLOOKUP(B74,[1]RPT_LNS_LUONG_CHE_DO!$B$5:$CD$916,81,FALSE)</f>
        <v>0</v>
      </c>
      <c r="R74" s="17">
        <f>VLOOKUP(B74,[1]RPT_PHU_CAP_TN!$B$5:$G$992,6,FALSE)</f>
        <v>0</v>
      </c>
      <c r="S74" s="17">
        <f>VLOOKUP(B74,[1]RPT_TIEN_AN_TRUA!$B$5:$I$993,8,FALSE)</f>
        <v>680000</v>
      </c>
      <c r="T74" s="17">
        <f>VLOOKUP(B74,[1]RPT_LNS_LUONG_CHE_DO!$B$5:$BX$920,75,FALSE)+VLOOKUP(B74,[1]RPT_LNS_LUONG_CHE_DO!$B$5:$BY$920,76,FALSE)</f>
        <v>0</v>
      </c>
      <c r="U74" s="13">
        <f>VLOOKUP(B74,[1]RPT_CAC_KHOAN_GIAM_TRU!$B$4:$I$472,7,FALSE) + VLOOKUP(B74,[1]RPT_CAC_KHOAN_GIAM_TRU!$B$4:$I$472,8,FALSE)</f>
        <v>0</v>
      </c>
      <c r="V74" s="17">
        <f t="shared" si="0"/>
        <v>13099999.999999998</v>
      </c>
      <c r="W74" s="18">
        <f>VLOOKUP(B74,[1]RPT_BAO_HIEM!$B$5:$N$992,11,FALSE)</f>
        <v>362720</v>
      </c>
      <c r="X74" s="18">
        <f>VLOOKUP(B74,[1]RPT_BAO_HIEM!$B$5:$N$992,12,FALSE)</f>
        <v>68010</v>
      </c>
      <c r="Y74" s="18">
        <f>VLOOKUP(B74,[1]RPT_BAO_HIEM!$B$5:$N$992,13,FALSE)</f>
        <v>45340</v>
      </c>
      <c r="Z74" s="19">
        <f>MIN(VLOOKUP(B74,[1]RPT_DOAN_PHI!$B$5:$H$894,7,FALSE),115000)</f>
        <v>45340</v>
      </c>
      <c r="AA74" s="18">
        <f>VLOOKUP(B74,[1]RPT_THUE!$B$5:$H$850,7,FALSE)</f>
        <v>0</v>
      </c>
      <c r="AB74" s="18">
        <f t="shared" si="1"/>
        <v>521410</v>
      </c>
      <c r="AC74" s="20">
        <f t="shared" si="2"/>
        <v>12578589.999999998</v>
      </c>
      <c r="AD74" s="21"/>
      <c r="AE74" s="22"/>
      <c r="AF74" s="20">
        <f t="shared" si="3"/>
        <v>12578589.999999998</v>
      </c>
    </row>
    <row r="75" spans="1:43" ht="19.5" customHeight="1">
      <c r="A75" s="12">
        <f t="shared" si="5"/>
        <v>69</v>
      </c>
      <c r="B75" s="40">
        <f>[1]GD_CHUNG!B73</f>
        <v>11129</v>
      </c>
      <c r="C75" s="42" t="str">
        <f>[1]GD_CHUNG!C73</f>
        <v>Nguyễn Văn Hiệp</v>
      </c>
      <c r="D75" s="42" t="str">
        <f>[1]GD_CHUNG!D73</f>
        <v>NV Kế hoạch</v>
      </c>
      <c r="E75" s="13" t="str">
        <f>[1]GD_CHUNG!G73</f>
        <v>HD3N</v>
      </c>
      <c r="F75" s="14">
        <f>VLOOKUP(B75,[1]GD_LCD_HS_LNS!$B$4:$E$993,4,FALSE)</f>
        <v>4534000</v>
      </c>
      <c r="G75" s="54">
        <f>VLOOKUP(B75,[1]GD_CHUNG!$B$5:$N$532,13,FALSE)</f>
        <v>19026970091017</v>
      </c>
      <c r="H75" s="15">
        <f>VLOOKUP(B75,[1]GD_CHAM_CONG!$C$6:$AN$934,38,FALSE)</f>
        <v>23</v>
      </c>
      <c r="I75" s="15">
        <f>VLOOKUP(B75,[1]GD_CHAM_CONG!$C$6:$AS$934,39,FALSE)+VLOOKUP(B75,[1]GD_CHAM_CONG!$C$6:$AS$934,40,FALSE)+VLOOKUP(B75,[1]GD_CHAM_CONG!$C$6:$AS$934,41,FALSE)+VLOOKUP(B75,[1]GD_CHAM_CONG!$C$6:$AS$934,42,FALSE)+VLOOKUP(B75,[1]GD_CHAM_CONG!$C$6:$AS$934,43,FALSE)</f>
        <v>0</v>
      </c>
      <c r="J75" s="15">
        <f>VLOOKUP(B75,[1]GD_CHAM_CONG!$C$6:$AV$934,44,FALSE)+VLOOKUP(B75,[1]GD_CHAM_CONG!$C$6:$AV$934,45,FALSE)+VLOOKUP(B75,[1]GD_CHAM_CONG!$C$6:$AV$934,46,FALSE)</f>
        <v>0</v>
      </c>
      <c r="K75" s="15">
        <f>VLOOKUP(B75,[1]GD_CHAM_CONG!$C$6:$AW$934,47,FALSE)</f>
        <v>0</v>
      </c>
      <c r="L75" s="15">
        <f>VLOOKUP(B75,[1]GD_CHAM_CONG!$C$6:$AZ$934,48,FALSE)</f>
        <v>0</v>
      </c>
      <c r="M75" s="15">
        <f>VLOOKUP(B75,[1]GD_CHAM_CONG!$C$6:$BF$934,50,FALSE)+VLOOKUP(B75,[1]GD_CHAM_CONG!$C$6:$BF$934,51,FALSE)+VLOOKUP(B75,[1]GD_CHAM_CONG!$C$6:$BF$934,52,FALSE)+VLOOKUP(B75,[1]GD_CHAM_CONG!$C$6:$BF$934,53,FALSE)+VLOOKUP(B75,[1]GD_CHAM_CONG!$C$6:$BF$934,54,FALSE)</f>
        <v>0</v>
      </c>
      <c r="N75" s="16">
        <f>VLOOKUP(B75,[1]GD_CHAM_CONG!$C$1:$BK$473,61,FALSE)</f>
        <v>1</v>
      </c>
      <c r="O75" s="16">
        <f>VLOOKUP(B75,[1]GD_LCD_HS_LNS!$B$4:$F$469,5,FALSE)</f>
        <v>2.6</v>
      </c>
      <c r="P75" s="17">
        <f>VLOOKUP(B75,[1]RPT_LNS_LUONG_CHE_DO!$B$5:$BC$548,54,FALSE)</f>
        <v>11700000</v>
      </c>
      <c r="Q75" s="17">
        <f>VLOOKUP(B75,[1]RPT_LNS_LUONG_CHE_DO!$B$5:$CD$916,81,FALSE)</f>
        <v>0</v>
      </c>
      <c r="R75" s="17">
        <f>VLOOKUP(B75,[1]RPT_PHU_CAP_TN!$B$5:$G$992,6,FALSE)</f>
        <v>0</v>
      </c>
      <c r="S75" s="17">
        <f>VLOOKUP(B75,[1]RPT_TIEN_AN_TRUA!$B$5:$I$993,8,FALSE)</f>
        <v>680000</v>
      </c>
      <c r="T75" s="17">
        <f>VLOOKUP(B75,[1]RPT_LNS_LUONG_CHE_DO!$B$5:$BX$920,75,FALSE)+VLOOKUP(B75,[1]RPT_LNS_LUONG_CHE_DO!$B$5:$BY$920,76,FALSE)</f>
        <v>0</v>
      </c>
      <c r="U75" s="13">
        <f>VLOOKUP(B75,[1]RPT_CAC_KHOAN_GIAM_TRU!$B$4:$I$472,7,FALSE) + VLOOKUP(B75,[1]RPT_CAC_KHOAN_GIAM_TRU!$B$4:$I$472,8,FALSE)</f>
        <v>0</v>
      </c>
      <c r="V75" s="17">
        <f t="shared" si="0"/>
        <v>12380000</v>
      </c>
      <c r="W75" s="18">
        <f>VLOOKUP(B75,[1]RPT_BAO_HIEM!$B$5:$N$992,11,FALSE)</f>
        <v>362720</v>
      </c>
      <c r="X75" s="18">
        <f>VLOOKUP(B75,[1]RPT_BAO_HIEM!$B$5:$N$992,12,FALSE)</f>
        <v>68010</v>
      </c>
      <c r="Y75" s="18">
        <f>VLOOKUP(B75,[1]RPT_BAO_HIEM!$B$5:$N$992,13,FALSE)</f>
        <v>45340</v>
      </c>
      <c r="Z75" s="19">
        <f>MIN(VLOOKUP(B75,[1]RPT_DOAN_PHI!$B$5:$H$894,7,FALSE),115000)</f>
        <v>45340</v>
      </c>
      <c r="AA75" s="18">
        <f>VLOOKUP(B75,[1]RPT_THUE!$B$5:$H$850,7,FALSE)</f>
        <v>111196.5</v>
      </c>
      <c r="AB75" s="18">
        <f t="shared" si="1"/>
        <v>632606.5</v>
      </c>
      <c r="AC75" s="20">
        <f t="shared" si="2"/>
        <v>11747393.5</v>
      </c>
      <c r="AD75" s="21"/>
      <c r="AE75" s="22"/>
      <c r="AF75" s="20">
        <f t="shared" si="3"/>
        <v>11747393.5</v>
      </c>
    </row>
    <row r="76" spans="1:43" ht="19.5" customHeight="1">
      <c r="A76" s="12">
        <f t="shared" si="5"/>
        <v>70</v>
      </c>
      <c r="B76" s="40">
        <f>[1]GD_CHUNG!B74</f>
        <v>10561</v>
      </c>
      <c r="C76" s="42" t="str">
        <f>[1]GD_CHUNG!C74</f>
        <v>Vũ Quảng Ba</v>
      </c>
      <c r="D76" s="42" t="str">
        <f>[1]GD_CHUNG!D74</f>
        <v>NV Thủ kho</v>
      </c>
      <c r="E76" s="13" t="str">
        <f>[1]GD_CHUNG!G74</f>
        <v>HDKX</v>
      </c>
      <c r="F76" s="14">
        <f>VLOOKUP(B76,[1]GD_LCD_HS_LNS!$B$4:$E$993,4,FALSE)</f>
        <v>3778000</v>
      </c>
      <c r="G76" s="54">
        <f>VLOOKUP(B76,[1]GD_CHUNG!$B$5:$N$532,13,FALSE)</f>
        <v>10520047964018</v>
      </c>
      <c r="H76" s="15">
        <f>VLOOKUP(B76,[1]GD_CHAM_CONG!$C$6:$AN$934,38,FALSE)</f>
        <v>23</v>
      </c>
      <c r="I76" s="15">
        <f>VLOOKUP(B76,[1]GD_CHAM_CONG!$C$6:$AS$934,39,FALSE)+VLOOKUP(B76,[1]GD_CHAM_CONG!$C$6:$AS$934,40,FALSE)+VLOOKUP(B76,[1]GD_CHAM_CONG!$C$6:$AS$934,41,FALSE)+VLOOKUP(B76,[1]GD_CHAM_CONG!$C$6:$AS$934,42,FALSE)+VLOOKUP(B76,[1]GD_CHAM_CONG!$C$6:$AS$934,43,FALSE)</f>
        <v>0</v>
      </c>
      <c r="J76" s="15">
        <f>VLOOKUP(B76,[1]GD_CHAM_CONG!$C$6:$AV$934,44,FALSE)+VLOOKUP(B76,[1]GD_CHAM_CONG!$C$6:$AV$934,45,FALSE)+VLOOKUP(B76,[1]GD_CHAM_CONG!$C$6:$AV$934,46,FALSE)</f>
        <v>0</v>
      </c>
      <c r="K76" s="15">
        <f>VLOOKUP(B76,[1]GD_CHAM_CONG!$C$6:$AW$934,47,FALSE)</f>
        <v>0</v>
      </c>
      <c r="L76" s="15">
        <f>VLOOKUP(B76,[1]GD_CHAM_CONG!$C$6:$AZ$934,48,FALSE)</f>
        <v>0</v>
      </c>
      <c r="M76" s="15">
        <f>VLOOKUP(B76,[1]GD_CHAM_CONG!$C$6:$BF$934,50,FALSE)+VLOOKUP(B76,[1]GD_CHAM_CONG!$C$6:$BF$934,51,FALSE)+VLOOKUP(B76,[1]GD_CHAM_CONG!$C$6:$BF$934,52,FALSE)+VLOOKUP(B76,[1]GD_CHAM_CONG!$C$6:$BF$934,53,FALSE)+VLOOKUP(B76,[1]GD_CHAM_CONG!$C$6:$BF$934,54,FALSE)</f>
        <v>0</v>
      </c>
      <c r="N76" s="16">
        <f>VLOOKUP(B76,[1]GD_CHAM_CONG!$C$1:$BK$473,61,FALSE)</f>
        <v>1</v>
      </c>
      <c r="O76" s="16">
        <f>VLOOKUP(B76,[1]GD_LCD_HS_LNS!$B$4:$F$469,5,FALSE)</f>
        <v>2.2599999999999998</v>
      </c>
      <c r="P76" s="17">
        <f>VLOOKUP(B76,[1]RPT_LNS_LUONG_CHE_DO!$B$5:$BC$548,54,FALSE)</f>
        <v>10169999.999999998</v>
      </c>
      <c r="Q76" s="17">
        <f>VLOOKUP(B76,[1]RPT_LNS_LUONG_CHE_DO!$B$5:$CD$916,81,FALSE)</f>
        <v>0</v>
      </c>
      <c r="R76" s="17">
        <f>VLOOKUP(B76,[1]RPT_PHU_CAP_TN!$B$5:$G$992,6,FALSE)</f>
        <v>0</v>
      </c>
      <c r="S76" s="17">
        <f>VLOOKUP(B76,[1]RPT_TIEN_AN_TRUA!$B$5:$I$993,8,FALSE)</f>
        <v>680000</v>
      </c>
      <c r="T76" s="17">
        <f>VLOOKUP(B76,[1]RPT_LNS_LUONG_CHE_DO!$B$5:$BX$920,75,FALSE)+VLOOKUP(B76,[1]RPT_LNS_LUONG_CHE_DO!$B$5:$BY$920,76,FALSE)</f>
        <v>0</v>
      </c>
      <c r="U76" s="13">
        <f>VLOOKUP(B76,[1]RPT_CAC_KHOAN_GIAM_TRU!$B$4:$I$472,7,FALSE) + VLOOKUP(B76,[1]RPT_CAC_KHOAN_GIAM_TRU!$B$4:$I$472,8,FALSE)</f>
        <v>0</v>
      </c>
      <c r="V76" s="17">
        <f t="shared" si="0"/>
        <v>10849999.999999998</v>
      </c>
      <c r="W76" s="18">
        <f>VLOOKUP(B76,[1]RPT_BAO_HIEM!$B$5:$N$992,11,FALSE)</f>
        <v>302240</v>
      </c>
      <c r="X76" s="18">
        <f>VLOOKUP(B76,[1]RPT_BAO_HIEM!$B$5:$N$992,12,FALSE)</f>
        <v>56670</v>
      </c>
      <c r="Y76" s="18">
        <f>VLOOKUP(B76,[1]RPT_BAO_HIEM!$B$5:$N$992,13,FALSE)</f>
        <v>37780</v>
      </c>
      <c r="Z76" s="19">
        <f>MIN(VLOOKUP(B76,[1]RPT_DOAN_PHI!$B$5:$H$894,7,FALSE),115000)</f>
        <v>37780</v>
      </c>
      <c r="AA76" s="18">
        <f>VLOOKUP(B76,[1]RPT_THUE!$B$5:$H$850,7,FALSE)</f>
        <v>0</v>
      </c>
      <c r="AB76" s="18">
        <f t="shared" si="1"/>
        <v>434470</v>
      </c>
      <c r="AC76" s="20">
        <f t="shared" si="2"/>
        <v>10415529.999999998</v>
      </c>
      <c r="AD76" s="21"/>
      <c r="AE76" s="21"/>
      <c r="AF76" s="20">
        <f t="shared" si="3"/>
        <v>10415529.999999998</v>
      </c>
    </row>
    <row r="77" spans="1:43" ht="19.5" customHeight="1">
      <c r="A77" s="12">
        <f t="shared" si="5"/>
        <v>71</v>
      </c>
      <c r="B77" s="40">
        <f>[1]GD_CHUNG!B75</f>
        <v>10784</v>
      </c>
      <c r="C77" s="42" t="str">
        <f>[1]GD_CHUNG!C75</f>
        <v>Lê Thị Thạch</v>
      </c>
      <c r="D77" s="42" t="str">
        <f>[1]GD_CHUNG!D75</f>
        <v>NV Thủ kho</v>
      </c>
      <c r="E77" s="13" t="str">
        <f>[1]GD_CHUNG!G75</f>
        <v>HDKX</v>
      </c>
      <c r="F77" s="81">
        <v>4000000</v>
      </c>
      <c r="G77" s="54">
        <f>VLOOKUP(B77,[1]GD_CHUNG!$B$5:$N$532,13,FALSE)</f>
        <v>10522162762014</v>
      </c>
      <c r="H77" s="15">
        <f>VLOOKUP(B77,[1]GD_CHAM_CONG!$C$6:$AN$934,38,FALSE)</f>
        <v>23</v>
      </c>
      <c r="I77" s="15">
        <f>VLOOKUP(B77,[1]GD_CHAM_CONG!$C$6:$AS$934,39,FALSE)+VLOOKUP(B77,[1]GD_CHAM_CONG!$C$6:$AS$934,40,FALSE)+VLOOKUP(B77,[1]GD_CHAM_CONG!$C$6:$AS$934,41,FALSE)+VLOOKUP(B77,[1]GD_CHAM_CONG!$C$6:$AS$934,42,FALSE)+VLOOKUP(B77,[1]GD_CHAM_CONG!$C$6:$AS$934,43,FALSE)</f>
        <v>0</v>
      </c>
      <c r="J77" s="15">
        <f>VLOOKUP(B77,[1]GD_CHAM_CONG!$C$6:$AV$934,44,FALSE)+VLOOKUP(B77,[1]GD_CHAM_CONG!$C$6:$AV$934,45,FALSE)+VLOOKUP(B77,[1]GD_CHAM_CONG!$C$6:$AV$934,46,FALSE)</f>
        <v>0</v>
      </c>
      <c r="K77" s="15">
        <f>VLOOKUP(B77,[1]GD_CHAM_CONG!$C$6:$AW$934,47,FALSE)</f>
        <v>0</v>
      </c>
      <c r="L77" s="15">
        <f>VLOOKUP(B77,[1]GD_CHAM_CONG!$C$6:$AZ$934,48,FALSE)</f>
        <v>0</v>
      </c>
      <c r="M77" s="15">
        <f>VLOOKUP(B77,[1]GD_CHAM_CONG!$C$6:$BF$934,50,FALSE)+VLOOKUP(B77,[1]GD_CHAM_CONG!$C$6:$BF$934,51,FALSE)+VLOOKUP(B77,[1]GD_CHAM_CONG!$C$6:$BF$934,52,FALSE)+VLOOKUP(B77,[1]GD_CHAM_CONG!$C$6:$BF$934,53,FALSE)+VLOOKUP(B77,[1]GD_CHAM_CONG!$C$6:$BF$934,54,FALSE)</f>
        <v>0</v>
      </c>
      <c r="N77" s="16">
        <f>VLOOKUP(B77,[1]GD_CHAM_CONG!$C$1:$BK$473,61,FALSE)</f>
        <v>1</v>
      </c>
      <c r="O77" s="16">
        <f>VLOOKUP(B77,[1]GD_LCD_HS_LNS!$B$4:$F$469,5,FALSE)</f>
        <v>1.9</v>
      </c>
      <c r="P77" s="17">
        <f>VLOOKUP(B77,[1]RPT_LNS_LUONG_CHE_DO!$B$5:$BC$548,54,FALSE)</f>
        <v>8550000</v>
      </c>
      <c r="Q77" s="17">
        <f>VLOOKUP(B77,[1]RPT_LNS_LUONG_CHE_DO!$B$5:$CD$916,81,FALSE)</f>
        <v>0</v>
      </c>
      <c r="R77" s="17">
        <f>VLOOKUP(B77,[1]RPT_PHU_CAP_TN!$B$5:$G$992,6,FALSE)</f>
        <v>0</v>
      </c>
      <c r="S77" s="17">
        <f>VLOOKUP(B77,[1]RPT_TIEN_AN_TRUA!$B$5:$I$993,8,FALSE)</f>
        <v>680000</v>
      </c>
      <c r="T77" s="17">
        <f>VLOOKUP(B77,[1]RPT_LNS_LUONG_CHE_DO!$B$5:$BX$920,75,FALSE)+VLOOKUP(B77,[1]RPT_LNS_LUONG_CHE_DO!$B$5:$BY$920,76,FALSE)</f>
        <v>0</v>
      </c>
      <c r="U77" s="13">
        <f>VLOOKUP(B77,[1]RPT_CAC_KHOAN_GIAM_TRU!$B$4:$I$472,7,FALSE) + VLOOKUP(B77,[1]RPT_CAC_KHOAN_GIAM_TRU!$B$4:$I$472,8,FALSE)</f>
        <v>0</v>
      </c>
      <c r="V77" s="17">
        <f t="shared" si="0"/>
        <v>9230000</v>
      </c>
      <c r="W77" s="18">
        <f>VLOOKUP(B77,[1]RPT_BAO_HIEM!$B$5:$N$992,11,FALSE)</f>
        <v>279040</v>
      </c>
      <c r="X77" s="18">
        <f>VLOOKUP(B77,[1]RPT_BAO_HIEM!$B$5:$N$992,12,FALSE)</f>
        <v>52320</v>
      </c>
      <c r="Y77" s="18">
        <f>VLOOKUP(B77,[1]RPT_BAO_HIEM!$B$5:$N$992,13,FALSE)</f>
        <v>34880</v>
      </c>
      <c r="Z77" s="19">
        <f>MIN(VLOOKUP(B77,[1]RPT_DOAN_PHI!$B$5:$H$894,7,FALSE),115000)</f>
        <v>34880</v>
      </c>
      <c r="AA77" s="18">
        <f>VLOOKUP(B77,[1]RPT_THUE!$B$5:$H$850,7,FALSE)</f>
        <v>0</v>
      </c>
      <c r="AB77" s="18">
        <f t="shared" si="1"/>
        <v>401120</v>
      </c>
      <c r="AC77" s="20">
        <f t="shared" si="2"/>
        <v>8828880</v>
      </c>
      <c r="AD77" s="21"/>
      <c r="AE77" s="21"/>
      <c r="AF77" s="20">
        <f t="shared" si="3"/>
        <v>8828880</v>
      </c>
    </row>
    <row r="78" spans="1:43" ht="19.5" customHeight="1">
      <c r="A78" s="12">
        <f t="shared" si="5"/>
        <v>72</v>
      </c>
      <c r="B78" s="40">
        <f>[1]GD_CHUNG!B76</f>
        <v>10558</v>
      </c>
      <c r="C78" s="42" t="str">
        <f>[1]GD_CHUNG!C76</f>
        <v>Vương Hoàng Linh</v>
      </c>
      <c r="D78" s="42" t="str">
        <f>[1]GD_CHUNG!D76</f>
        <v>Chuyên viên pháp lý</v>
      </c>
      <c r="E78" s="13" t="str">
        <f>[1]GD_CHUNG!G76</f>
        <v>HDKX</v>
      </c>
      <c r="F78" s="14">
        <f>VLOOKUP(B78,[1]GD_LCD_HS_LNS!$B$4:$E$993,4,FALSE)</f>
        <v>4534000</v>
      </c>
      <c r="G78" s="54">
        <f>VLOOKUP(B78,[1]GD_CHUNG!$B$5:$N$532,13,FALSE)</f>
        <v>10524109595011</v>
      </c>
      <c r="H78" s="15">
        <f>VLOOKUP(B78,[1]GD_CHAM_CONG!$C$6:$AN$934,38,FALSE)</f>
        <v>23</v>
      </c>
      <c r="I78" s="15">
        <f>VLOOKUP(B78,[1]GD_CHAM_CONG!$C$6:$AS$934,39,FALSE)+VLOOKUP(B78,[1]GD_CHAM_CONG!$C$6:$AS$934,40,FALSE)+VLOOKUP(B78,[1]GD_CHAM_CONG!$C$6:$AS$934,41,FALSE)+VLOOKUP(B78,[1]GD_CHAM_CONG!$C$6:$AS$934,42,FALSE)+VLOOKUP(B78,[1]GD_CHAM_CONG!$C$6:$AS$934,43,FALSE)</f>
        <v>0</v>
      </c>
      <c r="J78" s="15">
        <f>VLOOKUP(B78,[1]GD_CHAM_CONG!$C$6:$AV$934,44,FALSE)+VLOOKUP(B78,[1]GD_CHAM_CONG!$C$6:$AV$934,45,FALSE)+VLOOKUP(B78,[1]GD_CHAM_CONG!$C$6:$AV$934,46,FALSE)</f>
        <v>0</v>
      </c>
      <c r="K78" s="15">
        <f>VLOOKUP(B78,[1]GD_CHAM_CONG!$C$6:$AW$934,47,FALSE)</f>
        <v>0</v>
      </c>
      <c r="L78" s="15">
        <f>VLOOKUP(B78,[1]GD_CHAM_CONG!$C$6:$AZ$934,48,FALSE)</f>
        <v>0</v>
      </c>
      <c r="M78" s="15">
        <f>VLOOKUP(B78,[1]GD_CHAM_CONG!$C$6:$BF$934,50,FALSE)+VLOOKUP(B78,[1]GD_CHAM_CONG!$C$6:$BF$934,51,FALSE)+VLOOKUP(B78,[1]GD_CHAM_CONG!$C$6:$BF$934,52,FALSE)+VLOOKUP(B78,[1]GD_CHAM_CONG!$C$6:$BF$934,53,FALSE)+VLOOKUP(B78,[1]GD_CHAM_CONG!$C$6:$BF$934,54,FALSE)</f>
        <v>0</v>
      </c>
      <c r="N78" s="16">
        <f>VLOOKUP(B78,[1]GD_CHAM_CONG!$C$1:$BK$473,61,FALSE)</f>
        <v>0.8</v>
      </c>
      <c r="O78" s="16">
        <f>VLOOKUP(B78,[1]GD_LCD_HS_LNS!$B$4:$F$469,5,FALSE)</f>
        <v>2.76</v>
      </c>
      <c r="P78" s="17">
        <f>VLOOKUP(B78,[1]RPT_LNS_LUONG_CHE_DO!$B$5:$BC$548,54,FALSE)</f>
        <v>9935999.9999999981</v>
      </c>
      <c r="Q78" s="17">
        <f>VLOOKUP(B78,[1]RPT_LNS_LUONG_CHE_DO!$B$5:$CD$916,81,FALSE)</f>
        <v>0</v>
      </c>
      <c r="R78" s="17">
        <f>VLOOKUP(B78,[1]RPT_PHU_CAP_TN!$B$5:$G$992,6,FALSE)</f>
        <v>0</v>
      </c>
      <c r="S78" s="17">
        <f>VLOOKUP(B78,[1]RPT_TIEN_AN_TRUA!$B$5:$I$993,8,FALSE)</f>
        <v>680000</v>
      </c>
      <c r="T78" s="17">
        <f>VLOOKUP(B78,[1]RPT_LNS_LUONG_CHE_DO!$B$5:$BX$920,75,FALSE)+VLOOKUP(B78,[1]RPT_LNS_LUONG_CHE_DO!$B$5:$BY$920,76,FALSE)</f>
        <v>0</v>
      </c>
      <c r="U78" s="13">
        <f>VLOOKUP(B78,[1]RPT_CAC_KHOAN_GIAM_TRU!$B$4:$I$472,7,FALSE) + VLOOKUP(B78,[1]RPT_CAC_KHOAN_GIAM_TRU!$B$4:$I$472,8,FALSE)</f>
        <v>0</v>
      </c>
      <c r="V78" s="17">
        <f t="shared" si="0"/>
        <v>10615999.999999998</v>
      </c>
      <c r="W78" s="18">
        <f>VLOOKUP(B78,[1]RPT_BAO_HIEM!$B$5:$N$992,11,FALSE)</f>
        <v>362720</v>
      </c>
      <c r="X78" s="18">
        <f>VLOOKUP(B78,[1]RPT_BAO_HIEM!$B$5:$N$992,12,FALSE)</f>
        <v>68010</v>
      </c>
      <c r="Y78" s="18">
        <f>VLOOKUP(B78,[1]RPT_BAO_HIEM!$B$5:$N$992,13,FALSE)</f>
        <v>45340</v>
      </c>
      <c r="Z78" s="19">
        <f>MIN(VLOOKUP(B78,[1]RPT_DOAN_PHI!$B$5:$H$894,7,FALSE),115000)</f>
        <v>45340</v>
      </c>
      <c r="AA78" s="18">
        <f>VLOOKUP(B78,[1]RPT_THUE!$B$5:$H$850,7,FALSE)</f>
        <v>0</v>
      </c>
      <c r="AB78" s="18">
        <f t="shared" si="1"/>
        <v>521410</v>
      </c>
      <c r="AC78" s="20">
        <f t="shared" si="2"/>
        <v>10094589.999999998</v>
      </c>
      <c r="AD78" s="21"/>
      <c r="AE78" s="21"/>
      <c r="AF78" s="20">
        <f t="shared" si="3"/>
        <v>10094589.999999998</v>
      </c>
    </row>
    <row r="79" spans="1:43" ht="19.5" customHeight="1">
      <c r="A79" s="12">
        <f t="shared" si="5"/>
        <v>73</v>
      </c>
      <c r="B79" s="40">
        <f>[1]GD_CHUNG!B77</f>
        <v>10564</v>
      </c>
      <c r="C79" s="42" t="str">
        <f>[1]GD_CHUNG!C77</f>
        <v>Nguyễn Thị Quỳnh Anh</v>
      </c>
      <c r="D79" s="42" t="str">
        <f>[1]GD_CHUNG!D77</f>
        <v>Nv Thống kê</v>
      </c>
      <c r="E79" s="13" t="str">
        <f>[1]GD_CHUNG!G77</f>
        <v>HDKX</v>
      </c>
      <c r="F79" s="14">
        <f>VLOOKUP(B79,[1]GD_LCD_HS_LNS!$B$4:$E$993,4,FALSE)</f>
        <v>4534000</v>
      </c>
      <c r="G79" s="54">
        <f>VLOOKUP(B79,[1]GD_CHUNG!$B$5:$N$532,13,FALSE)</f>
        <v>10522162015014</v>
      </c>
      <c r="H79" s="15">
        <f>VLOOKUP(B79,[1]GD_CHAM_CONG!$C$6:$AN$934,38,FALSE)</f>
        <v>23</v>
      </c>
      <c r="I79" s="15">
        <f>VLOOKUP(B79,[1]GD_CHAM_CONG!$C$6:$AS$934,39,FALSE)+VLOOKUP(B79,[1]GD_CHAM_CONG!$C$6:$AS$934,40,FALSE)+VLOOKUP(B79,[1]GD_CHAM_CONG!$C$6:$AS$934,41,FALSE)+VLOOKUP(B79,[1]GD_CHAM_CONG!$C$6:$AS$934,42,FALSE)+VLOOKUP(B79,[1]GD_CHAM_CONG!$C$6:$AS$934,43,FALSE)</f>
        <v>0</v>
      </c>
      <c r="J79" s="15">
        <f>VLOOKUP(B79,[1]GD_CHAM_CONG!$C$6:$AV$934,44,FALSE)+VLOOKUP(B79,[1]GD_CHAM_CONG!$C$6:$AV$934,45,FALSE)+VLOOKUP(B79,[1]GD_CHAM_CONG!$C$6:$AV$934,46,FALSE)</f>
        <v>0</v>
      </c>
      <c r="K79" s="15">
        <f>VLOOKUP(B79,[1]GD_CHAM_CONG!$C$6:$AW$934,47,FALSE)</f>
        <v>0</v>
      </c>
      <c r="L79" s="15">
        <f>VLOOKUP(B79,[1]GD_CHAM_CONG!$C$6:$AZ$934,48,FALSE)</f>
        <v>0</v>
      </c>
      <c r="M79" s="15">
        <f>VLOOKUP(B79,[1]GD_CHAM_CONG!$C$6:$BF$934,50,FALSE)+VLOOKUP(B79,[1]GD_CHAM_CONG!$C$6:$BF$934,51,FALSE)+VLOOKUP(B79,[1]GD_CHAM_CONG!$C$6:$BF$934,52,FALSE)+VLOOKUP(B79,[1]GD_CHAM_CONG!$C$6:$BF$934,53,FALSE)+VLOOKUP(B79,[1]GD_CHAM_CONG!$C$6:$BF$934,54,FALSE)</f>
        <v>0</v>
      </c>
      <c r="N79" s="15">
        <f>VLOOKUP(B79,[1]GD_CHAM_CONG!$C$1:$BK$473,61,FALSE)</f>
        <v>1</v>
      </c>
      <c r="O79" s="16">
        <f>VLOOKUP(B79,[1]GD_LCD_HS_LNS!$B$4:$F$469,5,FALSE)</f>
        <v>2.2000000000000002</v>
      </c>
      <c r="P79" s="17">
        <f>VLOOKUP(B79,[1]RPT_LNS_LUONG_CHE_DO!$B$5:$BC$548,54,FALSE)</f>
        <v>9900000</v>
      </c>
      <c r="Q79" s="17">
        <f>VLOOKUP(B79,[1]RPT_LNS_LUONG_CHE_DO!$B$5:$CD$916,81,FALSE)</f>
        <v>0</v>
      </c>
      <c r="R79" s="17">
        <f>VLOOKUP(B79,[1]RPT_PHU_CAP_TN!$B$5:$G$992,6,FALSE)</f>
        <v>0</v>
      </c>
      <c r="S79" s="17">
        <f>VLOOKUP(B79,[1]RPT_TIEN_AN_TRUA!$B$5:$I$993,8,FALSE)</f>
        <v>680000</v>
      </c>
      <c r="T79" s="17">
        <f>VLOOKUP(B79,[1]RPT_LNS_LUONG_CHE_DO!$B$5:$BX$920,75,FALSE)+VLOOKUP(B79,[1]RPT_LNS_LUONG_CHE_DO!$B$5:$BY$920,76,FALSE)</f>
        <v>0</v>
      </c>
      <c r="U79" s="13">
        <f>VLOOKUP(B79,[1]RPT_CAC_KHOAN_GIAM_TRU!$B$4:$I$472,7,FALSE) + VLOOKUP(B79,[1]RPT_CAC_KHOAN_GIAM_TRU!$B$4:$I$472,8,FALSE)</f>
        <v>0</v>
      </c>
      <c r="V79" s="17">
        <f t="shared" si="0"/>
        <v>10580000</v>
      </c>
      <c r="W79" s="18">
        <f>VLOOKUP(B79,[1]RPT_BAO_HIEM!$B$5:$N$992,11,FALSE)</f>
        <v>362720</v>
      </c>
      <c r="X79" s="18">
        <f>VLOOKUP(B79,[1]RPT_BAO_HIEM!$B$5:$N$992,12,FALSE)</f>
        <v>68010</v>
      </c>
      <c r="Y79" s="18">
        <f>VLOOKUP(B79,[1]RPT_BAO_HIEM!$B$5:$N$992,13,FALSE)</f>
        <v>45340</v>
      </c>
      <c r="Z79" s="19">
        <f>MIN(VLOOKUP(B79,[1]RPT_DOAN_PHI!$B$5:$H$894,7,FALSE),115000)</f>
        <v>45340</v>
      </c>
      <c r="AA79" s="18">
        <f>VLOOKUP(B79,[1]RPT_THUE!$B$5:$H$850,7,FALSE)</f>
        <v>0</v>
      </c>
      <c r="AB79" s="18">
        <f t="shared" si="1"/>
        <v>521410</v>
      </c>
      <c r="AC79" s="20">
        <f t="shared" si="2"/>
        <v>10058590</v>
      </c>
      <c r="AD79" s="22"/>
      <c r="AE79" s="21"/>
      <c r="AF79" s="20">
        <f t="shared" si="3"/>
        <v>10058590</v>
      </c>
    </row>
    <row r="80" spans="1:43" ht="19.5" customHeight="1">
      <c r="A80" s="12">
        <f t="shared" si="5"/>
        <v>74</v>
      </c>
      <c r="B80" s="40">
        <f>[1]GD_CHUNG!B78</f>
        <v>10641</v>
      </c>
      <c r="C80" s="42" t="str">
        <f>[1]GD_CHUNG!C78</f>
        <v>Nguyễn Kim Oanh</v>
      </c>
      <c r="D80" s="42" t="str">
        <f>[1]GD_CHUNG!D78</f>
        <v>Trưởng phòng</v>
      </c>
      <c r="E80" s="13" t="str">
        <f>[1]GD_CHUNG!G78</f>
        <v>HDKX</v>
      </c>
      <c r="F80" s="26">
        <f>VLOOKUP(B80,[1]GD_LCD_HS_LNS!$B$4:$E$993,4,FALSE)</f>
        <v>5503000</v>
      </c>
      <c r="G80" s="54">
        <f>VLOOKUP(B80,[1]GD_CHUNG!$B$5:$N$532,13,FALSE)</f>
        <v>10520003086013</v>
      </c>
      <c r="H80" s="15">
        <f>VLOOKUP(B80,[1]GD_CHAM_CONG!$C$6:$AN$934,38,FALSE)</f>
        <v>23</v>
      </c>
      <c r="I80" s="15">
        <f>VLOOKUP(B80,[1]GD_CHAM_CONG!$C$6:$AS$934,39,FALSE)+VLOOKUP(B80,[1]GD_CHAM_CONG!$C$6:$AS$934,40,FALSE)+VLOOKUP(B80,[1]GD_CHAM_CONG!$C$6:$AS$934,41,FALSE)+VLOOKUP(B80,[1]GD_CHAM_CONG!$C$6:$AS$934,42,FALSE)+VLOOKUP(B80,[1]GD_CHAM_CONG!$C$6:$AS$934,43,FALSE)</f>
        <v>0</v>
      </c>
      <c r="J80" s="15">
        <f>VLOOKUP(B80,[1]GD_CHAM_CONG!$C$6:$AV$934,44,FALSE)+VLOOKUP(B80,[1]GD_CHAM_CONG!$C$6:$AV$934,45,FALSE)+VLOOKUP(B80,[1]GD_CHAM_CONG!$C$6:$AV$934,46,FALSE)</f>
        <v>0</v>
      </c>
      <c r="K80" s="15">
        <f>VLOOKUP(B80,[1]GD_CHAM_CONG!$C$6:$AW$934,47,FALSE)</f>
        <v>0</v>
      </c>
      <c r="L80" s="15">
        <f>VLOOKUP(B80,[1]GD_CHAM_CONG!$C$6:$AZ$934,48,FALSE)</f>
        <v>0</v>
      </c>
      <c r="M80" s="15">
        <f>VLOOKUP(B80,[1]GD_CHAM_CONG!$C$6:$BF$934,50,FALSE)+VLOOKUP(B80,[1]GD_CHAM_CONG!$C$6:$BF$934,51,FALSE)+VLOOKUP(B80,[1]GD_CHAM_CONG!$C$6:$BF$934,52,FALSE)+VLOOKUP(B80,[1]GD_CHAM_CONG!$C$6:$BF$934,53,FALSE)+VLOOKUP(B80,[1]GD_CHAM_CONG!$C$6:$BF$934,54,FALSE)</f>
        <v>0</v>
      </c>
      <c r="N80" s="16">
        <f>VLOOKUP(B80,[1]GD_CHAM_CONG!$C$1:$BK$473,61,FALSE)</f>
        <v>1</v>
      </c>
      <c r="O80" s="16">
        <f>VLOOKUP(B80,[1]GD_LCD_HS_LNS!$B$4:$F$469,5,FALSE)</f>
        <v>6.33</v>
      </c>
      <c r="P80" s="17">
        <f>VLOOKUP(B80,[1]RPT_LNS_LUONG_CHE_DO!$B$5:$BC$548,54,FALSE)</f>
        <v>28485000</v>
      </c>
      <c r="Q80" s="17">
        <f>VLOOKUP(B80,[1]RPT_LNS_LUONG_CHE_DO!$B$5:$CD$916,81,FALSE)</f>
        <v>0</v>
      </c>
      <c r="R80" s="27">
        <f>VLOOKUP(B80,[1]RPT_PHU_CAP_TN!$B$5:$G$992,6,FALSE)</f>
        <v>0</v>
      </c>
      <c r="S80" s="27">
        <f>VLOOKUP(B80,[1]RPT_TIEN_AN_TRUA!$B$5:$I$993,8,FALSE)</f>
        <v>680000</v>
      </c>
      <c r="T80" s="17">
        <f>VLOOKUP(B80,[1]RPT_LNS_LUONG_CHE_DO!$B$5:$BX$920,75,FALSE)+VLOOKUP(B80,[1]RPT_LNS_LUONG_CHE_DO!$B$5:$BY$920,76,FALSE)</f>
        <v>0</v>
      </c>
      <c r="U80" s="13">
        <f>VLOOKUP(B80,[1]RPT_CAC_KHOAN_GIAM_TRU!$B$4:$I$472,7,FALSE) + VLOOKUP(B80,[1]RPT_CAC_KHOAN_GIAM_TRU!$B$4:$I$472,8,FALSE)</f>
        <v>0</v>
      </c>
      <c r="V80" s="27">
        <f t="shared" si="0"/>
        <v>29165000</v>
      </c>
      <c r="W80" s="27">
        <f>VLOOKUP(B80,[1]RPT_BAO_HIEM!$B$5:$N$992,11,FALSE)</f>
        <v>440240</v>
      </c>
      <c r="X80" s="27">
        <f>VLOOKUP(B80,[1]RPT_BAO_HIEM!$B$5:$N$992,12,FALSE)</f>
        <v>82545</v>
      </c>
      <c r="Y80" s="27">
        <f>VLOOKUP(B80,[1]RPT_BAO_HIEM!$B$5:$N$992,13,FALSE)</f>
        <v>55030</v>
      </c>
      <c r="Z80" s="19">
        <f>MIN(VLOOKUP(B80,[1]RPT_DOAN_PHI!$B$5:$H$894,7,FALSE),115000)</f>
        <v>55030</v>
      </c>
      <c r="AA80" s="27">
        <f>VLOOKUP(B80,[1]RPT_THUE!$B$5:$H$850,7,FALSE)</f>
        <v>1006077.75</v>
      </c>
      <c r="AB80" s="27">
        <f t="shared" si="1"/>
        <v>1638922.75</v>
      </c>
      <c r="AC80" s="27">
        <f t="shared" si="2"/>
        <v>27526077.25</v>
      </c>
      <c r="AD80" s="21"/>
      <c r="AE80" s="21"/>
      <c r="AF80" s="20">
        <f t="shared" si="3"/>
        <v>27526077.25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32" ht="19.5" customHeight="1">
      <c r="A81" s="12">
        <f t="shared" si="5"/>
        <v>75</v>
      </c>
      <c r="B81" s="40">
        <f>[1]GD_CHUNG!B79</f>
        <v>10640</v>
      </c>
      <c r="C81" s="42" t="str">
        <f>[1]GD_CHUNG!C79</f>
        <v>Trần Phương Dung</v>
      </c>
      <c r="D81" s="42" t="str">
        <f>[1]GD_CHUNG!D79</f>
        <v>Phó Trưởng Phòng</v>
      </c>
      <c r="E81" s="13" t="str">
        <f>[1]GD_CHUNG!G79</f>
        <v>HDKX</v>
      </c>
      <c r="F81" s="14">
        <f>VLOOKUP(B81,[1]GD_LCD_HS_LNS!$B$4:$E$993,4,FALSE)</f>
        <v>5309000</v>
      </c>
      <c r="G81" s="54">
        <f>VLOOKUP(B81,[1]GD_CHUNG!$B$5:$N$532,13,FALSE)</f>
        <v>10520027367013</v>
      </c>
      <c r="H81" s="15">
        <f>VLOOKUP(B81,[1]GD_CHAM_CONG!$C$6:$AN$934,38,FALSE)</f>
        <v>0</v>
      </c>
      <c r="I81" s="15">
        <f>VLOOKUP(B81,[1]GD_CHAM_CONG!$C$6:$AS$934,39,FALSE)+VLOOKUP(B81,[1]GD_CHAM_CONG!$C$6:$AS$934,40,FALSE)+VLOOKUP(B81,[1]GD_CHAM_CONG!$C$6:$AS$934,41,FALSE)+VLOOKUP(B81,[1]GD_CHAM_CONG!$C$6:$AS$934,42,FALSE)+VLOOKUP(B81,[1]GD_CHAM_CONG!$C$6:$AS$934,43,FALSE)</f>
        <v>0</v>
      </c>
      <c r="J81" s="15">
        <f>VLOOKUP(B81,[1]GD_CHAM_CONG!$C$6:$AV$934,44,FALSE)+VLOOKUP(B81,[1]GD_CHAM_CONG!$C$6:$AV$934,45,FALSE)+VLOOKUP(B81,[1]GD_CHAM_CONG!$C$6:$AV$934,46,FALSE)</f>
        <v>23</v>
      </c>
      <c r="K81" s="15">
        <f>VLOOKUP(B81,[1]GD_CHAM_CONG!$C$6:$AW$934,47,FALSE)</f>
        <v>0</v>
      </c>
      <c r="L81" s="15">
        <f>VLOOKUP(B81,[1]GD_CHAM_CONG!$C$6:$AZ$934,48,FALSE)</f>
        <v>0</v>
      </c>
      <c r="M81" s="15">
        <f>VLOOKUP(B81,[1]GD_CHAM_CONG!$C$6:$BF$934,50,FALSE)+VLOOKUP(B81,[1]GD_CHAM_CONG!$C$6:$BF$934,51,FALSE)+VLOOKUP(B81,[1]GD_CHAM_CONG!$C$6:$BF$934,52,FALSE)+VLOOKUP(B81,[1]GD_CHAM_CONG!$C$6:$BF$934,53,FALSE)+VLOOKUP(B81,[1]GD_CHAM_CONG!$C$6:$BF$934,54,FALSE)</f>
        <v>0</v>
      </c>
      <c r="N81" s="16">
        <f>VLOOKUP(B81,[1]GD_CHAM_CONG!$C$1:$BK$473,61,FALSE)</f>
        <v>1</v>
      </c>
      <c r="O81" s="16">
        <f>VLOOKUP(B81,[1]GD_LCD_HS_LNS!$B$4:$F$469,5,FALSE)</f>
        <v>5.19</v>
      </c>
      <c r="P81" s="17">
        <f>VLOOKUP(B81,[1]RPT_LNS_LUONG_CHE_DO!$B$5:$BC$548,54,FALSE)</f>
        <v>2335500</v>
      </c>
      <c r="Q81" s="17">
        <f>VLOOKUP(B81,[1]RPT_LNS_LUONG_CHE_DO!$B$5:$CD$916,81,FALSE)</f>
        <v>0</v>
      </c>
      <c r="R81" s="17">
        <f>VLOOKUP(B81,[1]RPT_PHU_CAP_TN!$B$5:$G$992,6,FALSE)</f>
        <v>0</v>
      </c>
      <c r="S81" s="17">
        <f>VLOOKUP(B81,[1]RPT_TIEN_AN_TRUA!$B$5:$I$993,8,FALSE)</f>
        <v>0</v>
      </c>
      <c r="T81" s="17">
        <f>VLOOKUP(B81,[1]RPT_LNS_LUONG_CHE_DO!$B$5:$BX$920,75,FALSE)+VLOOKUP(B81,[1]RPT_LNS_LUONG_CHE_DO!$B$5:$BY$920,76,FALSE)</f>
        <v>0</v>
      </c>
      <c r="U81" s="13">
        <f>VLOOKUP(B81,[1]RPT_CAC_KHOAN_GIAM_TRU!$B$4:$I$472,7,FALSE) + VLOOKUP(B81,[1]RPT_CAC_KHOAN_GIAM_TRU!$B$4:$I$472,8,FALSE)</f>
        <v>0</v>
      </c>
      <c r="V81" s="17">
        <f t="shared" si="0"/>
        <v>2335500</v>
      </c>
      <c r="W81" s="18">
        <f>VLOOKUP(B81,[1]RPT_BAO_HIEM!$B$5:$N$992,11,FALSE)</f>
        <v>0</v>
      </c>
      <c r="X81" s="18">
        <f>VLOOKUP(B81,[1]RPT_BAO_HIEM!$B$5:$N$992,12,FALSE)</f>
        <v>0</v>
      </c>
      <c r="Y81" s="18">
        <f>VLOOKUP(B81,[1]RPT_BAO_HIEM!$B$5:$N$992,13,FALSE)</f>
        <v>0</v>
      </c>
      <c r="Z81" s="19">
        <f>MIN(VLOOKUP(B81,[1]RPT_DOAN_PHI!$B$5:$H$894,7,FALSE),115000)</f>
        <v>0</v>
      </c>
      <c r="AA81" s="18">
        <f>VLOOKUP(B81,[1]RPT_THUE!$B$5:$H$850,7,FALSE)</f>
        <v>0</v>
      </c>
      <c r="AB81" s="18">
        <f t="shared" si="1"/>
        <v>0</v>
      </c>
      <c r="AC81" s="20">
        <f t="shared" si="2"/>
        <v>2335500</v>
      </c>
      <c r="AD81" s="21"/>
      <c r="AE81" s="21"/>
      <c r="AF81" s="20">
        <f t="shared" si="3"/>
        <v>2335500</v>
      </c>
    </row>
    <row r="82" spans="1:32" ht="19.5" customHeight="1">
      <c r="A82" s="12">
        <f t="shared" si="5"/>
        <v>76</v>
      </c>
      <c r="B82" s="40">
        <f>[1]GD_CHUNG!B80</f>
        <v>10629</v>
      </c>
      <c r="C82" s="42" t="str">
        <f>[1]GD_CHUNG!C80</f>
        <v>Nguyễn Thị Cúc</v>
      </c>
      <c r="D82" s="42" t="str">
        <f>[1]GD_CHUNG!D80</f>
        <v>Đội trưởng</v>
      </c>
      <c r="E82" s="13" t="str">
        <f>[1]GD_CHUNG!G80</f>
        <v>HDKX</v>
      </c>
      <c r="F82" s="14">
        <f>VLOOKUP(B82,[1]GD_LCD_HS_LNS!$B$4:$E$993,4,FALSE)</f>
        <v>5115000</v>
      </c>
      <c r="G82" s="54">
        <f>VLOOKUP(B82,[1]GD_CHUNG!$B$5:$N$532,13,FALSE)</f>
        <v>10522162395011</v>
      </c>
      <c r="H82" s="15">
        <f>VLOOKUP(B82,[1]GD_CHAM_CONG!$C$6:$AN$934,38,FALSE)</f>
        <v>27</v>
      </c>
      <c r="I82" s="15">
        <f>VLOOKUP(B82,[1]GD_CHAM_CONG!$C$6:$AS$934,39,FALSE)+VLOOKUP(B82,[1]GD_CHAM_CONG!$C$6:$AS$934,40,FALSE)+VLOOKUP(B82,[1]GD_CHAM_CONG!$C$6:$AS$934,41,FALSE)+VLOOKUP(B82,[1]GD_CHAM_CONG!$C$6:$AS$934,42,FALSE)+VLOOKUP(B82,[1]GD_CHAM_CONG!$C$6:$AS$934,43,FALSE)</f>
        <v>0</v>
      </c>
      <c r="J82" s="15">
        <f>VLOOKUP(B82,[1]GD_CHAM_CONG!$C$6:$AV$934,44,FALSE)+VLOOKUP(B82,[1]GD_CHAM_CONG!$C$6:$AV$934,45,FALSE)+VLOOKUP(B82,[1]GD_CHAM_CONG!$C$6:$AV$934,46,FALSE)</f>
        <v>0</v>
      </c>
      <c r="K82" s="15">
        <f>VLOOKUP(B82,[1]GD_CHAM_CONG!$C$6:$AW$934,47,FALSE)</f>
        <v>0</v>
      </c>
      <c r="L82" s="15">
        <f>VLOOKUP(B82,[1]GD_CHAM_CONG!$C$6:$AZ$934,48,FALSE)</f>
        <v>0</v>
      </c>
      <c r="M82" s="15">
        <f>VLOOKUP(B82,[1]GD_CHAM_CONG!$C$6:$BF$934,50,FALSE)+VLOOKUP(B82,[1]GD_CHAM_CONG!$C$6:$BF$934,51,FALSE)+VLOOKUP(B82,[1]GD_CHAM_CONG!$C$6:$BF$934,52,FALSE)+VLOOKUP(B82,[1]GD_CHAM_CONG!$C$6:$BF$934,53,FALSE)+VLOOKUP(B82,[1]GD_CHAM_CONG!$C$6:$BF$934,54,FALSE)</f>
        <v>0</v>
      </c>
      <c r="N82" s="16">
        <f>VLOOKUP(B82,[1]GD_CHAM_CONG!$C$1:$BK$473,61,FALSE)</f>
        <v>1</v>
      </c>
      <c r="O82" s="16">
        <f>VLOOKUP(B82,[1]GD_LCD_HS_LNS!$B$4:$F$469,5,FALSE)</f>
        <v>3.99</v>
      </c>
      <c r="P82" s="17">
        <f>VLOOKUP(B82,[1]RPT_LNS_LUONG_CHE_DO!$B$5:$BC$548,54,FALSE)</f>
        <v>17955000</v>
      </c>
      <c r="Q82" s="17">
        <f>VLOOKUP(B82,[1]RPT_LNS_LUONG_CHE_DO!$B$5:$CD$916,81,FALSE)</f>
        <v>0</v>
      </c>
      <c r="R82" s="17">
        <f>VLOOKUP(B82,[1]RPT_PHU_CAP_TN!$B$5:$G$992,6,FALSE)</f>
        <v>0</v>
      </c>
      <c r="S82" s="17">
        <f>VLOOKUP(B82,[1]RPT_TIEN_AN_TRUA!$B$5:$I$993,8,FALSE)</f>
        <v>680000</v>
      </c>
      <c r="T82" s="17">
        <f>VLOOKUP(B82,[1]RPT_LNS_LUONG_CHE_DO!$B$5:$BX$920,75,FALSE)+VLOOKUP(B82,[1]RPT_LNS_LUONG_CHE_DO!$B$5:$BY$920,76,FALSE)</f>
        <v>295096.15384615387</v>
      </c>
      <c r="U82" s="13">
        <f>VLOOKUP(B82,[1]RPT_CAC_KHOAN_GIAM_TRU!$B$4:$I$472,7,FALSE) + VLOOKUP(B82,[1]RPT_CAC_KHOAN_GIAM_TRU!$B$4:$I$472,8,FALSE)</f>
        <v>98365.384615384624</v>
      </c>
      <c r="V82" s="17">
        <f t="shared" si="0"/>
        <v>18930096.153846152</v>
      </c>
      <c r="W82" s="18">
        <f>VLOOKUP(B82,[1]RPT_BAO_HIEM!$B$5:$N$992,11,FALSE)</f>
        <v>409200</v>
      </c>
      <c r="X82" s="18">
        <f>VLOOKUP(B82,[1]RPT_BAO_HIEM!$B$5:$N$992,12,FALSE)</f>
        <v>76725</v>
      </c>
      <c r="Y82" s="18">
        <f>VLOOKUP(B82,[1]RPT_BAO_HIEM!$B$5:$N$992,13,FALSE)</f>
        <v>51150</v>
      </c>
      <c r="Z82" s="19">
        <f>MIN(VLOOKUP(B82,[1]RPT_DOAN_PHI!$B$5:$H$894,7,FALSE),115000)</f>
        <v>51150</v>
      </c>
      <c r="AA82" s="18">
        <f>VLOOKUP(B82,[1]RPT_THUE!$B$5:$H$850,7,FALSE)</f>
        <v>261302.11538461526</v>
      </c>
      <c r="AB82" s="18">
        <f t="shared" si="1"/>
        <v>849527.11538461526</v>
      </c>
      <c r="AC82" s="20">
        <f t="shared" si="2"/>
        <v>18080569.038461536</v>
      </c>
      <c r="AD82" s="21"/>
      <c r="AE82" s="21"/>
      <c r="AF82" s="20">
        <f t="shared" si="3"/>
        <v>18080569.038461536</v>
      </c>
    </row>
    <row r="83" spans="1:32" ht="19.5" customHeight="1">
      <c r="A83" s="12">
        <f t="shared" si="5"/>
        <v>77</v>
      </c>
      <c r="B83" s="40">
        <f>[1]GD_CHUNG!B81</f>
        <v>10628</v>
      </c>
      <c r="C83" s="42" t="str">
        <f>[1]GD_CHUNG!C81</f>
        <v>Nguyễn Thị Thu Hà</v>
      </c>
      <c r="D83" s="42" t="str">
        <f>[1]GD_CHUNG!D81</f>
        <v>Phó đội trưởng</v>
      </c>
      <c r="E83" s="13" t="str">
        <f>[1]GD_CHUNG!G81</f>
        <v>HDKX</v>
      </c>
      <c r="F83" s="14">
        <f>VLOOKUP(B83,[1]GD_LCD_HS_LNS!$B$4:$E$993,4,FALSE)</f>
        <v>4921000</v>
      </c>
      <c r="G83" s="54">
        <f>VLOOKUP(B83,[1]GD_CHUNG!$B$5:$N$532,13,FALSE)</f>
        <v>10522162066018</v>
      </c>
      <c r="H83" s="15">
        <f>VLOOKUP(B83,[1]GD_CHAM_CONG!$C$6:$AN$934,38,FALSE)</f>
        <v>27</v>
      </c>
      <c r="I83" s="15">
        <f>VLOOKUP(B83,[1]GD_CHAM_CONG!$C$6:$AS$934,39,FALSE)+VLOOKUP(B83,[1]GD_CHAM_CONG!$C$6:$AS$934,40,FALSE)+VLOOKUP(B83,[1]GD_CHAM_CONG!$C$6:$AS$934,41,FALSE)+VLOOKUP(B83,[1]GD_CHAM_CONG!$C$6:$AS$934,42,FALSE)+VLOOKUP(B83,[1]GD_CHAM_CONG!$C$6:$AS$934,43,FALSE)</f>
        <v>0</v>
      </c>
      <c r="J83" s="15">
        <f>VLOOKUP(B83,[1]GD_CHAM_CONG!$C$6:$AV$934,44,FALSE)+VLOOKUP(B83,[1]GD_CHAM_CONG!$C$6:$AV$934,45,FALSE)+VLOOKUP(B83,[1]GD_CHAM_CONG!$C$6:$AV$934,46,FALSE)</f>
        <v>0</v>
      </c>
      <c r="K83" s="15">
        <f>VLOOKUP(B83,[1]GD_CHAM_CONG!$C$6:$AW$934,47,FALSE)</f>
        <v>0</v>
      </c>
      <c r="L83" s="15">
        <f>VLOOKUP(B83,[1]GD_CHAM_CONG!$C$6:$AZ$934,48,FALSE)</f>
        <v>0</v>
      </c>
      <c r="M83" s="15">
        <f>VLOOKUP(B83,[1]GD_CHAM_CONG!$C$6:$BF$934,50,FALSE)+VLOOKUP(B83,[1]GD_CHAM_CONG!$C$6:$BF$934,51,FALSE)+VLOOKUP(B83,[1]GD_CHAM_CONG!$C$6:$BF$934,52,FALSE)+VLOOKUP(B83,[1]GD_CHAM_CONG!$C$6:$BF$934,53,FALSE)+VLOOKUP(B83,[1]GD_CHAM_CONG!$C$6:$BF$934,54,FALSE)</f>
        <v>0</v>
      </c>
      <c r="N83" s="16">
        <f>VLOOKUP(B83,[1]GD_CHAM_CONG!$C$1:$BK$473,61,FALSE)</f>
        <v>1</v>
      </c>
      <c r="O83" s="16">
        <f>VLOOKUP(B83,[1]GD_LCD_HS_LNS!$B$4:$F$469,5,FALSE)</f>
        <v>3.27</v>
      </c>
      <c r="P83" s="17">
        <f>VLOOKUP(B83,[1]RPT_LNS_LUONG_CHE_DO!$B$5:$BC$548,54,FALSE)</f>
        <v>14715000</v>
      </c>
      <c r="Q83" s="17">
        <f>VLOOKUP(B83,[1]RPT_LNS_LUONG_CHE_DO!$B$5:$CD$916,81,FALSE)</f>
        <v>0</v>
      </c>
      <c r="R83" s="17">
        <f>VLOOKUP(B83,[1]RPT_PHU_CAP_TN!$B$5:$G$992,6,FALSE)</f>
        <v>0</v>
      </c>
      <c r="S83" s="17">
        <f>VLOOKUP(B83,[1]RPT_TIEN_AN_TRUA!$B$5:$I$993,8,FALSE)</f>
        <v>680000</v>
      </c>
      <c r="T83" s="17">
        <f>VLOOKUP(B83,[1]RPT_LNS_LUONG_CHE_DO!$B$5:$BX$920,75,FALSE)+VLOOKUP(B83,[1]RPT_LNS_LUONG_CHE_DO!$B$5:$BY$920,76,FALSE)</f>
        <v>0</v>
      </c>
      <c r="U83" s="13">
        <f>VLOOKUP(B83,[1]RPT_CAC_KHOAN_GIAM_TRU!$B$4:$I$472,7,FALSE) + VLOOKUP(B83,[1]RPT_CAC_KHOAN_GIAM_TRU!$B$4:$I$472,8,FALSE)</f>
        <v>0</v>
      </c>
      <c r="V83" s="17">
        <f t="shared" si="0"/>
        <v>15395000</v>
      </c>
      <c r="W83" s="18">
        <f>VLOOKUP(B83,[1]RPT_BAO_HIEM!$B$5:$N$992,11,FALSE)</f>
        <v>393680</v>
      </c>
      <c r="X83" s="18">
        <f>VLOOKUP(B83,[1]RPT_BAO_HIEM!$B$5:$N$992,12,FALSE)</f>
        <v>73815</v>
      </c>
      <c r="Y83" s="18">
        <f>VLOOKUP(B83,[1]RPT_BAO_HIEM!$B$5:$N$992,13,FALSE)</f>
        <v>49210</v>
      </c>
      <c r="Z83" s="19">
        <f>MIN(VLOOKUP(B83,[1]RPT_DOAN_PHI!$B$5:$H$894,7,FALSE),115000)</f>
        <v>49210</v>
      </c>
      <c r="AA83" s="18">
        <f>VLOOKUP(B83,[1]RPT_THUE!$B$5:$H$850,7,FALSE)</f>
        <v>79914.75</v>
      </c>
      <c r="AB83" s="18">
        <f t="shared" si="1"/>
        <v>645829.75</v>
      </c>
      <c r="AC83" s="20">
        <f t="shared" si="2"/>
        <v>14749170.25</v>
      </c>
      <c r="AD83" s="21"/>
      <c r="AE83" s="21"/>
      <c r="AF83" s="20">
        <f t="shared" si="3"/>
        <v>14749170.25</v>
      </c>
    </row>
    <row r="84" spans="1:32" ht="19.5" customHeight="1">
      <c r="A84" s="12">
        <f t="shared" si="5"/>
        <v>78</v>
      </c>
      <c r="B84" s="40">
        <f>[1]GD_CHUNG!B82</f>
        <v>12555</v>
      </c>
      <c r="C84" s="42" t="str">
        <f>[1]GD_CHUNG!C82</f>
        <v>Đinh Thanh Ngân</v>
      </c>
      <c r="D84" s="42" t="str">
        <f>[1]GD_CHUNG!D82</f>
        <v>Nhân viên phục vụ hành khách hàng hóa</v>
      </c>
      <c r="E84" s="13" t="str">
        <f>[1]GD_CHUNG!G82</f>
        <v>HD3N</v>
      </c>
      <c r="F84" s="14">
        <f>VLOOKUP(B84,[1]GD_LCD_HS_LNS!$B$4:$E$993,4,FALSE)</f>
        <v>3875000</v>
      </c>
      <c r="G84" s="54">
        <f>VLOOKUP(B84,[1]GD_CHUNG!$B$5:$N$532,13,FALSE)</f>
        <v>19028385482011</v>
      </c>
      <c r="H84" s="15">
        <f>VLOOKUP(B84,[1]GD_CHAM_CONG!$C$6:$AN$934,38,FALSE)</f>
        <v>27</v>
      </c>
      <c r="I84" s="15">
        <f>VLOOKUP(B84,[1]GD_CHAM_CONG!$C$6:$AS$934,39,FALSE)+VLOOKUP(B84,[1]GD_CHAM_CONG!$C$6:$AS$934,40,FALSE)+VLOOKUP(B84,[1]GD_CHAM_CONG!$C$6:$AS$934,41,FALSE)+VLOOKUP(B84,[1]GD_CHAM_CONG!$C$6:$AS$934,42,FALSE)+VLOOKUP(B84,[1]GD_CHAM_CONG!$C$6:$AS$934,43,FALSE)</f>
        <v>0</v>
      </c>
      <c r="J84" s="15">
        <f>VLOOKUP(B84,[1]GD_CHAM_CONG!$C$6:$AV$934,44,FALSE)+VLOOKUP(B84,[1]GD_CHAM_CONG!$C$6:$AV$934,45,FALSE)+VLOOKUP(B84,[1]GD_CHAM_CONG!$C$6:$AV$934,46,FALSE)</f>
        <v>0</v>
      </c>
      <c r="K84" s="15">
        <f>VLOOKUP(B84,[1]GD_CHAM_CONG!$C$6:$AW$934,47,FALSE)</f>
        <v>0</v>
      </c>
      <c r="L84" s="15">
        <f>VLOOKUP(B84,[1]GD_CHAM_CONG!$C$6:$AZ$934,48,FALSE)</f>
        <v>0</v>
      </c>
      <c r="M84" s="15">
        <f>VLOOKUP(B84,[1]GD_CHAM_CONG!$C$6:$BF$934,50,FALSE)+VLOOKUP(B84,[1]GD_CHAM_CONG!$C$6:$BF$934,51,FALSE)+VLOOKUP(B84,[1]GD_CHAM_CONG!$C$6:$BF$934,52,FALSE)+VLOOKUP(B84,[1]GD_CHAM_CONG!$C$6:$BF$934,53,FALSE)+VLOOKUP(B84,[1]GD_CHAM_CONG!$C$6:$BF$934,54,FALSE)</f>
        <v>0</v>
      </c>
      <c r="N84" s="16">
        <f>VLOOKUP(B84,[1]GD_CHAM_CONG!$C$1:$BK$473,61,FALSE)</f>
        <v>0.96</v>
      </c>
      <c r="O84" s="16">
        <f>VLOOKUP(B84,[1]GD_LCD_HS_LNS!$B$4:$F$469,5,FALSE)</f>
        <v>1.6</v>
      </c>
      <c r="P84" s="17">
        <f>VLOOKUP(B84,[1]RPT_LNS_LUONG_CHE_DO!$B$5:$BC$548,54,FALSE)</f>
        <v>6912000</v>
      </c>
      <c r="Q84" s="17">
        <f>VLOOKUP(B84,[1]RPT_LNS_LUONG_CHE_DO!$B$5:$CD$916,81,FALSE)</f>
        <v>0</v>
      </c>
      <c r="R84" s="17">
        <f>VLOOKUP(B84,[1]RPT_PHU_CAP_TN!$B$5:$G$992,6,FALSE)</f>
        <v>0</v>
      </c>
      <c r="S84" s="17">
        <f>VLOOKUP(B84,[1]RPT_TIEN_AN_TRUA!$B$5:$I$993,8,FALSE)</f>
        <v>680000</v>
      </c>
      <c r="T84" s="17">
        <f>VLOOKUP(B84,[1]RPT_LNS_LUONG_CHE_DO!$B$5:$BX$920,75,FALSE)+VLOOKUP(B84,[1]RPT_LNS_LUONG_CHE_DO!$B$5:$BY$920,76,FALSE)</f>
        <v>447115.38461538468</v>
      </c>
      <c r="U84" s="13">
        <f>VLOOKUP(B84,[1]RPT_CAC_KHOAN_GIAM_TRU!$B$4:$I$472,7,FALSE) + VLOOKUP(B84,[1]RPT_CAC_KHOAN_GIAM_TRU!$B$4:$I$472,8,FALSE)</f>
        <v>149038.46153846156</v>
      </c>
      <c r="V84" s="17">
        <f t="shared" si="0"/>
        <v>8039115.384615385</v>
      </c>
      <c r="W84" s="18">
        <f>VLOOKUP(B84,[1]RPT_BAO_HIEM!$B$5:$N$992,11,FALSE)</f>
        <v>310000</v>
      </c>
      <c r="X84" s="18">
        <f>VLOOKUP(B84,[1]RPT_BAO_HIEM!$B$5:$N$992,12,FALSE)</f>
        <v>58125</v>
      </c>
      <c r="Y84" s="18">
        <f>VLOOKUP(B84,[1]RPT_BAO_HIEM!$B$5:$N$992,13,FALSE)</f>
        <v>38750</v>
      </c>
      <c r="Z84" s="19">
        <f>MIN(VLOOKUP(B84,[1]RPT_DOAN_PHI!$B$5:$H$894,7,FALSE),115000)</f>
        <v>38750</v>
      </c>
      <c r="AA84" s="18">
        <f>VLOOKUP(B84,[1]RPT_THUE!$B$5:$H$850,7,FALSE)</f>
        <v>0</v>
      </c>
      <c r="AB84" s="18">
        <f t="shared" si="1"/>
        <v>445625</v>
      </c>
      <c r="AC84" s="20">
        <f t="shared" si="2"/>
        <v>7593490.384615385</v>
      </c>
      <c r="AD84" s="21"/>
      <c r="AE84" s="22"/>
      <c r="AF84" s="20">
        <f t="shared" si="3"/>
        <v>7593490.384615385</v>
      </c>
    </row>
    <row r="85" spans="1:32" ht="19.5" customHeight="1">
      <c r="A85" s="12">
        <f t="shared" si="5"/>
        <v>79</v>
      </c>
      <c r="B85" s="40">
        <f>[1]GD_CHUNG!B83</f>
        <v>12561</v>
      </c>
      <c r="C85" s="42" t="str">
        <f>[1]GD_CHUNG!C83</f>
        <v>Lê Thị Hồng Vân</v>
      </c>
      <c r="D85" s="42" t="str">
        <f>[1]GD_CHUNG!D83</f>
        <v>Nhân viên phục vụ hành khách hàng hóa</v>
      </c>
      <c r="E85" s="13" t="str">
        <f>[1]GD_CHUNG!G83</f>
        <v>HD3N</v>
      </c>
      <c r="F85" s="14">
        <f>VLOOKUP(B85,[1]GD_LCD_HS_LNS!$B$4:$E$993,4,FALSE)</f>
        <v>3875000</v>
      </c>
      <c r="G85" s="54">
        <f>VLOOKUP(B85,[1]GD_CHUNG!$B$5:$N$532,13,FALSE)</f>
        <v>19028385486017</v>
      </c>
      <c r="H85" s="15">
        <f>VLOOKUP(B85,[1]GD_CHAM_CONG!$C$6:$AN$934,38,FALSE)</f>
        <v>27</v>
      </c>
      <c r="I85" s="15">
        <f>VLOOKUP(B85,[1]GD_CHAM_CONG!$C$6:$AS$934,39,FALSE)+VLOOKUP(B85,[1]GD_CHAM_CONG!$C$6:$AS$934,40,FALSE)+VLOOKUP(B85,[1]GD_CHAM_CONG!$C$6:$AS$934,41,FALSE)+VLOOKUP(B85,[1]GD_CHAM_CONG!$C$6:$AS$934,42,FALSE)+VLOOKUP(B85,[1]GD_CHAM_CONG!$C$6:$AS$934,43,FALSE)</f>
        <v>0</v>
      </c>
      <c r="J85" s="15">
        <f>VLOOKUP(B85,[1]GD_CHAM_CONG!$C$6:$AV$934,44,FALSE)+VLOOKUP(B85,[1]GD_CHAM_CONG!$C$6:$AV$934,45,FALSE)+VLOOKUP(B85,[1]GD_CHAM_CONG!$C$6:$AV$934,46,FALSE)</f>
        <v>0</v>
      </c>
      <c r="K85" s="15">
        <f>VLOOKUP(B85,[1]GD_CHAM_CONG!$C$6:$AW$934,47,FALSE)</f>
        <v>0</v>
      </c>
      <c r="L85" s="15">
        <f>VLOOKUP(B85,[1]GD_CHAM_CONG!$C$6:$AZ$934,48,FALSE)</f>
        <v>0</v>
      </c>
      <c r="M85" s="15">
        <f>VLOOKUP(B85,[1]GD_CHAM_CONG!$C$6:$BF$934,50,FALSE)+VLOOKUP(B85,[1]GD_CHAM_CONG!$C$6:$BF$934,51,FALSE)+VLOOKUP(B85,[1]GD_CHAM_CONG!$C$6:$BF$934,52,FALSE)+VLOOKUP(B85,[1]GD_CHAM_CONG!$C$6:$BF$934,53,FALSE)+VLOOKUP(B85,[1]GD_CHAM_CONG!$C$6:$BF$934,54,FALSE)</f>
        <v>0</v>
      </c>
      <c r="N85" s="16">
        <f>VLOOKUP(B85,[1]GD_CHAM_CONG!$C$1:$BK$473,61,FALSE)</f>
        <v>1</v>
      </c>
      <c r="O85" s="16">
        <f>VLOOKUP(B85,[1]GD_LCD_HS_LNS!$B$4:$F$469,5,FALSE)</f>
        <v>1.6</v>
      </c>
      <c r="P85" s="17">
        <f>VLOOKUP(B85,[1]RPT_LNS_LUONG_CHE_DO!$B$5:$BC$548,54,FALSE)</f>
        <v>7200000</v>
      </c>
      <c r="Q85" s="17">
        <f>VLOOKUP(B85,[1]RPT_LNS_LUONG_CHE_DO!$B$5:$CD$916,81,FALSE)</f>
        <v>0</v>
      </c>
      <c r="R85" s="17">
        <f>VLOOKUP(B85,[1]RPT_PHU_CAP_TN!$B$5:$G$992,6,FALSE)</f>
        <v>0</v>
      </c>
      <c r="S85" s="17">
        <f>VLOOKUP(B85,[1]RPT_TIEN_AN_TRUA!$B$5:$I$993,8,FALSE)</f>
        <v>680000</v>
      </c>
      <c r="T85" s="17">
        <f>VLOOKUP(B85,[1]RPT_LNS_LUONG_CHE_DO!$B$5:$BX$920,75,FALSE)+VLOOKUP(B85,[1]RPT_LNS_LUONG_CHE_DO!$B$5:$BY$920,76,FALSE)</f>
        <v>447115.38461538468</v>
      </c>
      <c r="U85" s="13">
        <f>VLOOKUP(B85,[1]RPT_CAC_KHOAN_GIAM_TRU!$B$4:$I$472,7,FALSE) + VLOOKUP(B85,[1]RPT_CAC_KHOAN_GIAM_TRU!$B$4:$I$472,8,FALSE)</f>
        <v>149038.46153846156</v>
      </c>
      <c r="V85" s="17">
        <f t="shared" si="0"/>
        <v>8327115.384615385</v>
      </c>
      <c r="W85" s="18">
        <f>VLOOKUP(B85,[1]RPT_BAO_HIEM!$B$5:$N$992,11,FALSE)</f>
        <v>310000</v>
      </c>
      <c r="X85" s="18">
        <f>VLOOKUP(B85,[1]RPT_BAO_HIEM!$B$5:$N$992,12,FALSE)</f>
        <v>58125</v>
      </c>
      <c r="Y85" s="18">
        <f>VLOOKUP(B85,[1]RPT_BAO_HIEM!$B$5:$N$992,13,FALSE)</f>
        <v>38750</v>
      </c>
      <c r="Z85" s="19">
        <f>MIN(VLOOKUP(B85,[1]RPT_DOAN_PHI!$B$5:$H$894,7,FALSE),115000)</f>
        <v>38750</v>
      </c>
      <c r="AA85" s="18">
        <f>VLOOKUP(B85,[1]RPT_THUE!$B$5:$H$850,7,FALSE)</f>
        <v>0</v>
      </c>
      <c r="AB85" s="18">
        <f t="shared" si="1"/>
        <v>445625</v>
      </c>
      <c r="AC85" s="20">
        <f t="shared" si="2"/>
        <v>7881490.384615385</v>
      </c>
      <c r="AD85" s="21"/>
      <c r="AE85" s="21"/>
      <c r="AF85" s="20">
        <f t="shared" si="3"/>
        <v>7881490.384615385</v>
      </c>
    </row>
    <row r="86" spans="1:32" ht="19.5" customHeight="1">
      <c r="A86" s="12">
        <f t="shared" si="5"/>
        <v>80</v>
      </c>
      <c r="B86" s="40">
        <f>[1]GD_CHUNG!B84</f>
        <v>12564</v>
      </c>
      <c r="C86" s="42" t="str">
        <f>[1]GD_CHUNG!C84</f>
        <v>Đặng Thị Thu Hà</v>
      </c>
      <c r="D86" s="42" t="str">
        <f>[1]GD_CHUNG!D84</f>
        <v>Nhân viên phục vụ hành khách hàng hóa</v>
      </c>
      <c r="E86" s="13" t="str">
        <f>[1]GD_CHUNG!G84</f>
        <v>HD3N</v>
      </c>
      <c r="F86" s="14">
        <f>VLOOKUP(B86,[1]GD_LCD_HS_LNS!$B$4:$E$993,4,FALSE)</f>
        <v>3875000</v>
      </c>
      <c r="G86" s="54">
        <f>VLOOKUP(B86,[1]GD_CHUNG!$B$5:$N$532,13,FALSE)</f>
        <v>19028385539013</v>
      </c>
      <c r="H86" s="15">
        <f>VLOOKUP(B86,[1]GD_CHAM_CONG!$C$6:$AN$934,38,FALSE)</f>
        <v>27</v>
      </c>
      <c r="I86" s="15">
        <f>VLOOKUP(B86,[1]GD_CHAM_CONG!$C$6:$AS$934,39,FALSE)+VLOOKUP(B86,[1]GD_CHAM_CONG!$C$6:$AS$934,40,FALSE)+VLOOKUP(B86,[1]GD_CHAM_CONG!$C$6:$AS$934,41,FALSE)+VLOOKUP(B86,[1]GD_CHAM_CONG!$C$6:$AS$934,42,FALSE)+VLOOKUP(B86,[1]GD_CHAM_CONG!$C$6:$AS$934,43,FALSE)</f>
        <v>0</v>
      </c>
      <c r="J86" s="15">
        <f>VLOOKUP(B86,[1]GD_CHAM_CONG!$C$6:$AV$934,44,FALSE)+VLOOKUP(B86,[1]GD_CHAM_CONG!$C$6:$AV$934,45,FALSE)+VLOOKUP(B86,[1]GD_CHAM_CONG!$C$6:$AV$934,46,FALSE)</f>
        <v>0</v>
      </c>
      <c r="K86" s="15">
        <f>VLOOKUP(B86,[1]GD_CHAM_CONG!$C$6:$AW$934,47,FALSE)</f>
        <v>0</v>
      </c>
      <c r="L86" s="15">
        <f>VLOOKUP(B86,[1]GD_CHAM_CONG!$C$6:$AZ$934,48,FALSE)</f>
        <v>0</v>
      </c>
      <c r="M86" s="15">
        <f>VLOOKUP(B86,[1]GD_CHAM_CONG!$C$6:$BF$934,50,FALSE)+VLOOKUP(B86,[1]GD_CHAM_CONG!$C$6:$BF$934,51,FALSE)+VLOOKUP(B86,[1]GD_CHAM_CONG!$C$6:$BF$934,52,FALSE)+VLOOKUP(B86,[1]GD_CHAM_CONG!$C$6:$BF$934,53,FALSE)+VLOOKUP(B86,[1]GD_CHAM_CONG!$C$6:$BF$934,54,FALSE)</f>
        <v>0</v>
      </c>
      <c r="N86" s="16">
        <f>VLOOKUP(B86,[1]GD_CHAM_CONG!$C$1:$BK$473,61,FALSE)</f>
        <v>1</v>
      </c>
      <c r="O86" s="16">
        <f>VLOOKUP(B86,[1]GD_LCD_HS_LNS!$B$4:$F$469,5,FALSE)</f>
        <v>1.6</v>
      </c>
      <c r="P86" s="17">
        <f>VLOOKUP(B86,[1]RPT_LNS_LUONG_CHE_DO!$B$5:$BC$548,54,FALSE)</f>
        <v>7200000</v>
      </c>
      <c r="Q86" s="17">
        <f>VLOOKUP(B86,[1]RPT_LNS_LUONG_CHE_DO!$B$5:$CD$916,81,FALSE)</f>
        <v>0</v>
      </c>
      <c r="R86" s="17">
        <f>VLOOKUP(B86,[1]RPT_PHU_CAP_TN!$B$5:$G$992,6,FALSE)</f>
        <v>0</v>
      </c>
      <c r="S86" s="17">
        <f>VLOOKUP(B86,[1]RPT_TIEN_AN_TRUA!$B$5:$I$993,8,FALSE)</f>
        <v>680000</v>
      </c>
      <c r="T86" s="17">
        <f>VLOOKUP(B86,[1]RPT_LNS_LUONG_CHE_DO!$B$5:$BX$920,75,FALSE)+VLOOKUP(B86,[1]RPT_LNS_LUONG_CHE_DO!$B$5:$BY$920,76,FALSE)</f>
        <v>0</v>
      </c>
      <c r="U86" s="13">
        <f>VLOOKUP(B86,[1]RPT_CAC_KHOAN_GIAM_TRU!$B$4:$I$472,7,FALSE) + VLOOKUP(B86,[1]RPT_CAC_KHOAN_GIAM_TRU!$B$4:$I$472,8,FALSE)</f>
        <v>0</v>
      </c>
      <c r="V86" s="17">
        <f t="shared" si="0"/>
        <v>7880000</v>
      </c>
      <c r="W86" s="18">
        <f>VLOOKUP(B86,[1]RPT_BAO_HIEM!$B$5:$N$992,11,FALSE)</f>
        <v>310000</v>
      </c>
      <c r="X86" s="18">
        <f>VLOOKUP(B86,[1]RPT_BAO_HIEM!$B$5:$N$992,12,FALSE)</f>
        <v>58125</v>
      </c>
      <c r="Y86" s="18">
        <f>VLOOKUP(B86,[1]RPT_BAO_HIEM!$B$5:$N$992,13,FALSE)</f>
        <v>38750</v>
      </c>
      <c r="Z86" s="19">
        <f>MIN(VLOOKUP(B86,[1]RPT_DOAN_PHI!$B$5:$H$894,7,FALSE),115000)</f>
        <v>38750</v>
      </c>
      <c r="AA86" s="18">
        <f>VLOOKUP(B86,[1]RPT_THUE!$B$5:$H$850,7,FALSE)</f>
        <v>0</v>
      </c>
      <c r="AB86" s="18">
        <f t="shared" si="1"/>
        <v>445625</v>
      </c>
      <c r="AC86" s="20">
        <f t="shared" si="2"/>
        <v>7434375</v>
      </c>
      <c r="AD86" s="21"/>
      <c r="AE86" s="21"/>
      <c r="AF86" s="20">
        <f t="shared" si="3"/>
        <v>7434375</v>
      </c>
    </row>
    <row r="87" spans="1:32" ht="19.5" customHeight="1">
      <c r="A87" s="12">
        <f t="shared" si="5"/>
        <v>81</v>
      </c>
      <c r="B87" s="40">
        <f>[1]GD_CHUNG!B85</f>
        <v>12569</v>
      </c>
      <c r="C87" s="42" t="str">
        <f>[1]GD_CHUNG!C85</f>
        <v>Cấn Hà An</v>
      </c>
      <c r="D87" s="42" t="str">
        <f>[1]GD_CHUNG!D85</f>
        <v>Nhân viên phục vụ hành khách hàng hóa</v>
      </c>
      <c r="E87" s="13" t="str">
        <f>[1]GD_CHUNG!G85</f>
        <v>HD3N</v>
      </c>
      <c r="F87" s="14">
        <f>VLOOKUP(B87,[1]GD_LCD_HS_LNS!$B$4:$E$993,4,FALSE)</f>
        <v>3875000</v>
      </c>
      <c r="G87" s="54">
        <f>VLOOKUP(B87,[1]GD_CHUNG!$B$5:$N$532,13,FALSE)</f>
        <v>19024063167018</v>
      </c>
      <c r="H87" s="15">
        <f>VLOOKUP(B87,[1]GD_CHAM_CONG!$C$6:$AN$934,38,FALSE)</f>
        <v>27</v>
      </c>
      <c r="I87" s="15">
        <f>VLOOKUP(B87,[1]GD_CHAM_CONG!$C$6:$AS$934,39,FALSE)+VLOOKUP(B87,[1]GD_CHAM_CONG!$C$6:$AS$934,40,FALSE)+VLOOKUP(B87,[1]GD_CHAM_CONG!$C$6:$AS$934,41,FALSE)+VLOOKUP(B87,[1]GD_CHAM_CONG!$C$6:$AS$934,42,FALSE)+VLOOKUP(B87,[1]GD_CHAM_CONG!$C$6:$AS$934,43,FALSE)</f>
        <v>0</v>
      </c>
      <c r="J87" s="15">
        <f>VLOOKUP(B87,[1]GD_CHAM_CONG!$C$6:$AV$934,44,FALSE)+VLOOKUP(B87,[1]GD_CHAM_CONG!$C$6:$AV$934,45,FALSE)+VLOOKUP(B87,[1]GD_CHAM_CONG!$C$6:$AV$934,46,FALSE)</f>
        <v>0</v>
      </c>
      <c r="K87" s="15">
        <f>VLOOKUP(B87,[1]GD_CHAM_CONG!$C$6:$AW$934,47,FALSE)</f>
        <v>0</v>
      </c>
      <c r="L87" s="15">
        <f>VLOOKUP(B87,[1]GD_CHAM_CONG!$C$6:$AZ$934,48,FALSE)</f>
        <v>0</v>
      </c>
      <c r="M87" s="15">
        <f>VLOOKUP(B87,[1]GD_CHAM_CONG!$C$6:$BF$934,50,FALSE)+VLOOKUP(B87,[1]GD_CHAM_CONG!$C$6:$BF$934,51,FALSE)+VLOOKUP(B87,[1]GD_CHAM_CONG!$C$6:$BF$934,52,FALSE)+VLOOKUP(B87,[1]GD_CHAM_CONG!$C$6:$BF$934,53,FALSE)+VLOOKUP(B87,[1]GD_CHAM_CONG!$C$6:$BF$934,54,FALSE)</f>
        <v>0</v>
      </c>
      <c r="N87" s="15">
        <f>VLOOKUP(B87,[1]GD_CHAM_CONG!$C$1:$BK$473,61,FALSE)</f>
        <v>0.98</v>
      </c>
      <c r="O87" s="16">
        <f>VLOOKUP(B87,[1]GD_LCD_HS_LNS!$B$4:$F$469,5,FALSE)</f>
        <v>1.6</v>
      </c>
      <c r="P87" s="17">
        <f>VLOOKUP(B87,[1]RPT_LNS_LUONG_CHE_DO!$B$5:$BC$548,54,FALSE)</f>
        <v>7056000</v>
      </c>
      <c r="Q87" s="17">
        <f>VLOOKUP(B87,[1]RPT_LNS_LUONG_CHE_DO!$B$5:$CD$916,81,FALSE)</f>
        <v>0</v>
      </c>
      <c r="R87" s="17">
        <f>VLOOKUP(B87,[1]RPT_PHU_CAP_TN!$B$5:$G$992,6,FALSE)</f>
        <v>0</v>
      </c>
      <c r="S87" s="17">
        <f>VLOOKUP(B87,[1]RPT_TIEN_AN_TRUA!$B$5:$I$993,8,FALSE)</f>
        <v>680000</v>
      </c>
      <c r="T87" s="17">
        <f>VLOOKUP(B87,[1]RPT_LNS_LUONG_CHE_DO!$B$5:$BX$920,75,FALSE)+VLOOKUP(B87,[1]RPT_LNS_LUONG_CHE_DO!$B$5:$BY$920,76,FALSE)</f>
        <v>0</v>
      </c>
      <c r="U87" s="13">
        <f>VLOOKUP(B87,[1]RPT_CAC_KHOAN_GIAM_TRU!$B$4:$I$472,7,FALSE) + VLOOKUP(B87,[1]RPT_CAC_KHOAN_GIAM_TRU!$B$4:$I$472,8,FALSE)</f>
        <v>0</v>
      </c>
      <c r="V87" s="17">
        <f t="shared" si="0"/>
        <v>7736000</v>
      </c>
      <c r="W87" s="18">
        <f>VLOOKUP(B87,[1]RPT_BAO_HIEM!$B$5:$N$992,11,FALSE)</f>
        <v>310000</v>
      </c>
      <c r="X87" s="18">
        <f>VLOOKUP(B87,[1]RPT_BAO_HIEM!$B$5:$N$992,12,FALSE)</f>
        <v>58125</v>
      </c>
      <c r="Y87" s="18">
        <f>VLOOKUP(B87,[1]RPT_BAO_HIEM!$B$5:$N$992,13,FALSE)</f>
        <v>38750</v>
      </c>
      <c r="Z87" s="19">
        <f>MIN(VLOOKUP(B87,[1]RPT_DOAN_PHI!$B$5:$H$894,7,FALSE),115000)</f>
        <v>38750</v>
      </c>
      <c r="AA87" s="18">
        <f>VLOOKUP(B87,[1]RPT_THUE!$B$5:$H$850,7,FALSE)</f>
        <v>0</v>
      </c>
      <c r="AB87" s="18">
        <f t="shared" si="1"/>
        <v>445625</v>
      </c>
      <c r="AC87" s="20">
        <f t="shared" si="2"/>
        <v>7290375</v>
      </c>
      <c r="AD87" s="21"/>
      <c r="AE87" s="21"/>
      <c r="AF87" s="20">
        <f t="shared" si="3"/>
        <v>7290375</v>
      </c>
    </row>
    <row r="88" spans="1:32" ht="19.5" customHeight="1">
      <c r="A88" s="12">
        <f t="shared" si="5"/>
        <v>82</v>
      </c>
      <c r="B88" s="40">
        <f>[1]GD_CHUNG!B86</f>
        <v>12570</v>
      </c>
      <c r="C88" s="42" t="str">
        <f>[1]GD_CHUNG!C86</f>
        <v>Nguyễn Hoàng Hải</v>
      </c>
      <c r="D88" s="42" t="str">
        <f>[1]GD_CHUNG!D86</f>
        <v>Nhân viên tài liệu và HDCX</v>
      </c>
      <c r="E88" s="13" t="str">
        <f>[1]GD_CHUNG!G86</f>
        <v>HD3N</v>
      </c>
      <c r="F88" s="14">
        <f>VLOOKUP(B88,[1]GD_LCD_HS_LNS!$B$4:$E$993,4,FALSE)</f>
        <v>3972000</v>
      </c>
      <c r="G88" s="54">
        <f>VLOOKUP(B88,[1]GD_CHUNG!$B$5:$N$532,13,FALSE)</f>
        <v>19028385535018</v>
      </c>
      <c r="H88" s="15">
        <f>VLOOKUP(B88,[1]GD_CHAM_CONG!$C$6:$AN$934,38,FALSE)</f>
        <v>27</v>
      </c>
      <c r="I88" s="15">
        <f>VLOOKUP(B88,[1]GD_CHAM_CONG!$C$6:$AS$934,39,FALSE)+VLOOKUP(B88,[1]GD_CHAM_CONG!$C$6:$AS$934,40,FALSE)+VLOOKUP(B88,[1]GD_CHAM_CONG!$C$6:$AS$934,41,FALSE)+VLOOKUP(B88,[1]GD_CHAM_CONG!$C$6:$AS$934,42,FALSE)+VLOOKUP(B88,[1]GD_CHAM_CONG!$C$6:$AS$934,43,FALSE)</f>
        <v>0</v>
      </c>
      <c r="J88" s="15">
        <f>VLOOKUP(B88,[1]GD_CHAM_CONG!$C$6:$AV$934,44,FALSE)+VLOOKUP(B88,[1]GD_CHAM_CONG!$C$6:$AV$934,45,FALSE)+VLOOKUP(B88,[1]GD_CHAM_CONG!$C$6:$AV$934,46,FALSE)</f>
        <v>0</v>
      </c>
      <c r="K88" s="15">
        <f>VLOOKUP(B88,[1]GD_CHAM_CONG!$C$6:$AW$934,47,FALSE)</f>
        <v>0</v>
      </c>
      <c r="L88" s="15">
        <f>VLOOKUP(B88,[1]GD_CHAM_CONG!$C$6:$AZ$934,48,FALSE)</f>
        <v>0</v>
      </c>
      <c r="M88" s="15">
        <f>VLOOKUP(B88,[1]GD_CHAM_CONG!$C$6:$BF$934,50,FALSE)+VLOOKUP(B88,[1]GD_CHAM_CONG!$C$6:$BF$934,51,FALSE)+VLOOKUP(B88,[1]GD_CHAM_CONG!$C$6:$BF$934,52,FALSE)+VLOOKUP(B88,[1]GD_CHAM_CONG!$C$6:$BF$934,53,FALSE)+VLOOKUP(B88,[1]GD_CHAM_CONG!$C$6:$BF$934,54,FALSE)</f>
        <v>0</v>
      </c>
      <c r="N88" s="16">
        <f>VLOOKUP(B88,[1]GD_CHAM_CONG!$C$1:$BK$473,61,FALSE)</f>
        <v>1</v>
      </c>
      <c r="O88" s="16">
        <f>VLOOKUP(B88,[1]GD_LCD_HS_LNS!$B$4:$F$469,5,FALSE)</f>
        <v>1.8</v>
      </c>
      <c r="P88" s="17">
        <f>VLOOKUP(B88,[1]RPT_LNS_LUONG_CHE_DO!$B$5:$BC$548,54,FALSE)</f>
        <v>8100000</v>
      </c>
      <c r="Q88" s="17">
        <f>VLOOKUP(B88,[1]RPT_LNS_LUONG_CHE_DO!$B$5:$CD$916,81,FALSE)</f>
        <v>0</v>
      </c>
      <c r="R88" s="17">
        <f>VLOOKUP(B88,[1]RPT_PHU_CAP_TN!$B$5:$G$992,6,FALSE)</f>
        <v>0</v>
      </c>
      <c r="S88" s="17">
        <f>VLOOKUP(B88,[1]RPT_TIEN_AN_TRUA!$B$5:$I$993,8,FALSE)</f>
        <v>680000</v>
      </c>
      <c r="T88" s="17">
        <f>VLOOKUP(B88,[1]RPT_LNS_LUONG_CHE_DO!$B$5:$BX$920,75,FALSE)+VLOOKUP(B88,[1]RPT_LNS_LUONG_CHE_DO!$B$5:$BY$920,76,FALSE)</f>
        <v>458307.69230769237</v>
      </c>
      <c r="U88" s="13">
        <f>VLOOKUP(B88,[1]RPT_CAC_KHOAN_GIAM_TRU!$B$4:$I$472,7,FALSE) + VLOOKUP(B88,[1]RPT_CAC_KHOAN_GIAM_TRU!$B$4:$I$472,8,FALSE)</f>
        <v>152769.23076923078</v>
      </c>
      <c r="V88" s="17">
        <f t="shared" si="0"/>
        <v>9238307.692307692</v>
      </c>
      <c r="W88" s="18">
        <f>VLOOKUP(B88,[1]RPT_BAO_HIEM!$B$5:$N$992,11,FALSE)</f>
        <v>317760</v>
      </c>
      <c r="X88" s="18">
        <f>VLOOKUP(B88,[1]RPT_BAO_HIEM!$B$5:$N$992,12,FALSE)</f>
        <v>59580</v>
      </c>
      <c r="Y88" s="18">
        <f>VLOOKUP(B88,[1]RPT_BAO_HIEM!$B$5:$N$992,13,FALSE)</f>
        <v>39720</v>
      </c>
      <c r="Z88" s="19">
        <f>MIN(VLOOKUP(B88,[1]RPT_DOAN_PHI!$B$5:$H$894,7,FALSE),115000)</f>
        <v>39720</v>
      </c>
      <c r="AA88" s="18">
        <f>VLOOKUP(B88,[1]RPT_THUE!$B$5:$H$850,7,FALSE)</f>
        <v>0</v>
      </c>
      <c r="AB88" s="18">
        <f t="shared" si="1"/>
        <v>456780</v>
      </c>
      <c r="AC88" s="20">
        <f t="shared" si="2"/>
        <v>8781527.692307692</v>
      </c>
      <c r="AD88" s="21"/>
      <c r="AE88" s="22"/>
      <c r="AF88" s="20">
        <f t="shared" si="3"/>
        <v>8781527.692307692</v>
      </c>
    </row>
    <row r="89" spans="1:32" ht="19.5" customHeight="1">
      <c r="A89" s="12">
        <f t="shared" si="5"/>
        <v>83</v>
      </c>
      <c r="B89" s="40">
        <f>[1]GD_CHUNG!B87</f>
        <v>13382</v>
      </c>
      <c r="C89" s="42" t="str">
        <f>[1]GD_CHUNG!C87</f>
        <v>Nguyễn Thị Bích Thảo</v>
      </c>
      <c r="D89" s="42" t="str">
        <f>[1]GD_CHUNG!D87</f>
        <v>Nhân viên phục vụ hành khách hàng hóa</v>
      </c>
      <c r="E89" s="13" t="str">
        <f>[1]GD_CHUNG!G87</f>
        <v>HDKX</v>
      </c>
      <c r="F89" s="14">
        <f>VLOOKUP(B89,[1]GD_LCD_HS_LNS!$B$4:$E$993,4,FALSE)</f>
        <v>3875000</v>
      </c>
      <c r="G89" s="54">
        <f>VLOOKUP(B89,[1]GD_CHUNG!$B$5:$N$532,13,FALSE)</f>
        <v>19028960225018</v>
      </c>
      <c r="H89" s="15">
        <f>VLOOKUP(B89,[1]GD_CHAM_CONG!$C$6:$AN$934,38,FALSE)</f>
        <v>27</v>
      </c>
      <c r="I89" s="15">
        <f>VLOOKUP(B89,[1]GD_CHAM_CONG!$C$6:$AS$934,39,FALSE)+VLOOKUP(B89,[1]GD_CHAM_CONG!$C$6:$AS$934,40,FALSE)+VLOOKUP(B89,[1]GD_CHAM_CONG!$C$6:$AS$934,41,FALSE)+VLOOKUP(B89,[1]GD_CHAM_CONG!$C$6:$AS$934,42,FALSE)+VLOOKUP(B89,[1]GD_CHAM_CONG!$C$6:$AS$934,43,FALSE)</f>
        <v>0</v>
      </c>
      <c r="J89" s="15">
        <f>VLOOKUP(B89,[1]GD_CHAM_CONG!$C$6:$AV$934,44,FALSE)+VLOOKUP(B89,[1]GD_CHAM_CONG!$C$6:$AV$934,45,FALSE)+VLOOKUP(B89,[1]GD_CHAM_CONG!$C$6:$AV$934,46,FALSE)</f>
        <v>0</v>
      </c>
      <c r="K89" s="15">
        <f>VLOOKUP(B89,[1]GD_CHAM_CONG!$C$6:$AW$934,47,FALSE)</f>
        <v>0</v>
      </c>
      <c r="L89" s="15">
        <f>VLOOKUP(B89,[1]GD_CHAM_CONG!$C$6:$AZ$934,48,FALSE)</f>
        <v>0</v>
      </c>
      <c r="M89" s="15">
        <f>VLOOKUP(B89,[1]GD_CHAM_CONG!$C$6:$BF$934,50,FALSE)+VLOOKUP(B89,[1]GD_CHAM_CONG!$C$6:$BF$934,51,FALSE)+VLOOKUP(B89,[1]GD_CHAM_CONG!$C$6:$BF$934,52,FALSE)+VLOOKUP(B89,[1]GD_CHAM_CONG!$C$6:$BF$934,53,FALSE)+VLOOKUP(B89,[1]GD_CHAM_CONG!$C$6:$BF$934,54,FALSE)</f>
        <v>0</v>
      </c>
      <c r="N89" s="16">
        <f>VLOOKUP(B89,[1]GD_CHAM_CONG!$C$1:$BK$473,61,FALSE)</f>
        <v>0.95</v>
      </c>
      <c r="O89" s="16">
        <f>VLOOKUP(B89,[1]GD_LCD_HS_LNS!$B$4:$F$469,5,FALSE)</f>
        <v>1.6</v>
      </c>
      <c r="P89" s="17">
        <f>VLOOKUP(B89,[1]RPT_LNS_LUONG_CHE_DO!$B$5:$BC$548,54,FALSE)</f>
        <v>6840000</v>
      </c>
      <c r="Q89" s="17">
        <f>VLOOKUP(B89,[1]RPT_LNS_LUONG_CHE_DO!$B$5:$CD$916,81,FALSE)</f>
        <v>0</v>
      </c>
      <c r="R89" s="17">
        <f>VLOOKUP(B89,[1]RPT_PHU_CAP_TN!$B$5:$G$992,6,FALSE)</f>
        <v>0</v>
      </c>
      <c r="S89" s="17">
        <f>VLOOKUP(B89,[1]RPT_TIEN_AN_TRUA!$B$5:$I$993,8,FALSE)</f>
        <v>680000</v>
      </c>
      <c r="T89" s="17">
        <f>VLOOKUP(B89,[1]RPT_LNS_LUONG_CHE_DO!$B$5:$BX$920,75,FALSE)+VLOOKUP(B89,[1]RPT_LNS_LUONG_CHE_DO!$B$5:$BY$920,76,FALSE)</f>
        <v>0</v>
      </c>
      <c r="U89" s="13">
        <f>VLOOKUP(B89,[1]RPT_CAC_KHOAN_GIAM_TRU!$B$4:$I$472,7,FALSE) + VLOOKUP(B89,[1]RPT_CAC_KHOAN_GIAM_TRU!$B$4:$I$472,8,FALSE)</f>
        <v>0</v>
      </c>
      <c r="V89" s="17">
        <f t="shared" si="0"/>
        <v>7520000</v>
      </c>
      <c r="W89" s="18">
        <f>VLOOKUP(B89,[1]RPT_BAO_HIEM!$B$5:$N$992,11,FALSE)</f>
        <v>310000</v>
      </c>
      <c r="X89" s="18">
        <f>VLOOKUP(B89,[1]RPT_BAO_HIEM!$B$5:$N$992,12,FALSE)</f>
        <v>58125</v>
      </c>
      <c r="Y89" s="18">
        <f>VLOOKUP(B89,[1]RPT_BAO_HIEM!$B$5:$N$992,13,FALSE)</f>
        <v>38750</v>
      </c>
      <c r="Z89" s="19">
        <f>MIN(VLOOKUP(B89,[1]RPT_DOAN_PHI!$B$5:$H$894,7,FALSE),115000)</f>
        <v>38750</v>
      </c>
      <c r="AA89" s="18">
        <f>VLOOKUP(B89,[1]RPT_THUE!$B$5:$H$850,7,FALSE)</f>
        <v>0</v>
      </c>
      <c r="AB89" s="18">
        <f t="shared" si="1"/>
        <v>445625</v>
      </c>
      <c r="AC89" s="20">
        <f t="shared" si="2"/>
        <v>7074375</v>
      </c>
      <c r="AD89" s="21"/>
      <c r="AE89" s="21"/>
      <c r="AF89" s="20">
        <f t="shared" si="3"/>
        <v>7074375</v>
      </c>
    </row>
    <row r="90" spans="1:32" ht="19.5" customHeight="1">
      <c r="A90" s="12">
        <f t="shared" si="5"/>
        <v>84</v>
      </c>
      <c r="B90" s="40">
        <f>[1]GD_CHUNG!B88</f>
        <v>10570</v>
      </c>
      <c r="C90" s="42" t="str">
        <f>[1]GD_CHUNG!C88</f>
        <v>Phạm Anh Dũng</v>
      </c>
      <c r="D90" s="42" t="str">
        <f>[1]GD_CHUNG!D88</f>
        <v>NV PVHK</v>
      </c>
      <c r="E90" s="13" t="str">
        <f>[1]GD_CHUNG!G88</f>
        <v>HDKX</v>
      </c>
      <c r="F90" s="14">
        <f>VLOOKUP(B90,[1]GD_LCD_HS_LNS!$B$4:$E$993,4,FALSE)</f>
        <v>3875000</v>
      </c>
      <c r="G90" s="54">
        <f>VLOOKUP(B90,[1]GD_CHUNG!$B$5:$N$532,13,FALSE)</f>
        <v>10522162011019</v>
      </c>
      <c r="H90" s="15">
        <f>VLOOKUP(B90,[1]GD_CHAM_CONG!$C$6:$AN$934,38,FALSE)</f>
        <v>24</v>
      </c>
      <c r="I90" s="15">
        <f>VLOOKUP(B90,[1]GD_CHAM_CONG!$C$6:$AS$934,39,FALSE)+VLOOKUP(B90,[1]GD_CHAM_CONG!$C$6:$AS$934,40,FALSE)+VLOOKUP(B90,[1]GD_CHAM_CONG!$C$6:$AS$934,41,FALSE)+VLOOKUP(B90,[1]GD_CHAM_CONG!$C$6:$AS$934,42,FALSE)+VLOOKUP(B90,[1]GD_CHAM_CONG!$C$6:$AS$934,43,FALSE)</f>
        <v>0</v>
      </c>
      <c r="J90" s="15">
        <f>VLOOKUP(B90,[1]GD_CHAM_CONG!$C$6:$AV$934,44,FALSE)+VLOOKUP(B90,[1]GD_CHAM_CONG!$C$6:$AV$934,45,FALSE)+VLOOKUP(B90,[1]GD_CHAM_CONG!$C$6:$AV$934,46,FALSE)</f>
        <v>0</v>
      </c>
      <c r="K90" s="15">
        <f>VLOOKUP(B90,[1]GD_CHAM_CONG!$C$6:$AW$934,47,FALSE)</f>
        <v>0</v>
      </c>
      <c r="L90" s="15">
        <f>VLOOKUP(B90,[1]GD_CHAM_CONG!$C$6:$AZ$934,48,FALSE)</f>
        <v>0</v>
      </c>
      <c r="M90" s="15">
        <f>VLOOKUP(B90,[1]GD_CHAM_CONG!$C$6:$BF$934,50,FALSE)+VLOOKUP(B90,[1]GD_CHAM_CONG!$C$6:$BF$934,51,FALSE)+VLOOKUP(B90,[1]GD_CHAM_CONG!$C$6:$BF$934,52,FALSE)+VLOOKUP(B90,[1]GD_CHAM_CONG!$C$6:$BF$934,53,FALSE)+VLOOKUP(B90,[1]GD_CHAM_CONG!$C$6:$BF$934,54,FALSE)</f>
        <v>3</v>
      </c>
      <c r="N90" s="16">
        <f>VLOOKUP(B90,[1]GD_CHAM_CONG!$C$1:$BK$473,61,FALSE)</f>
        <v>1</v>
      </c>
      <c r="O90" s="16">
        <f>VLOOKUP(B90,[1]GD_LCD_HS_LNS!$B$4:$F$469,5,FALSE)</f>
        <v>2.13</v>
      </c>
      <c r="P90" s="17">
        <f>VLOOKUP(B90,[1]RPT_LNS_LUONG_CHE_DO!$B$5:$BC$548,54,FALSE)</f>
        <v>8519999.9999999981</v>
      </c>
      <c r="Q90" s="17">
        <f>VLOOKUP(B90,[1]RPT_LNS_LUONG_CHE_DO!$B$5:$CD$916,81,FALSE)</f>
        <v>447115.38461538462</v>
      </c>
      <c r="R90" s="17">
        <f>VLOOKUP(B90,[1]RPT_PHU_CAP_TN!$B$5:$G$992,6,FALSE)</f>
        <v>137777.77777777778</v>
      </c>
      <c r="S90" s="17">
        <f>VLOOKUP(B90,[1]RPT_TIEN_AN_TRUA!$B$5:$I$993,8,FALSE)</f>
        <v>604444.44444444438</v>
      </c>
      <c r="T90" s="17">
        <f>VLOOKUP(B90,[1]RPT_LNS_LUONG_CHE_DO!$B$5:$BX$920,75,FALSE)+VLOOKUP(B90,[1]RPT_LNS_LUONG_CHE_DO!$B$5:$BY$920,76,FALSE)</f>
        <v>0</v>
      </c>
      <c r="U90" s="13">
        <f>VLOOKUP(B90,[1]RPT_CAC_KHOAN_GIAM_TRU!$B$4:$I$472,7,FALSE) + VLOOKUP(B90,[1]RPT_CAC_KHOAN_GIAM_TRU!$B$4:$I$472,8,FALSE)</f>
        <v>0</v>
      </c>
      <c r="V90" s="17">
        <f t="shared" si="0"/>
        <v>9709337.6068376042</v>
      </c>
      <c r="W90" s="18">
        <f>VLOOKUP(B90,[1]RPT_BAO_HIEM!$B$5:$N$992,11,FALSE)</f>
        <v>310000</v>
      </c>
      <c r="X90" s="18">
        <f>VLOOKUP(B90,[1]RPT_BAO_HIEM!$B$5:$N$992,12,FALSE)</f>
        <v>58125</v>
      </c>
      <c r="Y90" s="18">
        <f>VLOOKUP(B90,[1]RPT_BAO_HIEM!$B$5:$N$992,13,FALSE)</f>
        <v>38750</v>
      </c>
      <c r="Z90" s="19">
        <f>MIN(VLOOKUP(B90,[1]RPT_DOAN_PHI!$B$5:$H$894,7,FALSE),115000)</f>
        <v>38750</v>
      </c>
      <c r="AA90" s="18">
        <f>VLOOKUP(B90,[1]RPT_THUE!$B$5:$H$850,7,FALSE)</f>
        <v>0</v>
      </c>
      <c r="AB90" s="18">
        <f t="shared" si="1"/>
        <v>445625</v>
      </c>
      <c r="AC90" s="20">
        <f t="shared" si="2"/>
        <v>9263712.6068376042</v>
      </c>
      <c r="AD90" s="21"/>
      <c r="AE90" s="21"/>
      <c r="AF90" s="20">
        <f t="shared" si="3"/>
        <v>9263712.6068376042</v>
      </c>
    </row>
    <row r="91" spans="1:32" ht="19.5" customHeight="1">
      <c r="A91" s="12">
        <f t="shared" si="5"/>
        <v>85</v>
      </c>
      <c r="B91" s="40">
        <f>[1]GD_CHUNG!B89</f>
        <v>10583</v>
      </c>
      <c r="C91" s="42" t="str">
        <f>[1]GD_CHUNG!C89</f>
        <v>Nguyễn Thanh Huy</v>
      </c>
      <c r="D91" s="42" t="str">
        <f>[1]GD_CHUNG!D89</f>
        <v>NV PVHK</v>
      </c>
      <c r="E91" s="13" t="str">
        <f>[1]GD_CHUNG!G89</f>
        <v>HD3N</v>
      </c>
      <c r="F91" s="14">
        <f>VLOOKUP(B91,[1]GD_LCD_HS_LNS!$B$4:$E$993,4,FALSE)</f>
        <v>3875000</v>
      </c>
      <c r="G91" s="54">
        <f>VLOOKUP(B91,[1]GD_CHUNG!$B$5:$N$532,13,FALSE)</f>
        <v>10525139501016</v>
      </c>
      <c r="H91" s="15">
        <f>VLOOKUP(B91,[1]GD_CHAM_CONG!$C$6:$AN$934,38,FALSE)</f>
        <v>27</v>
      </c>
      <c r="I91" s="15">
        <f>VLOOKUP(B91,[1]GD_CHAM_CONG!$C$6:$AS$934,39,FALSE)+VLOOKUP(B91,[1]GD_CHAM_CONG!$C$6:$AS$934,40,FALSE)+VLOOKUP(B91,[1]GD_CHAM_CONG!$C$6:$AS$934,41,FALSE)+VLOOKUP(B91,[1]GD_CHAM_CONG!$C$6:$AS$934,42,FALSE)+VLOOKUP(B91,[1]GD_CHAM_CONG!$C$6:$AS$934,43,FALSE)</f>
        <v>0</v>
      </c>
      <c r="J91" s="15">
        <f>VLOOKUP(B91,[1]GD_CHAM_CONG!$C$6:$AV$934,44,FALSE)+VLOOKUP(B91,[1]GD_CHAM_CONG!$C$6:$AV$934,45,FALSE)+VLOOKUP(B91,[1]GD_CHAM_CONG!$C$6:$AV$934,46,FALSE)</f>
        <v>0</v>
      </c>
      <c r="K91" s="15">
        <f>VLOOKUP(B91,[1]GD_CHAM_CONG!$C$6:$AW$934,47,FALSE)</f>
        <v>0</v>
      </c>
      <c r="L91" s="15">
        <f>VLOOKUP(B91,[1]GD_CHAM_CONG!$C$6:$AZ$934,48,FALSE)</f>
        <v>0</v>
      </c>
      <c r="M91" s="15">
        <f>VLOOKUP(B91,[1]GD_CHAM_CONG!$C$6:$BF$934,50,FALSE)+VLOOKUP(B91,[1]GD_CHAM_CONG!$C$6:$BF$934,51,FALSE)+VLOOKUP(B91,[1]GD_CHAM_CONG!$C$6:$BF$934,52,FALSE)+VLOOKUP(B91,[1]GD_CHAM_CONG!$C$6:$BF$934,53,FALSE)+VLOOKUP(B91,[1]GD_CHAM_CONG!$C$6:$BF$934,54,FALSE)</f>
        <v>0</v>
      </c>
      <c r="N91" s="16">
        <f>VLOOKUP(B91,[1]GD_CHAM_CONG!$C$1:$BK$473,61,FALSE)</f>
        <v>1</v>
      </c>
      <c r="O91" s="16">
        <f>VLOOKUP(B91,[1]GD_LCD_HS_LNS!$B$4:$F$469,5,FALSE)</f>
        <v>1.9</v>
      </c>
      <c r="P91" s="17">
        <f>VLOOKUP(B91,[1]RPT_LNS_LUONG_CHE_DO!$B$5:$BC$548,54,FALSE)</f>
        <v>8550000</v>
      </c>
      <c r="Q91" s="17">
        <f>VLOOKUP(B91,[1]RPT_LNS_LUONG_CHE_DO!$B$5:$CD$916,81,FALSE)</f>
        <v>0</v>
      </c>
      <c r="R91" s="17">
        <f>VLOOKUP(B91,[1]RPT_PHU_CAP_TN!$B$5:$G$992,6,FALSE)</f>
        <v>155000</v>
      </c>
      <c r="S91" s="17">
        <f>VLOOKUP(B91,[1]RPT_TIEN_AN_TRUA!$B$5:$I$993,8,FALSE)</f>
        <v>680000</v>
      </c>
      <c r="T91" s="17">
        <f>VLOOKUP(B91,[1]RPT_LNS_LUONG_CHE_DO!$B$5:$BX$920,75,FALSE)+VLOOKUP(B91,[1]RPT_LNS_LUONG_CHE_DO!$B$5:$BY$920,76,FALSE)</f>
        <v>447115.38461538468</v>
      </c>
      <c r="U91" s="13">
        <f>VLOOKUP(B91,[1]RPT_CAC_KHOAN_GIAM_TRU!$B$4:$I$472,7,FALSE) + VLOOKUP(B91,[1]RPT_CAC_KHOAN_GIAM_TRU!$B$4:$I$472,8,FALSE)</f>
        <v>149038.46153846156</v>
      </c>
      <c r="V91" s="17">
        <f t="shared" si="0"/>
        <v>9832115.384615384</v>
      </c>
      <c r="W91" s="18">
        <f>VLOOKUP(B91,[1]RPT_BAO_HIEM!$B$5:$N$992,11,FALSE)</f>
        <v>310000</v>
      </c>
      <c r="X91" s="18">
        <f>VLOOKUP(B91,[1]RPT_BAO_HIEM!$B$5:$N$992,12,FALSE)</f>
        <v>58125</v>
      </c>
      <c r="Y91" s="18">
        <f>VLOOKUP(B91,[1]RPT_BAO_HIEM!$B$5:$N$992,13,FALSE)</f>
        <v>38750</v>
      </c>
      <c r="Z91" s="19">
        <f>MIN(VLOOKUP(B91,[1]RPT_DOAN_PHI!$B$5:$H$894,7,FALSE),115000)</f>
        <v>38750</v>
      </c>
      <c r="AA91" s="18">
        <f>VLOOKUP(B91,[1]RPT_THUE!$B$5:$H$850,7,FALSE)</f>
        <v>0</v>
      </c>
      <c r="AB91" s="18">
        <f t="shared" si="1"/>
        <v>445625</v>
      </c>
      <c r="AC91" s="20">
        <f t="shared" si="2"/>
        <v>9386490.384615384</v>
      </c>
      <c r="AD91" s="21"/>
      <c r="AE91" s="21"/>
      <c r="AF91" s="20">
        <f t="shared" si="3"/>
        <v>9386490.384615384</v>
      </c>
    </row>
    <row r="92" spans="1:32" ht="19.5" customHeight="1">
      <c r="A92" s="12">
        <f t="shared" si="5"/>
        <v>86</v>
      </c>
      <c r="B92" s="40">
        <f>[1]GD_CHUNG!B90</f>
        <v>10585</v>
      </c>
      <c r="C92" s="42" t="str">
        <f>[1]GD_CHUNG!C90</f>
        <v>Nguyễn Thị Minh Thu</v>
      </c>
      <c r="D92" s="42" t="str">
        <f>[1]GD_CHUNG!D90</f>
        <v>NV PVHK</v>
      </c>
      <c r="E92" s="13" t="str">
        <f>[1]GD_CHUNG!G90</f>
        <v>HD3N</v>
      </c>
      <c r="F92" s="14">
        <f>VLOOKUP(B92,[1]GD_LCD_HS_LNS!$B$4:$E$993,4,FALSE)</f>
        <v>3875000</v>
      </c>
      <c r="G92" s="54">
        <f>VLOOKUP(B92,[1]GD_CHUNG!$B$5:$N$532,13,FALSE)</f>
        <v>10525139512018</v>
      </c>
      <c r="H92" s="15">
        <f>VLOOKUP(B92,[1]GD_CHAM_CONG!$C$6:$AN$934,38,FALSE)</f>
        <v>27</v>
      </c>
      <c r="I92" s="15">
        <f>VLOOKUP(B92,[1]GD_CHAM_CONG!$C$6:$AS$934,39,FALSE)+VLOOKUP(B92,[1]GD_CHAM_CONG!$C$6:$AS$934,40,FALSE)+VLOOKUP(B92,[1]GD_CHAM_CONG!$C$6:$AS$934,41,FALSE)+VLOOKUP(B92,[1]GD_CHAM_CONG!$C$6:$AS$934,42,FALSE)+VLOOKUP(B92,[1]GD_CHAM_CONG!$C$6:$AS$934,43,FALSE)</f>
        <v>0</v>
      </c>
      <c r="J92" s="15">
        <f>VLOOKUP(B92,[1]GD_CHAM_CONG!$C$6:$AV$934,44,FALSE)+VLOOKUP(B92,[1]GD_CHAM_CONG!$C$6:$AV$934,45,FALSE)+VLOOKUP(B92,[1]GD_CHAM_CONG!$C$6:$AV$934,46,FALSE)</f>
        <v>0</v>
      </c>
      <c r="K92" s="15">
        <f>VLOOKUP(B92,[1]GD_CHAM_CONG!$C$6:$AW$934,47,FALSE)</f>
        <v>0</v>
      </c>
      <c r="L92" s="15">
        <f>VLOOKUP(B92,[1]GD_CHAM_CONG!$C$6:$AZ$934,48,FALSE)</f>
        <v>0</v>
      </c>
      <c r="M92" s="15">
        <f>VLOOKUP(B92,[1]GD_CHAM_CONG!$C$6:$BF$934,50,FALSE)+VLOOKUP(B92,[1]GD_CHAM_CONG!$C$6:$BF$934,51,FALSE)+VLOOKUP(B92,[1]GD_CHAM_CONG!$C$6:$BF$934,52,FALSE)+VLOOKUP(B92,[1]GD_CHAM_CONG!$C$6:$BF$934,53,FALSE)+VLOOKUP(B92,[1]GD_CHAM_CONG!$C$6:$BF$934,54,FALSE)</f>
        <v>0</v>
      </c>
      <c r="N92" s="16">
        <f>VLOOKUP(B92,[1]GD_CHAM_CONG!$C$1:$BK$473,61,FALSE)</f>
        <v>1</v>
      </c>
      <c r="O92" s="16">
        <f>VLOOKUP(B92,[1]GD_LCD_HS_LNS!$B$4:$F$469,5,FALSE)</f>
        <v>1.9</v>
      </c>
      <c r="P92" s="17">
        <f>VLOOKUP(B92,[1]RPT_LNS_LUONG_CHE_DO!$B$5:$BC$548,54,FALSE)</f>
        <v>8550000</v>
      </c>
      <c r="Q92" s="17">
        <f>VLOOKUP(B92,[1]RPT_LNS_LUONG_CHE_DO!$B$5:$CD$916,81,FALSE)</f>
        <v>0</v>
      </c>
      <c r="R92" s="17">
        <f>VLOOKUP(B92,[1]RPT_PHU_CAP_TN!$B$5:$G$992,6,FALSE)</f>
        <v>155000</v>
      </c>
      <c r="S92" s="17">
        <f>VLOOKUP(B92,[1]RPT_TIEN_AN_TRUA!$B$5:$I$993,8,FALSE)</f>
        <v>680000</v>
      </c>
      <c r="T92" s="17">
        <f>VLOOKUP(B92,[1]RPT_LNS_LUONG_CHE_DO!$B$5:$BX$920,75,FALSE)+VLOOKUP(B92,[1]RPT_LNS_LUONG_CHE_DO!$B$5:$BY$920,76,FALSE)</f>
        <v>0</v>
      </c>
      <c r="U92" s="13">
        <f>VLOOKUP(B92,[1]RPT_CAC_KHOAN_GIAM_TRU!$B$4:$I$472,7,FALSE) + VLOOKUP(B92,[1]RPT_CAC_KHOAN_GIAM_TRU!$B$4:$I$472,8,FALSE)</f>
        <v>0</v>
      </c>
      <c r="V92" s="17">
        <f t="shared" si="0"/>
        <v>9385000</v>
      </c>
      <c r="W92" s="18">
        <f>VLOOKUP(B92,[1]RPT_BAO_HIEM!$B$5:$N$992,11,FALSE)</f>
        <v>310000</v>
      </c>
      <c r="X92" s="18">
        <f>VLOOKUP(B92,[1]RPT_BAO_HIEM!$B$5:$N$992,12,FALSE)</f>
        <v>58125</v>
      </c>
      <c r="Y92" s="18">
        <f>VLOOKUP(B92,[1]RPT_BAO_HIEM!$B$5:$N$992,13,FALSE)</f>
        <v>38750</v>
      </c>
      <c r="Z92" s="19">
        <f>MIN(VLOOKUP(B92,[1]RPT_DOAN_PHI!$B$5:$H$894,7,FALSE),115000)</f>
        <v>38750</v>
      </c>
      <c r="AA92" s="18">
        <f>VLOOKUP(B92,[1]RPT_THUE!$B$5:$H$850,7,FALSE)</f>
        <v>0</v>
      </c>
      <c r="AB92" s="18">
        <f t="shared" si="1"/>
        <v>445625</v>
      </c>
      <c r="AC92" s="20">
        <f t="shared" si="2"/>
        <v>8939375</v>
      </c>
      <c r="AD92" s="21"/>
      <c r="AE92" s="22"/>
      <c r="AF92" s="20">
        <f t="shared" si="3"/>
        <v>8939375</v>
      </c>
    </row>
    <row r="93" spans="1:32" ht="19.5" customHeight="1">
      <c r="A93" s="12">
        <f t="shared" si="5"/>
        <v>87</v>
      </c>
      <c r="B93" s="40">
        <f>[1]GD_CHUNG!B91</f>
        <v>10586</v>
      </c>
      <c r="C93" s="42" t="str">
        <f>[1]GD_CHUNG!C91</f>
        <v>Nguyễn Thu Hằng</v>
      </c>
      <c r="D93" s="42" t="str">
        <f>[1]GD_CHUNG!D91</f>
        <v>NV PVHK</v>
      </c>
      <c r="E93" s="13" t="str">
        <f>[1]GD_CHUNG!G91</f>
        <v>HD3N</v>
      </c>
      <c r="F93" s="14">
        <f>VLOOKUP(B93,[1]GD_LCD_HS_LNS!$B$4:$E$993,4,FALSE)</f>
        <v>3875000</v>
      </c>
      <c r="G93" s="54">
        <f>VLOOKUP(B93,[1]GD_CHUNG!$B$5:$N$532,13,FALSE)</f>
        <v>10523365971014</v>
      </c>
      <c r="H93" s="15">
        <f>VLOOKUP(B93,[1]GD_CHAM_CONG!$C$6:$AN$934,38,FALSE)</f>
        <v>27</v>
      </c>
      <c r="I93" s="15">
        <f>VLOOKUP(B93,[1]GD_CHAM_CONG!$C$6:$AS$934,39,FALSE)+VLOOKUP(B93,[1]GD_CHAM_CONG!$C$6:$AS$934,40,FALSE)+VLOOKUP(B93,[1]GD_CHAM_CONG!$C$6:$AS$934,41,FALSE)+VLOOKUP(B93,[1]GD_CHAM_CONG!$C$6:$AS$934,42,FALSE)+VLOOKUP(B93,[1]GD_CHAM_CONG!$C$6:$AS$934,43,FALSE)</f>
        <v>0</v>
      </c>
      <c r="J93" s="15">
        <f>VLOOKUP(B93,[1]GD_CHAM_CONG!$C$6:$AV$934,44,FALSE)+VLOOKUP(B93,[1]GD_CHAM_CONG!$C$6:$AV$934,45,FALSE)+VLOOKUP(B93,[1]GD_CHAM_CONG!$C$6:$AV$934,46,FALSE)</f>
        <v>0</v>
      </c>
      <c r="K93" s="15">
        <f>VLOOKUP(B93,[1]GD_CHAM_CONG!$C$6:$AW$934,47,FALSE)</f>
        <v>0</v>
      </c>
      <c r="L93" s="15">
        <f>VLOOKUP(B93,[1]GD_CHAM_CONG!$C$6:$AZ$934,48,FALSE)</f>
        <v>0</v>
      </c>
      <c r="M93" s="15">
        <f>VLOOKUP(B93,[1]GD_CHAM_CONG!$C$6:$BF$934,50,FALSE)+VLOOKUP(B93,[1]GD_CHAM_CONG!$C$6:$BF$934,51,FALSE)+VLOOKUP(B93,[1]GD_CHAM_CONG!$C$6:$BF$934,52,FALSE)+VLOOKUP(B93,[1]GD_CHAM_CONG!$C$6:$BF$934,53,FALSE)+VLOOKUP(B93,[1]GD_CHAM_CONG!$C$6:$BF$934,54,FALSE)</f>
        <v>0</v>
      </c>
      <c r="N93" s="16">
        <f>VLOOKUP(B93,[1]GD_CHAM_CONG!$C$1:$BK$473,61,FALSE)</f>
        <v>1</v>
      </c>
      <c r="O93" s="16">
        <f>VLOOKUP(B93,[1]GD_LCD_HS_LNS!$B$4:$F$469,5,FALSE)</f>
        <v>1.9</v>
      </c>
      <c r="P93" s="17">
        <f>VLOOKUP(B93,[1]RPT_LNS_LUONG_CHE_DO!$B$5:$BC$548,54,FALSE)</f>
        <v>8550000</v>
      </c>
      <c r="Q93" s="17">
        <f>VLOOKUP(B93,[1]RPT_LNS_LUONG_CHE_DO!$B$5:$CD$916,81,FALSE)</f>
        <v>0</v>
      </c>
      <c r="R93" s="17">
        <f>VLOOKUP(B93,[1]RPT_PHU_CAP_TN!$B$5:$G$992,6,FALSE)</f>
        <v>0</v>
      </c>
      <c r="S93" s="17">
        <f>VLOOKUP(B93,[1]RPT_TIEN_AN_TRUA!$B$5:$I$993,8,FALSE)</f>
        <v>680000</v>
      </c>
      <c r="T93" s="17">
        <f>VLOOKUP(B93,[1]RPT_LNS_LUONG_CHE_DO!$B$5:$BX$920,75,FALSE)+VLOOKUP(B93,[1]RPT_LNS_LUONG_CHE_DO!$B$5:$BY$920,76,FALSE)</f>
        <v>223557.69230769234</v>
      </c>
      <c r="U93" s="13">
        <f>VLOOKUP(B93,[1]RPT_CAC_KHOAN_GIAM_TRU!$B$4:$I$472,7,FALSE) + VLOOKUP(B93,[1]RPT_CAC_KHOAN_GIAM_TRU!$B$4:$I$472,8,FALSE)</f>
        <v>74519.23076923078</v>
      </c>
      <c r="V93" s="17">
        <f t="shared" si="0"/>
        <v>9453557.692307692</v>
      </c>
      <c r="W93" s="18">
        <f>VLOOKUP(B93,[1]RPT_BAO_HIEM!$B$5:$N$992,11,FALSE)</f>
        <v>310000</v>
      </c>
      <c r="X93" s="18">
        <f>VLOOKUP(B93,[1]RPT_BAO_HIEM!$B$5:$N$992,12,FALSE)</f>
        <v>58125</v>
      </c>
      <c r="Y93" s="18">
        <f>VLOOKUP(B93,[1]RPT_BAO_HIEM!$B$5:$N$992,13,FALSE)</f>
        <v>38750</v>
      </c>
      <c r="Z93" s="19">
        <f>MIN(VLOOKUP(B93,[1]RPT_DOAN_PHI!$B$5:$H$894,7,FALSE),115000)</f>
        <v>38750</v>
      </c>
      <c r="AA93" s="18">
        <f>VLOOKUP(B93,[1]RPT_THUE!$B$5:$H$850,7,FALSE)</f>
        <v>0</v>
      </c>
      <c r="AB93" s="18">
        <f t="shared" si="1"/>
        <v>445625</v>
      </c>
      <c r="AC93" s="20">
        <f t="shared" si="2"/>
        <v>9007932.692307692</v>
      </c>
      <c r="AD93" s="21"/>
      <c r="AE93" s="21"/>
      <c r="AF93" s="20">
        <f t="shared" si="3"/>
        <v>9007932.692307692</v>
      </c>
    </row>
    <row r="94" spans="1:32" ht="19.5" customHeight="1">
      <c r="A94" s="12">
        <f t="shared" si="5"/>
        <v>88</v>
      </c>
      <c r="B94" s="40">
        <f>[1]GD_CHUNG!B92</f>
        <v>10600</v>
      </c>
      <c r="C94" s="42" t="str">
        <f>[1]GD_CHUNG!C92</f>
        <v>Nguyễn Thị Vân Anh</v>
      </c>
      <c r="D94" s="42" t="str">
        <f>[1]GD_CHUNG!D92</f>
        <v>NV PVHK</v>
      </c>
      <c r="E94" s="13" t="str">
        <f>[1]GD_CHUNG!G92</f>
        <v>HD3N</v>
      </c>
      <c r="F94" s="14">
        <f>VLOOKUP(B94,[1]GD_LCD_HS_LNS!$B$4:$E$993,4,FALSE)</f>
        <v>3875000</v>
      </c>
      <c r="G94" s="54">
        <f>VLOOKUP(B94,[1]GD_CHUNG!$B$5:$N$532,13,FALSE)</f>
        <v>10525213783010</v>
      </c>
      <c r="H94" s="15">
        <f>VLOOKUP(B94,[1]GD_CHAM_CONG!$C$6:$AN$934,38,FALSE)</f>
        <v>27</v>
      </c>
      <c r="I94" s="15">
        <f>VLOOKUP(B94,[1]GD_CHAM_CONG!$C$6:$AS$934,39,FALSE)+VLOOKUP(B94,[1]GD_CHAM_CONG!$C$6:$AS$934,40,FALSE)+VLOOKUP(B94,[1]GD_CHAM_CONG!$C$6:$AS$934,41,FALSE)+VLOOKUP(B94,[1]GD_CHAM_CONG!$C$6:$AS$934,42,FALSE)+VLOOKUP(B94,[1]GD_CHAM_CONG!$C$6:$AS$934,43,FALSE)</f>
        <v>0</v>
      </c>
      <c r="J94" s="15">
        <f>VLOOKUP(B94,[1]GD_CHAM_CONG!$C$6:$AV$934,44,FALSE)+VLOOKUP(B94,[1]GD_CHAM_CONG!$C$6:$AV$934,45,FALSE)+VLOOKUP(B94,[1]GD_CHAM_CONG!$C$6:$AV$934,46,FALSE)</f>
        <v>0</v>
      </c>
      <c r="K94" s="15">
        <f>VLOOKUP(B94,[1]GD_CHAM_CONG!$C$6:$AW$934,47,FALSE)</f>
        <v>0</v>
      </c>
      <c r="L94" s="15">
        <f>VLOOKUP(B94,[1]GD_CHAM_CONG!$C$6:$AZ$934,48,FALSE)</f>
        <v>0</v>
      </c>
      <c r="M94" s="15">
        <f>VLOOKUP(B94,[1]GD_CHAM_CONG!$C$6:$BF$934,50,FALSE)+VLOOKUP(B94,[1]GD_CHAM_CONG!$C$6:$BF$934,51,FALSE)+VLOOKUP(B94,[1]GD_CHAM_CONG!$C$6:$BF$934,52,FALSE)+VLOOKUP(B94,[1]GD_CHAM_CONG!$C$6:$BF$934,53,FALSE)+VLOOKUP(B94,[1]GD_CHAM_CONG!$C$6:$BF$934,54,FALSE)</f>
        <v>0</v>
      </c>
      <c r="N94" s="16">
        <f>VLOOKUP(B94,[1]GD_CHAM_CONG!$C$1:$BK$473,61,FALSE)</f>
        <v>0.99</v>
      </c>
      <c r="O94" s="16">
        <f>VLOOKUP(B94,[1]GD_LCD_HS_LNS!$B$4:$F$469,5,FALSE)</f>
        <v>1.6</v>
      </c>
      <c r="P94" s="17">
        <f>VLOOKUP(B94,[1]RPT_LNS_LUONG_CHE_DO!$B$5:$BC$548,54,FALSE)</f>
        <v>7128000</v>
      </c>
      <c r="Q94" s="17">
        <f>VLOOKUP(B94,[1]RPT_LNS_LUONG_CHE_DO!$B$5:$CD$916,81,FALSE)</f>
        <v>0</v>
      </c>
      <c r="R94" s="17">
        <f>VLOOKUP(B94,[1]RPT_PHU_CAP_TN!$B$5:$G$992,6,FALSE)</f>
        <v>0</v>
      </c>
      <c r="S94" s="17">
        <f>VLOOKUP(B94,[1]RPT_TIEN_AN_TRUA!$B$5:$I$993,8,FALSE)</f>
        <v>680000</v>
      </c>
      <c r="T94" s="17">
        <f>VLOOKUP(B94,[1]RPT_LNS_LUONG_CHE_DO!$B$5:$BX$920,75,FALSE)+VLOOKUP(B94,[1]RPT_LNS_LUONG_CHE_DO!$B$5:$BY$920,76,FALSE)</f>
        <v>0</v>
      </c>
      <c r="U94" s="13">
        <f>VLOOKUP(B94,[1]RPT_CAC_KHOAN_GIAM_TRU!$B$4:$I$472,7,FALSE) + VLOOKUP(B94,[1]RPT_CAC_KHOAN_GIAM_TRU!$B$4:$I$472,8,FALSE)</f>
        <v>0</v>
      </c>
      <c r="V94" s="17">
        <f t="shared" si="0"/>
        <v>7808000</v>
      </c>
      <c r="W94" s="18">
        <f>VLOOKUP(B94,[1]RPT_BAO_HIEM!$B$5:$N$992,11,FALSE)</f>
        <v>310000</v>
      </c>
      <c r="X94" s="18">
        <f>VLOOKUP(B94,[1]RPT_BAO_HIEM!$B$5:$N$992,12,FALSE)</f>
        <v>58125</v>
      </c>
      <c r="Y94" s="18">
        <f>VLOOKUP(B94,[1]RPT_BAO_HIEM!$B$5:$N$992,13,FALSE)</f>
        <v>38750</v>
      </c>
      <c r="Z94" s="19">
        <f>MIN(VLOOKUP(B94,[1]RPT_DOAN_PHI!$B$5:$H$894,7,FALSE),115000)</f>
        <v>38750</v>
      </c>
      <c r="AA94" s="18">
        <f>VLOOKUP(B94,[1]RPT_THUE!$B$5:$H$850,7,FALSE)</f>
        <v>0</v>
      </c>
      <c r="AB94" s="18">
        <f t="shared" si="1"/>
        <v>445625</v>
      </c>
      <c r="AC94" s="20">
        <f t="shared" si="2"/>
        <v>7362375</v>
      </c>
      <c r="AD94" s="21"/>
      <c r="AE94" s="21"/>
      <c r="AF94" s="20">
        <f t="shared" si="3"/>
        <v>7362375</v>
      </c>
    </row>
    <row r="95" spans="1:32" ht="19.5" customHeight="1">
      <c r="A95" s="12">
        <f t="shared" si="5"/>
        <v>89</v>
      </c>
      <c r="B95" s="40">
        <f>[1]GD_CHUNG!B93</f>
        <v>10601</v>
      </c>
      <c r="C95" s="42" t="str">
        <f>[1]GD_CHUNG!C93</f>
        <v>Phan Thị Hạnh</v>
      </c>
      <c r="D95" s="42" t="str">
        <f>[1]GD_CHUNG!D93</f>
        <v>NV PVHK</v>
      </c>
      <c r="E95" s="13" t="str">
        <f>[1]GD_CHUNG!G93</f>
        <v>HD3N</v>
      </c>
      <c r="F95" s="14">
        <f>VLOOKUP(B95,[1]GD_LCD_HS_LNS!$B$4:$E$993,4,FALSE)</f>
        <v>3875000</v>
      </c>
      <c r="G95" s="54">
        <f>VLOOKUP(B95,[1]GD_CHUNG!$B$5:$N$532,13,FALSE)</f>
        <v>10525213791013</v>
      </c>
      <c r="H95" s="15">
        <f>VLOOKUP(B95,[1]GD_CHAM_CONG!$C$6:$AN$934,38,FALSE)</f>
        <v>27</v>
      </c>
      <c r="I95" s="15">
        <f>VLOOKUP(B95,[1]GD_CHAM_CONG!$C$6:$AS$934,39,FALSE)+VLOOKUP(B95,[1]GD_CHAM_CONG!$C$6:$AS$934,40,FALSE)+VLOOKUP(B95,[1]GD_CHAM_CONG!$C$6:$AS$934,41,FALSE)+VLOOKUP(B95,[1]GD_CHAM_CONG!$C$6:$AS$934,42,FALSE)+VLOOKUP(B95,[1]GD_CHAM_CONG!$C$6:$AS$934,43,FALSE)</f>
        <v>0</v>
      </c>
      <c r="J95" s="15">
        <f>VLOOKUP(B95,[1]GD_CHAM_CONG!$C$6:$AV$934,44,FALSE)+VLOOKUP(B95,[1]GD_CHAM_CONG!$C$6:$AV$934,45,FALSE)+VLOOKUP(B95,[1]GD_CHAM_CONG!$C$6:$AV$934,46,FALSE)</f>
        <v>0</v>
      </c>
      <c r="K95" s="15">
        <f>VLOOKUP(B95,[1]GD_CHAM_CONG!$C$6:$AW$934,47,FALSE)</f>
        <v>0</v>
      </c>
      <c r="L95" s="15">
        <f>VLOOKUP(B95,[1]GD_CHAM_CONG!$C$6:$AZ$934,48,FALSE)</f>
        <v>0</v>
      </c>
      <c r="M95" s="15">
        <f>VLOOKUP(B95,[1]GD_CHAM_CONG!$C$6:$BF$934,50,FALSE)+VLOOKUP(B95,[1]GD_CHAM_CONG!$C$6:$BF$934,51,FALSE)+VLOOKUP(B95,[1]GD_CHAM_CONG!$C$6:$BF$934,52,FALSE)+VLOOKUP(B95,[1]GD_CHAM_CONG!$C$6:$BF$934,53,FALSE)+VLOOKUP(B95,[1]GD_CHAM_CONG!$C$6:$BF$934,54,FALSE)</f>
        <v>0</v>
      </c>
      <c r="N95" s="16">
        <f>VLOOKUP(B95,[1]GD_CHAM_CONG!$C$1:$BK$473,61,FALSE)</f>
        <v>1.05</v>
      </c>
      <c r="O95" s="16">
        <f>VLOOKUP(B95,[1]GD_LCD_HS_LNS!$B$4:$F$469,5,FALSE)</f>
        <v>1.6</v>
      </c>
      <c r="P95" s="17">
        <f>VLOOKUP(B95,[1]RPT_LNS_LUONG_CHE_DO!$B$5:$BC$548,54,FALSE)</f>
        <v>7560000.0000000009</v>
      </c>
      <c r="Q95" s="17">
        <f>VLOOKUP(B95,[1]RPT_LNS_LUONG_CHE_DO!$B$5:$CD$916,81,FALSE)</f>
        <v>0</v>
      </c>
      <c r="R95" s="17">
        <f>VLOOKUP(B95,[1]RPT_PHU_CAP_TN!$B$5:$G$992,6,FALSE)</f>
        <v>0</v>
      </c>
      <c r="S95" s="17">
        <f>VLOOKUP(B95,[1]RPT_TIEN_AN_TRUA!$B$5:$I$993,8,FALSE)</f>
        <v>680000</v>
      </c>
      <c r="T95" s="17">
        <f>VLOOKUP(B95,[1]RPT_LNS_LUONG_CHE_DO!$B$5:$BX$920,75,FALSE)+VLOOKUP(B95,[1]RPT_LNS_LUONG_CHE_DO!$B$5:$BY$920,76,FALSE)</f>
        <v>447115.38461538468</v>
      </c>
      <c r="U95" s="13">
        <f>VLOOKUP(B95,[1]RPT_CAC_KHOAN_GIAM_TRU!$B$4:$I$472,7,FALSE) + VLOOKUP(B95,[1]RPT_CAC_KHOAN_GIAM_TRU!$B$4:$I$472,8,FALSE)</f>
        <v>149038.46153846156</v>
      </c>
      <c r="V95" s="17">
        <f t="shared" si="0"/>
        <v>8687115.3846153859</v>
      </c>
      <c r="W95" s="18">
        <f>VLOOKUP(B95,[1]RPT_BAO_HIEM!$B$5:$N$992,11,FALSE)</f>
        <v>310000</v>
      </c>
      <c r="X95" s="18">
        <f>VLOOKUP(B95,[1]RPT_BAO_HIEM!$B$5:$N$992,12,FALSE)</f>
        <v>58125</v>
      </c>
      <c r="Y95" s="18">
        <f>VLOOKUP(B95,[1]RPT_BAO_HIEM!$B$5:$N$992,13,FALSE)</f>
        <v>38750</v>
      </c>
      <c r="Z95" s="19">
        <f>MIN(VLOOKUP(B95,[1]RPT_DOAN_PHI!$B$5:$H$894,7,FALSE),115000)</f>
        <v>38750</v>
      </c>
      <c r="AA95" s="18">
        <f>VLOOKUP(B95,[1]RPT_THUE!$B$5:$H$850,7,FALSE)</f>
        <v>0</v>
      </c>
      <c r="AB95" s="18">
        <f t="shared" si="1"/>
        <v>445625</v>
      </c>
      <c r="AC95" s="20">
        <f t="shared" si="2"/>
        <v>8241490.3846153859</v>
      </c>
      <c r="AD95" s="21"/>
      <c r="AE95" s="21"/>
      <c r="AF95" s="20">
        <f t="shared" si="3"/>
        <v>8241490.3846153859</v>
      </c>
    </row>
    <row r="96" spans="1:32" ht="19.5" customHeight="1">
      <c r="A96" s="12">
        <f t="shared" si="5"/>
        <v>90</v>
      </c>
      <c r="B96" s="40">
        <f>[1]GD_CHUNG!B94</f>
        <v>10608</v>
      </c>
      <c r="C96" s="42" t="str">
        <f>[1]GD_CHUNG!C94</f>
        <v>Nguyễn Thị Hương</v>
      </c>
      <c r="D96" s="42" t="str">
        <f>[1]GD_CHUNG!D94</f>
        <v>NV PVHK</v>
      </c>
      <c r="E96" s="13" t="str">
        <f>[1]GD_CHUNG!G94</f>
        <v>HDKX</v>
      </c>
      <c r="F96" s="14">
        <f>VLOOKUP(B96,[1]GD_LCD_HS_LNS!$B$4:$E$993,4,FALSE)</f>
        <v>3875000</v>
      </c>
      <c r="G96" s="54">
        <f>VLOOKUP(B96,[1]GD_CHUNG!$B$5:$N$532,13,FALSE)</f>
        <v>10523498956018</v>
      </c>
      <c r="H96" s="15">
        <f>VLOOKUP(B96,[1]GD_CHAM_CONG!$C$6:$AN$934,38,FALSE)</f>
        <v>27</v>
      </c>
      <c r="I96" s="15">
        <f>VLOOKUP(B96,[1]GD_CHAM_CONG!$C$6:$AS$934,39,FALSE)+VLOOKUP(B96,[1]GD_CHAM_CONG!$C$6:$AS$934,40,FALSE)+VLOOKUP(B96,[1]GD_CHAM_CONG!$C$6:$AS$934,41,FALSE)+VLOOKUP(B96,[1]GD_CHAM_CONG!$C$6:$AS$934,42,FALSE)+VLOOKUP(B96,[1]GD_CHAM_CONG!$C$6:$AS$934,43,FALSE)</f>
        <v>0</v>
      </c>
      <c r="J96" s="15">
        <f>VLOOKUP(B96,[1]GD_CHAM_CONG!$C$6:$AV$934,44,FALSE)+VLOOKUP(B96,[1]GD_CHAM_CONG!$C$6:$AV$934,45,FALSE)+VLOOKUP(B96,[1]GD_CHAM_CONG!$C$6:$AV$934,46,FALSE)</f>
        <v>0</v>
      </c>
      <c r="K96" s="15">
        <f>VLOOKUP(B96,[1]GD_CHAM_CONG!$C$6:$AW$934,47,FALSE)</f>
        <v>0</v>
      </c>
      <c r="L96" s="15">
        <f>VLOOKUP(B96,[1]GD_CHAM_CONG!$C$6:$AZ$934,48,FALSE)</f>
        <v>0</v>
      </c>
      <c r="M96" s="15">
        <f>VLOOKUP(B96,[1]GD_CHAM_CONG!$C$6:$BF$934,50,FALSE)+VLOOKUP(B96,[1]GD_CHAM_CONG!$C$6:$BF$934,51,FALSE)+VLOOKUP(B96,[1]GD_CHAM_CONG!$C$6:$BF$934,52,FALSE)+VLOOKUP(B96,[1]GD_CHAM_CONG!$C$6:$BF$934,53,FALSE)+VLOOKUP(B96,[1]GD_CHAM_CONG!$C$6:$BF$934,54,FALSE)</f>
        <v>0</v>
      </c>
      <c r="N96" s="16">
        <f>VLOOKUP(B96,[1]GD_CHAM_CONG!$C$1:$BK$473,61,FALSE)</f>
        <v>1</v>
      </c>
      <c r="O96" s="16">
        <f>VLOOKUP(B96,[1]GD_LCD_HS_LNS!$B$4:$F$469,5,FALSE)</f>
        <v>1.8</v>
      </c>
      <c r="P96" s="17">
        <f>VLOOKUP(B96,[1]RPT_LNS_LUONG_CHE_DO!$B$5:$BC$548,54,FALSE)</f>
        <v>8100000</v>
      </c>
      <c r="Q96" s="17">
        <f>VLOOKUP(B96,[1]RPT_LNS_LUONG_CHE_DO!$B$5:$CD$916,81,FALSE)</f>
        <v>0</v>
      </c>
      <c r="R96" s="17">
        <f>VLOOKUP(B96,[1]RPT_PHU_CAP_TN!$B$5:$G$992,6,FALSE)</f>
        <v>155000</v>
      </c>
      <c r="S96" s="17">
        <f>VLOOKUP(B96,[1]RPT_TIEN_AN_TRUA!$B$5:$I$993,8,FALSE)</f>
        <v>680000</v>
      </c>
      <c r="T96" s="17">
        <f>VLOOKUP(B96,[1]RPT_LNS_LUONG_CHE_DO!$B$5:$BX$920,75,FALSE)+VLOOKUP(B96,[1]RPT_LNS_LUONG_CHE_DO!$B$5:$BY$920,76,FALSE)</f>
        <v>0</v>
      </c>
      <c r="U96" s="13">
        <f>VLOOKUP(B96,[1]RPT_CAC_KHOAN_GIAM_TRU!$B$4:$I$472,7,FALSE) + VLOOKUP(B96,[1]RPT_CAC_KHOAN_GIAM_TRU!$B$4:$I$472,8,FALSE)</f>
        <v>0</v>
      </c>
      <c r="V96" s="17">
        <f t="shared" si="0"/>
        <v>8935000</v>
      </c>
      <c r="W96" s="18">
        <f>VLOOKUP(B96,[1]RPT_BAO_HIEM!$B$5:$N$992,11,FALSE)</f>
        <v>310000</v>
      </c>
      <c r="X96" s="18">
        <f>VLOOKUP(B96,[1]RPT_BAO_HIEM!$B$5:$N$992,12,FALSE)</f>
        <v>58125</v>
      </c>
      <c r="Y96" s="18">
        <f>VLOOKUP(B96,[1]RPT_BAO_HIEM!$B$5:$N$992,13,FALSE)</f>
        <v>38750</v>
      </c>
      <c r="Z96" s="19">
        <f>MIN(VLOOKUP(B96,[1]RPT_DOAN_PHI!$B$5:$H$894,7,FALSE),115000)</f>
        <v>38750</v>
      </c>
      <c r="AA96" s="18">
        <f>VLOOKUP(B96,[1]RPT_THUE!$B$5:$H$850,7,FALSE)</f>
        <v>0</v>
      </c>
      <c r="AB96" s="18">
        <f t="shared" si="1"/>
        <v>445625</v>
      </c>
      <c r="AC96" s="20">
        <f t="shared" si="2"/>
        <v>8489375</v>
      </c>
      <c r="AD96" s="21"/>
      <c r="AE96" s="22"/>
      <c r="AF96" s="20">
        <f t="shared" si="3"/>
        <v>8489375</v>
      </c>
    </row>
    <row r="97" spans="1:32" ht="19.5" customHeight="1">
      <c r="A97" s="12">
        <f t="shared" si="5"/>
        <v>91</v>
      </c>
      <c r="B97" s="40">
        <f>[1]GD_CHUNG!B95</f>
        <v>10624</v>
      </c>
      <c r="C97" s="42" t="str">
        <f>[1]GD_CHUNG!C95</f>
        <v>Nguyễn Huyền Trang</v>
      </c>
      <c r="D97" s="42" t="str">
        <f>[1]GD_CHUNG!D95</f>
        <v>NV PVHK</v>
      </c>
      <c r="E97" s="13" t="str">
        <f>[1]GD_CHUNG!G95</f>
        <v>HDKX</v>
      </c>
      <c r="F97" s="14">
        <f>VLOOKUP(B97,[1]GD_LCD_HS_LNS!$B$4:$E$993,4,FALSE)</f>
        <v>3875000</v>
      </c>
      <c r="G97" s="54">
        <f>VLOOKUP(B97,[1]GD_CHUNG!$B$5:$N$532,13,FALSE)</f>
        <v>10523498907017</v>
      </c>
      <c r="H97" s="15">
        <f>VLOOKUP(B97,[1]GD_CHAM_CONG!$C$6:$AN$934,38,FALSE)</f>
        <v>27</v>
      </c>
      <c r="I97" s="15">
        <f>VLOOKUP(B97,[1]GD_CHAM_CONG!$C$6:$AS$934,39,FALSE)+VLOOKUP(B97,[1]GD_CHAM_CONG!$C$6:$AS$934,40,FALSE)+VLOOKUP(B97,[1]GD_CHAM_CONG!$C$6:$AS$934,41,FALSE)+VLOOKUP(B97,[1]GD_CHAM_CONG!$C$6:$AS$934,42,FALSE)+VLOOKUP(B97,[1]GD_CHAM_CONG!$C$6:$AS$934,43,FALSE)</f>
        <v>0</v>
      </c>
      <c r="J97" s="15">
        <f>VLOOKUP(B97,[1]GD_CHAM_CONG!$C$6:$AV$934,44,FALSE)+VLOOKUP(B97,[1]GD_CHAM_CONG!$C$6:$AV$934,45,FALSE)+VLOOKUP(B97,[1]GD_CHAM_CONG!$C$6:$AV$934,46,FALSE)</f>
        <v>0</v>
      </c>
      <c r="K97" s="15">
        <f>VLOOKUP(B97,[1]GD_CHAM_CONG!$C$6:$AW$934,47,FALSE)</f>
        <v>0</v>
      </c>
      <c r="L97" s="15">
        <f>VLOOKUP(B97,[1]GD_CHAM_CONG!$C$6:$AZ$934,48,FALSE)</f>
        <v>0</v>
      </c>
      <c r="M97" s="15">
        <f>VLOOKUP(B97,[1]GD_CHAM_CONG!$C$6:$BF$934,50,FALSE)+VLOOKUP(B97,[1]GD_CHAM_CONG!$C$6:$BF$934,51,FALSE)+VLOOKUP(B97,[1]GD_CHAM_CONG!$C$6:$BF$934,52,FALSE)+VLOOKUP(B97,[1]GD_CHAM_CONG!$C$6:$BF$934,53,FALSE)+VLOOKUP(B97,[1]GD_CHAM_CONG!$C$6:$BF$934,54,FALSE)</f>
        <v>0</v>
      </c>
      <c r="N97" s="16">
        <f>VLOOKUP(B97,[1]GD_CHAM_CONG!$C$1:$BK$473,61,FALSE)</f>
        <v>1</v>
      </c>
      <c r="O97" s="16">
        <f>VLOOKUP(B97,[1]GD_LCD_HS_LNS!$B$4:$F$469,5,FALSE)</f>
        <v>1.9</v>
      </c>
      <c r="P97" s="17">
        <f>VLOOKUP(B97,[1]RPT_LNS_LUONG_CHE_DO!$B$5:$BC$548,54,FALSE)</f>
        <v>8550000</v>
      </c>
      <c r="Q97" s="17">
        <f>VLOOKUP(B97,[1]RPT_LNS_LUONG_CHE_DO!$B$5:$CD$916,81,FALSE)</f>
        <v>0</v>
      </c>
      <c r="R97" s="17">
        <f>VLOOKUP(B97,[1]RPT_PHU_CAP_TN!$B$5:$G$992,6,FALSE)</f>
        <v>0</v>
      </c>
      <c r="S97" s="17">
        <f>VLOOKUP(B97,[1]RPT_TIEN_AN_TRUA!$B$5:$I$993,8,FALSE)</f>
        <v>680000</v>
      </c>
      <c r="T97" s="17">
        <f>VLOOKUP(B97,[1]RPT_LNS_LUONG_CHE_DO!$B$5:$BX$920,75,FALSE)+VLOOKUP(B97,[1]RPT_LNS_LUONG_CHE_DO!$B$5:$BY$920,76,FALSE)</f>
        <v>0</v>
      </c>
      <c r="U97" s="13">
        <f>VLOOKUP(B97,[1]RPT_CAC_KHOAN_GIAM_TRU!$B$4:$I$472,7,FALSE) + VLOOKUP(B97,[1]RPT_CAC_KHOAN_GIAM_TRU!$B$4:$I$472,8,FALSE)</f>
        <v>0</v>
      </c>
      <c r="V97" s="17">
        <f t="shared" si="0"/>
        <v>9230000</v>
      </c>
      <c r="W97" s="18">
        <f>VLOOKUP(B97,[1]RPT_BAO_HIEM!$B$5:$N$992,11,FALSE)</f>
        <v>310000</v>
      </c>
      <c r="X97" s="18">
        <f>VLOOKUP(B97,[1]RPT_BAO_HIEM!$B$5:$N$992,12,FALSE)</f>
        <v>58125</v>
      </c>
      <c r="Y97" s="18">
        <f>VLOOKUP(B97,[1]RPT_BAO_HIEM!$B$5:$N$992,13,FALSE)</f>
        <v>38750</v>
      </c>
      <c r="Z97" s="19">
        <f>MIN(VLOOKUP(B97,[1]RPT_DOAN_PHI!$B$5:$H$894,7,FALSE),115000)</f>
        <v>38750</v>
      </c>
      <c r="AA97" s="18">
        <f>VLOOKUP(B97,[1]RPT_THUE!$B$5:$H$850,7,FALSE)</f>
        <v>0</v>
      </c>
      <c r="AB97" s="18">
        <f t="shared" si="1"/>
        <v>445625</v>
      </c>
      <c r="AC97" s="20">
        <f t="shared" si="2"/>
        <v>8784375</v>
      </c>
      <c r="AD97" s="21"/>
      <c r="AE97" s="21"/>
      <c r="AF97" s="20">
        <f t="shared" si="3"/>
        <v>8784375</v>
      </c>
    </row>
    <row r="98" spans="1:32" ht="19.5" customHeight="1">
      <c r="A98" s="12">
        <f t="shared" si="5"/>
        <v>92</v>
      </c>
      <c r="B98" s="40">
        <f>[1]GD_CHUNG!B96</f>
        <v>10625</v>
      </c>
      <c r="C98" s="42" t="str">
        <f>[1]GD_CHUNG!C96</f>
        <v>Vương Thị Thanh Nhàn</v>
      </c>
      <c r="D98" s="42" t="str">
        <f>[1]GD_CHUNG!D96</f>
        <v>NV PVHK</v>
      </c>
      <c r="E98" s="13" t="str">
        <f>[1]GD_CHUNG!G96</f>
        <v>HDKX</v>
      </c>
      <c r="F98" s="14">
        <f>VLOOKUP(B98,[1]GD_LCD_HS_LNS!$B$4:$E$993,4,FALSE)</f>
        <v>3875000</v>
      </c>
      <c r="G98" s="54">
        <f>VLOOKUP(B98,[1]GD_CHUNG!$B$5:$N$532,13,FALSE)</f>
        <v>13820400981015</v>
      </c>
      <c r="H98" s="15">
        <f>VLOOKUP(B98,[1]GD_CHAM_CONG!$C$6:$AN$934,38,FALSE)</f>
        <v>27</v>
      </c>
      <c r="I98" s="15">
        <f>VLOOKUP(B98,[1]GD_CHAM_CONG!$C$6:$AS$934,39,FALSE)+VLOOKUP(B98,[1]GD_CHAM_CONG!$C$6:$AS$934,40,FALSE)+VLOOKUP(B98,[1]GD_CHAM_CONG!$C$6:$AS$934,41,FALSE)+VLOOKUP(B98,[1]GD_CHAM_CONG!$C$6:$AS$934,42,FALSE)+VLOOKUP(B98,[1]GD_CHAM_CONG!$C$6:$AS$934,43,FALSE)</f>
        <v>0</v>
      </c>
      <c r="J98" s="15">
        <f>VLOOKUP(B98,[1]GD_CHAM_CONG!$C$6:$AV$934,44,FALSE)+VLOOKUP(B98,[1]GD_CHAM_CONG!$C$6:$AV$934,45,FALSE)+VLOOKUP(B98,[1]GD_CHAM_CONG!$C$6:$AV$934,46,FALSE)</f>
        <v>0</v>
      </c>
      <c r="K98" s="15">
        <f>VLOOKUP(B98,[1]GD_CHAM_CONG!$C$6:$AW$934,47,FALSE)</f>
        <v>0</v>
      </c>
      <c r="L98" s="15">
        <f>VLOOKUP(B98,[1]GD_CHAM_CONG!$C$6:$AZ$934,48,FALSE)</f>
        <v>0</v>
      </c>
      <c r="M98" s="15">
        <f>VLOOKUP(B98,[1]GD_CHAM_CONG!$C$6:$BF$934,50,FALSE)+VLOOKUP(B98,[1]GD_CHAM_CONG!$C$6:$BF$934,51,FALSE)+VLOOKUP(B98,[1]GD_CHAM_CONG!$C$6:$BF$934,52,FALSE)+VLOOKUP(B98,[1]GD_CHAM_CONG!$C$6:$BF$934,53,FALSE)+VLOOKUP(B98,[1]GD_CHAM_CONG!$C$6:$BF$934,54,FALSE)</f>
        <v>0</v>
      </c>
      <c r="N98" s="16">
        <f>VLOOKUP(B98,[1]GD_CHAM_CONG!$C$1:$BK$473,61,FALSE)</f>
        <v>1</v>
      </c>
      <c r="O98" s="16">
        <f>VLOOKUP(B98,[1]GD_LCD_HS_LNS!$B$4:$F$469,5,FALSE)</f>
        <v>2.0099999999999998</v>
      </c>
      <c r="P98" s="17">
        <f>VLOOKUP(B98,[1]RPT_LNS_LUONG_CHE_DO!$B$5:$BC$548,54,FALSE)</f>
        <v>9044999.9999999981</v>
      </c>
      <c r="Q98" s="17">
        <f>VLOOKUP(B98,[1]RPT_LNS_LUONG_CHE_DO!$B$5:$CD$916,81,FALSE)</f>
        <v>0</v>
      </c>
      <c r="R98" s="17">
        <f>VLOOKUP(B98,[1]RPT_PHU_CAP_TN!$B$5:$G$992,6,FALSE)</f>
        <v>155000</v>
      </c>
      <c r="S98" s="17">
        <f>VLOOKUP(B98,[1]RPT_TIEN_AN_TRUA!$B$5:$I$993,8,FALSE)</f>
        <v>680000</v>
      </c>
      <c r="T98" s="17">
        <f>VLOOKUP(B98,[1]RPT_LNS_LUONG_CHE_DO!$B$5:$BX$920,75,FALSE)+VLOOKUP(B98,[1]RPT_LNS_LUONG_CHE_DO!$B$5:$BY$920,76,FALSE)</f>
        <v>0</v>
      </c>
      <c r="U98" s="13">
        <f>VLOOKUP(B98,[1]RPT_CAC_KHOAN_GIAM_TRU!$B$4:$I$472,7,FALSE) + VLOOKUP(B98,[1]RPT_CAC_KHOAN_GIAM_TRU!$B$4:$I$472,8,FALSE)</f>
        <v>0</v>
      </c>
      <c r="V98" s="17">
        <f t="shared" si="0"/>
        <v>9879999.9999999981</v>
      </c>
      <c r="W98" s="18">
        <f>VLOOKUP(B98,[1]RPT_BAO_HIEM!$B$5:$N$992,11,FALSE)</f>
        <v>310000</v>
      </c>
      <c r="X98" s="18">
        <f>VLOOKUP(B98,[1]RPT_BAO_HIEM!$B$5:$N$992,12,FALSE)</f>
        <v>58125</v>
      </c>
      <c r="Y98" s="18">
        <f>VLOOKUP(B98,[1]RPT_BAO_HIEM!$B$5:$N$992,13,FALSE)</f>
        <v>38750</v>
      </c>
      <c r="Z98" s="19">
        <f>MIN(VLOOKUP(B98,[1]RPT_DOAN_PHI!$B$5:$H$894,7,FALSE),115000)</f>
        <v>38750</v>
      </c>
      <c r="AA98" s="18">
        <f>VLOOKUP(B98,[1]RPT_THUE!$B$5:$H$850,7,FALSE)</f>
        <v>0</v>
      </c>
      <c r="AB98" s="18">
        <f t="shared" si="1"/>
        <v>445625</v>
      </c>
      <c r="AC98" s="20">
        <f t="shared" si="2"/>
        <v>9434374.9999999981</v>
      </c>
      <c r="AD98" s="21"/>
      <c r="AE98" s="21"/>
      <c r="AF98" s="20">
        <f t="shared" si="3"/>
        <v>9434374.9999999981</v>
      </c>
    </row>
    <row r="99" spans="1:32" ht="19.5" customHeight="1">
      <c r="A99" s="12">
        <f t="shared" si="5"/>
        <v>93</v>
      </c>
      <c r="B99" s="40">
        <f>[1]GD_CHUNG!B97</f>
        <v>10633</v>
      </c>
      <c r="C99" s="42" t="str">
        <f>[1]GD_CHUNG!C97</f>
        <v>Quàng Thị Phúc</v>
      </c>
      <c r="D99" s="42" t="str">
        <f>[1]GD_CHUNG!D97</f>
        <v>NV PVHK</v>
      </c>
      <c r="E99" s="13" t="str">
        <f>[1]GD_CHUNG!G97</f>
        <v>HDKX</v>
      </c>
      <c r="F99" s="14">
        <f>VLOOKUP(B99,[1]GD_LCD_HS_LNS!$B$4:$E$993,4,FALSE)</f>
        <v>4553000</v>
      </c>
      <c r="G99" s="54">
        <f>VLOOKUP(B99,[1]GD_CHUNG!$B$5:$N$532,13,FALSE)</f>
        <v>10522162856019</v>
      </c>
      <c r="H99" s="15">
        <f>VLOOKUP(B99,[1]GD_CHAM_CONG!$C$6:$AN$934,38,FALSE)</f>
        <v>27</v>
      </c>
      <c r="I99" s="15">
        <f>VLOOKUP(B99,[1]GD_CHAM_CONG!$C$6:$AS$934,39,FALSE)+VLOOKUP(B99,[1]GD_CHAM_CONG!$C$6:$AS$934,40,FALSE)+VLOOKUP(B99,[1]GD_CHAM_CONG!$C$6:$AS$934,41,FALSE)+VLOOKUP(B99,[1]GD_CHAM_CONG!$C$6:$AS$934,42,FALSE)+VLOOKUP(B99,[1]GD_CHAM_CONG!$C$6:$AS$934,43,FALSE)</f>
        <v>0</v>
      </c>
      <c r="J99" s="15">
        <f>VLOOKUP(B99,[1]GD_CHAM_CONG!$C$6:$AV$934,44,FALSE)+VLOOKUP(B99,[1]GD_CHAM_CONG!$C$6:$AV$934,45,FALSE)+VLOOKUP(B99,[1]GD_CHAM_CONG!$C$6:$AV$934,46,FALSE)</f>
        <v>0</v>
      </c>
      <c r="K99" s="15">
        <f>VLOOKUP(B99,[1]GD_CHAM_CONG!$C$6:$AW$934,47,FALSE)</f>
        <v>0</v>
      </c>
      <c r="L99" s="15">
        <f>VLOOKUP(B99,[1]GD_CHAM_CONG!$C$6:$AZ$934,48,FALSE)</f>
        <v>0</v>
      </c>
      <c r="M99" s="15">
        <f>VLOOKUP(B99,[1]GD_CHAM_CONG!$C$6:$BF$934,50,FALSE)+VLOOKUP(B99,[1]GD_CHAM_CONG!$C$6:$BF$934,51,FALSE)+VLOOKUP(B99,[1]GD_CHAM_CONG!$C$6:$BF$934,52,FALSE)+VLOOKUP(B99,[1]GD_CHAM_CONG!$C$6:$BF$934,53,FALSE)+VLOOKUP(B99,[1]GD_CHAM_CONG!$C$6:$BF$934,54,FALSE)</f>
        <v>0</v>
      </c>
      <c r="N99" s="16">
        <f>VLOOKUP(B99,[1]GD_CHAM_CONG!$C$1:$BK$473,61,FALSE)</f>
        <v>1</v>
      </c>
      <c r="O99" s="16">
        <f>VLOOKUP(B99,[1]GD_LCD_HS_LNS!$B$4:$F$469,5,FALSE)</f>
        <v>1.91</v>
      </c>
      <c r="P99" s="17">
        <f>VLOOKUP(B99,[1]RPT_LNS_LUONG_CHE_DO!$B$5:$BC$548,54,FALSE)</f>
        <v>8595000</v>
      </c>
      <c r="Q99" s="17">
        <f>VLOOKUP(B99,[1]RPT_LNS_LUONG_CHE_DO!$B$5:$CD$916,81,FALSE)</f>
        <v>0</v>
      </c>
      <c r="R99" s="17">
        <f>VLOOKUP(B99,[1]RPT_PHU_CAP_TN!$B$5:$G$992,6,FALSE)</f>
        <v>155000</v>
      </c>
      <c r="S99" s="17">
        <f>VLOOKUP(B99,[1]RPT_TIEN_AN_TRUA!$B$5:$I$993,8,FALSE)</f>
        <v>680000</v>
      </c>
      <c r="T99" s="17">
        <f>VLOOKUP(B99,[1]RPT_LNS_LUONG_CHE_DO!$B$5:$BX$920,75,FALSE)+VLOOKUP(B99,[1]RPT_LNS_LUONG_CHE_DO!$B$5:$BY$920,76,FALSE)</f>
        <v>525346.15384615387</v>
      </c>
      <c r="U99" s="13">
        <f>VLOOKUP(B99,[1]RPT_CAC_KHOAN_GIAM_TRU!$B$4:$I$472,7,FALSE) + VLOOKUP(B99,[1]RPT_CAC_KHOAN_GIAM_TRU!$B$4:$I$472,8,FALSE)</f>
        <v>175115.38461538462</v>
      </c>
      <c r="V99" s="17">
        <f t="shared" si="0"/>
        <v>9955346.153846154</v>
      </c>
      <c r="W99" s="18">
        <f>VLOOKUP(B99,[1]RPT_BAO_HIEM!$B$5:$N$992,11,FALSE)</f>
        <v>364240</v>
      </c>
      <c r="X99" s="18">
        <f>VLOOKUP(B99,[1]RPT_BAO_HIEM!$B$5:$N$992,12,FALSE)</f>
        <v>68295</v>
      </c>
      <c r="Y99" s="18">
        <f>VLOOKUP(B99,[1]RPT_BAO_HIEM!$B$5:$N$992,13,FALSE)</f>
        <v>45530</v>
      </c>
      <c r="Z99" s="19">
        <f>MIN(VLOOKUP(B99,[1]RPT_DOAN_PHI!$B$5:$H$894,7,FALSE),115000)</f>
        <v>45530</v>
      </c>
      <c r="AA99" s="18">
        <f>VLOOKUP(B99,[1]RPT_THUE!$B$5:$H$850,7,FALSE)</f>
        <v>0</v>
      </c>
      <c r="AB99" s="18">
        <f t="shared" si="1"/>
        <v>523595</v>
      </c>
      <c r="AC99" s="20">
        <f t="shared" si="2"/>
        <v>9431751.153846154</v>
      </c>
      <c r="AD99" s="21"/>
      <c r="AE99" s="22"/>
      <c r="AF99" s="20">
        <f t="shared" si="3"/>
        <v>9431751.153846154</v>
      </c>
    </row>
    <row r="100" spans="1:32" ht="19.5" customHeight="1">
      <c r="A100" s="12">
        <f t="shared" si="5"/>
        <v>94</v>
      </c>
      <c r="B100" s="40">
        <f>[1]GD_CHUNG!B98</f>
        <v>10634</v>
      </c>
      <c r="C100" s="42" t="str">
        <f>[1]GD_CHUNG!C98</f>
        <v>Phạm Thị Thanh Hoa</v>
      </c>
      <c r="D100" s="42" t="str">
        <f>[1]GD_CHUNG!D98</f>
        <v>NV PVHK</v>
      </c>
      <c r="E100" s="13" t="str">
        <f>[1]GD_CHUNG!G98</f>
        <v>HDKX</v>
      </c>
      <c r="F100" s="14">
        <f>VLOOKUP(B100,[1]GD_LCD_HS_LNS!$B$4:$E$993,4,FALSE)</f>
        <v>3875000</v>
      </c>
      <c r="G100" s="54">
        <f>VLOOKUP(B100,[1]GD_CHUNG!$B$5:$N$532,13,FALSE)</f>
        <v>10520107405013</v>
      </c>
      <c r="H100" s="15">
        <f>VLOOKUP(B100,[1]GD_CHAM_CONG!$C$6:$AN$934,38,FALSE)</f>
        <v>27</v>
      </c>
      <c r="I100" s="15">
        <f>VLOOKUP(B100,[1]GD_CHAM_CONG!$C$6:$AS$934,39,FALSE)+VLOOKUP(B100,[1]GD_CHAM_CONG!$C$6:$AS$934,40,FALSE)+VLOOKUP(B100,[1]GD_CHAM_CONG!$C$6:$AS$934,41,FALSE)+VLOOKUP(B100,[1]GD_CHAM_CONG!$C$6:$AS$934,42,FALSE)+VLOOKUP(B100,[1]GD_CHAM_CONG!$C$6:$AS$934,43,FALSE)</f>
        <v>0</v>
      </c>
      <c r="J100" s="15">
        <f>VLOOKUP(B100,[1]GD_CHAM_CONG!$C$6:$AV$934,44,FALSE)+VLOOKUP(B100,[1]GD_CHAM_CONG!$C$6:$AV$934,45,FALSE)+VLOOKUP(B100,[1]GD_CHAM_CONG!$C$6:$AV$934,46,FALSE)</f>
        <v>0</v>
      </c>
      <c r="K100" s="15">
        <f>VLOOKUP(B100,[1]GD_CHAM_CONG!$C$6:$AW$934,47,FALSE)</f>
        <v>0</v>
      </c>
      <c r="L100" s="15">
        <f>VLOOKUP(B100,[1]GD_CHAM_CONG!$C$6:$AZ$934,48,FALSE)</f>
        <v>0</v>
      </c>
      <c r="M100" s="15">
        <f>VLOOKUP(B100,[1]GD_CHAM_CONG!$C$6:$BF$934,50,FALSE)+VLOOKUP(B100,[1]GD_CHAM_CONG!$C$6:$BF$934,51,FALSE)+VLOOKUP(B100,[1]GD_CHAM_CONG!$C$6:$BF$934,52,FALSE)+VLOOKUP(B100,[1]GD_CHAM_CONG!$C$6:$BF$934,53,FALSE)+VLOOKUP(B100,[1]GD_CHAM_CONG!$C$6:$BF$934,54,FALSE)</f>
        <v>0</v>
      </c>
      <c r="N100" s="16">
        <f>VLOOKUP(B100,[1]GD_CHAM_CONG!$C$1:$BK$473,61,FALSE)</f>
        <v>1.05</v>
      </c>
      <c r="O100" s="16">
        <f>VLOOKUP(B100,[1]GD_LCD_HS_LNS!$B$4:$F$469,5,FALSE)</f>
        <v>2.0099999999999998</v>
      </c>
      <c r="P100" s="17">
        <f>VLOOKUP(B100,[1]RPT_LNS_LUONG_CHE_DO!$B$5:$BC$548,54,FALSE)</f>
        <v>9497250</v>
      </c>
      <c r="Q100" s="17">
        <f>VLOOKUP(B100,[1]RPT_LNS_LUONG_CHE_DO!$B$5:$CD$916,81,FALSE)</f>
        <v>0</v>
      </c>
      <c r="R100" s="17">
        <f>VLOOKUP(B100,[1]RPT_PHU_CAP_TN!$B$5:$G$992,6,FALSE)</f>
        <v>155000</v>
      </c>
      <c r="S100" s="17">
        <f>VLOOKUP(B100,[1]RPT_TIEN_AN_TRUA!$B$5:$I$993,8,FALSE)</f>
        <v>680000</v>
      </c>
      <c r="T100" s="17">
        <f>VLOOKUP(B100,[1]RPT_LNS_LUONG_CHE_DO!$B$5:$BX$920,75,FALSE)+VLOOKUP(B100,[1]RPT_LNS_LUONG_CHE_DO!$B$5:$BY$920,76,FALSE)</f>
        <v>223557.69230769234</v>
      </c>
      <c r="U100" s="13">
        <f>VLOOKUP(B100,[1]RPT_CAC_KHOAN_GIAM_TRU!$B$4:$I$472,7,FALSE) + VLOOKUP(B100,[1]RPT_CAC_KHOAN_GIAM_TRU!$B$4:$I$472,8,FALSE)</f>
        <v>74519.23076923078</v>
      </c>
      <c r="V100" s="17">
        <f t="shared" si="0"/>
        <v>10555807.692307692</v>
      </c>
      <c r="W100" s="18">
        <f>VLOOKUP(B100,[1]RPT_BAO_HIEM!$B$5:$N$992,11,FALSE)</f>
        <v>310000</v>
      </c>
      <c r="X100" s="18">
        <f>VLOOKUP(B100,[1]RPT_BAO_HIEM!$B$5:$N$992,12,FALSE)</f>
        <v>58125</v>
      </c>
      <c r="Y100" s="18">
        <f>VLOOKUP(B100,[1]RPT_BAO_HIEM!$B$5:$N$992,13,FALSE)</f>
        <v>38750</v>
      </c>
      <c r="Z100" s="19">
        <f>MIN(VLOOKUP(B100,[1]RPT_DOAN_PHI!$B$5:$H$894,7,FALSE),115000)</f>
        <v>38750</v>
      </c>
      <c r="AA100" s="18">
        <f>VLOOKUP(B100,[1]RPT_THUE!$B$5:$H$850,7,FALSE)</f>
        <v>0</v>
      </c>
      <c r="AB100" s="18">
        <f t="shared" si="1"/>
        <v>445625</v>
      </c>
      <c r="AC100" s="20">
        <f t="shared" si="2"/>
        <v>10110182.692307692</v>
      </c>
      <c r="AD100" s="21"/>
      <c r="AE100" s="21"/>
      <c r="AF100" s="20">
        <f t="shared" si="3"/>
        <v>10110182.692307692</v>
      </c>
    </row>
    <row r="101" spans="1:32" ht="19.5" customHeight="1">
      <c r="A101" s="12">
        <f t="shared" si="5"/>
        <v>95</v>
      </c>
      <c r="B101" s="40">
        <f>[1]GD_CHUNG!B99</f>
        <v>10635</v>
      </c>
      <c r="C101" s="42" t="str">
        <f>[1]GD_CHUNG!C99</f>
        <v>Đào Thị Mận</v>
      </c>
      <c r="D101" s="42" t="str">
        <f>[1]GD_CHUNG!D99</f>
        <v>NV PVHK</v>
      </c>
      <c r="E101" s="13" t="str">
        <f>[1]GD_CHUNG!G99</f>
        <v>HDKX</v>
      </c>
      <c r="F101" s="14">
        <f>VLOOKUP(B101,[1]GD_LCD_HS_LNS!$B$4:$E$993,4,FALSE)</f>
        <v>4553000</v>
      </c>
      <c r="G101" s="54">
        <f>VLOOKUP(B101,[1]GD_CHUNG!$B$5:$N$532,13,FALSE)</f>
        <v>10522162757010</v>
      </c>
      <c r="H101" s="15">
        <f>VLOOKUP(B101,[1]GD_CHAM_CONG!$C$6:$AN$934,38,FALSE)</f>
        <v>27</v>
      </c>
      <c r="I101" s="15">
        <f>VLOOKUP(B101,[1]GD_CHAM_CONG!$C$6:$AS$934,39,FALSE)+VLOOKUP(B101,[1]GD_CHAM_CONG!$C$6:$AS$934,40,FALSE)+VLOOKUP(B101,[1]GD_CHAM_CONG!$C$6:$AS$934,41,FALSE)+VLOOKUP(B101,[1]GD_CHAM_CONG!$C$6:$AS$934,42,FALSE)+VLOOKUP(B101,[1]GD_CHAM_CONG!$C$6:$AS$934,43,FALSE)</f>
        <v>0</v>
      </c>
      <c r="J101" s="15">
        <f>VLOOKUP(B101,[1]GD_CHAM_CONG!$C$6:$AV$934,44,FALSE)+VLOOKUP(B101,[1]GD_CHAM_CONG!$C$6:$AV$934,45,FALSE)+VLOOKUP(B101,[1]GD_CHAM_CONG!$C$6:$AV$934,46,FALSE)</f>
        <v>0</v>
      </c>
      <c r="K101" s="15">
        <f>VLOOKUP(B101,[1]GD_CHAM_CONG!$C$6:$AW$934,47,FALSE)</f>
        <v>0</v>
      </c>
      <c r="L101" s="15">
        <f>VLOOKUP(B101,[1]GD_CHAM_CONG!$C$6:$AZ$934,48,FALSE)</f>
        <v>0</v>
      </c>
      <c r="M101" s="15">
        <f>VLOOKUP(B101,[1]GD_CHAM_CONG!$C$6:$BF$934,50,FALSE)+VLOOKUP(B101,[1]GD_CHAM_CONG!$C$6:$BF$934,51,FALSE)+VLOOKUP(B101,[1]GD_CHAM_CONG!$C$6:$BF$934,52,FALSE)+VLOOKUP(B101,[1]GD_CHAM_CONG!$C$6:$BF$934,53,FALSE)+VLOOKUP(B101,[1]GD_CHAM_CONG!$C$6:$BF$934,54,FALSE)</f>
        <v>0</v>
      </c>
      <c r="N101" s="16">
        <f>VLOOKUP(B101,[1]GD_CHAM_CONG!$C$1:$BK$473,61,FALSE)</f>
        <v>1</v>
      </c>
      <c r="O101" s="16">
        <f>VLOOKUP(B101,[1]GD_LCD_HS_LNS!$B$4:$F$469,5,FALSE)</f>
        <v>1.8</v>
      </c>
      <c r="P101" s="17">
        <f>VLOOKUP(B101,[1]RPT_LNS_LUONG_CHE_DO!$B$5:$BC$548,54,FALSE)</f>
        <v>8100000</v>
      </c>
      <c r="Q101" s="17">
        <f>VLOOKUP(B101,[1]RPT_LNS_LUONG_CHE_DO!$B$5:$CD$916,81,FALSE)</f>
        <v>0</v>
      </c>
      <c r="R101" s="17">
        <f>VLOOKUP(B101,[1]RPT_PHU_CAP_TN!$B$5:$G$992,6,FALSE)</f>
        <v>0</v>
      </c>
      <c r="S101" s="17">
        <f>VLOOKUP(B101,[1]RPT_TIEN_AN_TRUA!$B$5:$I$993,8,FALSE)</f>
        <v>680000</v>
      </c>
      <c r="T101" s="17">
        <f>VLOOKUP(B101,[1]RPT_LNS_LUONG_CHE_DO!$B$5:$BX$920,75,FALSE)+VLOOKUP(B101,[1]RPT_LNS_LUONG_CHE_DO!$B$5:$BY$920,76,FALSE)</f>
        <v>0</v>
      </c>
      <c r="U101" s="13">
        <f>VLOOKUP(B101,[1]RPT_CAC_KHOAN_GIAM_TRU!$B$4:$I$472,7,FALSE) + VLOOKUP(B101,[1]RPT_CAC_KHOAN_GIAM_TRU!$B$4:$I$472,8,FALSE)</f>
        <v>0</v>
      </c>
      <c r="V101" s="17">
        <f t="shared" si="0"/>
        <v>8780000</v>
      </c>
      <c r="W101" s="18">
        <f>VLOOKUP(B101,[1]RPT_BAO_HIEM!$B$5:$N$992,11,FALSE)</f>
        <v>364240</v>
      </c>
      <c r="X101" s="18">
        <f>VLOOKUP(B101,[1]RPT_BAO_HIEM!$B$5:$N$992,12,FALSE)</f>
        <v>68295</v>
      </c>
      <c r="Y101" s="18">
        <f>VLOOKUP(B101,[1]RPT_BAO_HIEM!$B$5:$N$992,13,FALSE)</f>
        <v>45530</v>
      </c>
      <c r="Z101" s="19">
        <f>MIN(VLOOKUP(B101,[1]RPT_DOAN_PHI!$B$5:$H$894,7,FALSE),115000)</f>
        <v>45530</v>
      </c>
      <c r="AA101" s="18">
        <f>VLOOKUP(B101,[1]RPT_THUE!$B$5:$H$850,7,FALSE)</f>
        <v>0</v>
      </c>
      <c r="AB101" s="18">
        <f t="shared" si="1"/>
        <v>523595</v>
      </c>
      <c r="AC101" s="20">
        <f t="shared" si="2"/>
        <v>8256405</v>
      </c>
      <c r="AD101" s="21"/>
      <c r="AE101" s="21"/>
      <c r="AF101" s="20">
        <f t="shared" si="3"/>
        <v>8256405</v>
      </c>
    </row>
    <row r="102" spans="1:32" ht="19.5" customHeight="1">
      <c r="A102" s="12">
        <f t="shared" si="5"/>
        <v>96</v>
      </c>
      <c r="B102" s="40">
        <f>[1]GD_CHUNG!B100</f>
        <v>11105</v>
      </c>
      <c r="C102" s="42" t="str">
        <f>[1]GD_CHUNG!C100</f>
        <v>Ngô Minh Thanh</v>
      </c>
      <c r="D102" s="42" t="str">
        <f>[1]GD_CHUNG!D100</f>
        <v>NV PVHK</v>
      </c>
      <c r="E102" s="13" t="str">
        <f>[1]GD_CHUNG!G100</f>
        <v>HD3N</v>
      </c>
      <c r="F102" s="14">
        <f>VLOOKUP(B102,[1]GD_LCD_HS_LNS!$B$4:$E$993,4,FALSE)</f>
        <v>3875000</v>
      </c>
      <c r="G102" s="54">
        <f>VLOOKUP(B102,[1]GD_CHUNG!$B$5:$N$532,13,FALSE)</f>
        <v>19020895815014</v>
      </c>
      <c r="H102" s="15">
        <f>VLOOKUP(B102,[1]GD_CHAM_CONG!$C$6:$AN$934,38,FALSE)</f>
        <v>27</v>
      </c>
      <c r="I102" s="15">
        <f>VLOOKUP(B102,[1]GD_CHAM_CONG!$C$6:$AS$934,39,FALSE)+VLOOKUP(B102,[1]GD_CHAM_CONG!$C$6:$AS$934,40,FALSE)+VLOOKUP(B102,[1]GD_CHAM_CONG!$C$6:$AS$934,41,FALSE)+VLOOKUP(B102,[1]GD_CHAM_CONG!$C$6:$AS$934,42,FALSE)+VLOOKUP(B102,[1]GD_CHAM_CONG!$C$6:$AS$934,43,FALSE)</f>
        <v>0</v>
      </c>
      <c r="J102" s="15">
        <f>VLOOKUP(B102,[1]GD_CHAM_CONG!$C$6:$AV$934,44,FALSE)+VLOOKUP(B102,[1]GD_CHAM_CONG!$C$6:$AV$934,45,FALSE)+VLOOKUP(B102,[1]GD_CHAM_CONG!$C$6:$AV$934,46,FALSE)</f>
        <v>0</v>
      </c>
      <c r="K102" s="15">
        <f>VLOOKUP(B102,[1]GD_CHAM_CONG!$C$6:$AW$934,47,FALSE)</f>
        <v>0</v>
      </c>
      <c r="L102" s="15">
        <f>VLOOKUP(B102,[1]GD_CHAM_CONG!$C$6:$AZ$934,48,FALSE)</f>
        <v>0</v>
      </c>
      <c r="M102" s="15">
        <f>VLOOKUP(B102,[1]GD_CHAM_CONG!$C$6:$BF$934,50,FALSE)+VLOOKUP(B102,[1]GD_CHAM_CONG!$C$6:$BF$934,51,FALSE)+VLOOKUP(B102,[1]GD_CHAM_CONG!$C$6:$BF$934,52,FALSE)+VLOOKUP(B102,[1]GD_CHAM_CONG!$C$6:$BF$934,53,FALSE)+VLOOKUP(B102,[1]GD_CHAM_CONG!$C$6:$BF$934,54,FALSE)</f>
        <v>0</v>
      </c>
      <c r="N102" s="16">
        <f>VLOOKUP(B102,[1]GD_CHAM_CONG!$C$1:$BK$473,61,FALSE)</f>
        <v>1</v>
      </c>
      <c r="O102" s="16">
        <f>VLOOKUP(B102,[1]GD_LCD_HS_LNS!$B$4:$F$469,5,FALSE)</f>
        <v>1.9</v>
      </c>
      <c r="P102" s="17">
        <f>VLOOKUP(B102,[1]RPT_LNS_LUONG_CHE_DO!$B$5:$BC$548,54,FALSE)</f>
        <v>8550000</v>
      </c>
      <c r="Q102" s="17">
        <f>VLOOKUP(B102,[1]RPT_LNS_LUONG_CHE_DO!$B$5:$CD$916,81,FALSE)</f>
        <v>0</v>
      </c>
      <c r="R102" s="17">
        <f>VLOOKUP(B102,[1]RPT_PHU_CAP_TN!$B$5:$G$992,6,FALSE)</f>
        <v>0</v>
      </c>
      <c r="S102" s="17">
        <f>VLOOKUP(B102,[1]RPT_TIEN_AN_TRUA!$B$5:$I$993,8,FALSE)</f>
        <v>680000</v>
      </c>
      <c r="T102" s="17">
        <f>VLOOKUP(B102,[1]RPT_LNS_LUONG_CHE_DO!$B$5:$BX$920,75,FALSE)+VLOOKUP(B102,[1]RPT_LNS_LUONG_CHE_DO!$B$5:$BY$920,76,FALSE)</f>
        <v>223557.69230769234</v>
      </c>
      <c r="U102" s="13">
        <f>VLOOKUP(B102,[1]RPT_CAC_KHOAN_GIAM_TRU!$B$4:$I$472,7,FALSE) + VLOOKUP(B102,[1]RPT_CAC_KHOAN_GIAM_TRU!$B$4:$I$472,8,FALSE)</f>
        <v>74519.23076923078</v>
      </c>
      <c r="V102" s="17">
        <f t="shared" si="0"/>
        <v>9453557.692307692</v>
      </c>
      <c r="W102" s="18">
        <f>VLOOKUP(B102,[1]RPT_BAO_HIEM!$B$5:$N$992,11,FALSE)</f>
        <v>310000</v>
      </c>
      <c r="X102" s="18">
        <f>VLOOKUP(B102,[1]RPT_BAO_HIEM!$B$5:$N$992,12,FALSE)</f>
        <v>58125</v>
      </c>
      <c r="Y102" s="18">
        <f>VLOOKUP(B102,[1]RPT_BAO_HIEM!$B$5:$N$992,13,FALSE)</f>
        <v>38750</v>
      </c>
      <c r="Z102" s="19">
        <f>MIN(VLOOKUP(B102,[1]RPT_DOAN_PHI!$B$5:$H$894,7,FALSE),115000)</f>
        <v>38750</v>
      </c>
      <c r="AA102" s="18">
        <f>VLOOKUP(B102,[1]RPT_THUE!$B$5:$H$850,7,FALSE)</f>
        <v>0</v>
      </c>
      <c r="AB102" s="18">
        <f t="shared" si="1"/>
        <v>445625</v>
      </c>
      <c r="AC102" s="20">
        <f t="shared" si="2"/>
        <v>9007932.692307692</v>
      </c>
      <c r="AD102" s="22"/>
      <c r="AE102" s="21"/>
      <c r="AF102" s="20">
        <f t="shared" si="3"/>
        <v>9007932.692307692</v>
      </c>
    </row>
    <row r="103" spans="1:32" ht="19.5" customHeight="1">
      <c r="A103" s="12">
        <f t="shared" si="5"/>
        <v>97</v>
      </c>
      <c r="B103" s="40">
        <f>[1]GD_CHUNG!B101</f>
        <v>11107</v>
      </c>
      <c r="C103" s="42" t="str">
        <f>[1]GD_CHUNG!C101</f>
        <v>Vũ Thị Thơm</v>
      </c>
      <c r="D103" s="42" t="str">
        <f>[1]GD_CHUNG!D101</f>
        <v>NV PVHK</v>
      </c>
      <c r="E103" s="13" t="str">
        <f>[1]GD_CHUNG!G101</f>
        <v>HD3N</v>
      </c>
      <c r="F103" s="14">
        <f>VLOOKUP(B103,[1]GD_LCD_HS_LNS!$B$4:$E$993,4,FALSE)</f>
        <v>3875000</v>
      </c>
      <c r="G103" s="54">
        <f>VLOOKUP(B103,[1]GD_CHUNG!$B$5:$N$532,13,FALSE)</f>
        <v>19026970109013</v>
      </c>
      <c r="H103" s="15">
        <f>VLOOKUP(B103,[1]GD_CHAM_CONG!$C$6:$AN$934,38,FALSE)</f>
        <v>27</v>
      </c>
      <c r="I103" s="15">
        <f>VLOOKUP(B103,[1]GD_CHAM_CONG!$C$6:$AS$934,39,FALSE)+VLOOKUP(B103,[1]GD_CHAM_CONG!$C$6:$AS$934,40,FALSE)+VLOOKUP(B103,[1]GD_CHAM_CONG!$C$6:$AS$934,41,FALSE)+VLOOKUP(B103,[1]GD_CHAM_CONG!$C$6:$AS$934,42,FALSE)+VLOOKUP(B103,[1]GD_CHAM_CONG!$C$6:$AS$934,43,FALSE)</f>
        <v>0</v>
      </c>
      <c r="J103" s="15">
        <f>VLOOKUP(B103,[1]GD_CHAM_CONG!$C$6:$AV$934,44,FALSE)+VLOOKUP(B103,[1]GD_CHAM_CONG!$C$6:$AV$934,45,FALSE)+VLOOKUP(B103,[1]GD_CHAM_CONG!$C$6:$AV$934,46,FALSE)</f>
        <v>0</v>
      </c>
      <c r="K103" s="15">
        <f>VLOOKUP(B103,[1]GD_CHAM_CONG!$C$6:$AW$934,47,FALSE)</f>
        <v>0</v>
      </c>
      <c r="L103" s="15">
        <f>VLOOKUP(B103,[1]GD_CHAM_CONG!$C$6:$AZ$934,48,FALSE)</f>
        <v>0</v>
      </c>
      <c r="M103" s="15">
        <f>VLOOKUP(B103,[1]GD_CHAM_CONG!$C$6:$BF$934,50,FALSE)+VLOOKUP(B103,[1]GD_CHAM_CONG!$C$6:$BF$934,51,FALSE)+VLOOKUP(B103,[1]GD_CHAM_CONG!$C$6:$BF$934,52,FALSE)+VLOOKUP(B103,[1]GD_CHAM_CONG!$C$6:$BF$934,53,FALSE)+VLOOKUP(B103,[1]GD_CHAM_CONG!$C$6:$BF$934,54,FALSE)</f>
        <v>0</v>
      </c>
      <c r="N103" s="16">
        <f>VLOOKUP(B103,[1]GD_CHAM_CONG!$C$1:$BK$473,61,FALSE)</f>
        <v>1</v>
      </c>
      <c r="O103" s="16">
        <f>VLOOKUP(B103,[1]GD_LCD_HS_LNS!$B$4:$F$469,5,FALSE)</f>
        <v>1.6</v>
      </c>
      <c r="P103" s="17">
        <f>VLOOKUP(B103,[1]RPT_LNS_LUONG_CHE_DO!$B$5:$BC$548,54,FALSE)</f>
        <v>7200000</v>
      </c>
      <c r="Q103" s="17">
        <f>VLOOKUP(B103,[1]RPT_LNS_LUONG_CHE_DO!$B$5:$CD$916,81,FALSE)</f>
        <v>0</v>
      </c>
      <c r="R103" s="17">
        <f>VLOOKUP(B103,[1]RPT_PHU_CAP_TN!$B$5:$G$992,6,FALSE)</f>
        <v>0</v>
      </c>
      <c r="S103" s="17">
        <f>VLOOKUP(B103,[1]RPT_TIEN_AN_TRUA!$B$5:$I$993,8,FALSE)</f>
        <v>680000</v>
      </c>
      <c r="T103" s="17">
        <f>VLOOKUP(B103,[1]RPT_LNS_LUONG_CHE_DO!$B$5:$BX$920,75,FALSE)+VLOOKUP(B103,[1]RPT_LNS_LUONG_CHE_DO!$B$5:$BY$920,76,FALSE)</f>
        <v>447115.38461538468</v>
      </c>
      <c r="U103" s="13">
        <f>VLOOKUP(B103,[1]RPT_CAC_KHOAN_GIAM_TRU!$B$4:$I$472,7,FALSE) + VLOOKUP(B103,[1]RPT_CAC_KHOAN_GIAM_TRU!$B$4:$I$472,8,FALSE)</f>
        <v>149038.46153846156</v>
      </c>
      <c r="V103" s="17">
        <f t="shared" si="0"/>
        <v>8327115.384615385</v>
      </c>
      <c r="W103" s="18">
        <f>VLOOKUP(B103,[1]RPT_BAO_HIEM!$B$5:$N$992,11,FALSE)</f>
        <v>310000</v>
      </c>
      <c r="X103" s="18">
        <f>VLOOKUP(B103,[1]RPT_BAO_HIEM!$B$5:$N$992,12,FALSE)</f>
        <v>58125</v>
      </c>
      <c r="Y103" s="18">
        <f>VLOOKUP(B103,[1]RPT_BAO_HIEM!$B$5:$N$992,13,FALSE)</f>
        <v>38750</v>
      </c>
      <c r="Z103" s="19">
        <f>MIN(VLOOKUP(B103,[1]RPT_DOAN_PHI!$B$5:$H$894,7,FALSE),115000)</f>
        <v>38750</v>
      </c>
      <c r="AA103" s="18">
        <f>VLOOKUP(B103,[1]RPT_THUE!$B$5:$H$850,7,FALSE)</f>
        <v>0</v>
      </c>
      <c r="AB103" s="18">
        <f t="shared" si="1"/>
        <v>445625</v>
      </c>
      <c r="AC103" s="20">
        <f t="shared" si="2"/>
        <v>7881490.384615385</v>
      </c>
      <c r="AD103" s="21"/>
      <c r="AE103" s="21"/>
      <c r="AF103" s="20">
        <f t="shared" si="3"/>
        <v>7881490.384615385</v>
      </c>
    </row>
    <row r="104" spans="1:32" ht="19.5" customHeight="1">
      <c r="A104" s="12">
        <f t="shared" si="5"/>
        <v>98</v>
      </c>
      <c r="B104" s="40">
        <f>[1]GD_CHUNG!B102</f>
        <v>11109</v>
      </c>
      <c r="C104" s="42" t="str">
        <f>[1]GD_CHUNG!C102</f>
        <v>Phạm Thành Việt</v>
      </c>
      <c r="D104" s="42" t="str">
        <f>[1]GD_CHUNG!D102</f>
        <v>Nhân viên tài liệu và HDCX</v>
      </c>
      <c r="E104" s="13" t="str">
        <f>[1]GD_CHUNG!G102</f>
        <v>HD3N</v>
      </c>
      <c r="F104" s="14">
        <f>VLOOKUP(B104,[1]GD_LCD_HS_LNS!$B$4:$E$993,4,FALSE)</f>
        <v>3875000</v>
      </c>
      <c r="G104" s="54">
        <f>VLOOKUP(B104,[1]GD_CHUNG!$B$5:$N$532,13,FALSE)</f>
        <v>10523001015010</v>
      </c>
      <c r="H104" s="15">
        <f>VLOOKUP(B104,[1]GD_CHAM_CONG!$C$6:$AN$934,38,FALSE)</f>
        <v>27</v>
      </c>
      <c r="I104" s="15">
        <f>VLOOKUP(B104,[1]GD_CHAM_CONG!$C$6:$AS$934,39,FALSE)+VLOOKUP(B104,[1]GD_CHAM_CONG!$C$6:$AS$934,40,FALSE)+VLOOKUP(B104,[1]GD_CHAM_CONG!$C$6:$AS$934,41,FALSE)+VLOOKUP(B104,[1]GD_CHAM_CONG!$C$6:$AS$934,42,FALSE)+VLOOKUP(B104,[1]GD_CHAM_CONG!$C$6:$AS$934,43,FALSE)</f>
        <v>0</v>
      </c>
      <c r="J104" s="15">
        <f>VLOOKUP(B104,[1]GD_CHAM_CONG!$C$6:$AV$934,44,FALSE)+VLOOKUP(B104,[1]GD_CHAM_CONG!$C$6:$AV$934,45,FALSE)+VLOOKUP(B104,[1]GD_CHAM_CONG!$C$6:$AV$934,46,FALSE)</f>
        <v>0</v>
      </c>
      <c r="K104" s="15">
        <f>VLOOKUP(B104,[1]GD_CHAM_CONG!$C$6:$AW$934,47,FALSE)</f>
        <v>0</v>
      </c>
      <c r="L104" s="15">
        <f>VLOOKUP(B104,[1]GD_CHAM_CONG!$C$6:$AZ$934,48,FALSE)</f>
        <v>0</v>
      </c>
      <c r="M104" s="15">
        <f>VLOOKUP(B104,[1]GD_CHAM_CONG!$C$6:$BF$934,50,FALSE)+VLOOKUP(B104,[1]GD_CHAM_CONG!$C$6:$BF$934,51,FALSE)+VLOOKUP(B104,[1]GD_CHAM_CONG!$C$6:$BF$934,52,FALSE)+VLOOKUP(B104,[1]GD_CHAM_CONG!$C$6:$BF$934,53,FALSE)+VLOOKUP(B104,[1]GD_CHAM_CONG!$C$6:$BF$934,54,FALSE)</f>
        <v>0</v>
      </c>
      <c r="N104" s="16">
        <f>VLOOKUP(B104,[1]GD_CHAM_CONG!$C$1:$BK$473,61,FALSE)</f>
        <v>0.9</v>
      </c>
      <c r="O104" s="16">
        <f>VLOOKUP(B104,[1]GD_LCD_HS_LNS!$B$4:$F$469,5,FALSE)</f>
        <v>1.8</v>
      </c>
      <c r="P104" s="17">
        <f>VLOOKUP(B104,[1]RPT_LNS_LUONG_CHE_DO!$B$5:$BC$548,54,FALSE)</f>
        <v>7290000.0000000009</v>
      </c>
      <c r="Q104" s="17">
        <f>VLOOKUP(B104,[1]RPT_LNS_LUONG_CHE_DO!$B$5:$CD$916,81,FALSE)</f>
        <v>0</v>
      </c>
      <c r="R104" s="17">
        <f>VLOOKUP(B104,[1]RPT_PHU_CAP_TN!$B$5:$G$992,6,FALSE)</f>
        <v>0</v>
      </c>
      <c r="S104" s="17">
        <f>VLOOKUP(B104,[1]RPT_TIEN_AN_TRUA!$B$5:$I$993,8,FALSE)</f>
        <v>680000</v>
      </c>
      <c r="T104" s="17">
        <f>VLOOKUP(B104,[1]RPT_LNS_LUONG_CHE_DO!$B$5:$BX$920,75,FALSE)+VLOOKUP(B104,[1]RPT_LNS_LUONG_CHE_DO!$B$5:$BY$920,76,FALSE)</f>
        <v>447115.38461538468</v>
      </c>
      <c r="U104" s="13">
        <f>VLOOKUP(B104,[1]RPT_CAC_KHOAN_GIAM_TRU!$B$4:$I$472,7,FALSE) + VLOOKUP(B104,[1]RPT_CAC_KHOAN_GIAM_TRU!$B$4:$I$472,8,FALSE)</f>
        <v>149038.46153846156</v>
      </c>
      <c r="V104" s="17">
        <f t="shared" si="0"/>
        <v>8417115.3846153859</v>
      </c>
      <c r="W104" s="18">
        <f>VLOOKUP(B104,[1]RPT_BAO_HIEM!$B$5:$N$992,11,FALSE)</f>
        <v>310000</v>
      </c>
      <c r="X104" s="18">
        <f>VLOOKUP(B104,[1]RPT_BAO_HIEM!$B$5:$N$992,12,FALSE)</f>
        <v>58125</v>
      </c>
      <c r="Y104" s="18">
        <f>VLOOKUP(B104,[1]RPT_BAO_HIEM!$B$5:$N$992,13,FALSE)</f>
        <v>38750</v>
      </c>
      <c r="Z104" s="19">
        <f>MIN(VLOOKUP(B104,[1]RPT_DOAN_PHI!$B$5:$H$894,7,FALSE),115000)</f>
        <v>38750</v>
      </c>
      <c r="AA104" s="18">
        <f>VLOOKUP(B104,[1]RPT_THUE!$B$5:$H$850,7,FALSE)</f>
        <v>0</v>
      </c>
      <c r="AB104" s="18">
        <f t="shared" si="1"/>
        <v>445625</v>
      </c>
      <c r="AC104" s="20">
        <f t="shared" si="2"/>
        <v>7971490.3846153859</v>
      </c>
      <c r="AD104" s="21"/>
      <c r="AE104" s="22"/>
      <c r="AF104" s="20">
        <f t="shared" si="3"/>
        <v>7971490.3846153859</v>
      </c>
    </row>
    <row r="105" spans="1:32" ht="19.5" customHeight="1">
      <c r="A105" s="12">
        <f t="shared" si="5"/>
        <v>99</v>
      </c>
      <c r="B105" s="40">
        <f>[1]GD_CHUNG!B103</f>
        <v>11766</v>
      </c>
      <c r="C105" s="42" t="str">
        <f>[1]GD_CHUNG!C103</f>
        <v>Nguyễn Thị Vân</v>
      </c>
      <c r="D105" s="42" t="str">
        <f>[1]GD_CHUNG!D103</f>
        <v>NV PVHK</v>
      </c>
      <c r="E105" s="13" t="str">
        <f>[1]GD_CHUNG!G103</f>
        <v>HD3N</v>
      </c>
      <c r="F105" s="14">
        <f>VLOOKUP(B105,[1]GD_LCD_HS_LNS!$B$4:$E$993,4,FALSE)</f>
        <v>3875000</v>
      </c>
      <c r="G105" s="54">
        <f>VLOOKUP(B105,[1]GD_CHUNG!$B$5:$N$532,13,FALSE)</f>
        <v>19020859610015</v>
      </c>
      <c r="H105" s="15">
        <f>VLOOKUP(B105,[1]GD_CHAM_CONG!$C$6:$AN$934,38,FALSE)</f>
        <v>27</v>
      </c>
      <c r="I105" s="15">
        <f>VLOOKUP(B105,[1]GD_CHAM_CONG!$C$6:$AS$934,39,FALSE)+VLOOKUP(B105,[1]GD_CHAM_CONG!$C$6:$AS$934,40,FALSE)+VLOOKUP(B105,[1]GD_CHAM_CONG!$C$6:$AS$934,41,FALSE)+VLOOKUP(B105,[1]GD_CHAM_CONG!$C$6:$AS$934,42,FALSE)+VLOOKUP(B105,[1]GD_CHAM_CONG!$C$6:$AS$934,43,FALSE)</f>
        <v>0</v>
      </c>
      <c r="J105" s="15">
        <f>VLOOKUP(B105,[1]GD_CHAM_CONG!$C$6:$AV$934,44,FALSE)+VLOOKUP(B105,[1]GD_CHAM_CONG!$C$6:$AV$934,45,FALSE)+VLOOKUP(B105,[1]GD_CHAM_CONG!$C$6:$AV$934,46,FALSE)</f>
        <v>0</v>
      </c>
      <c r="K105" s="15">
        <f>VLOOKUP(B105,[1]GD_CHAM_CONG!$C$6:$AW$934,47,FALSE)</f>
        <v>0</v>
      </c>
      <c r="L105" s="15">
        <f>VLOOKUP(B105,[1]GD_CHAM_CONG!$C$6:$AZ$934,48,FALSE)</f>
        <v>0</v>
      </c>
      <c r="M105" s="15">
        <f>VLOOKUP(B105,[1]GD_CHAM_CONG!$C$6:$BF$934,50,FALSE)+VLOOKUP(B105,[1]GD_CHAM_CONG!$C$6:$BF$934,51,FALSE)+VLOOKUP(B105,[1]GD_CHAM_CONG!$C$6:$BF$934,52,FALSE)+VLOOKUP(B105,[1]GD_CHAM_CONG!$C$6:$BF$934,53,FALSE)+VLOOKUP(B105,[1]GD_CHAM_CONG!$C$6:$BF$934,54,FALSE)</f>
        <v>0</v>
      </c>
      <c r="N105" s="15">
        <f>VLOOKUP(B105,[1]GD_CHAM_CONG!$C$1:$BK$473,61,FALSE)</f>
        <v>1</v>
      </c>
      <c r="O105" s="16">
        <f>VLOOKUP(B105,[1]GD_LCD_HS_LNS!$B$4:$F$469,5,FALSE)</f>
        <v>1.6</v>
      </c>
      <c r="P105" s="17">
        <f>VLOOKUP(B105,[1]RPT_LNS_LUONG_CHE_DO!$B$5:$BC$548,54,FALSE)</f>
        <v>7200000</v>
      </c>
      <c r="Q105" s="17">
        <f>VLOOKUP(B105,[1]RPT_LNS_LUONG_CHE_DO!$B$5:$CD$916,81,FALSE)</f>
        <v>0</v>
      </c>
      <c r="R105" s="17">
        <f>VLOOKUP(B105,[1]RPT_PHU_CAP_TN!$B$5:$G$992,6,FALSE)</f>
        <v>0</v>
      </c>
      <c r="S105" s="17">
        <f>VLOOKUP(B105,[1]RPT_TIEN_AN_TRUA!$B$5:$I$993,8,FALSE)</f>
        <v>680000</v>
      </c>
      <c r="T105" s="17">
        <f>VLOOKUP(B105,[1]RPT_LNS_LUONG_CHE_DO!$B$5:$BX$920,75,FALSE)+VLOOKUP(B105,[1]RPT_LNS_LUONG_CHE_DO!$B$5:$BY$920,76,FALSE)</f>
        <v>223557.69230769234</v>
      </c>
      <c r="U105" s="13">
        <f>VLOOKUP(B105,[1]RPT_CAC_KHOAN_GIAM_TRU!$B$4:$I$472,7,FALSE) + VLOOKUP(B105,[1]RPT_CAC_KHOAN_GIAM_TRU!$B$4:$I$472,8,FALSE)</f>
        <v>74519.23076923078</v>
      </c>
      <c r="V105" s="17">
        <f t="shared" si="0"/>
        <v>8103557.692307692</v>
      </c>
      <c r="W105" s="18">
        <f>VLOOKUP(B105,[1]RPT_BAO_HIEM!$B$5:$N$992,11,FALSE)</f>
        <v>310000</v>
      </c>
      <c r="X105" s="18">
        <f>VLOOKUP(B105,[1]RPT_BAO_HIEM!$B$5:$N$992,12,FALSE)</f>
        <v>58125</v>
      </c>
      <c r="Y105" s="18">
        <f>VLOOKUP(B105,[1]RPT_BAO_HIEM!$B$5:$N$992,13,FALSE)</f>
        <v>38750</v>
      </c>
      <c r="Z105" s="19">
        <f>MIN(VLOOKUP(B105,[1]RPT_DOAN_PHI!$B$5:$H$894,7,FALSE),115000)</f>
        <v>38750</v>
      </c>
      <c r="AA105" s="18">
        <f>VLOOKUP(B105,[1]RPT_THUE!$B$5:$H$850,7,FALSE)</f>
        <v>0</v>
      </c>
      <c r="AB105" s="18">
        <f t="shared" si="1"/>
        <v>445625</v>
      </c>
      <c r="AC105" s="20">
        <f t="shared" si="2"/>
        <v>7657932.692307692</v>
      </c>
      <c r="AD105" s="21"/>
      <c r="AE105" s="21"/>
      <c r="AF105" s="20">
        <f t="shared" si="3"/>
        <v>7657932.692307692</v>
      </c>
    </row>
    <row r="106" spans="1:32" ht="19.5" customHeight="1">
      <c r="A106" s="12">
        <f t="shared" si="5"/>
        <v>100</v>
      </c>
      <c r="B106" s="40">
        <f>[1]GD_CHUNG!B104</f>
        <v>13096</v>
      </c>
      <c r="C106" s="42" t="str">
        <f>[1]GD_CHUNG!C104</f>
        <v>Đinh Văn Long</v>
      </c>
      <c r="D106" s="42" t="str">
        <f>[1]GD_CHUNG!D104</f>
        <v>NV PVHK</v>
      </c>
      <c r="E106" s="13" t="str">
        <f>[1]GD_CHUNG!G104</f>
        <v>HD3N</v>
      </c>
      <c r="F106" s="14">
        <f>VLOOKUP(B106,[1]GD_LCD_HS_LNS!$B$4:$E$993,4,FALSE)</f>
        <v>3875000</v>
      </c>
      <c r="G106" s="54">
        <f>VLOOKUP(B106,[1]GD_CHUNG!$B$5:$N$532,13,FALSE)</f>
        <v>19028834682012</v>
      </c>
      <c r="H106" s="15">
        <f>VLOOKUP(B106,[1]GD_CHAM_CONG!$C$6:$AN$934,38,FALSE)</f>
        <v>27</v>
      </c>
      <c r="I106" s="15">
        <f>VLOOKUP(B106,[1]GD_CHAM_CONG!$C$6:$AS$934,39,FALSE)+VLOOKUP(B106,[1]GD_CHAM_CONG!$C$6:$AS$934,40,FALSE)+VLOOKUP(B106,[1]GD_CHAM_CONG!$C$6:$AS$934,41,FALSE)+VLOOKUP(B106,[1]GD_CHAM_CONG!$C$6:$AS$934,42,FALSE)+VLOOKUP(B106,[1]GD_CHAM_CONG!$C$6:$AS$934,43,FALSE)</f>
        <v>0</v>
      </c>
      <c r="J106" s="15">
        <f>VLOOKUP(B106,[1]GD_CHAM_CONG!$C$6:$AV$934,44,FALSE)+VLOOKUP(B106,[1]GD_CHAM_CONG!$C$6:$AV$934,45,FALSE)+VLOOKUP(B106,[1]GD_CHAM_CONG!$C$6:$AV$934,46,FALSE)</f>
        <v>0</v>
      </c>
      <c r="K106" s="15">
        <f>VLOOKUP(B106,[1]GD_CHAM_CONG!$C$6:$AW$934,47,FALSE)</f>
        <v>0</v>
      </c>
      <c r="L106" s="15">
        <f>VLOOKUP(B106,[1]GD_CHAM_CONG!$C$6:$AZ$934,48,FALSE)</f>
        <v>0</v>
      </c>
      <c r="M106" s="15">
        <f>VLOOKUP(B106,[1]GD_CHAM_CONG!$C$6:$BF$934,50,FALSE)+VLOOKUP(B106,[1]GD_CHAM_CONG!$C$6:$BF$934,51,FALSE)+VLOOKUP(B106,[1]GD_CHAM_CONG!$C$6:$BF$934,52,FALSE)+VLOOKUP(B106,[1]GD_CHAM_CONG!$C$6:$BF$934,53,FALSE)+VLOOKUP(B106,[1]GD_CHAM_CONG!$C$6:$BF$934,54,FALSE)</f>
        <v>0</v>
      </c>
      <c r="N106" s="15">
        <f>VLOOKUP(B106,[1]GD_CHAM_CONG!$C$1:$BK$473,61,FALSE)</f>
        <v>1</v>
      </c>
      <c r="O106" s="16">
        <f>VLOOKUP(B106,[1]GD_LCD_HS_LNS!$B$4:$F$469,5,FALSE)</f>
        <v>1.6</v>
      </c>
      <c r="P106" s="17">
        <f>VLOOKUP(B106,[1]RPT_LNS_LUONG_CHE_DO!$B$5:$BC$548,54,FALSE)</f>
        <v>7200000</v>
      </c>
      <c r="Q106" s="17">
        <f>VLOOKUP(B106,[1]RPT_LNS_LUONG_CHE_DO!$B$5:$CD$916,81,FALSE)</f>
        <v>0</v>
      </c>
      <c r="R106" s="17">
        <f>VLOOKUP(B106,[1]RPT_PHU_CAP_TN!$B$5:$G$992,6,FALSE)</f>
        <v>0</v>
      </c>
      <c r="S106" s="17">
        <f>VLOOKUP(B106,[1]RPT_TIEN_AN_TRUA!$B$5:$I$993,8,FALSE)</f>
        <v>680000</v>
      </c>
      <c r="T106" s="17">
        <f>VLOOKUP(B106,[1]RPT_LNS_LUONG_CHE_DO!$B$5:$BX$920,75,FALSE)+VLOOKUP(B106,[1]RPT_LNS_LUONG_CHE_DO!$B$5:$BY$920,76,FALSE)</f>
        <v>0</v>
      </c>
      <c r="U106" s="13">
        <f>VLOOKUP(B106,[1]RPT_CAC_KHOAN_GIAM_TRU!$B$4:$I$472,7,FALSE) + VLOOKUP(B106,[1]RPT_CAC_KHOAN_GIAM_TRU!$B$4:$I$472,8,FALSE)</f>
        <v>0</v>
      </c>
      <c r="V106" s="17">
        <f t="shared" si="0"/>
        <v>7880000</v>
      </c>
      <c r="W106" s="18">
        <f>VLOOKUP(B106,[1]RPT_BAO_HIEM!$B$5:$N$992,11,FALSE)</f>
        <v>310000</v>
      </c>
      <c r="X106" s="18">
        <f>VLOOKUP(B106,[1]RPT_BAO_HIEM!$B$5:$N$992,12,FALSE)</f>
        <v>58125</v>
      </c>
      <c r="Y106" s="18">
        <f>VLOOKUP(B106,[1]RPT_BAO_HIEM!$B$5:$N$992,13,FALSE)</f>
        <v>38750</v>
      </c>
      <c r="Z106" s="19">
        <f>MIN(VLOOKUP(B106,[1]RPT_DOAN_PHI!$B$5:$H$894,7,FALSE),115000)</f>
        <v>38750</v>
      </c>
      <c r="AA106" s="18">
        <f>VLOOKUP(B106,[1]RPT_THUE!$B$5:$H$850,7,FALSE)</f>
        <v>0</v>
      </c>
      <c r="AB106" s="18">
        <f t="shared" si="1"/>
        <v>445625</v>
      </c>
      <c r="AC106" s="20">
        <f t="shared" si="2"/>
        <v>7434375</v>
      </c>
      <c r="AD106" s="21"/>
      <c r="AE106" s="21"/>
      <c r="AF106" s="20">
        <f t="shared" si="3"/>
        <v>7434375</v>
      </c>
    </row>
    <row r="107" spans="1:32" ht="19.5" customHeight="1">
      <c r="A107" s="12">
        <f t="shared" si="5"/>
        <v>101</v>
      </c>
      <c r="B107" s="40">
        <f>[1]GD_CHUNG!B105</f>
        <v>10778</v>
      </c>
      <c r="C107" s="42" t="str">
        <f>[1]GD_CHUNG!C105</f>
        <v>Nguyễn Thị Hồng Anh</v>
      </c>
      <c r="D107" s="42" t="str">
        <f>[1]GD_CHUNG!D105</f>
        <v>NV PVHK</v>
      </c>
      <c r="E107" s="13" t="str">
        <f>[1]GD_CHUNG!G105</f>
        <v>HDKX</v>
      </c>
      <c r="F107" s="14">
        <f>VLOOKUP(B107,[1]GD_LCD_HS_LNS!$B$4:$E$993,4,FALSE)</f>
        <v>3875000</v>
      </c>
      <c r="G107" s="54">
        <f>VLOOKUP(B107,[1]GD_CHUNG!$B$5:$N$532,13,FALSE)</f>
        <v>10523608693018</v>
      </c>
      <c r="H107" s="15">
        <f>VLOOKUP(B107,[1]GD_CHAM_CONG!$C$6:$AN$934,38,FALSE)</f>
        <v>27</v>
      </c>
      <c r="I107" s="15">
        <f>VLOOKUP(B107,[1]GD_CHAM_CONG!$C$6:$AS$934,39,FALSE)+VLOOKUP(B107,[1]GD_CHAM_CONG!$C$6:$AS$934,40,FALSE)+VLOOKUP(B107,[1]GD_CHAM_CONG!$C$6:$AS$934,41,FALSE)+VLOOKUP(B107,[1]GD_CHAM_CONG!$C$6:$AS$934,42,FALSE)+VLOOKUP(B107,[1]GD_CHAM_CONG!$C$6:$AS$934,43,FALSE)</f>
        <v>0</v>
      </c>
      <c r="J107" s="15">
        <f>VLOOKUP(B107,[1]GD_CHAM_CONG!$C$6:$AV$934,44,FALSE)+VLOOKUP(B107,[1]GD_CHAM_CONG!$C$6:$AV$934,45,FALSE)+VLOOKUP(B107,[1]GD_CHAM_CONG!$C$6:$AV$934,46,FALSE)</f>
        <v>0</v>
      </c>
      <c r="K107" s="15">
        <f>VLOOKUP(B107,[1]GD_CHAM_CONG!$C$6:$AW$934,47,FALSE)</f>
        <v>0</v>
      </c>
      <c r="L107" s="15">
        <f>VLOOKUP(B107,[1]GD_CHAM_CONG!$C$6:$AZ$934,48,FALSE)</f>
        <v>0</v>
      </c>
      <c r="M107" s="15">
        <f>VLOOKUP(B107,[1]GD_CHAM_CONG!$C$6:$BF$934,50,FALSE)+VLOOKUP(B107,[1]GD_CHAM_CONG!$C$6:$BF$934,51,FALSE)+VLOOKUP(B107,[1]GD_CHAM_CONG!$C$6:$BF$934,52,FALSE)+VLOOKUP(B107,[1]GD_CHAM_CONG!$C$6:$BF$934,53,FALSE)+VLOOKUP(B107,[1]GD_CHAM_CONG!$C$6:$BF$934,54,FALSE)</f>
        <v>0</v>
      </c>
      <c r="N107" s="15">
        <f>VLOOKUP(B107,[1]GD_CHAM_CONG!$C$1:$BK$473,61,FALSE)</f>
        <v>1</v>
      </c>
      <c r="O107" s="16">
        <f>VLOOKUP(B107,[1]GD_LCD_HS_LNS!$B$4:$F$469,5,FALSE)</f>
        <v>1.6</v>
      </c>
      <c r="P107" s="17">
        <f>VLOOKUP(B107,[1]RPT_LNS_LUONG_CHE_DO!$B$5:$BC$548,54,FALSE)</f>
        <v>7200000</v>
      </c>
      <c r="Q107" s="17">
        <f>VLOOKUP(B107,[1]RPT_LNS_LUONG_CHE_DO!$B$5:$CD$916,81,FALSE)</f>
        <v>0</v>
      </c>
      <c r="R107" s="17">
        <f>VLOOKUP(B107,[1]RPT_PHU_CAP_TN!$B$5:$G$992,6,FALSE)</f>
        <v>0</v>
      </c>
      <c r="S107" s="17">
        <f>VLOOKUP(B107,[1]RPT_TIEN_AN_TRUA!$B$5:$I$993,8,FALSE)</f>
        <v>680000</v>
      </c>
      <c r="T107" s="17">
        <f>VLOOKUP(B107,[1]RPT_LNS_LUONG_CHE_DO!$B$5:$BX$920,75,FALSE)+VLOOKUP(B107,[1]RPT_LNS_LUONG_CHE_DO!$B$5:$BY$920,76,FALSE)</f>
        <v>447115.38461538468</v>
      </c>
      <c r="U107" s="13">
        <f>VLOOKUP(B107,[1]RPT_CAC_KHOAN_GIAM_TRU!$B$4:$I$472,7,FALSE) + VLOOKUP(B107,[1]RPT_CAC_KHOAN_GIAM_TRU!$B$4:$I$472,8,FALSE)</f>
        <v>149038.46153846156</v>
      </c>
      <c r="V107" s="17">
        <f t="shared" si="0"/>
        <v>8327115.384615385</v>
      </c>
      <c r="W107" s="18">
        <f>VLOOKUP(B107,[1]RPT_BAO_HIEM!$B$5:$N$992,11,FALSE)</f>
        <v>310000</v>
      </c>
      <c r="X107" s="18">
        <f>VLOOKUP(B107,[1]RPT_BAO_HIEM!$B$5:$N$992,12,FALSE)</f>
        <v>58125</v>
      </c>
      <c r="Y107" s="18">
        <f>VLOOKUP(B107,[1]RPT_BAO_HIEM!$B$5:$N$992,13,FALSE)</f>
        <v>38750</v>
      </c>
      <c r="Z107" s="19">
        <f>MIN(VLOOKUP(B107,[1]RPT_DOAN_PHI!$B$5:$H$894,7,FALSE),115000)</f>
        <v>38750</v>
      </c>
      <c r="AA107" s="18">
        <f>VLOOKUP(B107,[1]RPT_THUE!$B$5:$H$850,7,FALSE)</f>
        <v>0</v>
      </c>
      <c r="AB107" s="18">
        <f t="shared" si="1"/>
        <v>445625</v>
      </c>
      <c r="AC107" s="20">
        <f t="shared" si="2"/>
        <v>7881490.384615385</v>
      </c>
      <c r="AD107" s="21"/>
      <c r="AE107" s="22"/>
      <c r="AF107" s="20">
        <f t="shared" si="3"/>
        <v>7881490.384615385</v>
      </c>
    </row>
    <row r="108" spans="1:32" ht="19.5" customHeight="1">
      <c r="A108" s="12">
        <f t="shared" si="5"/>
        <v>102</v>
      </c>
      <c r="B108" s="40">
        <f>[1]GD_CHUNG!B106</f>
        <v>11765</v>
      </c>
      <c r="C108" s="42" t="str">
        <f>[1]GD_CHUNG!C106</f>
        <v>Hoàng Thị Hồng Nhung</v>
      </c>
      <c r="D108" s="42" t="str">
        <f>[1]GD_CHUNG!D106</f>
        <v>NV PVHK</v>
      </c>
      <c r="E108" s="13" t="str">
        <f>[1]GD_CHUNG!G106</f>
        <v>HD3N</v>
      </c>
      <c r="F108" s="14">
        <f>VLOOKUP(B108,[1]GD_LCD_HS_LNS!$B$4:$E$993,4,FALSE)</f>
        <v>3875000</v>
      </c>
      <c r="G108" s="54">
        <f>VLOOKUP(B108,[1]GD_CHUNG!$B$5:$N$532,13,FALSE)</f>
        <v>19027522772018</v>
      </c>
      <c r="H108" s="15">
        <f>VLOOKUP(B108,[1]GD_CHAM_CONG!$C$6:$AN$934,38,FALSE)</f>
        <v>27</v>
      </c>
      <c r="I108" s="15">
        <f>VLOOKUP(B108,[1]GD_CHAM_CONG!$C$6:$AS$934,39,FALSE)+VLOOKUP(B108,[1]GD_CHAM_CONG!$C$6:$AS$934,40,FALSE)+VLOOKUP(B108,[1]GD_CHAM_CONG!$C$6:$AS$934,41,FALSE)+VLOOKUP(B108,[1]GD_CHAM_CONG!$C$6:$AS$934,42,FALSE)+VLOOKUP(B108,[1]GD_CHAM_CONG!$C$6:$AS$934,43,FALSE)</f>
        <v>0</v>
      </c>
      <c r="J108" s="15">
        <f>VLOOKUP(B108,[1]GD_CHAM_CONG!$C$6:$AV$934,44,FALSE)+VLOOKUP(B108,[1]GD_CHAM_CONG!$C$6:$AV$934,45,FALSE)+VLOOKUP(B108,[1]GD_CHAM_CONG!$C$6:$AV$934,46,FALSE)</f>
        <v>0</v>
      </c>
      <c r="K108" s="15">
        <f>VLOOKUP(B108,[1]GD_CHAM_CONG!$C$6:$AW$934,47,FALSE)</f>
        <v>0</v>
      </c>
      <c r="L108" s="15">
        <f>VLOOKUP(B108,[1]GD_CHAM_CONG!$C$6:$AZ$934,48,FALSE)</f>
        <v>0</v>
      </c>
      <c r="M108" s="15">
        <f>VLOOKUP(B108,[1]GD_CHAM_CONG!$C$6:$BF$934,50,FALSE)+VLOOKUP(B108,[1]GD_CHAM_CONG!$C$6:$BF$934,51,FALSE)+VLOOKUP(B108,[1]GD_CHAM_CONG!$C$6:$BF$934,52,FALSE)+VLOOKUP(B108,[1]GD_CHAM_CONG!$C$6:$BF$934,53,FALSE)+VLOOKUP(B108,[1]GD_CHAM_CONG!$C$6:$BF$934,54,FALSE)</f>
        <v>0</v>
      </c>
      <c r="N108" s="15">
        <f>VLOOKUP(B108,[1]GD_CHAM_CONG!$C$1:$BK$473,61,FALSE)</f>
        <v>0.96</v>
      </c>
      <c r="O108" s="16">
        <f>VLOOKUP(B108,[1]GD_LCD_HS_LNS!$B$4:$F$469,5,FALSE)</f>
        <v>1.8</v>
      </c>
      <c r="P108" s="17">
        <f>VLOOKUP(B108,[1]RPT_LNS_LUONG_CHE_DO!$B$5:$BC$548,54,FALSE)</f>
        <v>7776000</v>
      </c>
      <c r="Q108" s="17">
        <f>VLOOKUP(B108,[1]RPT_LNS_LUONG_CHE_DO!$B$5:$CD$916,81,FALSE)</f>
        <v>0</v>
      </c>
      <c r="R108" s="17">
        <f>VLOOKUP(B108,[1]RPT_PHU_CAP_TN!$B$5:$G$992,6,FALSE)</f>
        <v>0</v>
      </c>
      <c r="S108" s="17">
        <f>VLOOKUP(B108,[1]RPT_TIEN_AN_TRUA!$B$5:$I$993,8,FALSE)</f>
        <v>680000</v>
      </c>
      <c r="T108" s="17">
        <f>VLOOKUP(B108,[1]RPT_LNS_LUONG_CHE_DO!$B$5:$BX$920,75,FALSE)+VLOOKUP(B108,[1]RPT_LNS_LUONG_CHE_DO!$B$5:$BY$920,76,FALSE)</f>
        <v>447115.38461538468</v>
      </c>
      <c r="U108" s="13">
        <f>VLOOKUP(B108,[1]RPT_CAC_KHOAN_GIAM_TRU!$B$4:$I$472,7,FALSE) + VLOOKUP(B108,[1]RPT_CAC_KHOAN_GIAM_TRU!$B$4:$I$472,8,FALSE)</f>
        <v>149038.46153846156</v>
      </c>
      <c r="V108" s="17">
        <f t="shared" si="0"/>
        <v>8903115.384615384</v>
      </c>
      <c r="W108" s="18">
        <f>VLOOKUP(B108,[1]RPT_BAO_HIEM!$B$5:$N$992,11,FALSE)</f>
        <v>310000</v>
      </c>
      <c r="X108" s="18">
        <f>VLOOKUP(B108,[1]RPT_BAO_HIEM!$B$5:$N$992,12,FALSE)</f>
        <v>58125</v>
      </c>
      <c r="Y108" s="18">
        <f>VLOOKUP(B108,[1]RPT_BAO_HIEM!$B$5:$N$992,13,FALSE)</f>
        <v>38750</v>
      </c>
      <c r="Z108" s="19">
        <f>MIN(VLOOKUP(B108,[1]RPT_DOAN_PHI!$B$5:$H$894,7,FALSE),115000)</f>
        <v>38750</v>
      </c>
      <c r="AA108" s="18">
        <f>VLOOKUP(B108,[1]RPT_THUE!$B$5:$H$850,7,FALSE)</f>
        <v>0</v>
      </c>
      <c r="AB108" s="18">
        <f t="shared" si="1"/>
        <v>445625</v>
      </c>
      <c r="AC108" s="20">
        <f t="shared" si="2"/>
        <v>8457490.384615384</v>
      </c>
      <c r="AD108" s="21"/>
      <c r="AE108" s="22"/>
      <c r="AF108" s="20">
        <f t="shared" si="3"/>
        <v>8457490.384615384</v>
      </c>
    </row>
    <row r="109" spans="1:32" ht="19.5" customHeight="1">
      <c r="A109" s="12">
        <f t="shared" si="5"/>
        <v>103</v>
      </c>
      <c r="B109" s="40">
        <f>[1]GD_CHUNG!B107</f>
        <v>10631</v>
      </c>
      <c r="C109" s="42" t="str">
        <f>[1]GD_CHUNG!C107</f>
        <v>Nguyễn Thị Phương Mai</v>
      </c>
      <c r="D109" s="42" t="str">
        <f>[1]GD_CHUNG!D107</f>
        <v>Đội trưởng</v>
      </c>
      <c r="E109" s="13" t="str">
        <f>[1]GD_CHUNG!G107</f>
        <v>HDKX</v>
      </c>
      <c r="F109" s="14">
        <f>VLOOKUP(B109,[1]GD_LCD_HS_LNS!$B$4:$E$993,4,FALSE)</f>
        <v>5115000</v>
      </c>
      <c r="G109" s="54">
        <f>VLOOKUP(B109,[1]GD_CHUNG!$B$5:$N$532,13,FALSE)</f>
        <v>10520002785015</v>
      </c>
      <c r="H109" s="15">
        <f>VLOOKUP(B109,[1]GD_CHAM_CONG!$C$6:$AN$934,38,FALSE)</f>
        <v>27</v>
      </c>
      <c r="I109" s="15">
        <f>VLOOKUP(B109,[1]GD_CHAM_CONG!$C$6:$AS$934,39,FALSE)+VLOOKUP(B109,[1]GD_CHAM_CONG!$C$6:$AS$934,40,FALSE)+VLOOKUP(B109,[1]GD_CHAM_CONG!$C$6:$AS$934,41,FALSE)+VLOOKUP(B109,[1]GD_CHAM_CONG!$C$6:$AS$934,42,FALSE)+VLOOKUP(B109,[1]GD_CHAM_CONG!$C$6:$AS$934,43,FALSE)</f>
        <v>0</v>
      </c>
      <c r="J109" s="15">
        <f>VLOOKUP(B109,[1]GD_CHAM_CONG!$C$6:$AV$934,44,FALSE)+VLOOKUP(B109,[1]GD_CHAM_CONG!$C$6:$AV$934,45,FALSE)+VLOOKUP(B109,[1]GD_CHAM_CONG!$C$6:$AV$934,46,FALSE)</f>
        <v>0</v>
      </c>
      <c r="K109" s="15">
        <f>VLOOKUP(B109,[1]GD_CHAM_CONG!$C$6:$AW$934,47,FALSE)</f>
        <v>0</v>
      </c>
      <c r="L109" s="15">
        <f>VLOOKUP(B109,[1]GD_CHAM_CONG!$C$6:$AZ$934,48,FALSE)</f>
        <v>0</v>
      </c>
      <c r="M109" s="15">
        <f>VLOOKUP(B109,[1]GD_CHAM_CONG!$C$6:$BF$934,50,FALSE)+VLOOKUP(B109,[1]GD_CHAM_CONG!$C$6:$BF$934,51,FALSE)+VLOOKUP(B109,[1]GD_CHAM_CONG!$C$6:$BF$934,52,FALSE)+VLOOKUP(B109,[1]GD_CHAM_CONG!$C$6:$BF$934,53,FALSE)+VLOOKUP(B109,[1]GD_CHAM_CONG!$C$6:$BF$934,54,FALSE)</f>
        <v>0</v>
      </c>
      <c r="N109" s="15">
        <f>VLOOKUP(B109,[1]GD_CHAM_CONG!$C$1:$BK$473,61,FALSE)</f>
        <v>1</v>
      </c>
      <c r="O109" s="16">
        <f>VLOOKUP(B109,[1]GD_LCD_HS_LNS!$B$4:$F$469,5,FALSE)</f>
        <v>3.99</v>
      </c>
      <c r="P109" s="17">
        <f>VLOOKUP(B109,[1]RPT_LNS_LUONG_CHE_DO!$B$5:$BC$548,54,FALSE)</f>
        <v>17955000</v>
      </c>
      <c r="Q109" s="17">
        <f>VLOOKUP(B109,[1]RPT_LNS_LUONG_CHE_DO!$B$5:$CD$916,81,FALSE)</f>
        <v>0</v>
      </c>
      <c r="R109" s="17">
        <f>VLOOKUP(B109,[1]RPT_PHU_CAP_TN!$B$5:$G$992,6,FALSE)</f>
        <v>0</v>
      </c>
      <c r="S109" s="17">
        <f>VLOOKUP(B109,[1]RPT_TIEN_AN_TRUA!$B$5:$I$993,8,FALSE)</f>
        <v>680000</v>
      </c>
      <c r="T109" s="17">
        <f>VLOOKUP(B109,[1]RPT_LNS_LUONG_CHE_DO!$B$5:$BX$920,75,FALSE)+VLOOKUP(B109,[1]RPT_LNS_LUONG_CHE_DO!$B$5:$BY$920,76,FALSE)</f>
        <v>295096.15384615387</v>
      </c>
      <c r="U109" s="13">
        <f>VLOOKUP(B109,[1]RPT_CAC_KHOAN_GIAM_TRU!$B$4:$I$472,7,FALSE) + VLOOKUP(B109,[1]RPT_CAC_KHOAN_GIAM_TRU!$B$4:$I$472,8,FALSE)</f>
        <v>98365.384615384624</v>
      </c>
      <c r="V109" s="17">
        <f t="shared" si="0"/>
        <v>18930096.153846152</v>
      </c>
      <c r="W109" s="18">
        <f>VLOOKUP(B109,[1]RPT_BAO_HIEM!$B$5:$N$992,11,FALSE)</f>
        <v>409200</v>
      </c>
      <c r="X109" s="18">
        <f>VLOOKUP(B109,[1]RPT_BAO_HIEM!$B$5:$N$992,12,FALSE)</f>
        <v>76725</v>
      </c>
      <c r="Y109" s="18">
        <f>VLOOKUP(B109,[1]RPT_BAO_HIEM!$B$5:$N$992,13,FALSE)</f>
        <v>51150</v>
      </c>
      <c r="Z109" s="19">
        <f>MIN(VLOOKUP(B109,[1]RPT_DOAN_PHI!$B$5:$H$894,7,FALSE),115000)</f>
        <v>51150</v>
      </c>
      <c r="AA109" s="18">
        <f>VLOOKUP(B109,[1]RPT_THUE!$B$5:$H$850,7,FALSE)</f>
        <v>261302.11538461526</v>
      </c>
      <c r="AB109" s="18">
        <f t="shared" si="1"/>
        <v>849527.11538461526</v>
      </c>
      <c r="AC109" s="20">
        <f t="shared" si="2"/>
        <v>18080569.038461536</v>
      </c>
      <c r="AD109" s="21"/>
      <c r="AE109" s="21"/>
      <c r="AF109" s="20">
        <f t="shared" si="3"/>
        <v>18080569.038461536</v>
      </c>
    </row>
    <row r="110" spans="1:32" ht="19.5" customHeight="1">
      <c r="A110" s="12">
        <f t="shared" si="5"/>
        <v>104</v>
      </c>
      <c r="B110" s="40">
        <f>[1]GD_CHUNG!B108</f>
        <v>10630</v>
      </c>
      <c r="C110" s="42" t="str">
        <f>[1]GD_CHUNG!C108</f>
        <v>Nguyễn Thị Thu Hương</v>
      </c>
      <c r="D110" s="42" t="str">
        <f>[1]GD_CHUNG!D108</f>
        <v>Đội phó</v>
      </c>
      <c r="E110" s="13" t="str">
        <f>[1]GD_CHUNG!G108</f>
        <v>HDKX</v>
      </c>
      <c r="F110" s="14">
        <f>VLOOKUP(B110,[1]GD_LCD_HS_LNS!$B$4:$E$993,4,FALSE)</f>
        <v>4921000</v>
      </c>
      <c r="G110" s="54">
        <f>VLOOKUP(B110,[1]GD_CHUNG!$B$5:$N$532,13,FALSE)</f>
        <v>10522162047013</v>
      </c>
      <c r="H110" s="15">
        <f>VLOOKUP(B110,[1]GD_CHAM_CONG!$C$6:$AN$934,38,FALSE)</f>
        <v>27</v>
      </c>
      <c r="I110" s="15">
        <f>VLOOKUP(B110,[1]GD_CHAM_CONG!$C$6:$AS$934,39,FALSE)+VLOOKUP(B110,[1]GD_CHAM_CONG!$C$6:$AS$934,40,FALSE)+VLOOKUP(B110,[1]GD_CHAM_CONG!$C$6:$AS$934,41,FALSE)+VLOOKUP(B110,[1]GD_CHAM_CONG!$C$6:$AS$934,42,FALSE)+VLOOKUP(B110,[1]GD_CHAM_CONG!$C$6:$AS$934,43,FALSE)</f>
        <v>0</v>
      </c>
      <c r="J110" s="15">
        <f>VLOOKUP(B110,[1]GD_CHAM_CONG!$C$6:$AV$934,44,FALSE)+VLOOKUP(B110,[1]GD_CHAM_CONG!$C$6:$AV$934,45,FALSE)+VLOOKUP(B110,[1]GD_CHAM_CONG!$C$6:$AV$934,46,FALSE)</f>
        <v>0</v>
      </c>
      <c r="K110" s="15">
        <f>VLOOKUP(B110,[1]GD_CHAM_CONG!$C$6:$AW$934,47,FALSE)</f>
        <v>0</v>
      </c>
      <c r="L110" s="15">
        <f>VLOOKUP(B110,[1]GD_CHAM_CONG!$C$6:$AZ$934,48,FALSE)</f>
        <v>0</v>
      </c>
      <c r="M110" s="15">
        <f>VLOOKUP(B110,[1]GD_CHAM_CONG!$C$6:$BF$934,50,FALSE)+VLOOKUP(B110,[1]GD_CHAM_CONG!$C$6:$BF$934,51,FALSE)+VLOOKUP(B110,[1]GD_CHAM_CONG!$C$6:$BF$934,52,FALSE)+VLOOKUP(B110,[1]GD_CHAM_CONG!$C$6:$BF$934,53,FALSE)+VLOOKUP(B110,[1]GD_CHAM_CONG!$C$6:$BF$934,54,FALSE)</f>
        <v>0</v>
      </c>
      <c r="N110" s="15">
        <f>VLOOKUP(B110,[1]GD_CHAM_CONG!$C$1:$BK$473,61,FALSE)</f>
        <v>1</v>
      </c>
      <c r="O110" s="16">
        <f>VLOOKUP(B110,[1]GD_LCD_HS_LNS!$B$4:$F$469,5,FALSE)</f>
        <v>3.27</v>
      </c>
      <c r="P110" s="17">
        <f>VLOOKUP(B110,[1]RPT_LNS_LUONG_CHE_DO!$B$5:$BC$548,54,FALSE)</f>
        <v>14715000</v>
      </c>
      <c r="Q110" s="17">
        <f>VLOOKUP(B110,[1]RPT_LNS_LUONG_CHE_DO!$B$5:$CD$916,81,FALSE)</f>
        <v>0</v>
      </c>
      <c r="R110" s="17">
        <f>VLOOKUP(B110,[1]RPT_PHU_CAP_TN!$B$5:$G$992,6,FALSE)</f>
        <v>0</v>
      </c>
      <c r="S110" s="17">
        <f>VLOOKUP(B110,[1]RPT_TIEN_AN_TRUA!$B$5:$I$993,8,FALSE)</f>
        <v>680000</v>
      </c>
      <c r="T110" s="17">
        <f>VLOOKUP(B110,[1]RPT_LNS_LUONG_CHE_DO!$B$5:$BX$920,75,FALSE)+VLOOKUP(B110,[1]RPT_LNS_LUONG_CHE_DO!$B$5:$BY$920,76,FALSE)</f>
        <v>283903.84615384619</v>
      </c>
      <c r="U110" s="13">
        <f>VLOOKUP(B110,[1]RPT_CAC_KHOAN_GIAM_TRU!$B$4:$I$472,7,FALSE) + VLOOKUP(B110,[1]RPT_CAC_KHOAN_GIAM_TRU!$B$4:$I$472,8,FALSE)</f>
        <v>94634.61538461539</v>
      </c>
      <c r="V110" s="17">
        <f t="shared" si="0"/>
        <v>15678903.846153846</v>
      </c>
      <c r="W110" s="18">
        <f>VLOOKUP(B110,[1]RPT_BAO_HIEM!$B$5:$N$992,11,FALSE)</f>
        <v>393680</v>
      </c>
      <c r="X110" s="18">
        <f>VLOOKUP(B110,[1]RPT_BAO_HIEM!$B$5:$N$992,12,FALSE)</f>
        <v>73815</v>
      </c>
      <c r="Y110" s="18">
        <f>VLOOKUP(B110,[1]RPT_BAO_HIEM!$B$5:$N$992,13,FALSE)</f>
        <v>49210</v>
      </c>
      <c r="Z110" s="19">
        <f>MIN(VLOOKUP(B110,[1]RPT_DOAN_PHI!$B$5:$H$894,7,FALSE),115000)</f>
        <v>49210</v>
      </c>
      <c r="AA110" s="18">
        <f>VLOOKUP(B110,[1]RPT_THUE!$B$5:$H$850,7,FALSE)</f>
        <v>0</v>
      </c>
      <c r="AB110" s="18">
        <f t="shared" si="1"/>
        <v>565915</v>
      </c>
      <c r="AC110" s="20">
        <f t="shared" si="2"/>
        <v>15112988.846153846</v>
      </c>
      <c r="AD110" s="21"/>
      <c r="AE110" s="21"/>
      <c r="AF110" s="20">
        <f t="shared" si="3"/>
        <v>15112988.846153846</v>
      </c>
    </row>
    <row r="111" spans="1:32" ht="19.5" customHeight="1">
      <c r="A111" s="12">
        <f t="shared" si="5"/>
        <v>105</v>
      </c>
      <c r="B111" s="40">
        <f>[1]GD_CHUNG!B109</f>
        <v>12549</v>
      </c>
      <c r="C111" s="42" t="str">
        <f>[1]GD_CHUNG!C109</f>
        <v>Nguyễn Tuấn Linh</v>
      </c>
      <c r="D111" s="42" t="str">
        <f>[1]GD_CHUNG!D109</f>
        <v>Nhân viên phục vụ hành khách hàng hóa</v>
      </c>
      <c r="E111" s="13" t="str">
        <f>[1]GD_CHUNG!G109</f>
        <v>HD3N</v>
      </c>
      <c r="F111" s="14">
        <f>VLOOKUP(B111,[1]GD_LCD_HS_LNS!$B$4:$E$993,4,FALSE)</f>
        <v>3875000</v>
      </c>
      <c r="G111" s="54">
        <f>VLOOKUP(B111,[1]GD_CHUNG!$B$5:$N$532,13,FALSE)</f>
        <v>19028385513014</v>
      </c>
      <c r="H111" s="15">
        <f>VLOOKUP(B111,[1]GD_CHAM_CONG!$C$6:$AN$934,38,FALSE)</f>
        <v>27</v>
      </c>
      <c r="I111" s="15">
        <f>VLOOKUP(B111,[1]GD_CHAM_CONG!$C$6:$AS$934,39,FALSE)+VLOOKUP(B111,[1]GD_CHAM_CONG!$C$6:$AS$934,40,FALSE)+VLOOKUP(B111,[1]GD_CHAM_CONG!$C$6:$AS$934,41,FALSE)+VLOOKUP(B111,[1]GD_CHAM_CONG!$C$6:$AS$934,42,FALSE)+VLOOKUP(B111,[1]GD_CHAM_CONG!$C$6:$AS$934,43,FALSE)</f>
        <v>0</v>
      </c>
      <c r="J111" s="15">
        <f>VLOOKUP(B111,[1]GD_CHAM_CONG!$C$6:$AV$934,44,FALSE)+VLOOKUP(B111,[1]GD_CHAM_CONG!$C$6:$AV$934,45,FALSE)+VLOOKUP(B111,[1]GD_CHAM_CONG!$C$6:$AV$934,46,FALSE)</f>
        <v>0</v>
      </c>
      <c r="K111" s="15">
        <f>VLOOKUP(B111,[1]GD_CHAM_CONG!$C$6:$AW$934,47,FALSE)</f>
        <v>0</v>
      </c>
      <c r="L111" s="15">
        <f>VLOOKUP(B111,[1]GD_CHAM_CONG!$C$6:$AZ$934,48,FALSE)</f>
        <v>0</v>
      </c>
      <c r="M111" s="15">
        <f>VLOOKUP(B111,[1]GD_CHAM_CONG!$C$6:$BF$934,50,FALSE)+VLOOKUP(B111,[1]GD_CHAM_CONG!$C$6:$BF$934,51,FALSE)+VLOOKUP(B111,[1]GD_CHAM_CONG!$C$6:$BF$934,52,FALSE)+VLOOKUP(B111,[1]GD_CHAM_CONG!$C$6:$BF$934,53,FALSE)+VLOOKUP(B111,[1]GD_CHAM_CONG!$C$6:$BF$934,54,FALSE)</f>
        <v>0</v>
      </c>
      <c r="N111" s="15">
        <f>VLOOKUP(B111,[1]GD_CHAM_CONG!$C$1:$BK$473,61,FALSE)</f>
        <v>0.93</v>
      </c>
      <c r="O111" s="16">
        <f>VLOOKUP(B111,[1]GD_LCD_HS_LNS!$B$4:$F$469,5,FALSE)</f>
        <v>1.8</v>
      </c>
      <c r="P111" s="17">
        <f>VLOOKUP(B111,[1]RPT_LNS_LUONG_CHE_DO!$B$5:$BC$548,54,FALSE)</f>
        <v>7533000.0000000009</v>
      </c>
      <c r="Q111" s="17">
        <f>VLOOKUP(B111,[1]RPT_LNS_LUONG_CHE_DO!$B$5:$CD$916,81,FALSE)</f>
        <v>0</v>
      </c>
      <c r="R111" s="17">
        <f>VLOOKUP(B111,[1]RPT_PHU_CAP_TN!$B$5:$G$992,6,FALSE)</f>
        <v>0</v>
      </c>
      <c r="S111" s="17">
        <f>VLOOKUP(B111,[1]RPT_TIEN_AN_TRUA!$B$5:$I$993,8,FALSE)</f>
        <v>680000</v>
      </c>
      <c r="T111" s="17">
        <f>VLOOKUP(B111,[1]RPT_LNS_LUONG_CHE_DO!$B$5:$BX$920,75,FALSE)+VLOOKUP(B111,[1]RPT_LNS_LUONG_CHE_DO!$B$5:$BY$920,76,FALSE)</f>
        <v>447115.38461538468</v>
      </c>
      <c r="U111" s="13">
        <f>VLOOKUP(B111,[1]RPT_CAC_KHOAN_GIAM_TRU!$B$4:$I$472,7,FALSE) + VLOOKUP(B111,[1]RPT_CAC_KHOAN_GIAM_TRU!$B$4:$I$472,8,FALSE)</f>
        <v>149038.46153846156</v>
      </c>
      <c r="V111" s="17">
        <f t="shared" si="0"/>
        <v>8660115.3846153859</v>
      </c>
      <c r="W111" s="18">
        <f>VLOOKUP(B111,[1]RPT_BAO_HIEM!$B$5:$N$992,11,FALSE)</f>
        <v>310000</v>
      </c>
      <c r="X111" s="18">
        <f>VLOOKUP(B111,[1]RPT_BAO_HIEM!$B$5:$N$992,12,FALSE)</f>
        <v>58125</v>
      </c>
      <c r="Y111" s="18">
        <f>VLOOKUP(B111,[1]RPT_BAO_HIEM!$B$5:$N$992,13,FALSE)</f>
        <v>38750</v>
      </c>
      <c r="Z111" s="19">
        <f>MIN(VLOOKUP(B111,[1]RPT_DOAN_PHI!$B$5:$H$894,7,FALSE),115000)</f>
        <v>38750</v>
      </c>
      <c r="AA111" s="18">
        <f>VLOOKUP(B111,[1]RPT_THUE!$B$5:$H$850,7,FALSE)</f>
        <v>0</v>
      </c>
      <c r="AB111" s="18">
        <f t="shared" si="1"/>
        <v>445625</v>
      </c>
      <c r="AC111" s="20">
        <f t="shared" si="2"/>
        <v>8214490.3846153859</v>
      </c>
      <c r="AD111" s="22"/>
      <c r="AE111" s="21"/>
      <c r="AF111" s="20">
        <f t="shared" si="3"/>
        <v>8214490.3846153859</v>
      </c>
    </row>
    <row r="112" spans="1:32" ht="19.5" customHeight="1">
      <c r="A112" s="12">
        <f t="shared" si="5"/>
        <v>106</v>
      </c>
      <c r="B112" s="40">
        <f>[1]GD_CHUNG!B110</f>
        <v>12568</v>
      </c>
      <c r="C112" s="42" t="str">
        <f>[1]GD_CHUNG!C110</f>
        <v>Nguyễn Thị Hồng Minh</v>
      </c>
      <c r="D112" s="42" t="str">
        <f>[1]GD_CHUNG!D110</f>
        <v>Nhân viên phục vụ hành khách hàng hóa</v>
      </c>
      <c r="E112" s="13" t="str">
        <f>[1]GD_CHUNG!G110</f>
        <v>HD3N</v>
      </c>
      <c r="F112" s="14">
        <f>VLOOKUP(B112,[1]GD_LCD_HS_LNS!$B$4:$E$993,4,FALSE)</f>
        <v>3875000</v>
      </c>
      <c r="G112" s="54">
        <f>VLOOKUP(B112,[1]GD_CHUNG!$B$5:$N$532,13,FALSE)</f>
        <v>19028385493013</v>
      </c>
      <c r="H112" s="15">
        <f>VLOOKUP(B112,[1]GD_CHAM_CONG!$C$6:$AN$934,38,FALSE)</f>
        <v>27</v>
      </c>
      <c r="I112" s="15">
        <f>VLOOKUP(B112,[1]GD_CHAM_CONG!$C$6:$AS$934,39,FALSE)+VLOOKUP(B112,[1]GD_CHAM_CONG!$C$6:$AS$934,40,FALSE)+VLOOKUP(B112,[1]GD_CHAM_CONG!$C$6:$AS$934,41,FALSE)+VLOOKUP(B112,[1]GD_CHAM_CONG!$C$6:$AS$934,42,FALSE)+VLOOKUP(B112,[1]GD_CHAM_CONG!$C$6:$AS$934,43,FALSE)</f>
        <v>0</v>
      </c>
      <c r="J112" s="15">
        <f>VLOOKUP(B112,[1]GD_CHAM_CONG!$C$6:$AV$934,44,FALSE)+VLOOKUP(B112,[1]GD_CHAM_CONG!$C$6:$AV$934,45,FALSE)+VLOOKUP(B112,[1]GD_CHAM_CONG!$C$6:$AV$934,46,FALSE)</f>
        <v>0</v>
      </c>
      <c r="K112" s="15">
        <f>VLOOKUP(B112,[1]GD_CHAM_CONG!$C$6:$AW$934,47,FALSE)</f>
        <v>0</v>
      </c>
      <c r="L112" s="15">
        <f>VLOOKUP(B112,[1]GD_CHAM_CONG!$C$6:$AZ$934,48,FALSE)</f>
        <v>0</v>
      </c>
      <c r="M112" s="15">
        <f>VLOOKUP(B112,[1]GD_CHAM_CONG!$C$6:$BF$934,50,FALSE)+VLOOKUP(B112,[1]GD_CHAM_CONG!$C$6:$BF$934,51,FALSE)+VLOOKUP(B112,[1]GD_CHAM_CONG!$C$6:$BF$934,52,FALSE)+VLOOKUP(B112,[1]GD_CHAM_CONG!$C$6:$BF$934,53,FALSE)+VLOOKUP(B112,[1]GD_CHAM_CONG!$C$6:$BF$934,54,FALSE)</f>
        <v>0</v>
      </c>
      <c r="N112" s="15">
        <f>VLOOKUP(B112,[1]GD_CHAM_CONG!$C$1:$BK$473,61,FALSE)</f>
        <v>1</v>
      </c>
      <c r="O112" s="16">
        <f>VLOOKUP(B112,[1]GD_LCD_HS_LNS!$B$4:$F$469,5,FALSE)</f>
        <v>1.8</v>
      </c>
      <c r="P112" s="17">
        <f>VLOOKUP(B112,[1]RPT_LNS_LUONG_CHE_DO!$B$5:$BC$548,54,FALSE)</f>
        <v>8100000</v>
      </c>
      <c r="Q112" s="17">
        <f>VLOOKUP(B112,[1]RPT_LNS_LUONG_CHE_DO!$B$5:$CD$916,81,FALSE)</f>
        <v>0</v>
      </c>
      <c r="R112" s="17">
        <f>VLOOKUP(B112,[1]RPT_PHU_CAP_TN!$B$5:$G$992,6,FALSE)</f>
        <v>0</v>
      </c>
      <c r="S112" s="17">
        <f>VLOOKUP(B112,[1]RPT_TIEN_AN_TRUA!$B$5:$I$993,8,FALSE)</f>
        <v>680000</v>
      </c>
      <c r="T112" s="17">
        <f>VLOOKUP(B112,[1]RPT_LNS_LUONG_CHE_DO!$B$5:$BX$920,75,FALSE)+VLOOKUP(B112,[1]RPT_LNS_LUONG_CHE_DO!$B$5:$BY$920,76,FALSE)</f>
        <v>447115.38461538468</v>
      </c>
      <c r="U112" s="13">
        <f>VLOOKUP(B112,[1]RPT_CAC_KHOAN_GIAM_TRU!$B$4:$I$472,7,FALSE) + VLOOKUP(B112,[1]RPT_CAC_KHOAN_GIAM_TRU!$B$4:$I$472,8,FALSE)</f>
        <v>149038.46153846156</v>
      </c>
      <c r="V112" s="17">
        <f t="shared" si="0"/>
        <v>9227115.384615384</v>
      </c>
      <c r="W112" s="18">
        <f>VLOOKUP(B112,[1]RPT_BAO_HIEM!$B$5:$N$992,11,FALSE)</f>
        <v>310000</v>
      </c>
      <c r="X112" s="18">
        <f>VLOOKUP(B112,[1]RPT_BAO_HIEM!$B$5:$N$992,12,FALSE)</f>
        <v>58125</v>
      </c>
      <c r="Y112" s="18">
        <f>VLOOKUP(B112,[1]RPT_BAO_HIEM!$B$5:$N$992,13,FALSE)</f>
        <v>38750</v>
      </c>
      <c r="Z112" s="19">
        <f>MIN(VLOOKUP(B112,[1]RPT_DOAN_PHI!$B$5:$H$894,7,FALSE),115000)</f>
        <v>38750</v>
      </c>
      <c r="AA112" s="18">
        <f>VLOOKUP(B112,[1]RPT_THUE!$B$5:$H$850,7,FALSE)</f>
        <v>0</v>
      </c>
      <c r="AB112" s="18">
        <f t="shared" si="1"/>
        <v>445625</v>
      </c>
      <c r="AC112" s="20">
        <f t="shared" si="2"/>
        <v>8781490.384615384</v>
      </c>
      <c r="AD112" s="22"/>
      <c r="AE112" s="21"/>
      <c r="AF112" s="20">
        <f t="shared" si="3"/>
        <v>8781490.384615384</v>
      </c>
    </row>
    <row r="113" spans="1:32" ht="19.5" customHeight="1">
      <c r="A113" s="12">
        <f t="shared" si="5"/>
        <v>107</v>
      </c>
      <c r="B113" s="40">
        <f>[1]GD_CHUNG!B111</f>
        <v>12571</v>
      </c>
      <c r="C113" s="42" t="str">
        <f>[1]GD_CHUNG!C111</f>
        <v>Ngô Thị Diễm Quỳnh</v>
      </c>
      <c r="D113" s="42" t="str">
        <f>[1]GD_CHUNG!D111</f>
        <v>Nhân viên phục vụ hành khách hàng hóa</v>
      </c>
      <c r="E113" s="13" t="str">
        <f>[1]GD_CHUNG!G111</f>
        <v>HD3N</v>
      </c>
      <c r="F113" s="14">
        <f>VLOOKUP(B113,[1]GD_LCD_HS_LNS!$B$4:$E$993,4,FALSE)</f>
        <v>3875000</v>
      </c>
      <c r="G113" s="54">
        <f>VLOOKUP(B113,[1]GD_CHUNG!$B$5:$N$532,13,FALSE)</f>
        <v>19028385545013</v>
      </c>
      <c r="H113" s="15">
        <f>VLOOKUP(B113,[1]GD_CHAM_CONG!$C$6:$AN$934,38,FALSE)</f>
        <v>27</v>
      </c>
      <c r="I113" s="15">
        <f>VLOOKUP(B113,[1]GD_CHAM_CONG!$C$6:$AS$934,39,FALSE)+VLOOKUP(B113,[1]GD_CHAM_CONG!$C$6:$AS$934,40,FALSE)+VLOOKUP(B113,[1]GD_CHAM_CONG!$C$6:$AS$934,41,FALSE)+VLOOKUP(B113,[1]GD_CHAM_CONG!$C$6:$AS$934,42,FALSE)+VLOOKUP(B113,[1]GD_CHAM_CONG!$C$6:$AS$934,43,FALSE)</f>
        <v>0</v>
      </c>
      <c r="J113" s="15">
        <f>VLOOKUP(B113,[1]GD_CHAM_CONG!$C$6:$AV$934,44,FALSE)+VLOOKUP(B113,[1]GD_CHAM_CONG!$C$6:$AV$934,45,FALSE)+VLOOKUP(B113,[1]GD_CHAM_CONG!$C$6:$AV$934,46,FALSE)</f>
        <v>0</v>
      </c>
      <c r="K113" s="15">
        <f>VLOOKUP(B113,[1]GD_CHAM_CONG!$C$6:$AW$934,47,FALSE)</f>
        <v>0</v>
      </c>
      <c r="L113" s="15">
        <f>VLOOKUP(B113,[1]GD_CHAM_CONG!$C$6:$AZ$934,48,FALSE)</f>
        <v>0</v>
      </c>
      <c r="M113" s="15">
        <f>VLOOKUP(B113,[1]GD_CHAM_CONG!$C$6:$BF$934,50,FALSE)+VLOOKUP(B113,[1]GD_CHAM_CONG!$C$6:$BF$934,51,FALSE)+VLOOKUP(B113,[1]GD_CHAM_CONG!$C$6:$BF$934,52,FALSE)+VLOOKUP(B113,[1]GD_CHAM_CONG!$C$6:$BF$934,53,FALSE)+VLOOKUP(B113,[1]GD_CHAM_CONG!$C$6:$BF$934,54,FALSE)</f>
        <v>0</v>
      </c>
      <c r="N113" s="15">
        <f>VLOOKUP(B113,[1]GD_CHAM_CONG!$C$1:$BK$473,61,FALSE)</f>
        <v>1.05</v>
      </c>
      <c r="O113" s="16">
        <f>VLOOKUP(B113,[1]GD_LCD_HS_LNS!$B$4:$F$469,5,FALSE)</f>
        <v>1.8</v>
      </c>
      <c r="P113" s="17">
        <f>VLOOKUP(B113,[1]RPT_LNS_LUONG_CHE_DO!$B$5:$BC$548,54,FALSE)</f>
        <v>8505000</v>
      </c>
      <c r="Q113" s="17">
        <f>VLOOKUP(B113,[1]RPT_LNS_LUONG_CHE_DO!$B$5:$CD$916,81,FALSE)</f>
        <v>0</v>
      </c>
      <c r="R113" s="17">
        <f>VLOOKUP(B113,[1]RPT_PHU_CAP_TN!$B$5:$G$992,6,FALSE)</f>
        <v>0</v>
      </c>
      <c r="S113" s="17">
        <f>VLOOKUP(B113,[1]RPT_TIEN_AN_TRUA!$B$5:$I$993,8,FALSE)</f>
        <v>680000</v>
      </c>
      <c r="T113" s="17">
        <f>VLOOKUP(B113,[1]RPT_LNS_LUONG_CHE_DO!$B$5:$BX$920,75,FALSE)+VLOOKUP(B113,[1]RPT_LNS_LUONG_CHE_DO!$B$5:$BY$920,76,FALSE)</f>
        <v>447115.38461538468</v>
      </c>
      <c r="U113" s="13">
        <f>VLOOKUP(B113,[1]RPT_CAC_KHOAN_GIAM_TRU!$B$4:$I$472,7,FALSE) + VLOOKUP(B113,[1]RPT_CAC_KHOAN_GIAM_TRU!$B$4:$I$472,8,FALSE)</f>
        <v>149038.46153846156</v>
      </c>
      <c r="V113" s="17">
        <f t="shared" si="0"/>
        <v>9632115.384615384</v>
      </c>
      <c r="W113" s="18">
        <f>VLOOKUP(B113,[1]RPT_BAO_HIEM!$B$5:$N$992,11,FALSE)</f>
        <v>310000</v>
      </c>
      <c r="X113" s="18">
        <f>VLOOKUP(B113,[1]RPT_BAO_HIEM!$B$5:$N$992,12,FALSE)</f>
        <v>58125</v>
      </c>
      <c r="Y113" s="18">
        <f>VLOOKUP(B113,[1]RPT_BAO_HIEM!$B$5:$N$992,13,FALSE)</f>
        <v>38750</v>
      </c>
      <c r="Z113" s="19">
        <f>MIN(VLOOKUP(B113,[1]RPT_DOAN_PHI!$B$5:$H$894,7,FALSE),115000)</f>
        <v>38750</v>
      </c>
      <c r="AA113" s="18">
        <f>VLOOKUP(B113,[1]RPT_THUE!$B$5:$H$850,7,FALSE)</f>
        <v>0</v>
      </c>
      <c r="AB113" s="18">
        <f t="shared" si="1"/>
        <v>445625</v>
      </c>
      <c r="AC113" s="20">
        <f t="shared" si="2"/>
        <v>9186490.384615384</v>
      </c>
      <c r="AD113" s="22"/>
      <c r="AE113" s="21"/>
      <c r="AF113" s="20">
        <f t="shared" si="3"/>
        <v>9186490.384615384</v>
      </c>
    </row>
    <row r="114" spans="1:32" ht="19.5" customHeight="1">
      <c r="A114" s="12">
        <f t="shared" si="5"/>
        <v>108</v>
      </c>
      <c r="B114" s="40">
        <f>[1]GD_CHUNG!B112</f>
        <v>13370</v>
      </c>
      <c r="C114" s="42" t="str">
        <f>[1]GD_CHUNG!C112</f>
        <v>Đinh Đức Điệp</v>
      </c>
      <c r="D114" s="42" t="str">
        <f>[1]GD_CHUNG!D112</f>
        <v>Nhân viên phục vụ hành khách hàng hóa</v>
      </c>
      <c r="E114" s="13" t="str">
        <f>[1]GD_CHUNG!G112</f>
        <v>HD3N</v>
      </c>
      <c r="F114" s="14">
        <f>VLOOKUP(B114,[1]GD_LCD_HS_LNS!$B$4:$E$993,4,FALSE)</f>
        <v>3875000</v>
      </c>
      <c r="G114" s="54">
        <f>VLOOKUP(B114,[1]GD_CHUNG!$B$5:$N$532,13,FALSE)</f>
        <v>19027124776021</v>
      </c>
      <c r="H114" s="15">
        <f>VLOOKUP(B114,[1]GD_CHAM_CONG!$C$6:$AN$934,38,FALSE)</f>
        <v>27</v>
      </c>
      <c r="I114" s="15">
        <f>VLOOKUP(B114,[1]GD_CHAM_CONG!$C$6:$AS$934,39,FALSE)+VLOOKUP(B114,[1]GD_CHAM_CONG!$C$6:$AS$934,40,FALSE)+VLOOKUP(B114,[1]GD_CHAM_CONG!$C$6:$AS$934,41,FALSE)+VLOOKUP(B114,[1]GD_CHAM_CONG!$C$6:$AS$934,42,FALSE)+VLOOKUP(B114,[1]GD_CHAM_CONG!$C$6:$AS$934,43,FALSE)</f>
        <v>0</v>
      </c>
      <c r="J114" s="15">
        <f>VLOOKUP(B114,[1]GD_CHAM_CONG!$C$6:$AV$934,44,FALSE)+VLOOKUP(B114,[1]GD_CHAM_CONG!$C$6:$AV$934,45,FALSE)+VLOOKUP(B114,[1]GD_CHAM_CONG!$C$6:$AV$934,46,FALSE)</f>
        <v>0</v>
      </c>
      <c r="K114" s="15">
        <f>VLOOKUP(B114,[1]GD_CHAM_CONG!$C$6:$AW$934,47,FALSE)</f>
        <v>0</v>
      </c>
      <c r="L114" s="15">
        <f>VLOOKUP(B114,[1]GD_CHAM_CONG!$C$6:$AZ$934,48,FALSE)</f>
        <v>0</v>
      </c>
      <c r="M114" s="15">
        <f>VLOOKUP(B114,[1]GD_CHAM_CONG!$C$6:$BF$934,50,FALSE)+VLOOKUP(B114,[1]GD_CHAM_CONG!$C$6:$BF$934,51,FALSE)+VLOOKUP(B114,[1]GD_CHAM_CONG!$C$6:$BF$934,52,FALSE)+VLOOKUP(B114,[1]GD_CHAM_CONG!$C$6:$BF$934,53,FALSE)+VLOOKUP(B114,[1]GD_CHAM_CONG!$C$6:$BF$934,54,FALSE)</f>
        <v>0</v>
      </c>
      <c r="N114" s="15">
        <f>VLOOKUP(B114,[1]GD_CHAM_CONG!$C$1:$BK$473,61,FALSE)</f>
        <v>1</v>
      </c>
      <c r="O114" s="16">
        <f>VLOOKUP(B114,[1]GD_LCD_HS_LNS!$B$4:$F$469,5,FALSE)</f>
        <v>1.6</v>
      </c>
      <c r="P114" s="17">
        <f>VLOOKUP(B114,[1]RPT_LNS_LUONG_CHE_DO!$B$5:$BC$548,54,FALSE)</f>
        <v>7200000</v>
      </c>
      <c r="Q114" s="17">
        <f>VLOOKUP(B114,[1]RPT_LNS_LUONG_CHE_DO!$B$5:$CD$916,81,FALSE)</f>
        <v>0</v>
      </c>
      <c r="R114" s="17">
        <f>VLOOKUP(B114,[1]RPT_PHU_CAP_TN!$B$5:$G$992,6,FALSE)</f>
        <v>0</v>
      </c>
      <c r="S114" s="17">
        <f>VLOOKUP(B114,[1]RPT_TIEN_AN_TRUA!$B$5:$I$993,8,FALSE)</f>
        <v>680000</v>
      </c>
      <c r="T114" s="17">
        <f>VLOOKUP(B114,[1]RPT_LNS_LUONG_CHE_DO!$B$5:$BX$920,75,FALSE)+VLOOKUP(B114,[1]RPT_LNS_LUONG_CHE_DO!$B$5:$BY$920,76,FALSE)</f>
        <v>447115.38461538468</v>
      </c>
      <c r="U114" s="13">
        <f>VLOOKUP(B114,[1]RPT_CAC_KHOAN_GIAM_TRU!$B$4:$I$472,7,FALSE) + VLOOKUP(B114,[1]RPT_CAC_KHOAN_GIAM_TRU!$B$4:$I$472,8,FALSE)</f>
        <v>149038.46153846156</v>
      </c>
      <c r="V114" s="17">
        <f t="shared" si="0"/>
        <v>8327115.384615385</v>
      </c>
      <c r="W114" s="18">
        <f>VLOOKUP(B114,[1]RPT_BAO_HIEM!$B$5:$N$992,11,FALSE)</f>
        <v>310000</v>
      </c>
      <c r="X114" s="18">
        <f>VLOOKUP(B114,[1]RPT_BAO_HIEM!$B$5:$N$992,12,FALSE)</f>
        <v>58125</v>
      </c>
      <c r="Y114" s="18">
        <f>VLOOKUP(B114,[1]RPT_BAO_HIEM!$B$5:$N$992,13,FALSE)</f>
        <v>38750</v>
      </c>
      <c r="Z114" s="19">
        <f>MIN(VLOOKUP(B114,[1]RPT_DOAN_PHI!$B$5:$H$894,7,FALSE),115000)</f>
        <v>38750</v>
      </c>
      <c r="AA114" s="18">
        <f>VLOOKUP(B114,[1]RPT_THUE!$B$5:$H$850,7,FALSE)</f>
        <v>0</v>
      </c>
      <c r="AB114" s="18">
        <f t="shared" si="1"/>
        <v>445625</v>
      </c>
      <c r="AC114" s="20">
        <f t="shared" si="2"/>
        <v>7881490.384615385</v>
      </c>
      <c r="AD114" s="21"/>
      <c r="AE114" s="21"/>
      <c r="AF114" s="20">
        <f t="shared" si="3"/>
        <v>7881490.384615385</v>
      </c>
    </row>
    <row r="115" spans="1:32" ht="19.5" customHeight="1">
      <c r="A115" s="12">
        <f t="shared" si="5"/>
        <v>109</v>
      </c>
      <c r="B115" s="40">
        <f>[1]GD_CHUNG!B113</f>
        <v>13372</v>
      </c>
      <c r="C115" s="42" t="str">
        <f>[1]GD_CHUNG!C113</f>
        <v>Trần Thị Hoa Lý</v>
      </c>
      <c r="D115" s="42" t="str">
        <f>[1]GD_CHUNG!D113</f>
        <v>Nhân viên phục vụ hành khách hàng hóa</v>
      </c>
      <c r="E115" s="13" t="str">
        <f>[1]GD_CHUNG!G113</f>
        <v>HD3N</v>
      </c>
      <c r="F115" s="14">
        <f>VLOOKUP(B115,[1]GD_LCD_HS_LNS!$B$4:$E$993,4,FALSE)</f>
        <v>3875000</v>
      </c>
      <c r="G115" s="54">
        <f>VLOOKUP(B115,[1]GD_CHUNG!$B$5:$N$532,13,FALSE)</f>
        <v>19028960245019</v>
      </c>
      <c r="H115" s="15">
        <f>VLOOKUP(B115,[1]GD_CHAM_CONG!$C$6:$AN$934,38,FALSE)</f>
        <v>27</v>
      </c>
      <c r="I115" s="15">
        <f>VLOOKUP(B115,[1]GD_CHAM_CONG!$C$6:$AS$934,39,FALSE)+VLOOKUP(B115,[1]GD_CHAM_CONG!$C$6:$AS$934,40,FALSE)+VLOOKUP(B115,[1]GD_CHAM_CONG!$C$6:$AS$934,41,FALSE)+VLOOKUP(B115,[1]GD_CHAM_CONG!$C$6:$AS$934,42,FALSE)+VLOOKUP(B115,[1]GD_CHAM_CONG!$C$6:$AS$934,43,FALSE)</f>
        <v>0</v>
      </c>
      <c r="J115" s="15">
        <f>VLOOKUP(B115,[1]GD_CHAM_CONG!$C$6:$AV$934,44,FALSE)+VLOOKUP(B115,[1]GD_CHAM_CONG!$C$6:$AV$934,45,FALSE)+VLOOKUP(B115,[1]GD_CHAM_CONG!$C$6:$AV$934,46,FALSE)</f>
        <v>0</v>
      </c>
      <c r="K115" s="15">
        <f>VLOOKUP(B115,[1]GD_CHAM_CONG!$C$6:$AW$934,47,FALSE)</f>
        <v>0</v>
      </c>
      <c r="L115" s="15">
        <f>VLOOKUP(B115,[1]GD_CHAM_CONG!$C$6:$AZ$934,48,FALSE)</f>
        <v>0</v>
      </c>
      <c r="M115" s="15">
        <f>VLOOKUP(B115,[1]GD_CHAM_CONG!$C$6:$BF$934,50,FALSE)+VLOOKUP(B115,[1]GD_CHAM_CONG!$C$6:$BF$934,51,FALSE)+VLOOKUP(B115,[1]GD_CHAM_CONG!$C$6:$BF$934,52,FALSE)+VLOOKUP(B115,[1]GD_CHAM_CONG!$C$6:$BF$934,53,FALSE)+VLOOKUP(B115,[1]GD_CHAM_CONG!$C$6:$BF$934,54,FALSE)</f>
        <v>0</v>
      </c>
      <c r="N115" s="15">
        <f>VLOOKUP(B115,[1]GD_CHAM_CONG!$C$1:$BK$473,61,FALSE)</f>
        <v>1</v>
      </c>
      <c r="O115" s="16">
        <f>VLOOKUP(B115,[1]GD_LCD_HS_LNS!$B$4:$F$469,5,FALSE)</f>
        <v>1.6</v>
      </c>
      <c r="P115" s="17">
        <f>VLOOKUP(B115,[1]RPT_LNS_LUONG_CHE_DO!$B$5:$BC$548,54,FALSE)</f>
        <v>7200000</v>
      </c>
      <c r="Q115" s="17">
        <f>VLOOKUP(B115,[1]RPT_LNS_LUONG_CHE_DO!$B$5:$CD$916,81,FALSE)</f>
        <v>0</v>
      </c>
      <c r="R115" s="17">
        <f>VLOOKUP(B115,[1]RPT_PHU_CAP_TN!$B$5:$G$992,6,FALSE)</f>
        <v>0</v>
      </c>
      <c r="S115" s="17">
        <f>VLOOKUP(B115,[1]RPT_TIEN_AN_TRUA!$B$5:$I$993,8,FALSE)</f>
        <v>680000</v>
      </c>
      <c r="T115" s="17">
        <f>VLOOKUP(B115,[1]RPT_LNS_LUONG_CHE_DO!$B$5:$BX$920,75,FALSE)+VLOOKUP(B115,[1]RPT_LNS_LUONG_CHE_DO!$B$5:$BY$920,76,FALSE)</f>
        <v>447115.38461538468</v>
      </c>
      <c r="U115" s="13">
        <f>VLOOKUP(B115,[1]RPT_CAC_KHOAN_GIAM_TRU!$B$4:$I$472,7,FALSE) + VLOOKUP(B115,[1]RPT_CAC_KHOAN_GIAM_TRU!$B$4:$I$472,8,FALSE)</f>
        <v>149038.46153846156</v>
      </c>
      <c r="V115" s="17">
        <f t="shared" si="0"/>
        <v>8327115.384615385</v>
      </c>
      <c r="W115" s="18">
        <f>VLOOKUP(B115,[1]RPT_BAO_HIEM!$B$5:$N$992,11,FALSE)</f>
        <v>310000</v>
      </c>
      <c r="X115" s="18">
        <f>VLOOKUP(B115,[1]RPT_BAO_HIEM!$B$5:$N$992,12,FALSE)</f>
        <v>58125</v>
      </c>
      <c r="Y115" s="18">
        <f>VLOOKUP(B115,[1]RPT_BAO_HIEM!$B$5:$N$992,13,FALSE)</f>
        <v>38750</v>
      </c>
      <c r="Z115" s="19">
        <f>MIN(VLOOKUP(B115,[1]RPT_DOAN_PHI!$B$5:$H$894,7,FALSE),115000)</f>
        <v>38750</v>
      </c>
      <c r="AA115" s="18">
        <f>VLOOKUP(B115,[1]RPT_THUE!$B$5:$H$850,7,FALSE)</f>
        <v>0</v>
      </c>
      <c r="AB115" s="18">
        <f t="shared" si="1"/>
        <v>445625</v>
      </c>
      <c r="AC115" s="20">
        <f t="shared" si="2"/>
        <v>7881490.384615385</v>
      </c>
      <c r="AD115" s="21"/>
      <c r="AE115" s="21"/>
      <c r="AF115" s="20">
        <f t="shared" si="3"/>
        <v>7881490.384615385</v>
      </c>
    </row>
    <row r="116" spans="1:32" ht="19.5" customHeight="1">
      <c r="A116" s="12">
        <f t="shared" si="5"/>
        <v>110</v>
      </c>
      <c r="B116" s="40">
        <f>[1]GD_CHUNG!B114</f>
        <v>13376</v>
      </c>
      <c r="C116" s="42" t="str">
        <f>[1]GD_CHUNG!C114</f>
        <v>Vũ Thùy Linh</v>
      </c>
      <c r="D116" s="42" t="str">
        <f>[1]GD_CHUNG!D114</f>
        <v>Nhân viên phục vụ hành khách hàng hóa</v>
      </c>
      <c r="E116" s="13" t="str">
        <f>[1]GD_CHUNG!G114</f>
        <v>HD3N</v>
      </c>
      <c r="F116" s="14">
        <f>VLOOKUP(B116,[1]GD_LCD_HS_LNS!$B$4:$E$993,4,FALSE)</f>
        <v>3875000</v>
      </c>
      <c r="G116" s="54">
        <f>VLOOKUP(B116,[1]GD_CHUNG!$B$5:$N$532,13,FALSE)</f>
        <v>19028369955023</v>
      </c>
      <c r="H116" s="15">
        <f>VLOOKUP(B116,[1]GD_CHAM_CONG!$C$6:$AN$934,38,FALSE)</f>
        <v>27</v>
      </c>
      <c r="I116" s="15">
        <f>VLOOKUP(B116,[1]GD_CHAM_CONG!$C$6:$AS$934,39,FALSE)+VLOOKUP(B116,[1]GD_CHAM_CONG!$C$6:$AS$934,40,FALSE)+VLOOKUP(B116,[1]GD_CHAM_CONG!$C$6:$AS$934,41,FALSE)+VLOOKUP(B116,[1]GD_CHAM_CONG!$C$6:$AS$934,42,FALSE)+VLOOKUP(B116,[1]GD_CHAM_CONG!$C$6:$AS$934,43,FALSE)</f>
        <v>0</v>
      </c>
      <c r="J116" s="15">
        <f>VLOOKUP(B116,[1]GD_CHAM_CONG!$C$6:$AV$934,44,FALSE)+VLOOKUP(B116,[1]GD_CHAM_CONG!$C$6:$AV$934,45,FALSE)+VLOOKUP(B116,[1]GD_CHAM_CONG!$C$6:$AV$934,46,FALSE)</f>
        <v>0</v>
      </c>
      <c r="K116" s="15">
        <f>VLOOKUP(B116,[1]GD_CHAM_CONG!$C$6:$AW$934,47,FALSE)</f>
        <v>0</v>
      </c>
      <c r="L116" s="15">
        <f>VLOOKUP(B116,[1]GD_CHAM_CONG!$C$6:$AZ$934,48,FALSE)</f>
        <v>0</v>
      </c>
      <c r="M116" s="15">
        <f>VLOOKUP(B116,[1]GD_CHAM_CONG!$C$6:$BF$934,50,FALSE)+VLOOKUP(B116,[1]GD_CHAM_CONG!$C$6:$BF$934,51,FALSE)+VLOOKUP(B116,[1]GD_CHAM_CONG!$C$6:$BF$934,52,FALSE)+VLOOKUP(B116,[1]GD_CHAM_CONG!$C$6:$BF$934,53,FALSE)+VLOOKUP(B116,[1]GD_CHAM_CONG!$C$6:$BF$934,54,FALSE)</f>
        <v>0</v>
      </c>
      <c r="N116" s="15">
        <f>VLOOKUP(B116,[1]GD_CHAM_CONG!$C$1:$BK$473,61,FALSE)</f>
        <v>1</v>
      </c>
      <c r="O116" s="16">
        <f>VLOOKUP(B116,[1]GD_LCD_HS_LNS!$B$4:$F$469,5,FALSE)</f>
        <v>1.6</v>
      </c>
      <c r="P116" s="17">
        <f>VLOOKUP(B116,[1]RPT_LNS_LUONG_CHE_DO!$B$5:$BC$548,54,FALSE)</f>
        <v>7200000</v>
      </c>
      <c r="Q116" s="17">
        <f>VLOOKUP(B116,[1]RPT_LNS_LUONG_CHE_DO!$B$5:$CD$916,81,FALSE)</f>
        <v>0</v>
      </c>
      <c r="R116" s="17">
        <f>VLOOKUP(B116,[1]RPT_PHU_CAP_TN!$B$5:$G$992,6,FALSE)</f>
        <v>0</v>
      </c>
      <c r="S116" s="17">
        <f>VLOOKUP(B116,[1]RPT_TIEN_AN_TRUA!$B$5:$I$993,8,FALSE)</f>
        <v>680000</v>
      </c>
      <c r="T116" s="17">
        <f>VLOOKUP(B116,[1]RPT_LNS_LUONG_CHE_DO!$B$5:$BX$920,75,FALSE)+VLOOKUP(B116,[1]RPT_LNS_LUONG_CHE_DO!$B$5:$BY$920,76,FALSE)</f>
        <v>447115.38461538468</v>
      </c>
      <c r="U116" s="13">
        <f>VLOOKUP(B116,[1]RPT_CAC_KHOAN_GIAM_TRU!$B$4:$I$472,7,FALSE) + VLOOKUP(B116,[1]RPT_CAC_KHOAN_GIAM_TRU!$B$4:$I$472,8,FALSE)</f>
        <v>149038.46153846156</v>
      </c>
      <c r="V116" s="17">
        <f t="shared" si="0"/>
        <v>8327115.384615385</v>
      </c>
      <c r="W116" s="18">
        <f>VLOOKUP(B116,[1]RPT_BAO_HIEM!$B$5:$N$992,11,FALSE)</f>
        <v>310000</v>
      </c>
      <c r="X116" s="18">
        <f>VLOOKUP(B116,[1]RPT_BAO_HIEM!$B$5:$N$992,12,FALSE)</f>
        <v>58125</v>
      </c>
      <c r="Y116" s="18">
        <f>VLOOKUP(B116,[1]RPT_BAO_HIEM!$B$5:$N$992,13,FALSE)</f>
        <v>38750</v>
      </c>
      <c r="Z116" s="19">
        <f>MIN(VLOOKUP(B116,[1]RPT_DOAN_PHI!$B$5:$H$894,7,FALSE),115000)</f>
        <v>38750</v>
      </c>
      <c r="AA116" s="18">
        <f>VLOOKUP(B116,[1]RPT_THUE!$B$5:$H$850,7,FALSE)</f>
        <v>0</v>
      </c>
      <c r="AB116" s="18">
        <f t="shared" si="1"/>
        <v>445625</v>
      </c>
      <c r="AC116" s="20">
        <f t="shared" si="2"/>
        <v>7881490.384615385</v>
      </c>
      <c r="AD116" s="21"/>
      <c r="AE116" s="21"/>
      <c r="AF116" s="20">
        <f t="shared" si="3"/>
        <v>7881490.384615385</v>
      </c>
    </row>
    <row r="117" spans="1:32" ht="19.5" customHeight="1">
      <c r="A117" s="12">
        <f t="shared" si="5"/>
        <v>111</v>
      </c>
      <c r="B117" s="40">
        <f>[1]GD_CHUNG!B115</f>
        <v>13377</v>
      </c>
      <c r="C117" s="42" t="str">
        <f>[1]GD_CHUNG!C115</f>
        <v>Vũ Thị Bích Dung</v>
      </c>
      <c r="D117" s="42" t="str">
        <f>[1]GD_CHUNG!D115</f>
        <v>Nhân viên phục vụ hành khách hàng hóa</v>
      </c>
      <c r="E117" s="13" t="str">
        <f>[1]GD_CHUNG!G115</f>
        <v>HD3N</v>
      </c>
      <c r="F117" s="14">
        <f>VLOOKUP(B117,[1]GD_LCD_HS_LNS!$B$4:$E$993,4,FALSE)</f>
        <v>3875000</v>
      </c>
      <c r="G117" s="54">
        <f>VLOOKUP(B117,[1]GD_CHUNG!$B$5:$N$532,13,FALSE)</f>
        <v>19028960285010</v>
      </c>
      <c r="H117" s="15">
        <f>VLOOKUP(B117,[1]GD_CHAM_CONG!$C$6:$AN$934,38,FALSE)</f>
        <v>27</v>
      </c>
      <c r="I117" s="15">
        <f>VLOOKUP(B117,[1]GD_CHAM_CONG!$C$6:$AS$934,39,FALSE)+VLOOKUP(B117,[1]GD_CHAM_CONG!$C$6:$AS$934,40,FALSE)+VLOOKUP(B117,[1]GD_CHAM_CONG!$C$6:$AS$934,41,FALSE)+VLOOKUP(B117,[1]GD_CHAM_CONG!$C$6:$AS$934,42,FALSE)+VLOOKUP(B117,[1]GD_CHAM_CONG!$C$6:$AS$934,43,FALSE)</f>
        <v>0</v>
      </c>
      <c r="J117" s="15">
        <f>VLOOKUP(B117,[1]GD_CHAM_CONG!$C$6:$AV$934,44,FALSE)+VLOOKUP(B117,[1]GD_CHAM_CONG!$C$6:$AV$934,45,FALSE)+VLOOKUP(B117,[1]GD_CHAM_CONG!$C$6:$AV$934,46,FALSE)</f>
        <v>0</v>
      </c>
      <c r="K117" s="15">
        <f>VLOOKUP(B117,[1]GD_CHAM_CONG!$C$6:$AW$934,47,FALSE)</f>
        <v>0</v>
      </c>
      <c r="L117" s="15">
        <f>VLOOKUP(B117,[1]GD_CHAM_CONG!$C$6:$AZ$934,48,FALSE)</f>
        <v>0</v>
      </c>
      <c r="M117" s="15">
        <f>VLOOKUP(B117,[1]GD_CHAM_CONG!$C$6:$BF$934,50,FALSE)+VLOOKUP(B117,[1]GD_CHAM_CONG!$C$6:$BF$934,51,FALSE)+VLOOKUP(B117,[1]GD_CHAM_CONG!$C$6:$BF$934,52,FALSE)+VLOOKUP(B117,[1]GD_CHAM_CONG!$C$6:$BF$934,53,FALSE)+VLOOKUP(B117,[1]GD_CHAM_CONG!$C$6:$BF$934,54,FALSE)</f>
        <v>0</v>
      </c>
      <c r="N117" s="15">
        <f>VLOOKUP(B117,[1]GD_CHAM_CONG!$C$1:$BK$473,61,FALSE)</f>
        <v>1.05</v>
      </c>
      <c r="O117" s="16">
        <f>VLOOKUP(B117,[1]GD_LCD_HS_LNS!$B$4:$F$469,5,FALSE)</f>
        <v>1.6</v>
      </c>
      <c r="P117" s="17">
        <f>VLOOKUP(B117,[1]RPT_LNS_LUONG_CHE_DO!$B$5:$BC$548,54,FALSE)</f>
        <v>7560000.0000000009</v>
      </c>
      <c r="Q117" s="17">
        <f>VLOOKUP(B117,[1]RPT_LNS_LUONG_CHE_DO!$B$5:$CD$916,81,FALSE)</f>
        <v>0</v>
      </c>
      <c r="R117" s="17">
        <f>VLOOKUP(B117,[1]RPT_PHU_CAP_TN!$B$5:$G$992,6,FALSE)</f>
        <v>0</v>
      </c>
      <c r="S117" s="17">
        <f>VLOOKUP(B117,[1]RPT_TIEN_AN_TRUA!$B$5:$I$993,8,FALSE)</f>
        <v>680000</v>
      </c>
      <c r="T117" s="17">
        <f>VLOOKUP(B117,[1]RPT_LNS_LUONG_CHE_DO!$B$5:$BX$920,75,FALSE)+VLOOKUP(B117,[1]RPT_LNS_LUONG_CHE_DO!$B$5:$BY$920,76,FALSE)</f>
        <v>447115.38461538468</v>
      </c>
      <c r="U117" s="13">
        <f>VLOOKUP(B117,[1]RPT_CAC_KHOAN_GIAM_TRU!$B$4:$I$472,7,FALSE) + VLOOKUP(B117,[1]RPT_CAC_KHOAN_GIAM_TRU!$B$4:$I$472,8,FALSE)</f>
        <v>149038.46153846156</v>
      </c>
      <c r="V117" s="17">
        <f t="shared" si="0"/>
        <v>8687115.3846153859</v>
      </c>
      <c r="W117" s="18">
        <f>VLOOKUP(B117,[1]RPT_BAO_HIEM!$B$5:$N$992,11,FALSE)</f>
        <v>310000</v>
      </c>
      <c r="X117" s="18">
        <f>VLOOKUP(B117,[1]RPT_BAO_HIEM!$B$5:$N$992,12,FALSE)</f>
        <v>58125</v>
      </c>
      <c r="Y117" s="18">
        <f>VLOOKUP(B117,[1]RPT_BAO_HIEM!$B$5:$N$992,13,FALSE)</f>
        <v>38750</v>
      </c>
      <c r="Z117" s="19">
        <f>MIN(VLOOKUP(B117,[1]RPT_DOAN_PHI!$B$5:$H$894,7,FALSE),115000)</f>
        <v>38750</v>
      </c>
      <c r="AA117" s="18">
        <f>VLOOKUP(B117,[1]RPT_THUE!$B$5:$H$850,7,FALSE)</f>
        <v>0</v>
      </c>
      <c r="AB117" s="18">
        <f t="shared" si="1"/>
        <v>445625</v>
      </c>
      <c r="AC117" s="20">
        <f t="shared" si="2"/>
        <v>8241490.3846153859</v>
      </c>
      <c r="AD117" s="21"/>
      <c r="AE117" s="21"/>
      <c r="AF117" s="20">
        <f t="shared" si="3"/>
        <v>8241490.3846153859</v>
      </c>
    </row>
    <row r="118" spans="1:32" ht="19.5" customHeight="1">
      <c r="A118" s="12">
        <f t="shared" si="5"/>
        <v>112</v>
      </c>
      <c r="B118" s="40">
        <f>[1]GD_CHUNG!B116</f>
        <v>13378</v>
      </c>
      <c r="C118" s="42" t="str">
        <f>[1]GD_CHUNG!C116</f>
        <v>Nguyễn Bảo Ngân</v>
      </c>
      <c r="D118" s="42" t="str">
        <f>[1]GD_CHUNG!D116</f>
        <v>Nhân viên phục vụ hành khách hàng hóa</v>
      </c>
      <c r="E118" s="13" t="str">
        <f>[1]GD_CHUNG!G116</f>
        <v>HD3N</v>
      </c>
      <c r="F118" s="14">
        <f>VLOOKUP(B118,[1]GD_LCD_HS_LNS!$B$4:$E$993,4,FALSE)</f>
        <v>3875000</v>
      </c>
      <c r="G118" s="54">
        <f>VLOOKUP(B118,[1]GD_CHUNG!$B$5:$N$532,13,FALSE)</f>
        <v>19028960204010</v>
      </c>
      <c r="H118" s="15">
        <f>VLOOKUP(B118,[1]GD_CHAM_CONG!$C$6:$AN$934,38,FALSE)</f>
        <v>27</v>
      </c>
      <c r="I118" s="15">
        <f>VLOOKUP(B118,[1]GD_CHAM_CONG!$C$6:$AS$934,39,FALSE)+VLOOKUP(B118,[1]GD_CHAM_CONG!$C$6:$AS$934,40,FALSE)+VLOOKUP(B118,[1]GD_CHAM_CONG!$C$6:$AS$934,41,FALSE)+VLOOKUP(B118,[1]GD_CHAM_CONG!$C$6:$AS$934,42,FALSE)+VLOOKUP(B118,[1]GD_CHAM_CONG!$C$6:$AS$934,43,FALSE)</f>
        <v>0</v>
      </c>
      <c r="J118" s="15">
        <f>VLOOKUP(B118,[1]GD_CHAM_CONG!$C$6:$AV$934,44,FALSE)+VLOOKUP(B118,[1]GD_CHAM_CONG!$C$6:$AV$934,45,FALSE)+VLOOKUP(B118,[1]GD_CHAM_CONG!$C$6:$AV$934,46,FALSE)</f>
        <v>0</v>
      </c>
      <c r="K118" s="15">
        <f>VLOOKUP(B118,[1]GD_CHAM_CONG!$C$6:$AW$934,47,FALSE)</f>
        <v>0</v>
      </c>
      <c r="L118" s="15">
        <f>VLOOKUP(B118,[1]GD_CHAM_CONG!$C$6:$AZ$934,48,FALSE)</f>
        <v>0</v>
      </c>
      <c r="M118" s="15">
        <f>VLOOKUP(B118,[1]GD_CHAM_CONG!$C$6:$BF$934,50,FALSE)+VLOOKUP(B118,[1]GD_CHAM_CONG!$C$6:$BF$934,51,FALSE)+VLOOKUP(B118,[1]GD_CHAM_CONG!$C$6:$BF$934,52,FALSE)+VLOOKUP(B118,[1]GD_CHAM_CONG!$C$6:$BF$934,53,FALSE)+VLOOKUP(B118,[1]GD_CHAM_CONG!$C$6:$BF$934,54,FALSE)</f>
        <v>0</v>
      </c>
      <c r="N118" s="15">
        <f>VLOOKUP(B118,[1]GD_CHAM_CONG!$C$1:$BK$473,61,FALSE)</f>
        <v>1.05</v>
      </c>
      <c r="O118" s="16">
        <f>VLOOKUP(B118,[1]GD_LCD_HS_LNS!$B$4:$F$469,5,FALSE)</f>
        <v>1.6</v>
      </c>
      <c r="P118" s="17">
        <f>VLOOKUP(B118,[1]RPT_LNS_LUONG_CHE_DO!$B$5:$BC$548,54,FALSE)</f>
        <v>7560000.0000000009</v>
      </c>
      <c r="Q118" s="17">
        <f>VLOOKUP(B118,[1]RPT_LNS_LUONG_CHE_DO!$B$5:$CD$916,81,FALSE)</f>
        <v>0</v>
      </c>
      <c r="R118" s="17">
        <f>VLOOKUP(B118,[1]RPT_PHU_CAP_TN!$B$5:$G$992,6,FALSE)</f>
        <v>0</v>
      </c>
      <c r="S118" s="17">
        <f>VLOOKUP(B118,[1]RPT_TIEN_AN_TRUA!$B$5:$I$993,8,FALSE)</f>
        <v>680000</v>
      </c>
      <c r="T118" s="17">
        <f>VLOOKUP(B118,[1]RPT_LNS_LUONG_CHE_DO!$B$5:$BX$920,75,FALSE)+VLOOKUP(B118,[1]RPT_LNS_LUONG_CHE_DO!$B$5:$BY$920,76,FALSE)</f>
        <v>447115.38461538468</v>
      </c>
      <c r="U118" s="13">
        <f>VLOOKUP(B118,[1]RPT_CAC_KHOAN_GIAM_TRU!$B$4:$I$472,7,FALSE) + VLOOKUP(B118,[1]RPT_CAC_KHOAN_GIAM_TRU!$B$4:$I$472,8,FALSE)</f>
        <v>149038.46153846156</v>
      </c>
      <c r="V118" s="17">
        <f t="shared" si="0"/>
        <v>8687115.3846153859</v>
      </c>
      <c r="W118" s="18">
        <f>VLOOKUP(B118,[1]RPT_BAO_HIEM!$B$5:$N$992,11,FALSE)</f>
        <v>310000</v>
      </c>
      <c r="X118" s="18">
        <f>VLOOKUP(B118,[1]RPT_BAO_HIEM!$B$5:$N$992,12,FALSE)</f>
        <v>58125</v>
      </c>
      <c r="Y118" s="18">
        <f>VLOOKUP(B118,[1]RPT_BAO_HIEM!$B$5:$N$992,13,FALSE)</f>
        <v>38750</v>
      </c>
      <c r="Z118" s="19">
        <f>MIN(VLOOKUP(B118,[1]RPT_DOAN_PHI!$B$5:$H$894,7,FALSE),115000)</f>
        <v>38750</v>
      </c>
      <c r="AA118" s="18">
        <f>VLOOKUP(B118,[1]RPT_THUE!$B$5:$H$850,7,FALSE)</f>
        <v>0</v>
      </c>
      <c r="AB118" s="18">
        <f t="shared" si="1"/>
        <v>445625</v>
      </c>
      <c r="AC118" s="20">
        <f t="shared" si="2"/>
        <v>8241490.3846153859</v>
      </c>
      <c r="AD118" s="22"/>
      <c r="AE118" s="21"/>
      <c r="AF118" s="20">
        <f t="shared" si="3"/>
        <v>8241490.3846153859</v>
      </c>
    </row>
    <row r="119" spans="1:32" ht="19.5" customHeight="1">
      <c r="A119" s="12">
        <f t="shared" si="5"/>
        <v>113</v>
      </c>
      <c r="B119" s="40">
        <f>[1]GD_CHUNG!B118</f>
        <v>13674</v>
      </c>
      <c r="C119" s="42" t="str">
        <f>[1]GD_CHUNG!C118</f>
        <v>Lê Thị Minh Phượng</v>
      </c>
      <c r="D119" s="42" t="str">
        <f>[1]GD_CHUNG!D118</f>
        <v>Nhân viên phục vụ hành khách hàng hóa</v>
      </c>
      <c r="E119" s="13" t="str">
        <f>[1]GD_CHUNG!G118</f>
        <v>HD3N</v>
      </c>
      <c r="F119" s="14">
        <f>VLOOKUP(B119,[1]GD_LCD_HS_LNS!$B$4:$E$993,4,FALSE)</f>
        <v>3875000</v>
      </c>
      <c r="G119" s="54">
        <f>VLOOKUP(B119,[1]GD_CHUNG!$B$5:$N$532,13,FALSE)</f>
        <v>19028960129019</v>
      </c>
      <c r="H119" s="15">
        <f>VLOOKUP(B119,[1]GD_CHAM_CONG!$C$6:$AN$934,38,FALSE)</f>
        <v>27</v>
      </c>
      <c r="I119" s="15">
        <f>VLOOKUP(B119,[1]GD_CHAM_CONG!$C$6:$AS$934,39,FALSE)+VLOOKUP(B119,[1]GD_CHAM_CONG!$C$6:$AS$934,40,FALSE)+VLOOKUP(B119,[1]GD_CHAM_CONG!$C$6:$AS$934,41,FALSE)+VLOOKUP(B119,[1]GD_CHAM_CONG!$C$6:$AS$934,42,FALSE)+VLOOKUP(B119,[1]GD_CHAM_CONG!$C$6:$AS$934,43,FALSE)</f>
        <v>0</v>
      </c>
      <c r="J119" s="15">
        <f>VLOOKUP(B119,[1]GD_CHAM_CONG!$C$6:$AV$934,44,FALSE)+VLOOKUP(B119,[1]GD_CHAM_CONG!$C$6:$AV$934,45,FALSE)+VLOOKUP(B119,[1]GD_CHAM_CONG!$C$6:$AV$934,46,FALSE)</f>
        <v>0</v>
      </c>
      <c r="K119" s="15">
        <f>VLOOKUP(B119,[1]GD_CHAM_CONG!$C$6:$AW$934,47,FALSE)</f>
        <v>0</v>
      </c>
      <c r="L119" s="15">
        <f>VLOOKUP(B119,[1]GD_CHAM_CONG!$C$6:$AZ$934,48,FALSE)</f>
        <v>0</v>
      </c>
      <c r="M119" s="15">
        <f>VLOOKUP(B119,[1]GD_CHAM_CONG!$C$6:$BF$934,50,FALSE)+VLOOKUP(B119,[1]GD_CHAM_CONG!$C$6:$BF$934,51,FALSE)+VLOOKUP(B119,[1]GD_CHAM_CONG!$C$6:$BF$934,52,FALSE)+VLOOKUP(B119,[1]GD_CHAM_CONG!$C$6:$BF$934,53,FALSE)+VLOOKUP(B119,[1]GD_CHAM_CONG!$C$6:$BF$934,54,FALSE)</f>
        <v>0</v>
      </c>
      <c r="N119" s="16">
        <f>VLOOKUP(B119,[1]GD_CHAM_CONG!$C$1:$BK$473,61,FALSE)</f>
        <v>1</v>
      </c>
      <c r="O119" s="16">
        <f>VLOOKUP(B119,[1]GD_LCD_HS_LNS!$B$4:$F$469,5,FALSE)</f>
        <v>1.6</v>
      </c>
      <c r="P119" s="17">
        <f>VLOOKUP(B119,[1]RPT_LNS_LUONG_CHE_DO!$B$5:$BC$548,54,FALSE)</f>
        <v>7200000</v>
      </c>
      <c r="Q119" s="17">
        <f>VLOOKUP(B119,[1]RPT_LNS_LUONG_CHE_DO!$B$5:$CD$916,81,FALSE)</f>
        <v>0</v>
      </c>
      <c r="R119" s="17">
        <f>VLOOKUP(B119,[1]RPT_PHU_CAP_TN!$B$5:$G$992,6,FALSE)</f>
        <v>0</v>
      </c>
      <c r="S119" s="17">
        <f>VLOOKUP(B119,[1]RPT_TIEN_AN_TRUA!$B$5:$I$993,8,FALSE)</f>
        <v>680000</v>
      </c>
      <c r="T119" s="17">
        <f>VLOOKUP(B119,[1]RPT_LNS_LUONG_CHE_DO!$B$5:$BX$920,75,FALSE)+VLOOKUP(B119,[1]RPT_LNS_LUONG_CHE_DO!$B$5:$BY$920,76,FALSE)</f>
        <v>223557.69230769234</v>
      </c>
      <c r="U119" s="13">
        <f>VLOOKUP(B119,[1]RPT_CAC_KHOAN_GIAM_TRU!$B$4:$I$472,7,FALSE) + VLOOKUP(B119,[1]RPT_CAC_KHOAN_GIAM_TRU!$B$4:$I$472,8,FALSE)</f>
        <v>74519.23076923078</v>
      </c>
      <c r="V119" s="17">
        <f t="shared" si="0"/>
        <v>8103557.692307692</v>
      </c>
      <c r="W119" s="18">
        <f>VLOOKUP(B119,[1]RPT_BAO_HIEM!$B$5:$N$992,11,FALSE)</f>
        <v>310000</v>
      </c>
      <c r="X119" s="18">
        <f>VLOOKUP(B119,[1]RPT_BAO_HIEM!$B$5:$N$992,12,FALSE)</f>
        <v>58125</v>
      </c>
      <c r="Y119" s="18">
        <f>VLOOKUP(B119,[1]RPT_BAO_HIEM!$B$5:$N$992,13,FALSE)</f>
        <v>38750</v>
      </c>
      <c r="Z119" s="19">
        <f>MIN(VLOOKUP(B119,[1]RPT_DOAN_PHI!$B$5:$H$894,7,FALSE),115000)</f>
        <v>38750</v>
      </c>
      <c r="AA119" s="18">
        <f>VLOOKUP(B119,[1]RPT_THUE!$B$5:$H$850,7,FALSE)</f>
        <v>0</v>
      </c>
      <c r="AB119" s="18">
        <f t="shared" si="1"/>
        <v>445625</v>
      </c>
      <c r="AC119" s="20">
        <f t="shared" si="2"/>
        <v>7657932.692307692</v>
      </c>
      <c r="AD119" s="22"/>
      <c r="AE119" s="21"/>
      <c r="AF119" s="20">
        <f t="shared" si="3"/>
        <v>7657932.692307692</v>
      </c>
    </row>
    <row r="120" spans="1:32" ht="19.5" customHeight="1">
      <c r="A120" s="12">
        <f t="shared" si="5"/>
        <v>114</v>
      </c>
      <c r="B120" s="40">
        <f>[1]GD_CHUNG!B119</f>
        <v>13675</v>
      </c>
      <c r="C120" s="42" t="str">
        <f>[1]GD_CHUNG!C119</f>
        <v>Võ Thị Kiều Oanh</v>
      </c>
      <c r="D120" s="42" t="str">
        <f>[1]GD_CHUNG!D119</f>
        <v>Nhân viên phục vụ hành khách hàng hóa</v>
      </c>
      <c r="E120" s="13" t="str">
        <f>[1]GD_CHUNG!G119</f>
        <v>HD3N</v>
      </c>
      <c r="F120" s="14">
        <f>VLOOKUP(B120,[1]GD_LCD_HS_LNS!$B$4:$E$993,4,FALSE)</f>
        <v>3875000</v>
      </c>
      <c r="G120" s="54">
        <f>VLOOKUP(B120,[1]GD_CHUNG!$B$5:$N$532,13,FALSE)</f>
        <v>19028960160013</v>
      </c>
      <c r="H120" s="15">
        <f>VLOOKUP(B120,[1]GD_CHAM_CONG!$C$6:$AN$934,38,FALSE)</f>
        <v>27</v>
      </c>
      <c r="I120" s="15">
        <f>VLOOKUP(B120,[1]GD_CHAM_CONG!$C$6:$AS$934,39,FALSE)+VLOOKUP(B120,[1]GD_CHAM_CONG!$C$6:$AS$934,40,FALSE)+VLOOKUP(B120,[1]GD_CHAM_CONG!$C$6:$AS$934,41,FALSE)+VLOOKUP(B120,[1]GD_CHAM_CONG!$C$6:$AS$934,42,FALSE)+VLOOKUP(B120,[1]GD_CHAM_CONG!$C$6:$AS$934,43,FALSE)</f>
        <v>0</v>
      </c>
      <c r="J120" s="15">
        <f>VLOOKUP(B120,[1]GD_CHAM_CONG!$C$6:$AV$934,44,FALSE)+VLOOKUP(B120,[1]GD_CHAM_CONG!$C$6:$AV$934,45,FALSE)+VLOOKUP(B120,[1]GD_CHAM_CONG!$C$6:$AV$934,46,FALSE)</f>
        <v>0</v>
      </c>
      <c r="K120" s="15">
        <f>VLOOKUP(B120,[1]GD_CHAM_CONG!$C$6:$AW$934,47,FALSE)</f>
        <v>0</v>
      </c>
      <c r="L120" s="15">
        <f>VLOOKUP(B120,[1]GD_CHAM_CONG!$C$6:$AZ$934,48,FALSE)</f>
        <v>0</v>
      </c>
      <c r="M120" s="15">
        <f>VLOOKUP(B120,[1]GD_CHAM_CONG!$C$6:$BF$934,50,FALSE)+VLOOKUP(B120,[1]GD_CHAM_CONG!$C$6:$BF$934,51,FALSE)+VLOOKUP(B120,[1]GD_CHAM_CONG!$C$6:$BF$934,52,FALSE)+VLOOKUP(B120,[1]GD_CHAM_CONG!$C$6:$BF$934,53,FALSE)+VLOOKUP(B120,[1]GD_CHAM_CONG!$C$6:$BF$934,54,FALSE)</f>
        <v>0</v>
      </c>
      <c r="N120" s="16">
        <f>VLOOKUP(B120,[1]GD_CHAM_CONG!$C$1:$BK$473,61,FALSE)</f>
        <v>0.98</v>
      </c>
      <c r="O120" s="16">
        <f>VLOOKUP(B120,[1]GD_LCD_HS_LNS!$B$4:$F$469,5,FALSE)</f>
        <v>1.6</v>
      </c>
      <c r="P120" s="17">
        <f>VLOOKUP(B120,[1]RPT_LNS_LUONG_CHE_DO!$B$5:$BC$548,54,FALSE)</f>
        <v>7056000</v>
      </c>
      <c r="Q120" s="17">
        <f>VLOOKUP(B120,[1]RPT_LNS_LUONG_CHE_DO!$B$5:$CD$916,81,FALSE)</f>
        <v>0</v>
      </c>
      <c r="R120" s="17">
        <f>VLOOKUP(B120,[1]RPT_PHU_CAP_TN!$B$5:$G$992,6,FALSE)</f>
        <v>0</v>
      </c>
      <c r="S120" s="17">
        <f>VLOOKUP(B120,[1]RPT_TIEN_AN_TRUA!$B$5:$I$993,8,FALSE)</f>
        <v>680000</v>
      </c>
      <c r="T120" s="17">
        <f>VLOOKUP(B120,[1]RPT_LNS_LUONG_CHE_DO!$B$5:$BX$920,75,FALSE)+VLOOKUP(B120,[1]RPT_LNS_LUONG_CHE_DO!$B$5:$BY$920,76,FALSE)</f>
        <v>0</v>
      </c>
      <c r="U120" s="13">
        <f>VLOOKUP(B120,[1]RPT_CAC_KHOAN_GIAM_TRU!$B$4:$I$472,7,FALSE) + VLOOKUP(B120,[1]RPT_CAC_KHOAN_GIAM_TRU!$B$4:$I$472,8,FALSE)</f>
        <v>0</v>
      </c>
      <c r="V120" s="17">
        <f t="shared" si="0"/>
        <v>7736000</v>
      </c>
      <c r="W120" s="18">
        <f>VLOOKUP(B120,[1]RPT_BAO_HIEM!$B$5:$N$992,11,FALSE)</f>
        <v>310000</v>
      </c>
      <c r="X120" s="18">
        <f>VLOOKUP(B120,[1]RPT_BAO_HIEM!$B$5:$N$992,12,FALSE)</f>
        <v>58125</v>
      </c>
      <c r="Y120" s="18">
        <f>VLOOKUP(B120,[1]RPT_BAO_HIEM!$B$5:$N$992,13,FALSE)</f>
        <v>38750</v>
      </c>
      <c r="Z120" s="19">
        <f>MIN(VLOOKUP(B120,[1]RPT_DOAN_PHI!$B$5:$H$894,7,FALSE),115000)</f>
        <v>38750</v>
      </c>
      <c r="AA120" s="18">
        <f>VLOOKUP(B120,[1]RPT_THUE!$B$5:$H$850,7,FALSE)</f>
        <v>0</v>
      </c>
      <c r="AB120" s="18">
        <f t="shared" si="1"/>
        <v>445625</v>
      </c>
      <c r="AC120" s="20">
        <f t="shared" si="2"/>
        <v>7290375</v>
      </c>
      <c r="AD120" s="21"/>
      <c r="AE120" s="21"/>
      <c r="AF120" s="20">
        <f t="shared" si="3"/>
        <v>7290375</v>
      </c>
    </row>
    <row r="121" spans="1:32" ht="19.5" customHeight="1">
      <c r="A121" s="12">
        <f t="shared" si="5"/>
        <v>115</v>
      </c>
      <c r="B121" s="40">
        <f>[1]GD_CHUNG!B120</f>
        <v>13676</v>
      </c>
      <c r="C121" s="42" t="str">
        <f>[1]GD_CHUNG!C120</f>
        <v>Trần Thị Bích Ngọc</v>
      </c>
      <c r="D121" s="42" t="str">
        <f>[1]GD_CHUNG!D120</f>
        <v>Nhân viên phục vụ hành khách hàng hóa</v>
      </c>
      <c r="E121" s="13" t="str">
        <f>[1]GD_CHUNG!G120</f>
        <v>HD3N</v>
      </c>
      <c r="F121" s="14">
        <f>VLOOKUP(B121,[1]GD_LCD_HS_LNS!$B$4:$E$993,4,FALSE)</f>
        <v>3875000</v>
      </c>
      <c r="G121" s="54">
        <f>VLOOKUP(B121,[1]GD_CHUNG!$B$5:$N$532,13,FALSE)</f>
        <v>19028960130017</v>
      </c>
      <c r="H121" s="15">
        <f>VLOOKUP(B121,[1]GD_CHAM_CONG!$C$6:$AN$934,38,FALSE)</f>
        <v>27</v>
      </c>
      <c r="I121" s="15">
        <f>VLOOKUP(B121,[1]GD_CHAM_CONG!$C$6:$AS$934,39,FALSE)+VLOOKUP(B121,[1]GD_CHAM_CONG!$C$6:$AS$934,40,FALSE)+VLOOKUP(B121,[1]GD_CHAM_CONG!$C$6:$AS$934,41,FALSE)+VLOOKUP(B121,[1]GD_CHAM_CONG!$C$6:$AS$934,42,FALSE)+VLOOKUP(B121,[1]GD_CHAM_CONG!$C$6:$AS$934,43,FALSE)</f>
        <v>0</v>
      </c>
      <c r="J121" s="15">
        <f>VLOOKUP(B121,[1]GD_CHAM_CONG!$C$6:$AV$934,44,FALSE)+VLOOKUP(B121,[1]GD_CHAM_CONG!$C$6:$AV$934,45,FALSE)+VLOOKUP(B121,[1]GD_CHAM_CONG!$C$6:$AV$934,46,FALSE)</f>
        <v>0</v>
      </c>
      <c r="K121" s="15">
        <f>VLOOKUP(B121,[1]GD_CHAM_CONG!$C$6:$AW$934,47,FALSE)</f>
        <v>0</v>
      </c>
      <c r="L121" s="15">
        <f>VLOOKUP(B121,[1]GD_CHAM_CONG!$C$6:$AZ$934,48,FALSE)</f>
        <v>0</v>
      </c>
      <c r="M121" s="15">
        <f>VLOOKUP(B121,[1]GD_CHAM_CONG!$C$6:$BF$934,50,FALSE)+VLOOKUP(B121,[1]GD_CHAM_CONG!$C$6:$BF$934,51,FALSE)+VLOOKUP(B121,[1]GD_CHAM_CONG!$C$6:$BF$934,52,FALSE)+VLOOKUP(B121,[1]GD_CHAM_CONG!$C$6:$BF$934,53,FALSE)+VLOOKUP(B121,[1]GD_CHAM_CONG!$C$6:$BF$934,54,FALSE)</f>
        <v>0</v>
      </c>
      <c r="N121" s="16">
        <f>VLOOKUP(B121,[1]GD_CHAM_CONG!$C$1:$BK$473,61,FALSE)</f>
        <v>1</v>
      </c>
      <c r="O121" s="16">
        <f>VLOOKUP(B121,[1]GD_LCD_HS_LNS!$B$4:$F$469,5,FALSE)</f>
        <v>1.6</v>
      </c>
      <c r="P121" s="17">
        <f>VLOOKUP(B121,[1]RPT_LNS_LUONG_CHE_DO!$B$5:$BC$548,54,FALSE)</f>
        <v>7200000</v>
      </c>
      <c r="Q121" s="17">
        <f>VLOOKUP(B121,[1]RPT_LNS_LUONG_CHE_DO!$B$5:$CD$916,81,FALSE)</f>
        <v>0</v>
      </c>
      <c r="R121" s="17">
        <f>VLOOKUP(B121,[1]RPT_PHU_CAP_TN!$B$5:$G$992,6,FALSE)</f>
        <v>0</v>
      </c>
      <c r="S121" s="17">
        <f>VLOOKUP(B121,[1]RPT_TIEN_AN_TRUA!$B$5:$I$993,8,FALSE)</f>
        <v>680000</v>
      </c>
      <c r="T121" s="17">
        <f>VLOOKUP(B121,[1]RPT_LNS_LUONG_CHE_DO!$B$5:$BX$920,75,FALSE)+VLOOKUP(B121,[1]RPT_LNS_LUONG_CHE_DO!$B$5:$BY$920,76,FALSE)</f>
        <v>447115.38461538468</v>
      </c>
      <c r="U121" s="13">
        <f>VLOOKUP(B121,[1]RPT_CAC_KHOAN_GIAM_TRU!$B$4:$I$472,7,FALSE) + VLOOKUP(B121,[1]RPT_CAC_KHOAN_GIAM_TRU!$B$4:$I$472,8,FALSE)</f>
        <v>149038.46153846156</v>
      </c>
      <c r="V121" s="17">
        <f t="shared" si="0"/>
        <v>8327115.384615385</v>
      </c>
      <c r="W121" s="18">
        <f>VLOOKUP(B121,[1]RPT_BAO_HIEM!$B$5:$N$992,11,FALSE)</f>
        <v>310000</v>
      </c>
      <c r="X121" s="18">
        <f>VLOOKUP(B121,[1]RPT_BAO_HIEM!$B$5:$N$992,12,FALSE)</f>
        <v>58125</v>
      </c>
      <c r="Y121" s="18">
        <f>VLOOKUP(B121,[1]RPT_BAO_HIEM!$B$5:$N$992,13,FALSE)</f>
        <v>38750</v>
      </c>
      <c r="Z121" s="19">
        <f>MIN(VLOOKUP(B121,[1]RPT_DOAN_PHI!$B$5:$H$894,7,FALSE),115000)</f>
        <v>38750</v>
      </c>
      <c r="AA121" s="18">
        <f>VLOOKUP(B121,[1]RPT_THUE!$B$5:$H$850,7,FALSE)</f>
        <v>0</v>
      </c>
      <c r="AB121" s="18">
        <f t="shared" si="1"/>
        <v>445625</v>
      </c>
      <c r="AC121" s="20">
        <f t="shared" si="2"/>
        <v>7881490.384615385</v>
      </c>
      <c r="AD121" s="21"/>
      <c r="AE121" s="21"/>
      <c r="AF121" s="20">
        <f t="shared" si="3"/>
        <v>7881490.384615385</v>
      </c>
    </row>
    <row r="122" spans="1:32" ht="19.5" customHeight="1">
      <c r="A122" s="12">
        <f t="shared" si="5"/>
        <v>116</v>
      </c>
      <c r="B122" s="40">
        <f>[1]GD_CHUNG!B121</f>
        <v>10569</v>
      </c>
      <c r="C122" s="42" t="str">
        <f>[1]GD_CHUNG!C121</f>
        <v>Đàm Thu Hường</v>
      </c>
      <c r="D122" s="42" t="str">
        <f>[1]GD_CHUNG!D121</f>
        <v>NV PVHK</v>
      </c>
      <c r="E122" s="13" t="str">
        <f>[1]GD_CHUNG!G121</f>
        <v>HDKX</v>
      </c>
      <c r="F122" s="14">
        <f>VLOOKUP(B122,[1]GD_LCD_HS_LNS!$B$4:$E$993,4,FALSE)</f>
        <v>4553000</v>
      </c>
      <c r="G122" s="54">
        <f>VLOOKUP(B122,[1]GD_CHUNG!$B$5:$N$532,13,FALSE)</f>
        <v>10522174672010</v>
      </c>
      <c r="H122" s="15">
        <f>VLOOKUP(B122,[1]GD_CHAM_CONG!$C$6:$AN$934,38,FALSE)</f>
        <v>27</v>
      </c>
      <c r="I122" s="15">
        <f>VLOOKUP(B122,[1]GD_CHAM_CONG!$C$6:$AS$934,39,FALSE)+VLOOKUP(B122,[1]GD_CHAM_CONG!$C$6:$AS$934,40,FALSE)+VLOOKUP(B122,[1]GD_CHAM_CONG!$C$6:$AS$934,41,FALSE)+VLOOKUP(B122,[1]GD_CHAM_CONG!$C$6:$AS$934,42,FALSE)+VLOOKUP(B122,[1]GD_CHAM_CONG!$C$6:$AS$934,43,FALSE)</f>
        <v>0</v>
      </c>
      <c r="J122" s="15">
        <f>VLOOKUP(B122,[1]GD_CHAM_CONG!$C$6:$AV$934,44,FALSE)+VLOOKUP(B122,[1]GD_CHAM_CONG!$C$6:$AV$934,45,FALSE)+VLOOKUP(B122,[1]GD_CHAM_CONG!$C$6:$AV$934,46,FALSE)</f>
        <v>0</v>
      </c>
      <c r="K122" s="15">
        <f>VLOOKUP(B122,[1]GD_CHAM_CONG!$C$6:$AW$934,47,FALSE)</f>
        <v>0</v>
      </c>
      <c r="L122" s="15">
        <f>VLOOKUP(B122,[1]GD_CHAM_CONG!$C$6:$AZ$934,48,FALSE)</f>
        <v>0</v>
      </c>
      <c r="M122" s="15">
        <f>VLOOKUP(B122,[1]GD_CHAM_CONG!$C$6:$BF$934,50,FALSE)+VLOOKUP(B122,[1]GD_CHAM_CONG!$C$6:$BF$934,51,FALSE)+VLOOKUP(B122,[1]GD_CHAM_CONG!$C$6:$BF$934,52,FALSE)+VLOOKUP(B122,[1]GD_CHAM_CONG!$C$6:$BF$934,53,FALSE)+VLOOKUP(B122,[1]GD_CHAM_CONG!$C$6:$BF$934,54,FALSE)</f>
        <v>0</v>
      </c>
      <c r="N122" s="16">
        <f>VLOOKUP(B122,[1]GD_CHAM_CONG!$C$1:$BK$473,61,FALSE)</f>
        <v>1</v>
      </c>
      <c r="O122" s="16">
        <f>VLOOKUP(B122,[1]GD_LCD_HS_LNS!$B$4:$F$469,5,FALSE)</f>
        <v>2.2599999999999998</v>
      </c>
      <c r="P122" s="17">
        <f>VLOOKUP(B122,[1]RPT_LNS_LUONG_CHE_DO!$B$5:$BC$548,54,FALSE)</f>
        <v>10169999.999999998</v>
      </c>
      <c r="Q122" s="17">
        <f>VLOOKUP(B122,[1]RPT_LNS_LUONG_CHE_DO!$B$5:$CD$916,81,FALSE)</f>
        <v>0</v>
      </c>
      <c r="R122" s="17">
        <f>VLOOKUP(B122,[1]RPT_PHU_CAP_TN!$B$5:$G$992,6,FALSE)</f>
        <v>0</v>
      </c>
      <c r="S122" s="17">
        <f>VLOOKUP(B122,[1]RPT_TIEN_AN_TRUA!$B$5:$I$993,8,FALSE)</f>
        <v>680000</v>
      </c>
      <c r="T122" s="17">
        <f>VLOOKUP(B122,[1]RPT_LNS_LUONG_CHE_DO!$B$5:$BX$920,75,FALSE)+VLOOKUP(B122,[1]RPT_LNS_LUONG_CHE_DO!$B$5:$BY$920,76,FALSE)</f>
        <v>525346.15384615387</v>
      </c>
      <c r="U122" s="13">
        <f>VLOOKUP(B122,[1]RPT_CAC_KHOAN_GIAM_TRU!$B$4:$I$472,7,FALSE) + VLOOKUP(B122,[1]RPT_CAC_KHOAN_GIAM_TRU!$B$4:$I$472,8,FALSE)</f>
        <v>175115.38461538462</v>
      </c>
      <c r="V122" s="17">
        <f t="shared" si="0"/>
        <v>11375346.153846152</v>
      </c>
      <c r="W122" s="18">
        <f>VLOOKUP(B122,[1]RPT_BAO_HIEM!$B$5:$N$992,11,FALSE)</f>
        <v>364240</v>
      </c>
      <c r="X122" s="18">
        <f>VLOOKUP(B122,[1]RPT_BAO_HIEM!$B$5:$N$992,12,FALSE)</f>
        <v>68295</v>
      </c>
      <c r="Y122" s="18">
        <f>VLOOKUP(B122,[1]RPT_BAO_HIEM!$B$5:$N$992,13,FALSE)</f>
        <v>45530</v>
      </c>
      <c r="Z122" s="19">
        <f>MIN(VLOOKUP(B122,[1]RPT_DOAN_PHI!$B$5:$H$894,7,FALSE),115000)</f>
        <v>45530</v>
      </c>
      <c r="AA122" s="18">
        <f>VLOOKUP(B122,[1]RPT_THUE!$B$5:$H$850,7,FALSE)</f>
        <v>0</v>
      </c>
      <c r="AB122" s="18">
        <f t="shared" si="1"/>
        <v>523595</v>
      </c>
      <c r="AC122" s="20">
        <f t="shared" si="2"/>
        <v>10851751.153846152</v>
      </c>
      <c r="AD122" s="21"/>
      <c r="AE122" s="22"/>
      <c r="AF122" s="20">
        <f t="shared" si="3"/>
        <v>10851751.153846152</v>
      </c>
    </row>
    <row r="123" spans="1:32" ht="19.5" customHeight="1">
      <c r="A123" s="12">
        <f t="shared" si="5"/>
        <v>117</v>
      </c>
      <c r="B123" s="40">
        <f>[1]GD_CHUNG!B122</f>
        <v>10571</v>
      </c>
      <c r="C123" s="42" t="str">
        <f>[1]GD_CHUNG!C122</f>
        <v>Nguyễn Thị Thùy Dung</v>
      </c>
      <c r="D123" s="42" t="str">
        <f>[1]GD_CHUNG!D122</f>
        <v>NV PVHK</v>
      </c>
      <c r="E123" s="13" t="str">
        <f>[1]GD_CHUNG!G122</f>
        <v>HDKX</v>
      </c>
      <c r="F123" s="14">
        <f>VLOOKUP(B123,[1]GD_LCD_HS_LNS!$B$4:$E$993,4,FALSE)</f>
        <v>3875000</v>
      </c>
      <c r="G123" s="54">
        <f>VLOOKUP(B123,[1]GD_CHUNG!$B$5:$N$532,13,FALSE)</f>
        <v>10522162036011</v>
      </c>
      <c r="H123" s="15">
        <f>VLOOKUP(B123,[1]GD_CHAM_CONG!$C$6:$AN$934,38,FALSE)</f>
        <v>27</v>
      </c>
      <c r="I123" s="15">
        <f>VLOOKUP(B123,[1]GD_CHAM_CONG!$C$6:$AS$934,39,FALSE)+VLOOKUP(B123,[1]GD_CHAM_CONG!$C$6:$AS$934,40,FALSE)+VLOOKUP(B123,[1]GD_CHAM_CONG!$C$6:$AS$934,41,FALSE)+VLOOKUP(B123,[1]GD_CHAM_CONG!$C$6:$AS$934,42,FALSE)+VLOOKUP(B123,[1]GD_CHAM_CONG!$C$6:$AS$934,43,FALSE)</f>
        <v>0</v>
      </c>
      <c r="J123" s="15">
        <f>VLOOKUP(B123,[1]GD_CHAM_CONG!$C$6:$AV$934,44,FALSE)+VLOOKUP(B123,[1]GD_CHAM_CONG!$C$6:$AV$934,45,FALSE)+VLOOKUP(B123,[1]GD_CHAM_CONG!$C$6:$AV$934,46,FALSE)</f>
        <v>0</v>
      </c>
      <c r="K123" s="15">
        <f>VLOOKUP(B123,[1]GD_CHAM_CONG!$C$6:$AW$934,47,FALSE)</f>
        <v>0</v>
      </c>
      <c r="L123" s="15">
        <f>VLOOKUP(B123,[1]GD_CHAM_CONG!$C$6:$AZ$934,48,FALSE)</f>
        <v>0</v>
      </c>
      <c r="M123" s="15">
        <f>VLOOKUP(B123,[1]GD_CHAM_CONG!$C$6:$BF$934,50,FALSE)+VLOOKUP(B123,[1]GD_CHAM_CONG!$C$6:$BF$934,51,FALSE)+VLOOKUP(B123,[1]GD_CHAM_CONG!$C$6:$BF$934,52,FALSE)+VLOOKUP(B123,[1]GD_CHAM_CONG!$C$6:$BF$934,53,FALSE)+VLOOKUP(B123,[1]GD_CHAM_CONG!$C$6:$BF$934,54,FALSE)</f>
        <v>0</v>
      </c>
      <c r="N123" s="16">
        <f>VLOOKUP(B123,[1]GD_CHAM_CONG!$C$1:$BK$473,61,FALSE)</f>
        <v>0.94</v>
      </c>
      <c r="O123" s="16">
        <f>VLOOKUP(B123,[1]GD_LCD_HS_LNS!$B$4:$F$469,5,FALSE)</f>
        <v>2.13</v>
      </c>
      <c r="P123" s="17">
        <f>VLOOKUP(B123,[1]RPT_LNS_LUONG_CHE_DO!$B$5:$BC$548,54,FALSE)</f>
        <v>9009899.9999999981</v>
      </c>
      <c r="Q123" s="17">
        <f>VLOOKUP(B123,[1]RPT_LNS_LUONG_CHE_DO!$B$5:$CD$916,81,FALSE)</f>
        <v>0</v>
      </c>
      <c r="R123" s="17">
        <f>VLOOKUP(B123,[1]RPT_PHU_CAP_TN!$B$5:$G$992,6,FALSE)</f>
        <v>155000</v>
      </c>
      <c r="S123" s="17">
        <f>VLOOKUP(B123,[1]RPT_TIEN_AN_TRUA!$B$5:$I$993,8,FALSE)</f>
        <v>680000</v>
      </c>
      <c r="T123" s="17">
        <f>VLOOKUP(B123,[1]RPT_LNS_LUONG_CHE_DO!$B$5:$BX$920,75,FALSE)+VLOOKUP(B123,[1]RPT_LNS_LUONG_CHE_DO!$B$5:$BY$920,76,FALSE)</f>
        <v>447115.38461538468</v>
      </c>
      <c r="U123" s="13">
        <f>VLOOKUP(B123,[1]RPT_CAC_KHOAN_GIAM_TRU!$B$4:$I$472,7,FALSE) + VLOOKUP(B123,[1]RPT_CAC_KHOAN_GIAM_TRU!$B$4:$I$472,8,FALSE)</f>
        <v>149038.46153846156</v>
      </c>
      <c r="V123" s="17">
        <f t="shared" si="0"/>
        <v>10292015.384615382</v>
      </c>
      <c r="W123" s="18">
        <f>VLOOKUP(B123,[1]RPT_BAO_HIEM!$B$5:$N$992,11,FALSE)</f>
        <v>310000</v>
      </c>
      <c r="X123" s="18">
        <f>VLOOKUP(B123,[1]RPT_BAO_HIEM!$B$5:$N$992,12,FALSE)</f>
        <v>58125</v>
      </c>
      <c r="Y123" s="18">
        <f>VLOOKUP(B123,[1]RPT_BAO_HIEM!$B$5:$N$992,13,FALSE)</f>
        <v>38750</v>
      </c>
      <c r="Z123" s="19">
        <f>MIN(VLOOKUP(B123,[1]RPT_DOAN_PHI!$B$5:$H$894,7,FALSE),115000)</f>
        <v>38750</v>
      </c>
      <c r="AA123" s="18">
        <f>VLOOKUP(B123,[1]RPT_THUE!$B$5:$H$850,7,FALSE)</f>
        <v>0</v>
      </c>
      <c r="AB123" s="18">
        <f t="shared" si="1"/>
        <v>445625</v>
      </c>
      <c r="AC123" s="20">
        <f t="shared" si="2"/>
        <v>9846390.3846153822</v>
      </c>
      <c r="AD123" s="21"/>
      <c r="AE123" s="21"/>
      <c r="AF123" s="20">
        <f t="shared" si="3"/>
        <v>9846390.3846153822</v>
      </c>
    </row>
    <row r="124" spans="1:32" ht="19.5" customHeight="1">
      <c r="A124" s="12">
        <f t="shared" si="5"/>
        <v>118</v>
      </c>
      <c r="B124" s="40">
        <f>[1]GD_CHUNG!B123</f>
        <v>10589</v>
      </c>
      <c r="C124" s="42" t="str">
        <f>[1]GD_CHUNG!C123</f>
        <v>Phạm Thị Ba</v>
      </c>
      <c r="D124" s="42" t="str">
        <f>[1]GD_CHUNG!D123</f>
        <v>NV PVHK</v>
      </c>
      <c r="E124" s="13" t="str">
        <f>[1]GD_CHUNG!G123</f>
        <v>HDKX</v>
      </c>
      <c r="F124" s="14">
        <f>VLOOKUP(B124,[1]GD_LCD_HS_LNS!$B$4:$E$993,4,FALSE)</f>
        <v>3875000</v>
      </c>
      <c r="G124" s="54">
        <f>VLOOKUP(B124,[1]GD_CHUNG!$B$5:$N$532,13,FALSE)</f>
        <v>10524470156012</v>
      </c>
      <c r="H124" s="15">
        <f>VLOOKUP(B124,[1]GD_CHAM_CONG!$C$6:$AN$934,38,FALSE)</f>
        <v>0</v>
      </c>
      <c r="I124" s="15">
        <f>VLOOKUP(B124,[1]GD_CHAM_CONG!$C$6:$AS$934,39,FALSE)+VLOOKUP(B124,[1]GD_CHAM_CONG!$C$6:$AS$934,40,FALSE)+VLOOKUP(B124,[1]GD_CHAM_CONG!$C$6:$AS$934,41,FALSE)+VLOOKUP(B124,[1]GD_CHAM_CONG!$C$6:$AS$934,42,FALSE)+VLOOKUP(B124,[1]GD_CHAM_CONG!$C$6:$AS$934,43,FALSE)</f>
        <v>0</v>
      </c>
      <c r="J124" s="15">
        <f>VLOOKUP(B124,[1]GD_CHAM_CONG!$C$6:$AV$934,44,FALSE)+VLOOKUP(B124,[1]GD_CHAM_CONG!$C$6:$AV$934,45,FALSE)+VLOOKUP(B124,[1]GD_CHAM_CONG!$C$6:$AV$934,46,FALSE)</f>
        <v>27</v>
      </c>
      <c r="K124" s="15">
        <f>VLOOKUP(B124,[1]GD_CHAM_CONG!$C$6:$AW$934,47,FALSE)</f>
        <v>0</v>
      </c>
      <c r="L124" s="15">
        <f>VLOOKUP(B124,[1]GD_CHAM_CONG!$C$6:$AZ$934,48,FALSE)</f>
        <v>0</v>
      </c>
      <c r="M124" s="15">
        <f>VLOOKUP(B124,[1]GD_CHAM_CONG!$C$6:$BF$934,50,FALSE)+VLOOKUP(B124,[1]GD_CHAM_CONG!$C$6:$BF$934,51,FALSE)+VLOOKUP(B124,[1]GD_CHAM_CONG!$C$6:$BF$934,52,FALSE)+VLOOKUP(B124,[1]GD_CHAM_CONG!$C$6:$BF$934,53,FALSE)+VLOOKUP(B124,[1]GD_CHAM_CONG!$C$6:$BF$934,54,FALSE)</f>
        <v>0</v>
      </c>
      <c r="N124" s="16">
        <f>VLOOKUP(B124,[1]GD_CHAM_CONG!$C$1:$BK$473,61,FALSE)</f>
        <v>1</v>
      </c>
      <c r="O124" s="16">
        <f>VLOOKUP(B124,[1]GD_LCD_HS_LNS!$B$4:$F$469,5,FALSE)</f>
        <v>1.91</v>
      </c>
      <c r="P124" s="17">
        <f>VLOOKUP(B124,[1]RPT_LNS_LUONG_CHE_DO!$B$5:$BC$548,54,FALSE)</f>
        <v>859500</v>
      </c>
      <c r="Q124" s="17">
        <f>VLOOKUP(B124,[1]RPT_LNS_LUONG_CHE_DO!$B$5:$CD$916,81,FALSE)</f>
        <v>0</v>
      </c>
      <c r="R124" s="17">
        <f>VLOOKUP(B124,[1]RPT_PHU_CAP_TN!$B$5:$G$992,6,FALSE)</f>
        <v>0</v>
      </c>
      <c r="S124" s="17">
        <f>VLOOKUP(B124,[1]RPT_TIEN_AN_TRUA!$B$5:$I$993,8,FALSE)</f>
        <v>0</v>
      </c>
      <c r="T124" s="17">
        <f>VLOOKUP(B124,[1]RPT_LNS_LUONG_CHE_DO!$B$5:$BX$920,75,FALSE)+VLOOKUP(B124,[1]RPT_LNS_LUONG_CHE_DO!$B$5:$BY$920,76,FALSE)</f>
        <v>0</v>
      </c>
      <c r="U124" s="13">
        <f>VLOOKUP(B124,[1]RPT_CAC_KHOAN_GIAM_TRU!$B$4:$I$472,7,FALSE) + VLOOKUP(B124,[1]RPT_CAC_KHOAN_GIAM_TRU!$B$4:$I$472,8,FALSE)</f>
        <v>0</v>
      </c>
      <c r="V124" s="17">
        <f t="shared" si="0"/>
        <v>859500</v>
      </c>
      <c r="W124" s="18">
        <f>VLOOKUP(B124,[1]RPT_BAO_HIEM!$B$5:$N$992,11,FALSE)</f>
        <v>0</v>
      </c>
      <c r="X124" s="18">
        <f>VLOOKUP(B124,[1]RPT_BAO_HIEM!$B$5:$N$992,12,FALSE)</f>
        <v>0</v>
      </c>
      <c r="Y124" s="18">
        <f>VLOOKUP(B124,[1]RPT_BAO_HIEM!$B$5:$N$992,13,FALSE)</f>
        <v>0</v>
      </c>
      <c r="Z124" s="19">
        <f>MIN(VLOOKUP(B124,[1]RPT_DOAN_PHI!$B$5:$H$894,7,FALSE),115000)</f>
        <v>0</v>
      </c>
      <c r="AA124" s="18">
        <f>VLOOKUP(B124,[1]RPT_THUE!$B$5:$H$850,7,FALSE)</f>
        <v>0</v>
      </c>
      <c r="AB124" s="18">
        <f t="shared" si="1"/>
        <v>0</v>
      </c>
      <c r="AC124" s="20">
        <f t="shared" si="2"/>
        <v>859500</v>
      </c>
      <c r="AD124" s="21"/>
      <c r="AE124" s="22"/>
      <c r="AF124" s="20">
        <f t="shared" si="3"/>
        <v>859500</v>
      </c>
    </row>
    <row r="125" spans="1:32" ht="19.5" customHeight="1">
      <c r="A125" s="12">
        <f t="shared" si="5"/>
        <v>119</v>
      </c>
      <c r="B125" s="40">
        <f>[1]GD_CHUNG!B124</f>
        <v>10591</v>
      </c>
      <c r="C125" s="42" t="str">
        <f>[1]GD_CHUNG!C124</f>
        <v>Vũ Phương Thanh</v>
      </c>
      <c r="D125" s="42" t="str">
        <f>[1]GD_CHUNG!D124</f>
        <v>NV PVHK</v>
      </c>
      <c r="E125" s="13" t="str">
        <f>[1]GD_CHUNG!G124</f>
        <v>HDKX</v>
      </c>
      <c r="F125" s="14">
        <f>VLOOKUP(B125,[1]GD_LCD_HS_LNS!$B$4:$E$993,4,FALSE)</f>
        <v>3875000</v>
      </c>
      <c r="G125" s="54">
        <f>VLOOKUP(B125,[1]GD_CHUNG!$B$5:$N$532,13,FALSE)</f>
        <v>10524470162012</v>
      </c>
      <c r="H125" s="15">
        <f>VLOOKUP(B125,[1]GD_CHAM_CONG!$C$6:$AN$934,38,FALSE)</f>
        <v>27</v>
      </c>
      <c r="I125" s="15">
        <f>VLOOKUP(B125,[1]GD_CHAM_CONG!$C$6:$AS$934,39,FALSE)+VLOOKUP(B125,[1]GD_CHAM_CONG!$C$6:$AS$934,40,FALSE)+VLOOKUP(B125,[1]GD_CHAM_CONG!$C$6:$AS$934,41,FALSE)+VLOOKUP(B125,[1]GD_CHAM_CONG!$C$6:$AS$934,42,FALSE)+VLOOKUP(B125,[1]GD_CHAM_CONG!$C$6:$AS$934,43,FALSE)</f>
        <v>0</v>
      </c>
      <c r="J125" s="15">
        <f>VLOOKUP(B125,[1]GD_CHAM_CONG!$C$6:$AV$934,44,FALSE)+VLOOKUP(B125,[1]GD_CHAM_CONG!$C$6:$AV$934,45,FALSE)+VLOOKUP(B125,[1]GD_CHAM_CONG!$C$6:$AV$934,46,FALSE)</f>
        <v>0</v>
      </c>
      <c r="K125" s="15">
        <f>VLOOKUP(B125,[1]GD_CHAM_CONG!$C$6:$AW$934,47,FALSE)</f>
        <v>0</v>
      </c>
      <c r="L125" s="15">
        <f>VLOOKUP(B125,[1]GD_CHAM_CONG!$C$6:$AZ$934,48,FALSE)</f>
        <v>0</v>
      </c>
      <c r="M125" s="15">
        <f>VLOOKUP(B125,[1]GD_CHAM_CONG!$C$6:$BF$934,50,FALSE)+VLOOKUP(B125,[1]GD_CHAM_CONG!$C$6:$BF$934,51,FALSE)+VLOOKUP(B125,[1]GD_CHAM_CONG!$C$6:$BF$934,52,FALSE)+VLOOKUP(B125,[1]GD_CHAM_CONG!$C$6:$BF$934,53,FALSE)+VLOOKUP(B125,[1]GD_CHAM_CONG!$C$6:$BF$934,54,FALSE)</f>
        <v>0</v>
      </c>
      <c r="N125" s="16">
        <f>VLOOKUP(B125,[1]GD_CHAM_CONG!$C$1:$BK$473,61,FALSE)</f>
        <v>1</v>
      </c>
      <c r="O125" s="16">
        <f>VLOOKUP(B125,[1]GD_LCD_HS_LNS!$B$4:$F$469,5,FALSE)</f>
        <v>1.9</v>
      </c>
      <c r="P125" s="17">
        <f>VLOOKUP(B125,[1]RPT_LNS_LUONG_CHE_DO!$B$5:$BC$548,54,FALSE)</f>
        <v>8550000</v>
      </c>
      <c r="Q125" s="17">
        <f>VLOOKUP(B125,[1]RPT_LNS_LUONG_CHE_DO!$B$5:$CD$916,81,FALSE)</f>
        <v>0</v>
      </c>
      <c r="R125" s="17">
        <f>VLOOKUP(B125,[1]RPT_PHU_CAP_TN!$B$5:$G$992,6,FALSE)</f>
        <v>155000</v>
      </c>
      <c r="S125" s="17">
        <f>VLOOKUP(B125,[1]RPT_TIEN_AN_TRUA!$B$5:$I$993,8,FALSE)</f>
        <v>680000</v>
      </c>
      <c r="T125" s="17">
        <f>VLOOKUP(B125,[1]RPT_LNS_LUONG_CHE_DO!$B$5:$BX$920,75,FALSE)+VLOOKUP(B125,[1]RPT_LNS_LUONG_CHE_DO!$B$5:$BY$920,76,FALSE)</f>
        <v>447115.38461538468</v>
      </c>
      <c r="U125" s="13">
        <f>VLOOKUP(B125,[1]RPT_CAC_KHOAN_GIAM_TRU!$B$4:$I$472,7,FALSE) + VLOOKUP(B125,[1]RPT_CAC_KHOAN_GIAM_TRU!$B$4:$I$472,8,FALSE)</f>
        <v>149038.46153846156</v>
      </c>
      <c r="V125" s="17">
        <f t="shared" si="0"/>
        <v>9832115.384615384</v>
      </c>
      <c r="W125" s="18">
        <f>VLOOKUP(B125,[1]RPT_BAO_HIEM!$B$5:$N$992,11,FALSE)</f>
        <v>310000</v>
      </c>
      <c r="X125" s="18">
        <f>VLOOKUP(B125,[1]RPT_BAO_HIEM!$B$5:$N$992,12,FALSE)</f>
        <v>58125</v>
      </c>
      <c r="Y125" s="18">
        <f>VLOOKUP(B125,[1]RPT_BAO_HIEM!$B$5:$N$992,13,FALSE)</f>
        <v>38750</v>
      </c>
      <c r="Z125" s="19">
        <f>MIN(VLOOKUP(B125,[1]RPT_DOAN_PHI!$B$5:$H$894,7,FALSE),115000)</f>
        <v>38750</v>
      </c>
      <c r="AA125" s="18">
        <f>VLOOKUP(B125,[1]RPT_THUE!$B$5:$H$850,7,FALSE)</f>
        <v>0</v>
      </c>
      <c r="AB125" s="18">
        <f t="shared" si="1"/>
        <v>445625</v>
      </c>
      <c r="AC125" s="20">
        <f t="shared" si="2"/>
        <v>9386490.384615384</v>
      </c>
      <c r="AD125" s="22"/>
      <c r="AE125" s="21"/>
      <c r="AF125" s="20">
        <f t="shared" si="3"/>
        <v>9386490.384615384</v>
      </c>
    </row>
    <row r="126" spans="1:32" ht="19.5" customHeight="1">
      <c r="A126" s="12">
        <f t="shared" si="5"/>
        <v>120</v>
      </c>
      <c r="B126" s="40">
        <f>[1]GD_CHUNG!B125</f>
        <v>10596</v>
      </c>
      <c r="C126" s="42" t="str">
        <f>[1]GD_CHUNG!C125</f>
        <v>Phạm Thị Ánh Hồng</v>
      </c>
      <c r="D126" s="42" t="str">
        <f>[1]GD_CHUNG!D125</f>
        <v>NV PVHK</v>
      </c>
      <c r="E126" s="13" t="str">
        <f>[1]GD_CHUNG!G125</f>
        <v>HD3N</v>
      </c>
      <c r="F126" s="14">
        <f>VLOOKUP(B126,[1]GD_LCD_HS_LNS!$B$4:$E$993,4,FALSE)</f>
        <v>3875000</v>
      </c>
      <c r="G126" s="54">
        <f>VLOOKUP(B126,[1]GD_CHUNG!$B$5:$N$532,13,FALSE)</f>
        <v>10525139497019</v>
      </c>
      <c r="H126" s="15">
        <f>VLOOKUP(B126,[1]GD_CHAM_CONG!$C$6:$AN$934,38,FALSE)</f>
        <v>27</v>
      </c>
      <c r="I126" s="15">
        <f>VLOOKUP(B126,[1]GD_CHAM_CONG!$C$6:$AS$934,39,FALSE)+VLOOKUP(B126,[1]GD_CHAM_CONG!$C$6:$AS$934,40,FALSE)+VLOOKUP(B126,[1]GD_CHAM_CONG!$C$6:$AS$934,41,FALSE)+VLOOKUP(B126,[1]GD_CHAM_CONG!$C$6:$AS$934,42,FALSE)+VLOOKUP(B126,[1]GD_CHAM_CONG!$C$6:$AS$934,43,FALSE)</f>
        <v>0</v>
      </c>
      <c r="J126" s="15">
        <f>VLOOKUP(B126,[1]GD_CHAM_CONG!$C$6:$AV$934,44,FALSE)+VLOOKUP(B126,[1]GD_CHAM_CONG!$C$6:$AV$934,45,FALSE)+VLOOKUP(B126,[1]GD_CHAM_CONG!$C$6:$AV$934,46,FALSE)</f>
        <v>0</v>
      </c>
      <c r="K126" s="15">
        <f>VLOOKUP(B126,[1]GD_CHAM_CONG!$C$6:$AW$934,47,FALSE)</f>
        <v>0</v>
      </c>
      <c r="L126" s="15">
        <f>VLOOKUP(B126,[1]GD_CHAM_CONG!$C$6:$AZ$934,48,FALSE)</f>
        <v>0</v>
      </c>
      <c r="M126" s="15">
        <f>VLOOKUP(B126,[1]GD_CHAM_CONG!$C$6:$BF$934,50,FALSE)+VLOOKUP(B126,[1]GD_CHAM_CONG!$C$6:$BF$934,51,FALSE)+VLOOKUP(B126,[1]GD_CHAM_CONG!$C$6:$BF$934,52,FALSE)+VLOOKUP(B126,[1]GD_CHAM_CONG!$C$6:$BF$934,53,FALSE)+VLOOKUP(B126,[1]GD_CHAM_CONG!$C$6:$BF$934,54,FALSE)</f>
        <v>0</v>
      </c>
      <c r="N126" s="16">
        <f>VLOOKUP(B126,[1]GD_CHAM_CONG!$C$1:$BK$473,61,FALSE)</f>
        <v>1</v>
      </c>
      <c r="O126" s="16">
        <f>VLOOKUP(B126,[1]GD_LCD_HS_LNS!$B$4:$F$469,5,FALSE)</f>
        <v>1.9</v>
      </c>
      <c r="P126" s="17">
        <f>VLOOKUP(B126,[1]RPT_LNS_LUONG_CHE_DO!$B$5:$BC$548,54,FALSE)</f>
        <v>8550000</v>
      </c>
      <c r="Q126" s="17">
        <f>VLOOKUP(B126,[1]RPT_LNS_LUONG_CHE_DO!$B$5:$CD$916,81,FALSE)</f>
        <v>0</v>
      </c>
      <c r="R126" s="17">
        <f>VLOOKUP(B126,[1]RPT_PHU_CAP_TN!$B$5:$G$992,6,FALSE)</f>
        <v>155000</v>
      </c>
      <c r="S126" s="17">
        <f>VLOOKUP(B126,[1]RPT_TIEN_AN_TRUA!$B$5:$I$993,8,FALSE)</f>
        <v>680000</v>
      </c>
      <c r="T126" s="17">
        <f>VLOOKUP(B126,[1]RPT_LNS_LUONG_CHE_DO!$B$5:$BX$920,75,FALSE)+VLOOKUP(B126,[1]RPT_LNS_LUONG_CHE_DO!$B$5:$BY$920,76,FALSE)</f>
        <v>447115.38461538468</v>
      </c>
      <c r="U126" s="13">
        <f>VLOOKUP(B126,[1]RPT_CAC_KHOAN_GIAM_TRU!$B$4:$I$472,7,FALSE) + VLOOKUP(B126,[1]RPT_CAC_KHOAN_GIAM_TRU!$B$4:$I$472,8,FALSE)</f>
        <v>149038.46153846156</v>
      </c>
      <c r="V126" s="17">
        <f t="shared" si="0"/>
        <v>9832115.384615384</v>
      </c>
      <c r="W126" s="18">
        <f>VLOOKUP(B126,[1]RPT_BAO_HIEM!$B$5:$N$992,11,FALSE)</f>
        <v>310000</v>
      </c>
      <c r="X126" s="18">
        <f>VLOOKUP(B126,[1]RPT_BAO_HIEM!$B$5:$N$992,12,FALSE)</f>
        <v>58125</v>
      </c>
      <c r="Y126" s="18">
        <f>VLOOKUP(B126,[1]RPT_BAO_HIEM!$B$5:$N$992,13,FALSE)</f>
        <v>38750</v>
      </c>
      <c r="Z126" s="19">
        <f>MIN(VLOOKUP(B126,[1]RPT_DOAN_PHI!$B$5:$H$894,7,FALSE),115000)</f>
        <v>38750</v>
      </c>
      <c r="AA126" s="18">
        <f>VLOOKUP(B126,[1]RPT_THUE!$B$5:$H$850,7,FALSE)</f>
        <v>0</v>
      </c>
      <c r="AB126" s="18">
        <f t="shared" si="1"/>
        <v>445625</v>
      </c>
      <c r="AC126" s="20">
        <f t="shared" si="2"/>
        <v>9386490.384615384</v>
      </c>
      <c r="AD126" s="21"/>
      <c r="AE126" s="21"/>
      <c r="AF126" s="20">
        <f t="shared" si="3"/>
        <v>9386490.384615384</v>
      </c>
    </row>
    <row r="127" spans="1:32" ht="19.5" customHeight="1">
      <c r="A127" s="12">
        <f t="shared" si="5"/>
        <v>121</v>
      </c>
      <c r="B127" s="40">
        <f>[1]GD_CHUNG!B126</f>
        <v>10597</v>
      </c>
      <c r="C127" s="42" t="str">
        <f>[1]GD_CHUNG!C126</f>
        <v>Nguyễn Thị Thu Sang</v>
      </c>
      <c r="D127" s="42" t="str">
        <f>[1]GD_CHUNG!D126</f>
        <v>Nhân viên vệ sinh</v>
      </c>
      <c r="E127" s="13" t="str">
        <f>[1]GD_CHUNG!G126</f>
        <v>HD3N</v>
      </c>
      <c r="F127" s="14">
        <v>3500000</v>
      </c>
      <c r="G127" s="54">
        <f>VLOOKUP(B127,[1]GD_CHUNG!$B$5:$N$532,13,FALSE)</f>
        <v>10525213787016</v>
      </c>
      <c r="H127" s="15">
        <f>VLOOKUP(B127,[1]GD_CHAM_CONG!$C$6:$AN$934,38,FALSE)</f>
        <v>27</v>
      </c>
      <c r="I127" s="15">
        <f>VLOOKUP(B127,[1]GD_CHAM_CONG!$C$6:$AS$934,39,FALSE)+VLOOKUP(B127,[1]GD_CHAM_CONG!$C$6:$AS$934,40,FALSE)+VLOOKUP(B127,[1]GD_CHAM_CONG!$C$6:$AS$934,41,FALSE)+VLOOKUP(B127,[1]GD_CHAM_CONG!$C$6:$AS$934,42,FALSE)+VLOOKUP(B127,[1]GD_CHAM_CONG!$C$6:$AS$934,43,FALSE)</f>
        <v>0</v>
      </c>
      <c r="J127" s="15">
        <f>VLOOKUP(B127,[1]GD_CHAM_CONG!$C$6:$AV$934,44,FALSE)+VLOOKUP(B127,[1]GD_CHAM_CONG!$C$6:$AV$934,45,FALSE)+VLOOKUP(B127,[1]GD_CHAM_CONG!$C$6:$AV$934,46,FALSE)</f>
        <v>0</v>
      </c>
      <c r="K127" s="15">
        <f>VLOOKUP(B127,[1]GD_CHAM_CONG!$C$6:$AW$934,47,FALSE)</f>
        <v>0</v>
      </c>
      <c r="L127" s="15">
        <f>VLOOKUP(B127,[1]GD_CHAM_CONG!$C$6:$AZ$934,48,FALSE)</f>
        <v>0</v>
      </c>
      <c r="M127" s="15">
        <f>VLOOKUP(B127,[1]GD_CHAM_CONG!$C$6:$BF$934,50,FALSE)+VLOOKUP(B127,[1]GD_CHAM_CONG!$C$6:$BF$934,51,FALSE)+VLOOKUP(B127,[1]GD_CHAM_CONG!$C$6:$BF$934,52,FALSE)+VLOOKUP(B127,[1]GD_CHAM_CONG!$C$6:$BF$934,53,FALSE)+VLOOKUP(B127,[1]GD_CHAM_CONG!$C$6:$BF$934,54,FALSE)</f>
        <v>0</v>
      </c>
      <c r="N127" s="16">
        <f>VLOOKUP(B127,[1]GD_CHAM_CONG!$C$1:$BK$473,61,FALSE)</f>
        <v>1</v>
      </c>
      <c r="O127" s="16">
        <f>VLOOKUP(B127,[1]GD_LCD_HS_LNS!$B$4:$F$469,5,FALSE)</f>
        <v>1.47</v>
      </c>
      <c r="P127" s="17">
        <f>VLOOKUP(B127,[1]RPT_LNS_LUONG_CHE_DO!$B$5:$BC$548,54,FALSE)</f>
        <v>6615000</v>
      </c>
      <c r="Q127" s="17">
        <f>VLOOKUP(B127,[1]RPT_LNS_LUONG_CHE_DO!$B$5:$CD$916,81,FALSE)</f>
        <v>0</v>
      </c>
      <c r="R127" s="17">
        <f>VLOOKUP(B127,[1]RPT_PHU_CAP_TN!$B$5:$G$992,6,FALSE)</f>
        <v>0</v>
      </c>
      <c r="S127" s="17">
        <f>VLOOKUP(B127,[1]RPT_TIEN_AN_TRUA!$B$5:$I$993,8,FALSE)</f>
        <v>680000</v>
      </c>
      <c r="T127" s="17">
        <f>VLOOKUP(B127,[1]RPT_LNS_LUONG_CHE_DO!$B$5:$BX$920,75,FALSE)+VLOOKUP(B127,[1]RPT_LNS_LUONG_CHE_DO!$B$5:$BY$920,76,FALSE)</f>
        <v>357692.30769230769</v>
      </c>
      <c r="U127" s="13">
        <f>VLOOKUP(B127,[1]RPT_CAC_KHOAN_GIAM_TRU!$B$4:$I$472,7,FALSE) + VLOOKUP(B127,[1]RPT_CAC_KHOAN_GIAM_TRU!$B$4:$I$472,8,FALSE)</f>
        <v>119230.76923076922</v>
      </c>
      <c r="V127" s="17">
        <f t="shared" si="0"/>
        <v>7652692.307692308</v>
      </c>
      <c r="W127" s="18">
        <f>VLOOKUP(B127,[1]RPT_BAO_HIEM!$B$5:$N$992,11,FALSE)</f>
        <v>248000</v>
      </c>
      <c r="X127" s="18">
        <f>VLOOKUP(B127,[1]RPT_BAO_HIEM!$B$5:$N$992,12,FALSE)</f>
        <v>46500</v>
      </c>
      <c r="Y127" s="18">
        <f>VLOOKUP(B127,[1]RPT_BAO_HIEM!$B$5:$N$992,13,FALSE)</f>
        <v>31000</v>
      </c>
      <c r="Z127" s="19">
        <f>MIN(VLOOKUP(B127,[1]RPT_DOAN_PHI!$B$5:$H$894,7,FALSE),115000)</f>
        <v>31000</v>
      </c>
      <c r="AA127" s="18">
        <f>VLOOKUP(B127,[1]RPT_THUE!$B$5:$H$850,7,FALSE)</f>
        <v>0</v>
      </c>
      <c r="AB127" s="18">
        <f t="shared" si="1"/>
        <v>356500</v>
      </c>
      <c r="AC127" s="20">
        <f t="shared" si="2"/>
        <v>7296192.307692308</v>
      </c>
      <c r="AD127" s="21"/>
      <c r="AE127" s="21"/>
      <c r="AF127" s="20">
        <f t="shared" si="3"/>
        <v>7296192.307692308</v>
      </c>
    </row>
    <row r="128" spans="1:32" ht="19.5" customHeight="1">
      <c r="A128" s="12">
        <f t="shared" si="5"/>
        <v>122</v>
      </c>
      <c r="B128" s="40">
        <f>[1]GD_CHUNG!B127</f>
        <v>10598</v>
      </c>
      <c r="C128" s="42" t="str">
        <f>[1]GD_CHUNG!C127</f>
        <v>Nguyễn Ngọc Quân</v>
      </c>
      <c r="D128" s="42" t="str">
        <f>[1]GD_CHUNG!D127</f>
        <v>Phó đội trưởng</v>
      </c>
      <c r="E128" s="13" t="str">
        <f>[1]GD_CHUNG!G127</f>
        <v>HD3N</v>
      </c>
      <c r="F128" s="14">
        <f>VLOOKUP(B128,[1]GD_LCD_HS_LNS!$B$4:$E$993,4,FALSE)</f>
        <v>4921000</v>
      </c>
      <c r="G128" s="54">
        <f>VLOOKUP(B128,[1]GD_CHUNG!$B$5:$N$532,13,FALSE)</f>
        <v>10525213794012</v>
      </c>
      <c r="H128" s="15">
        <f>VLOOKUP(B128,[1]GD_CHAM_CONG!$C$6:$AN$934,38,FALSE)</f>
        <v>27</v>
      </c>
      <c r="I128" s="15">
        <f>VLOOKUP(B128,[1]GD_CHAM_CONG!$C$6:$AS$934,39,FALSE)+VLOOKUP(B128,[1]GD_CHAM_CONG!$C$6:$AS$934,40,FALSE)+VLOOKUP(B128,[1]GD_CHAM_CONG!$C$6:$AS$934,41,FALSE)+VLOOKUP(B128,[1]GD_CHAM_CONG!$C$6:$AS$934,42,FALSE)+VLOOKUP(B128,[1]GD_CHAM_CONG!$C$6:$AS$934,43,FALSE)</f>
        <v>0</v>
      </c>
      <c r="J128" s="15">
        <f>VLOOKUP(B128,[1]GD_CHAM_CONG!$C$6:$AV$934,44,FALSE)+VLOOKUP(B128,[1]GD_CHAM_CONG!$C$6:$AV$934,45,FALSE)+VLOOKUP(B128,[1]GD_CHAM_CONG!$C$6:$AV$934,46,FALSE)</f>
        <v>0</v>
      </c>
      <c r="K128" s="15">
        <f>VLOOKUP(B128,[1]GD_CHAM_CONG!$C$6:$AW$934,47,FALSE)</f>
        <v>0</v>
      </c>
      <c r="L128" s="15">
        <f>VLOOKUP(B128,[1]GD_CHAM_CONG!$C$6:$AZ$934,48,FALSE)</f>
        <v>0</v>
      </c>
      <c r="M128" s="15">
        <f>VLOOKUP(B128,[1]GD_CHAM_CONG!$C$6:$BF$934,50,FALSE)+VLOOKUP(B128,[1]GD_CHAM_CONG!$C$6:$BF$934,51,FALSE)+VLOOKUP(B128,[1]GD_CHAM_CONG!$C$6:$BF$934,52,FALSE)+VLOOKUP(B128,[1]GD_CHAM_CONG!$C$6:$BF$934,53,FALSE)+VLOOKUP(B128,[1]GD_CHAM_CONG!$C$6:$BF$934,54,FALSE)</f>
        <v>0</v>
      </c>
      <c r="N128" s="16">
        <f>VLOOKUP(B128,[1]GD_CHAM_CONG!$C$1:$BK$473,61,FALSE)</f>
        <v>0.97</v>
      </c>
      <c r="O128" s="16">
        <f>VLOOKUP(B128,[1]GD_LCD_HS_LNS!$B$4:$F$469,5,FALSE)</f>
        <v>3.27</v>
      </c>
      <c r="P128" s="17">
        <f>VLOOKUP(B128,[1]RPT_LNS_LUONG_CHE_DO!$B$5:$BC$548,54,FALSE)</f>
        <v>14273550</v>
      </c>
      <c r="Q128" s="17">
        <f>VLOOKUP(B128,[1]RPT_LNS_LUONG_CHE_DO!$B$5:$CD$916,81,FALSE)</f>
        <v>0</v>
      </c>
      <c r="R128" s="17">
        <f>VLOOKUP(B128,[1]RPT_PHU_CAP_TN!$B$5:$G$992,6,FALSE)</f>
        <v>0</v>
      </c>
      <c r="S128" s="17">
        <f>VLOOKUP(B128,[1]RPT_TIEN_AN_TRUA!$B$5:$I$993,8,FALSE)</f>
        <v>680000</v>
      </c>
      <c r="T128" s="17">
        <f>VLOOKUP(B128,[1]RPT_LNS_LUONG_CHE_DO!$B$5:$BX$920,75,FALSE)+VLOOKUP(B128,[1]RPT_LNS_LUONG_CHE_DO!$B$5:$BY$920,76,FALSE)</f>
        <v>0</v>
      </c>
      <c r="U128" s="13">
        <f>VLOOKUP(B128,[1]RPT_CAC_KHOAN_GIAM_TRU!$B$4:$I$472,7,FALSE) + VLOOKUP(B128,[1]RPT_CAC_KHOAN_GIAM_TRU!$B$4:$I$472,8,FALSE)</f>
        <v>0</v>
      </c>
      <c r="V128" s="17">
        <f t="shared" si="0"/>
        <v>14953550</v>
      </c>
      <c r="W128" s="18">
        <f>VLOOKUP(B128,[1]RPT_BAO_HIEM!$B$5:$N$992,11,FALSE)</f>
        <v>393680</v>
      </c>
      <c r="X128" s="18">
        <f>VLOOKUP(B128,[1]RPT_BAO_HIEM!$B$5:$N$992,12,FALSE)</f>
        <v>73815</v>
      </c>
      <c r="Y128" s="18">
        <f>VLOOKUP(B128,[1]RPT_BAO_HIEM!$B$5:$N$992,13,FALSE)</f>
        <v>49210</v>
      </c>
      <c r="Z128" s="19">
        <f>MIN(VLOOKUP(B128,[1]RPT_DOAN_PHI!$B$5:$H$894,7,FALSE),115000)</f>
        <v>49210</v>
      </c>
      <c r="AA128" s="18">
        <f>VLOOKUP(B128,[1]RPT_THUE!$B$5:$H$850,7,FALSE)</f>
        <v>237842.25</v>
      </c>
      <c r="AB128" s="18">
        <f t="shared" si="1"/>
        <v>803757.25</v>
      </c>
      <c r="AC128" s="20">
        <f t="shared" si="2"/>
        <v>14149792.75</v>
      </c>
      <c r="AD128" s="22"/>
      <c r="AE128" s="21"/>
      <c r="AF128" s="20">
        <f t="shared" si="3"/>
        <v>14149792.75</v>
      </c>
    </row>
    <row r="129" spans="1:43" ht="19.5" customHeight="1">
      <c r="A129" s="12">
        <f t="shared" si="5"/>
        <v>123</v>
      </c>
      <c r="B129" s="40">
        <f>[1]GD_CHUNG!B128</f>
        <v>10602</v>
      </c>
      <c r="C129" s="42" t="str">
        <f>[1]GD_CHUNG!C128</f>
        <v>Nguyễn Thị Thu Trang</v>
      </c>
      <c r="D129" s="42" t="str">
        <f>[1]GD_CHUNG!D128</f>
        <v>NV PVHK</v>
      </c>
      <c r="E129" s="13" t="str">
        <f>[1]GD_CHUNG!G128</f>
        <v>HD3N</v>
      </c>
      <c r="F129" s="14">
        <f>VLOOKUP(B129,[1]GD_LCD_HS_LNS!$B$4:$E$993,4,FALSE)</f>
        <v>3875000</v>
      </c>
      <c r="G129" s="54">
        <f>VLOOKUP(B129,[1]GD_CHUNG!$B$5:$N$532,13,FALSE)</f>
        <v>19020531052015</v>
      </c>
      <c r="H129" s="15">
        <f>VLOOKUP(B129,[1]GD_CHAM_CONG!$C$6:$AN$934,38,FALSE)</f>
        <v>27</v>
      </c>
      <c r="I129" s="15">
        <f>VLOOKUP(B129,[1]GD_CHAM_CONG!$C$6:$AS$934,39,FALSE)+VLOOKUP(B129,[1]GD_CHAM_CONG!$C$6:$AS$934,40,FALSE)+VLOOKUP(B129,[1]GD_CHAM_CONG!$C$6:$AS$934,41,FALSE)+VLOOKUP(B129,[1]GD_CHAM_CONG!$C$6:$AS$934,42,FALSE)+VLOOKUP(B129,[1]GD_CHAM_CONG!$C$6:$AS$934,43,FALSE)</f>
        <v>0</v>
      </c>
      <c r="J129" s="15">
        <f>VLOOKUP(B129,[1]GD_CHAM_CONG!$C$6:$AV$934,44,FALSE)+VLOOKUP(B129,[1]GD_CHAM_CONG!$C$6:$AV$934,45,FALSE)+VLOOKUP(B129,[1]GD_CHAM_CONG!$C$6:$AV$934,46,FALSE)</f>
        <v>0</v>
      </c>
      <c r="K129" s="15">
        <f>VLOOKUP(B129,[1]GD_CHAM_CONG!$C$6:$AW$934,47,FALSE)</f>
        <v>0</v>
      </c>
      <c r="L129" s="15">
        <f>VLOOKUP(B129,[1]GD_CHAM_CONG!$C$6:$AZ$934,48,FALSE)</f>
        <v>0</v>
      </c>
      <c r="M129" s="15">
        <f>VLOOKUP(B129,[1]GD_CHAM_CONG!$C$6:$BF$934,50,FALSE)+VLOOKUP(B129,[1]GD_CHAM_CONG!$C$6:$BF$934,51,FALSE)+VLOOKUP(B129,[1]GD_CHAM_CONG!$C$6:$BF$934,52,FALSE)+VLOOKUP(B129,[1]GD_CHAM_CONG!$C$6:$BF$934,53,FALSE)+VLOOKUP(B129,[1]GD_CHAM_CONG!$C$6:$BF$934,54,FALSE)</f>
        <v>0</v>
      </c>
      <c r="N129" s="16">
        <f>VLOOKUP(B129,[1]GD_CHAM_CONG!$C$1:$BK$473,61,FALSE)</f>
        <v>1</v>
      </c>
      <c r="O129" s="16">
        <f>VLOOKUP(B129,[1]GD_LCD_HS_LNS!$B$4:$F$469,5,FALSE)</f>
        <v>1.9</v>
      </c>
      <c r="P129" s="17">
        <f>VLOOKUP(B129,[1]RPT_LNS_LUONG_CHE_DO!$B$5:$BC$548,54,FALSE)</f>
        <v>8550000</v>
      </c>
      <c r="Q129" s="17">
        <f>VLOOKUP(B129,[1]RPT_LNS_LUONG_CHE_DO!$B$5:$CD$916,81,FALSE)</f>
        <v>0</v>
      </c>
      <c r="R129" s="17">
        <f>VLOOKUP(B129,[1]RPT_PHU_CAP_TN!$B$5:$G$992,6,FALSE)</f>
        <v>155000</v>
      </c>
      <c r="S129" s="17">
        <f>VLOOKUP(B129,[1]RPT_TIEN_AN_TRUA!$B$5:$I$993,8,FALSE)</f>
        <v>680000</v>
      </c>
      <c r="T129" s="17">
        <f>VLOOKUP(B129,[1]RPT_LNS_LUONG_CHE_DO!$B$5:$BX$920,75,FALSE)+VLOOKUP(B129,[1]RPT_LNS_LUONG_CHE_DO!$B$5:$BY$920,76,FALSE)</f>
        <v>447115.38461538468</v>
      </c>
      <c r="U129" s="13">
        <f>VLOOKUP(B129,[1]RPT_CAC_KHOAN_GIAM_TRU!$B$4:$I$472,7,FALSE) + VLOOKUP(B129,[1]RPT_CAC_KHOAN_GIAM_TRU!$B$4:$I$472,8,FALSE)</f>
        <v>149038.46153846156</v>
      </c>
      <c r="V129" s="17">
        <f t="shared" si="0"/>
        <v>9832115.384615384</v>
      </c>
      <c r="W129" s="18">
        <f>VLOOKUP(B129,[1]RPT_BAO_HIEM!$B$5:$N$992,11,FALSE)</f>
        <v>310000</v>
      </c>
      <c r="X129" s="18">
        <f>VLOOKUP(B129,[1]RPT_BAO_HIEM!$B$5:$N$992,12,FALSE)</f>
        <v>58125</v>
      </c>
      <c r="Y129" s="18">
        <f>VLOOKUP(B129,[1]RPT_BAO_HIEM!$B$5:$N$992,13,FALSE)</f>
        <v>38750</v>
      </c>
      <c r="Z129" s="19">
        <f>MIN(VLOOKUP(B129,[1]RPT_DOAN_PHI!$B$5:$H$894,7,FALSE),115000)</f>
        <v>38750</v>
      </c>
      <c r="AA129" s="18">
        <f>VLOOKUP(B129,[1]RPT_THUE!$B$5:$H$850,7,FALSE)</f>
        <v>0</v>
      </c>
      <c r="AB129" s="18">
        <f t="shared" si="1"/>
        <v>445625</v>
      </c>
      <c r="AC129" s="20">
        <f t="shared" si="2"/>
        <v>9386490.384615384</v>
      </c>
      <c r="AD129" s="21"/>
      <c r="AE129" s="22"/>
      <c r="AF129" s="20">
        <f t="shared" si="3"/>
        <v>9386490.384615384</v>
      </c>
    </row>
    <row r="130" spans="1:43" ht="19.5" customHeight="1">
      <c r="A130" s="12">
        <f t="shared" si="5"/>
        <v>124</v>
      </c>
      <c r="B130" s="40">
        <f>[1]GD_CHUNG!B129</f>
        <v>10603</v>
      </c>
      <c r="C130" s="42" t="str">
        <f>[1]GD_CHUNG!C129</f>
        <v>Nguyễn Thị Vân Anh</v>
      </c>
      <c r="D130" s="42" t="str">
        <f>[1]GD_CHUNG!D129</f>
        <v>NV PVHK</v>
      </c>
      <c r="E130" s="13" t="str">
        <f>[1]GD_CHUNG!G129</f>
        <v>HD3N</v>
      </c>
      <c r="F130" s="14">
        <f>VLOOKUP(B130,[1]GD_LCD_HS_LNS!$B$4:$E$993,4,FALSE)</f>
        <v>3875000</v>
      </c>
      <c r="G130" s="54">
        <f>VLOOKUP(B130,[1]GD_CHUNG!$B$5:$N$532,13,FALSE)</f>
        <v>10525213795019</v>
      </c>
      <c r="H130" s="15">
        <f>VLOOKUP(B130,[1]GD_CHAM_CONG!$C$6:$AN$934,38,FALSE)</f>
        <v>27</v>
      </c>
      <c r="I130" s="15">
        <f>VLOOKUP(B130,[1]GD_CHAM_CONG!$C$6:$AS$934,39,FALSE)+VLOOKUP(B130,[1]GD_CHAM_CONG!$C$6:$AS$934,40,FALSE)+VLOOKUP(B130,[1]GD_CHAM_CONG!$C$6:$AS$934,41,FALSE)+VLOOKUP(B130,[1]GD_CHAM_CONG!$C$6:$AS$934,42,FALSE)+VLOOKUP(B130,[1]GD_CHAM_CONG!$C$6:$AS$934,43,FALSE)</f>
        <v>0</v>
      </c>
      <c r="J130" s="15">
        <f>VLOOKUP(B130,[1]GD_CHAM_CONG!$C$6:$AV$934,44,FALSE)+VLOOKUP(B130,[1]GD_CHAM_CONG!$C$6:$AV$934,45,FALSE)+VLOOKUP(B130,[1]GD_CHAM_CONG!$C$6:$AV$934,46,FALSE)</f>
        <v>0</v>
      </c>
      <c r="K130" s="15">
        <f>VLOOKUP(B130,[1]GD_CHAM_CONG!$C$6:$AW$934,47,FALSE)</f>
        <v>0</v>
      </c>
      <c r="L130" s="15">
        <f>VLOOKUP(B130,[1]GD_CHAM_CONG!$C$6:$AZ$934,48,FALSE)</f>
        <v>0</v>
      </c>
      <c r="M130" s="15">
        <f>VLOOKUP(B130,[1]GD_CHAM_CONG!$C$6:$BF$934,50,FALSE)+VLOOKUP(B130,[1]GD_CHAM_CONG!$C$6:$BF$934,51,FALSE)+VLOOKUP(B130,[1]GD_CHAM_CONG!$C$6:$BF$934,52,FALSE)+VLOOKUP(B130,[1]GD_CHAM_CONG!$C$6:$BF$934,53,FALSE)+VLOOKUP(B130,[1]GD_CHAM_CONG!$C$6:$BF$934,54,FALSE)</f>
        <v>0</v>
      </c>
      <c r="N130" s="15">
        <f>VLOOKUP(B130,[1]GD_CHAM_CONG!$C$1:$BK$473,61,FALSE)</f>
        <v>1</v>
      </c>
      <c r="O130" s="16">
        <f>VLOOKUP(B130,[1]GD_LCD_HS_LNS!$B$4:$F$469,5,FALSE)</f>
        <v>1.6</v>
      </c>
      <c r="P130" s="17">
        <f>VLOOKUP(B130,[1]RPT_LNS_LUONG_CHE_DO!$B$5:$BC$548,54,FALSE)</f>
        <v>7200000</v>
      </c>
      <c r="Q130" s="17">
        <f>VLOOKUP(B130,[1]RPT_LNS_LUONG_CHE_DO!$B$5:$CD$916,81,FALSE)</f>
        <v>0</v>
      </c>
      <c r="R130" s="17">
        <f>VLOOKUP(B130,[1]RPT_PHU_CAP_TN!$B$5:$G$992,6,FALSE)</f>
        <v>0</v>
      </c>
      <c r="S130" s="17">
        <f>VLOOKUP(B130,[1]RPT_TIEN_AN_TRUA!$B$5:$I$993,8,FALSE)</f>
        <v>680000</v>
      </c>
      <c r="T130" s="17">
        <f>VLOOKUP(B130,[1]RPT_LNS_LUONG_CHE_DO!$B$5:$BX$920,75,FALSE)+VLOOKUP(B130,[1]RPT_LNS_LUONG_CHE_DO!$B$5:$BY$920,76,FALSE)</f>
        <v>447115.38461538468</v>
      </c>
      <c r="U130" s="13">
        <f>VLOOKUP(B130,[1]RPT_CAC_KHOAN_GIAM_TRU!$B$4:$I$472,7,FALSE) + VLOOKUP(B130,[1]RPT_CAC_KHOAN_GIAM_TRU!$B$4:$I$472,8,FALSE)</f>
        <v>149038.46153846156</v>
      </c>
      <c r="V130" s="17">
        <f t="shared" si="0"/>
        <v>8327115.384615385</v>
      </c>
      <c r="W130" s="18">
        <f>VLOOKUP(B130,[1]RPT_BAO_HIEM!$B$5:$N$992,11,FALSE)</f>
        <v>310000</v>
      </c>
      <c r="X130" s="18">
        <f>VLOOKUP(B130,[1]RPT_BAO_HIEM!$B$5:$N$992,12,FALSE)</f>
        <v>58125</v>
      </c>
      <c r="Y130" s="18">
        <f>VLOOKUP(B130,[1]RPT_BAO_HIEM!$B$5:$N$992,13,FALSE)</f>
        <v>38750</v>
      </c>
      <c r="Z130" s="19">
        <f>MIN(VLOOKUP(B130,[1]RPT_DOAN_PHI!$B$5:$H$894,7,FALSE),115000)</f>
        <v>38750</v>
      </c>
      <c r="AA130" s="18">
        <f>VLOOKUP(B130,[1]RPT_THUE!$B$5:$H$850,7,FALSE)</f>
        <v>0</v>
      </c>
      <c r="AB130" s="18">
        <f t="shared" si="1"/>
        <v>445625</v>
      </c>
      <c r="AC130" s="20">
        <f t="shared" si="2"/>
        <v>7881490.384615385</v>
      </c>
      <c r="AD130" s="21"/>
      <c r="AE130" s="21"/>
      <c r="AF130" s="20">
        <f t="shared" si="3"/>
        <v>7881490.384615385</v>
      </c>
    </row>
    <row r="131" spans="1:43" ht="19.5" customHeight="1">
      <c r="A131" s="12">
        <f t="shared" si="5"/>
        <v>125</v>
      </c>
      <c r="B131" s="40">
        <f>[1]GD_CHUNG!B131</f>
        <v>10619</v>
      </c>
      <c r="C131" s="42" t="str">
        <f>[1]GD_CHUNG!C131</f>
        <v>Phạm Thị Thu Hương</v>
      </c>
      <c r="D131" s="42" t="str">
        <f>[1]GD_CHUNG!D131</f>
        <v>NV PVHK</v>
      </c>
      <c r="E131" s="13" t="str">
        <f>[1]GD_CHUNG!G131</f>
        <v>HDKX</v>
      </c>
      <c r="F131" s="14">
        <f>VLOOKUP(B131,[1]GD_LCD_HS_LNS!$B$4:$E$993,4,FALSE)</f>
        <v>3875000</v>
      </c>
      <c r="G131" s="54">
        <f>VLOOKUP(B131,[1]GD_CHUNG!$B$5:$N$532,13,FALSE)</f>
        <v>10523640465019</v>
      </c>
      <c r="H131" s="15">
        <f>VLOOKUP(B131,[1]GD_CHAM_CONG!$C$6:$AN$934,38,FALSE)</f>
        <v>27</v>
      </c>
      <c r="I131" s="15">
        <f>VLOOKUP(B131,[1]GD_CHAM_CONG!$C$6:$AS$934,39,FALSE)+VLOOKUP(B131,[1]GD_CHAM_CONG!$C$6:$AS$934,40,FALSE)+VLOOKUP(B131,[1]GD_CHAM_CONG!$C$6:$AS$934,41,FALSE)+VLOOKUP(B131,[1]GD_CHAM_CONG!$C$6:$AS$934,42,FALSE)+VLOOKUP(B131,[1]GD_CHAM_CONG!$C$6:$AS$934,43,FALSE)</f>
        <v>0</v>
      </c>
      <c r="J131" s="15">
        <f>VLOOKUP(B131,[1]GD_CHAM_CONG!$C$6:$AV$934,44,FALSE)+VLOOKUP(B131,[1]GD_CHAM_CONG!$C$6:$AV$934,45,FALSE)+VLOOKUP(B131,[1]GD_CHAM_CONG!$C$6:$AV$934,46,FALSE)</f>
        <v>0</v>
      </c>
      <c r="K131" s="15">
        <f>VLOOKUP(B131,[1]GD_CHAM_CONG!$C$6:$AW$934,47,FALSE)</f>
        <v>0</v>
      </c>
      <c r="L131" s="15">
        <f>VLOOKUP(B131,[1]GD_CHAM_CONG!$C$6:$AZ$934,48,FALSE)</f>
        <v>0</v>
      </c>
      <c r="M131" s="15">
        <f>VLOOKUP(B131,[1]GD_CHAM_CONG!$C$6:$BF$934,50,FALSE)+VLOOKUP(B131,[1]GD_CHAM_CONG!$C$6:$BF$934,51,FALSE)+VLOOKUP(B131,[1]GD_CHAM_CONG!$C$6:$BF$934,52,FALSE)+VLOOKUP(B131,[1]GD_CHAM_CONG!$C$6:$BF$934,53,FALSE)+VLOOKUP(B131,[1]GD_CHAM_CONG!$C$6:$BF$934,54,FALSE)</f>
        <v>0</v>
      </c>
      <c r="N131" s="16">
        <f>VLOOKUP(B131,[1]GD_CHAM_CONG!$C$1:$BK$473,61,FALSE)</f>
        <v>1</v>
      </c>
      <c r="O131" s="16">
        <f>VLOOKUP(B131,[1]GD_LCD_HS_LNS!$B$4:$F$469,5,FALSE)</f>
        <v>2.0099999999999998</v>
      </c>
      <c r="P131" s="17">
        <f>VLOOKUP(B131,[1]RPT_LNS_LUONG_CHE_DO!$B$5:$BC$548,54,FALSE)</f>
        <v>9044999.9999999981</v>
      </c>
      <c r="Q131" s="17">
        <f>VLOOKUP(B131,[1]RPT_LNS_LUONG_CHE_DO!$B$5:$CD$916,81,FALSE)</f>
        <v>0</v>
      </c>
      <c r="R131" s="17">
        <f>VLOOKUP(B131,[1]RPT_PHU_CAP_TN!$B$5:$G$992,6,FALSE)</f>
        <v>155000</v>
      </c>
      <c r="S131" s="17">
        <f>VLOOKUP(B131,[1]RPT_TIEN_AN_TRUA!$B$5:$I$993,8,FALSE)</f>
        <v>680000</v>
      </c>
      <c r="T131" s="17">
        <f>VLOOKUP(B131,[1]RPT_LNS_LUONG_CHE_DO!$B$5:$BX$920,75,FALSE)+VLOOKUP(B131,[1]RPT_LNS_LUONG_CHE_DO!$B$5:$BY$920,76,FALSE)</f>
        <v>223557.69230769234</v>
      </c>
      <c r="U131" s="13">
        <f>VLOOKUP(B131,[1]RPT_CAC_KHOAN_GIAM_TRU!$B$4:$I$472,7,FALSE) + VLOOKUP(B131,[1]RPT_CAC_KHOAN_GIAM_TRU!$B$4:$I$472,8,FALSE)</f>
        <v>74519.23076923078</v>
      </c>
      <c r="V131" s="17">
        <f t="shared" si="0"/>
        <v>10103557.69230769</v>
      </c>
      <c r="W131" s="18">
        <f>VLOOKUP(B131,[1]RPT_BAO_HIEM!$B$5:$N$992,11,FALSE)</f>
        <v>310000</v>
      </c>
      <c r="X131" s="18">
        <f>VLOOKUP(B131,[1]RPT_BAO_HIEM!$B$5:$N$992,12,FALSE)</f>
        <v>58125</v>
      </c>
      <c r="Y131" s="18">
        <f>VLOOKUP(B131,[1]RPT_BAO_HIEM!$B$5:$N$992,13,FALSE)</f>
        <v>38750</v>
      </c>
      <c r="Z131" s="19">
        <f>MIN(VLOOKUP(B131,[1]RPT_DOAN_PHI!$B$5:$H$894,7,FALSE),115000)</f>
        <v>38750</v>
      </c>
      <c r="AA131" s="18">
        <f>VLOOKUP(B131,[1]RPT_THUE!$B$5:$H$850,7,FALSE)</f>
        <v>834.13461538450792</v>
      </c>
      <c r="AB131" s="18">
        <f t="shared" si="1"/>
        <v>446459.13461538451</v>
      </c>
      <c r="AC131" s="20">
        <f t="shared" si="2"/>
        <v>9657098.5576923061</v>
      </c>
      <c r="AD131" s="21"/>
      <c r="AE131" s="21"/>
      <c r="AF131" s="20">
        <f t="shared" si="3"/>
        <v>9657098.5576923061</v>
      </c>
    </row>
    <row r="132" spans="1:43" ht="19.5" customHeight="1">
      <c r="A132" s="12">
        <f t="shared" si="5"/>
        <v>126</v>
      </c>
      <c r="B132" s="40">
        <f>[1]GD_CHUNG!B132</f>
        <v>10620</v>
      </c>
      <c r="C132" s="42" t="str">
        <f>[1]GD_CHUNG!C132</f>
        <v>Trần Thị Thu</v>
      </c>
      <c r="D132" s="42" t="str">
        <f>[1]GD_CHUNG!D132</f>
        <v>NV PVHK</v>
      </c>
      <c r="E132" s="13" t="str">
        <f>[1]GD_CHUNG!G132</f>
        <v>HDKX</v>
      </c>
      <c r="F132" s="14">
        <f>VLOOKUP(B132,[1]GD_LCD_HS_LNS!$B$4:$E$993,4,FALSE)</f>
        <v>3875000</v>
      </c>
      <c r="G132" s="54">
        <f>VLOOKUP(B132,[1]GD_CHUNG!$B$5:$N$532,13,FALSE)</f>
        <v>10523498901019</v>
      </c>
      <c r="H132" s="15">
        <f>VLOOKUP(B132,[1]GD_CHAM_CONG!$C$6:$AN$934,38,FALSE)</f>
        <v>27</v>
      </c>
      <c r="I132" s="15">
        <f>VLOOKUP(B132,[1]GD_CHAM_CONG!$C$6:$AS$934,39,FALSE)+VLOOKUP(B132,[1]GD_CHAM_CONG!$C$6:$AS$934,40,FALSE)+VLOOKUP(B132,[1]GD_CHAM_CONG!$C$6:$AS$934,41,FALSE)+VLOOKUP(B132,[1]GD_CHAM_CONG!$C$6:$AS$934,42,FALSE)+VLOOKUP(B132,[1]GD_CHAM_CONG!$C$6:$AS$934,43,FALSE)</f>
        <v>0</v>
      </c>
      <c r="J132" s="15">
        <f>VLOOKUP(B132,[1]GD_CHAM_CONG!$C$6:$AV$934,44,FALSE)+VLOOKUP(B132,[1]GD_CHAM_CONG!$C$6:$AV$934,45,FALSE)+VLOOKUP(B132,[1]GD_CHAM_CONG!$C$6:$AV$934,46,FALSE)</f>
        <v>0</v>
      </c>
      <c r="K132" s="15">
        <f>VLOOKUP(B132,[1]GD_CHAM_CONG!$C$6:$AW$934,47,FALSE)</f>
        <v>0</v>
      </c>
      <c r="L132" s="15">
        <f>VLOOKUP(B132,[1]GD_CHAM_CONG!$C$6:$AZ$934,48,FALSE)</f>
        <v>0</v>
      </c>
      <c r="M132" s="15">
        <f>VLOOKUP(B132,[1]GD_CHAM_CONG!$C$6:$BF$934,50,FALSE)+VLOOKUP(B132,[1]GD_CHAM_CONG!$C$6:$BF$934,51,FALSE)+VLOOKUP(B132,[1]GD_CHAM_CONG!$C$6:$BF$934,52,FALSE)+VLOOKUP(B132,[1]GD_CHAM_CONG!$C$6:$BF$934,53,FALSE)+VLOOKUP(B132,[1]GD_CHAM_CONG!$C$6:$BF$934,54,FALSE)</f>
        <v>0</v>
      </c>
      <c r="N132" s="16">
        <f>VLOOKUP(B132,[1]GD_CHAM_CONG!$C$1:$BK$473,61,FALSE)</f>
        <v>0.96</v>
      </c>
      <c r="O132" s="16">
        <f>VLOOKUP(B132,[1]GD_LCD_HS_LNS!$B$4:$F$469,5,FALSE)</f>
        <v>1.7</v>
      </c>
      <c r="P132" s="17">
        <f>VLOOKUP(B132,[1]RPT_LNS_LUONG_CHE_DO!$B$5:$BC$548,54,FALSE)</f>
        <v>7343999.9999999991</v>
      </c>
      <c r="Q132" s="17">
        <f>VLOOKUP(B132,[1]RPT_LNS_LUONG_CHE_DO!$B$5:$CD$916,81,FALSE)</f>
        <v>0</v>
      </c>
      <c r="R132" s="17">
        <f>VLOOKUP(B132,[1]RPT_PHU_CAP_TN!$B$5:$G$992,6,FALSE)</f>
        <v>0</v>
      </c>
      <c r="S132" s="17">
        <f>VLOOKUP(B132,[1]RPT_TIEN_AN_TRUA!$B$5:$I$993,8,FALSE)</f>
        <v>680000</v>
      </c>
      <c r="T132" s="17">
        <f>VLOOKUP(B132,[1]RPT_LNS_LUONG_CHE_DO!$B$5:$BX$920,75,FALSE)+VLOOKUP(B132,[1]RPT_LNS_LUONG_CHE_DO!$B$5:$BY$920,76,FALSE)</f>
        <v>447115.38461538468</v>
      </c>
      <c r="U132" s="13">
        <f>VLOOKUP(B132,[1]RPT_CAC_KHOAN_GIAM_TRU!$B$4:$I$472,7,FALSE) + VLOOKUP(B132,[1]RPT_CAC_KHOAN_GIAM_TRU!$B$4:$I$472,8,FALSE)</f>
        <v>149038.46153846156</v>
      </c>
      <c r="V132" s="17">
        <f t="shared" si="0"/>
        <v>8471115.384615384</v>
      </c>
      <c r="W132" s="18">
        <f>VLOOKUP(B132,[1]RPT_BAO_HIEM!$B$5:$N$992,11,FALSE)</f>
        <v>310000</v>
      </c>
      <c r="X132" s="18">
        <f>VLOOKUP(B132,[1]RPT_BAO_HIEM!$B$5:$N$992,12,FALSE)</f>
        <v>58125</v>
      </c>
      <c r="Y132" s="18">
        <f>VLOOKUP(B132,[1]RPT_BAO_HIEM!$B$5:$N$992,13,FALSE)</f>
        <v>38750</v>
      </c>
      <c r="Z132" s="19">
        <f>MIN(VLOOKUP(B132,[1]RPT_DOAN_PHI!$B$5:$H$894,7,FALSE),115000)</f>
        <v>38750</v>
      </c>
      <c r="AA132" s="18">
        <f>VLOOKUP(B132,[1]RPT_THUE!$B$5:$H$850,7,FALSE)</f>
        <v>0</v>
      </c>
      <c r="AB132" s="18">
        <f t="shared" si="1"/>
        <v>445625</v>
      </c>
      <c r="AC132" s="20">
        <f t="shared" si="2"/>
        <v>8025490.384615384</v>
      </c>
      <c r="AD132" s="21"/>
      <c r="AE132" s="21"/>
      <c r="AF132" s="20">
        <f t="shared" si="3"/>
        <v>8025490.384615384</v>
      </c>
    </row>
    <row r="133" spans="1:43" ht="19.5" customHeight="1">
      <c r="A133" s="12">
        <f t="shared" si="5"/>
        <v>127</v>
      </c>
      <c r="B133" s="40">
        <f>[1]GD_CHUNG!B134</f>
        <v>11111</v>
      </c>
      <c r="C133" s="42" t="str">
        <f>[1]GD_CHUNG!C134</f>
        <v>Phạm Kim Hoàn</v>
      </c>
      <c r="D133" s="42" t="str">
        <f>[1]GD_CHUNG!D134</f>
        <v>NV PVHK</v>
      </c>
      <c r="E133" s="13" t="str">
        <f>[1]GD_CHUNG!G134</f>
        <v>HD3N</v>
      </c>
      <c r="F133" s="14">
        <f>VLOOKUP(B133,[1]GD_LCD_HS_LNS!$B$4:$E$993,4,FALSE)</f>
        <v>3875000</v>
      </c>
      <c r="G133" s="54">
        <f>VLOOKUP(B133,[1]GD_CHUNG!$B$5:$N$532,13,FALSE)</f>
        <v>19026970093011</v>
      </c>
      <c r="H133" s="15">
        <f>VLOOKUP(B133,[1]GD_CHAM_CONG!$C$6:$AN$934,38,FALSE)</f>
        <v>0</v>
      </c>
      <c r="I133" s="15">
        <f>VLOOKUP(B133,[1]GD_CHAM_CONG!$C$6:$AS$934,39,FALSE)+VLOOKUP(B133,[1]GD_CHAM_CONG!$C$6:$AS$934,40,FALSE)+VLOOKUP(B133,[1]GD_CHAM_CONG!$C$6:$AS$934,41,FALSE)+VLOOKUP(B133,[1]GD_CHAM_CONG!$C$6:$AS$934,42,FALSE)+VLOOKUP(B133,[1]GD_CHAM_CONG!$C$6:$AS$934,43,FALSE)</f>
        <v>0</v>
      </c>
      <c r="J133" s="15">
        <f>VLOOKUP(B133,[1]GD_CHAM_CONG!$C$6:$AV$934,44,FALSE)+VLOOKUP(B133,[1]GD_CHAM_CONG!$C$6:$AV$934,45,FALSE)+VLOOKUP(B133,[1]GD_CHAM_CONG!$C$6:$AV$934,46,FALSE)</f>
        <v>27</v>
      </c>
      <c r="K133" s="15">
        <f>VLOOKUP(B133,[1]GD_CHAM_CONG!$C$6:$AW$934,47,FALSE)</f>
        <v>0</v>
      </c>
      <c r="L133" s="15">
        <f>VLOOKUP(B133,[1]GD_CHAM_CONG!$C$6:$AZ$934,48,FALSE)</f>
        <v>0</v>
      </c>
      <c r="M133" s="15">
        <f>VLOOKUP(B133,[1]GD_CHAM_CONG!$C$6:$BF$934,50,FALSE)+VLOOKUP(B133,[1]GD_CHAM_CONG!$C$6:$BF$934,51,FALSE)+VLOOKUP(B133,[1]GD_CHAM_CONG!$C$6:$BF$934,52,FALSE)+VLOOKUP(B133,[1]GD_CHAM_CONG!$C$6:$BF$934,53,FALSE)+VLOOKUP(B133,[1]GD_CHAM_CONG!$C$6:$BF$934,54,FALSE)</f>
        <v>0</v>
      </c>
      <c r="N133" s="16">
        <f>VLOOKUP(B133,[1]GD_CHAM_CONG!$C$1:$BK$473,61,FALSE)</f>
        <v>1</v>
      </c>
      <c r="O133" s="16">
        <f>VLOOKUP(B133,[1]GD_LCD_HS_LNS!$B$4:$F$469,5,FALSE)</f>
        <v>1.6</v>
      </c>
      <c r="P133" s="17">
        <f>VLOOKUP(B133,[1]RPT_LNS_LUONG_CHE_DO!$B$5:$BC$548,54,FALSE)</f>
        <v>720000.00000000012</v>
      </c>
      <c r="Q133" s="17">
        <f>VLOOKUP(B133,[1]RPT_LNS_LUONG_CHE_DO!$B$5:$CD$916,81,FALSE)</f>
        <v>0</v>
      </c>
      <c r="R133" s="17">
        <f>VLOOKUP(B133,[1]RPT_PHU_CAP_TN!$B$5:$G$992,6,FALSE)</f>
        <v>0</v>
      </c>
      <c r="S133" s="17">
        <f>VLOOKUP(B133,[1]RPT_TIEN_AN_TRUA!$B$5:$I$993,8,FALSE)</f>
        <v>0</v>
      </c>
      <c r="T133" s="17">
        <f>VLOOKUP(B133,[1]RPT_LNS_LUONG_CHE_DO!$B$5:$BX$920,75,FALSE)+VLOOKUP(B133,[1]RPT_LNS_LUONG_CHE_DO!$B$5:$BY$920,76,FALSE)</f>
        <v>0</v>
      </c>
      <c r="U133" s="13">
        <f>VLOOKUP(B133,[1]RPT_CAC_KHOAN_GIAM_TRU!$B$4:$I$472,7,FALSE) + VLOOKUP(B133,[1]RPT_CAC_KHOAN_GIAM_TRU!$B$4:$I$472,8,FALSE)</f>
        <v>0</v>
      </c>
      <c r="V133" s="17">
        <f t="shared" si="0"/>
        <v>720000.00000000012</v>
      </c>
      <c r="W133" s="18">
        <f>VLOOKUP(B133,[1]RPT_BAO_HIEM!$B$5:$N$992,11,FALSE)</f>
        <v>0</v>
      </c>
      <c r="X133" s="18">
        <f>VLOOKUP(B133,[1]RPT_BAO_HIEM!$B$5:$N$992,12,FALSE)</f>
        <v>0</v>
      </c>
      <c r="Y133" s="18">
        <f>VLOOKUP(B133,[1]RPT_BAO_HIEM!$B$5:$N$992,13,FALSE)</f>
        <v>0</v>
      </c>
      <c r="Z133" s="19">
        <f>MIN(VLOOKUP(B133,[1]RPT_DOAN_PHI!$B$5:$H$894,7,FALSE),115000)</f>
        <v>0</v>
      </c>
      <c r="AA133" s="18">
        <f>VLOOKUP(B133,[1]RPT_THUE!$B$5:$H$850,7,FALSE)</f>
        <v>0</v>
      </c>
      <c r="AB133" s="18">
        <f t="shared" si="1"/>
        <v>0</v>
      </c>
      <c r="AC133" s="20">
        <f t="shared" si="2"/>
        <v>720000.00000000012</v>
      </c>
      <c r="AD133" s="21"/>
      <c r="AE133" s="21"/>
      <c r="AF133" s="20">
        <f t="shared" si="3"/>
        <v>720000.00000000012</v>
      </c>
    </row>
    <row r="134" spans="1:43" ht="19.5" customHeight="1">
      <c r="A134" s="12">
        <f t="shared" si="5"/>
        <v>128</v>
      </c>
      <c r="B134" s="40">
        <f>[1]GD_CHUNG!B135</f>
        <v>11116</v>
      </c>
      <c r="C134" s="42" t="str">
        <f>[1]GD_CHUNG!C135</f>
        <v>Đỗ Thanh Bình</v>
      </c>
      <c r="D134" s="42" t="str">
        <f>[1]GD_CHUNG!D135</f>
        <v>NV PVHK</v>
      </c>
      <c r="E134" s="13" t="str">
        <f>[1]GD_CHUNG!G135</f>
        <v>HD3N</v>
      </c>
      <c r="F134" s="14">
        <f>VLOOKUP(B134,[1]GD_LCD_HS_LNS!$B$4:$E$993,4,FALSE)</f>
        <v>3875000</v>
      </c>
      <c r="G134" s="54">
        <f>VLOOKUP(B134,[1]GD_CHUNG!$B$5:$N$532,13,FALSE)</f>
        <v>19026970098011</v>
      </c>
      <c r="H134" s="15">
        <f>VLOOKUP(B134,[1]GD_CHAM_CONG!$C$6:$AN$934,38,FALSE)</f>
        <v>21</v>
      </c>
      <c r="I134" s="15">
        <f>VLOOKUP(B134,[1]GD_CHAM_CONG!$C$6:$AS$934,39,FALSE)+VLOOKUP(B134,[1]GD_CHAM_CONG!$C$6:$AS$934,40,FALSE)+VLOOKUP(B134,[1]GD_CHAM_CONG!$C$6:$AS$934,41,FALSE)+VLOOKUP(B134,[1]GD_CHAM_CONG!$C$6:$AS$934,42,FALSE)+VLOOKUP(B134,[1]GD_CHAM_CONG!$C$6:$AS$934,43,FALSE)</f>
        <v>6</v>
      </c>
      <c r="J134" s="15">
        <f>VLOOKUP(B134,[1]GD_CHAM_CONG!$C$6:$AV$934,44,FALSE)+VLOOKUP(B134,[1]GD_CHAM_CONG!$C$6:$AV$934,45,FALSE)+VLOOKUP(B134,[1]GD_CHAM_CONG!$C$6:$AV$934,46,FALSE)</f>
        <v>0</v>
      </c>
      <c r="K134" s="15">
        <f>VLOOKUP(B134,[1]GD_CHAM_CONG!$C$6:$AW$934,47,FALSE)</f>
        <v>0</v>
      </c>
      <c r="L134" s="15">
        <f>VLOOKUP(B134,[1]GD_CHAM_CONG!$C$6:$AZ$934,48,FALSE)</f>
        <v>0</v>
      </c>
      <c r="M134" s="15">
        <f>VLOOKUP(B134,[1]GD_CHAM_CONG!$C$6:$BF$934,50,FALSE)+VLOOKUP(B134,[1]GD_CHAM_CONG!$C$6:$BF$934,51,FALSE)+VLOOKUP(B134,[1]GD_CHAM_CONG!$C$6:$BF$934,52,FALSE)+VLOOKUP(B134,[1]GD_CHAM_CONG!$C$6:$BF$934,53,FALSE)+VLOOKUP(B134,[1]GD_CHAM_CONG!$C$6:$BF$934,54,FALSE)</f>
        <v>0</v>
      </c>
      <c r="N134" s="16">
        <f>VLOOKUP(B134,[1]GD_CHAM_CONG!$C$1:$BK$473,61,FALSE)</f>
        <v>1</v>
      </c>
      <c r="O134" s="16">
        <f>VLOOKUP(B134,[1]GD_LCD_HS_LNS!$B$4:$F$469,5,FALSE)</f>
        <v>1.8</v>
      </c>
      <c r="P134" s="17">
        <f>VLOOKUP(B134,[1]RPT_LNS_LUONG_CHE_DO!$B$5:$BC$548,54,FALSE)</f>
        <v>6300000.0000000009</v>
      </c>
      <c r="Q134" s="17">
        <f>VLOOKUP(B134,[1]RPT_LNS_LUONG_CHE_DO!$B$5:$CD$916,81,FALSE)</f>
        <v>0</v>
      </c>
      <c r="R134" s="17">
        <f>VLOOKUP(B134,[1]RPT_PHU_CAP_TN!$B$5:$G$992,6,FALSE)</f>
        <v>0</v>
      </c>
      <c r="S134" s="17">
        <f>VLOOKUP(B134,[1]RPT_TIEN_AN_TRUA!$B$5:$I$993,8,FALSE)</f>
        <v>528888.88888888888</v>
      </c>
      <c r="T134" s="17">
        <f>VLOOKUP(B134,[1]RPT_LNS_LUONG_CHE_DO!$B$5:$BX$920,75,FALSE)+VLOOKUP(B134,[1]RPT_LNS_LUONG_CHE_DO!$B$5:$BY$920,76,FALSE)</f>
        <v>0</v>
      </c>
      <c r="U134" s="13">
        <f>VLOOKUP(B134,[1]RPT_CAC_KHOAN_GIAM_TRU!$B$4:$I$472,7,FALSE) + VLOOKUP(B134,[1]RPT_CAC_KHOAN_GIAM_TRU!$B$4:$I$472,8,FALSE)</f>
        <v>0</v>
      </c>
      <c r="V134" s="17">
        <f t="shared" si="0"/>
        <v>6828888.8888888899</v>
      </c>
      <c r="W134" s="18">
        <f>VLOOKUP(B134,[1]RPT_BAO_HIEM!$B$5:$N$992,11,FALSE)</f>
        <v>310000</v>
      </c>
      <c r="X134" s="18">
        <f>VLOOKUP(B134,[1]RPT_BAO_HIEM!$B$5:$N$992,12,FALSE)</f>
        <v>58125</v>
      </c>
      <c r="Y134" s="18">
        <f>VLOOKUP(B134,[1]RPT_BAO_HIEM!$B$5:$N$992,13,FALSE)</f>
        <v>38750</v>
      </c>
      <c r="Z134" s="19">
        <f>MIN(VLOOKUP(B134,[1]RPT_DOAN_PHI!$B$5:$H$894,7,FALSE),115000)</f>
        <v>38750</v>
      </c>
      <c r="AA134" s="18">
        <f>VLOOKUP(B134,[1]RPT_THUE!$B$5:$H$850,7,FALSE)</f>
        <v>0</v>
      </c>
      <c r="AB134" s="18">
        <f t="shared" si="1"/>
        <v>445625</v>
      </c>
      <c r="AC134" s="20">
        <f t="shared" si="2"/>
        <v>6383263.8888888899</v>
      </c>
      <c r="AD134" s="21"/>
      <c r="AE134" s="21"/>
      <c r="AF134" s="20">
        <f t="shared" si="3"/>
        <v>6383263.8888888899</v>
      </c>
    </row>
    <row r="135" spans="1:43" ht="19.5" customHeight="1">
      <c r="A135" s="12">
        <f t="shared" si="5"/>
        <v>129</v>
      </c>
      <c r="B135" s="40">
        <f>[1]GD_CHUNG!B137</f>
        <v>11123</v>
      </c>
      <c r="C135" s="42" t="str">
        <f>[1]GD_CHUNG!C137</f>
        <v>Bùi Thị Bảo Ngọc</v>
      </c>
      <c r="D135" s="42" t="str">
        <f>[1]GD_CHUNG!D137</f>
        <v>NV PVHK</v>
      </c>
      <c r="E135" s="13" t="str">
        <f>[1]GD_CHUNG!G137</f>
        <v>HD3N</v>
      </c>
      <c r="F135" s="14">
        <f>VLOOKUP(B135,[1]GD_LCD_HS_LNS!$B$4:$E$993,4,FALSE)</f>
        <v>3875000</v>
      </c>
      <c r="G135" s="54">
        <f>VLOOKUP(B135,[1]GD_CHUNG!$B$5:$N$532,13,FALSE)</f>
        <v>19026970104011</v>
      </c>
      <c r="H135" s="15">
        <f>VLOOKUP(B135,[1]GD_CHAM_CONG!$C$6:$AN$934,38,FALSE)</f>
        <v>27</v>
      </c>
      <c r="I135" s="15">
        <f>VLOOKUP(B135,[1]GD_CHAM_CONG!$C$6:$AS$934,39,FALSE)+VLOOKUP(B135,[1]GD_CHAM_CONG!$C$6:$AS$934,40,FALSE)+VLOOKUP(B135,[1]GD_CHAM_CONG!$C$6:$AS$934,41,FALSE)+VLOOKUP(B135,[1]GD_CHAM_CONG!$C$6:$AS$934,42,FALSE)+VLOOKUP(B135,[1]GD_CHAM_CONG!$C$6:$AS$934,43,FALSE)</f>
        <v>0</v>
      </c>
      <c r="J135" s="15">
        <f>VLOOKUP(B135,[1]GD_CHAM_CONG!$C$6:$AV$934,44,FALSE)+VLOOKUP(B135,[1]GD_CHAM_CONG!$C$6:$AV$934,45,FALSE)+VLOOKUP(B135,[1]GD_CHAM_CONG!$C$6:$AV$934,46,FALSE)</f>
        <v>0</v>
      </c>
      <c r="K135" s="15">
        <f>VLOOKUP(B135,[1]GD_CHAM_CONG!$C$6:$AW$934,47,FALSE)</f>
        <v>0</v>
      </c>
      <c r="L135" s="15">
        <f>VLOOKUP(B135,[1]GD_CHAM_CONG!$C$6:$AZ$934,48,FALSE)</f>
        <v>0</v>
      </c>
      <c r="M135" s="15">
        <f>VLOOKUP(B135,[1]GD_CHAM_CONG!$C$6:$BF$934,50,FALSE)+VLOOKUP(B135,[1]GD_CHAM_CONG!$C$6:$BF$934,51,FALSE)+VLOOKUP(B135,[1]GD_CHAM_CONG!$C$6:$BF$934,52,FALSE)+VLOOKUP(B135,[1]GD_CHAM_CONG!$C$6:$BF$934,53,FALSE)+VLOOKUP(B135,[1]GD_CHAM_CONG!$C$6:$BF$934,54,FALSE)</f>
        <v>0</v>
      </c>
      <c r="N135" s="16">
        <f>VLOOKUP(B135,[1]GD_CHAM_CONG!$C$1:$BK$473,61,FALSE)</f>
        <v>0.85</v>
      </c>
      <c r="O135" s="16">
        <f>VLOOKUP(B135,[1]GD_LCD_HS_LNS!$B$4:$F$469,5,FALSE)</f>
        <v>1.8</v>
      </c>
      <c r="P135" s="17">
        <f>VLOOKUP(B135,[1]RPT_LNS_LUONG_CHE_DO!$B$5:$BC$548,54,FALSE)</f>
        <v>6885000</v>
      </c>
      <c r="Q135" s="17">
        <f>VLOOKUP(B135,[1]RPT_LNS_LUONG_CHE_DO!$B$5:$CD$916,81,FALSE)</f>
        <v>0</v>
      </c>
      <c r="R135" s="17">
        <f>VLOOKUP(B135,[1]RPT_PHU_CAP_TN!$B$5:$G$992,6,FALSE)</f>
        <v>0</v>
      </c>
      <c r="S135" s="17">
        <f>VLOOKUP(B135,[1]RPT_TIEN_AN_TRUA!$B$5:$I$993,8,FALSE)</f>
        <v>680000</v>
      </c>
      <c r="T135" s="17">
        <f>VLOOKUP(B135,[1]RPT_LNS_LUONG_CHE_DO!$B$5:$BX$920,75,FALSE)+VLOOKUP(B135,[1]RPT_LNS_LUONG_CHE_DO!$B$5:$BY$920,76,FALSE)</f>
        <v>447115.38461538468</v>
      </c>
      <c r="U135" s="13">
        <f>VLOOKUP(B135,[1]RPT_CAC_KHOAN_GIAM_TRU!$B$4:$I$472,7,FALSE) + VLOOKUP(B135,[1]RPT_CAC_KHOAN_GIAM_TRU!$B$4:$I$472,8,FALSE)</f>
        <v>149038.46153846156</v>
      </c>
      <c r="V135" s="17">
        <f t="shared" si="0"/>
        <v>8012115.384615385</v>
      </c>
      <c r="W135" s="18">
        <f>VLOOKUP(B135,[1]RPT_BAO_HIEM!$B$5:$N$992,11,FALSE)</f>
        <v>310000</v>
      </c>
      <c r="X135" s="18">
        <f>VLOOKUP(B135,[1]RPT_BAO_HIEM!$B$5:$N$992,12,FALSE)</f>
        <v>58125</v>
      </c>
      <c r="Y135" s="18">
        <f>VLOOKUP(B135,[1]RPT_BAO_HIEM!$B$5:$N$992,13,FALSE)</f>
        <v>38750</v>
      </c>
      <c r="Z135" s="19">
        <f>MIN(VLOOKUP(B135,[1]RPT_DOAN_PHI!$B$5:$H$894,7,FALSE),115000)</f>
        <v>38750</v>
      </c>
      <c r="AA135" s="18">
        <f>VLOOKUP(B135,[1]RPT_THUE!$B$5:$H$850,7,FALSE)</f>
        <v>0</v>
      </c>
      <c r="AB135" s="18">
        <f t="shared" si="1"/>
        <v>445625</v>
      </c>
      <c r="AC135" s="20">
        <f t="shared" si="2"/>
        <v>7566490.384615385</v>
      </c>
      <c r="AD135" s="21"/>
      <c r="AE135" s="21"/>
      <c r="AF135" s="20">
        <f t="shared" si="3"/>
        <v>7566490.384615385</v>
      </c>
    </row>
    <row r="136" spans="1:43" ht="19.5" customHeight="1">
      <c r="A136" s="12">
        <f t="shared" si="5"/>
        <v>130</v>
      </c>
      <c r="B136" s="40">
        <f>[1]GD_CHUNG!B138</f>
        <v>11764</v>
      </c>
      <c r="C136" s="42" t="str">
        <f>[1]GD_CHUNG!C138</f>
        <v>Nguyễn Thu Huyền</v>
      </c>
      <c r="D136" s="42" t="str">
        <f>[1]GD_CHUNG!D138</f>
        <v>NV PVHK</v>
      </c>
      <c r="E136" s="13" t="str">
        <f>[1]GD_CHUNG!G138</f>
        <v>HD3N</v>
      </c>
      <c r="F136" s="14">
        <f>VLOOKUP(B136,[1]GD_LCD_HS_LNS!$B$4:$E$993,4,FALSE)</f>
        <v>3875000</v>
      </c>
      <c r="G136" s="54">
        <f>VLOOKUP(B136,[1]GD_CHUNG!$B$5:$N$532,13,FALSE)</f>
        <v>19027522771011</v>
      </c>
      <c r="H136" s="15">
        <f>VLOOKUP(B136,[1]GD_CHAM_CONG!$C$6:$AN$934,38,FALSE)</f>
        <v>3</v>
      </c>
      <c r="I136" s="15">
        <f>VLOOKUP(B136,[1]GD_CHAM_CONG!$C$6:$AS$934,39,FALSE)+VLOOKUP(B136,[1]GD_CHAM_CONG!$C$6:$AS$934,40,FALSE)+VLOOKUP(B136,[1]GD_CHAM_CONG!$C$6:$AS$934,41,FALSE)+VLOOKUP(B136,[1]GD_CHAM_CONG!$C$6:$AS$934,42,FALSE)+VLOOKUP(B136,[1]GD_CHAM_CONG!$C$6:$AS$934,43,FALSE)</f>
        <v>0</v>
      </c>
      <c r="J136" s="15">
        <f>VLOOKUP(B136,[1]GD_CHAM_CONG!$C$6:$AV$934,44,FALSE)+VLOOKUP(B136,[1]GD_CHAM_CONG!$C$6:$AV$934,45,FALSE)+VLOOKUP(B136,[1]GD_CHAM_CONG!$C$6:$AV$934,46,FALSE)</f>
        <v>24</v>
      </c>
      <c r="K136" s="15">
        <f>VLOOKUP(B136,[1]GD_CHAM_CONG!$C$6:$AW$934,47,FALSE)</f>
        <v>0</v>
      </c>
      <c r="L136" s="15">
        <f>VLOOKUP(B136,[1]GD_CHAM_CONG!$C$6:$AZ$934,48,FALSE)</f>
        <v>0</v>
      </c>
      <c r="M136" s="15">
        <f>VLOOKUP(B136,[1]GD_CHAM_CONG!$C$6:$BF$934,50,FALSE)+VLOOKUP(B136,[1]GD_CHAM_CONG!$C$6:$BF$934,51,FALSE)+VLOOKUP(B136,[1]GD_CHAM_CONG!$C$6:$BF$934,52,FALSE)+VLOOKUP(B136,[1]GD_CHAM_CONG!$C$6:$BF$934,53,FALSE)+VLOOKUP(B136,[1]GD_CHAM_CONG!$C$6:$BF$934,54,FALSE)</f>
        <v>0</v>
      </c>
      <c r="N136" s="16">
        <f>VLOOKUP(B136,[1]GD_CHAM_CONG!$C$1:$BK$473,61,FALSE)</f>
        <v>1</v>
      </c>
      <c r="O136" s="16">
        <f>VLOOKUP(B136,[1]GD_LCD_HS_LNS!$B$4:$F$469,5,FALSE)</f>
        <v>1.6</v>
      </c>
      <c r="P136" s="17">
        <f>VLOOKUP(B136,[1]RPT_LNS_LUONG_CHE_DO!$B$5:$BC$548,54,FALSE)</f>
        <v>1440000.0000000002</v>
      </c>
      <c r="Q136" s="17">
        <f>VLOOKUP(B136,[1]RPT_LNS_LUONG_CHE_DO!$B$5:$CD$916,81,FALSE)</f>
        <v>0</v>
      </c>
      <c r="R136" s="17">
        <f>VLOOKUP(B136,[1]RPT_PHU_CAP_TN!$B$5:$G$992,6,FALSE)</f>
        <v>0</v>
      </c>
      <c r="S136" s="17">
        <f>VLOOKUP(B136,[1]RPT_TIEN_AN_TRUA!$B$5:$I$993,8,FALSE)</f>
        <v>75555.555555555547</v>
      </c>
      <c r="T136" s="17">
        <f>VLOOKUP(B136,[1]RPT_LNS_LUONG_CHE_DO!$B$5:$BX$920,75,FALSE)+VLOOKUP(B136,[1]RPT_LNS_LUONG_CHE_DO!$B$5:$BY$920,76,FALSE)</f>
        <v>0</v>
      </c>
      <c r="U136" s="13">
        <f>VLOOKUP(B136,[1]RPT_CAC_KHOAN_GIAM_TRU!$B$4:$I$472,7,FALSE) + VLOOKUP(B136,[1]RPT_CAC_KHOAN_GIAM_TRU!$B$4:$I$472,8,FALSE)</f>
        <v>0</v>
      </c>
      <c r="V136" s="17">
        <f t="shared" si="0"/>
        <v>1515555.5555555557</v>
      </c>
      <c r="W136" s="18">
        <f>VLOOKUP(B136,[1]RPT_BAO_HIEM!$B$5:$N$992,11,FALSE)</f>
        <v>0</v>
      </c>
      <c r="X136" s="18">
        <f>VLOOKUP(B136,[1]RPT_BAO_HIEM!$B$5:$N$992,12,FALSE)</f>
        <v>0</v>
      </c>
      <c r="Y136" s="18">
        <f>VLOOKUP(B136,[1]RPT_BAO_HIEM!$B$5:$N$992,13,FALSE)</f>
        <v>0</v>
      </c>
      <c r="Z136" s="19">
        <f>MIN(VLOOKUP(B136,[1]RPT_DOAN_PHI!$B$5:$H$894,7,FALSE),115000)</f>
        <v>0</v>
      </c>
      <c r="AA136" s="18">
        <f>VLOOKUP(B136,[1]RPT_THUE!$B$5:$H$850,7,FALSE)</f>
        <v>0</v>
      </c>
      <c r="AB136" s="18">
        <f t="shared" si="1"/>
        <v>0</v>
      </c>
      <c r="AC136" s="20">
        <f t="shared" si="2"/>
        <v>1515555.5555555557</v>
      </c>
      <c r="AD136" s="21"/>
      <c r="AE136" s="21"/>
      <c r="AF136" s="20">
        <f t="shared" si="3"/>
        <v>1515555.5555555557</v>
      </c>
    </row>
    <row r="137" spans="1:43" ht="19.5" customHeight="1">
      <c r="A137" s="12">
        <f t="shared" ref="A137:A200" si="6">+A136+1</f>
        <v>131</v>
      </c>
      <c r="B137" s="40">
        <f>[1]GD_CHUNG!B139</f>
        <v>12281</v>
      </c>
      <c r="C137" s="42" t="str">
        <f>[1]GD_CHUNG!C139</f>
        <v>Nguyễn Minh Phương</v>
      </c>
      <c r="D137" s="42" t="str">
        <f>[1]GD_CHUNG!D139</f>
        <v>NV PVHK</v>
      </c>
      <c r="E137" s="13" t="str">
        <f>[1]GD_CHUNG!G139</f>
        <v>HD3N</v>
      </c>
      <c r="F137" s="14">
        <f>VLOOKUP(B137,[1]GD_LCD_HS_LNS!$B$4:$E$993,4,FALSE)</f>
        <v>3875000</v>
      </c>
      <c r="G137" s="54">
        <f>VLOOKUP(B137,[1]GD_CHUNG!$B$5:$N$532,13,FALSE)</f>
        <v>19021264267771</v>
      </c>
      <c r="H137" s="15">
        <f>VLOOKUP(B137,[1]GD_CHAM_CONG!$C$6:$AN$934,38,FALSE)</f>
        <v>27</v>
      </c>
      <c r="I137" s="15">
        <f>VLOOKUP(B137,[1]GD_CHAM_CONG!$C$6:$AS$934,39,FALSE)+VLOOKUP(B137,[1]GD_CHAM_CONG!$C$6:$AS$934,40,FALSE)+VLOOKUP(B137,[1]GD_CHAM_CONG!$C$6:$AS$934,41,FALSE)+VLOOKUP(B137,[1]GD_CHAM_CONG!$C$6:$AS$934,42,FALSE)+VLOOKUP(B137,[1]GD_CHAM_CONG!$C$6:$AS$934,43,FALSE)</f>
        <v>0</v>
      </c>
      <c r="J137" s="15">
        <f>VLOOKUP(B137,[1]GD_CHAM_CONG!$C$6:$AV$934,44,FALSE)+VLOOKUP(B137,[1]GD_CHAM_CONG!$C$6:$AV$934,45,FALSE)+VLOOKUP(B137,[1]GD_CHAM_CONG!$C$6:$AV$934,46,FALSE)</f>
        <v>0</v>
      </c>
      <c r="K137" s="15">
        <f>VLOOKUP(B137,[1]GD_CHAM_CONG!$C$6:$AW$934,47,FALSE)</f>
        <v>0</v>
      </c>
      <c r="L137" s="15">
        <f>VLOOKUP(B137,[1]GD_CHAM_CONG!$C$6:$AZ$934,48,FALSE)</f>
        <v>0</v>
      </c>
      <c r="M137" s="15">
        <f>VLOOKUP(B137,[1]GD_CHAM_CONG!$C$6:$BF$934,50,FALSE)+VLOOKUP(B137,[1]GD_CHAM_CONG!$C$6:$BF$934,51,FALSE)+VLOOKUP(B137,[1]GD_CHAM_CONG!$C$6:$BF$934,52,FALSE)+VLOOKUP(B137,[1]GD_CHAM_CONG!$C$6:$BF$934,53,FALSE)+VLOOKUP(B137,[1]GD_CHAM_CONG!$C$6:$BF$934,54,FALSE)</f>
        <v>0</v>
      </c>
      <c r="N137" s="16">
        <f>VLOOKUP(B137,[1]GD_CHAM_CONG!$C$1:$BK$473,61,FALSE)</f>
        <v>1</v>
      </c>
      <c r="O137" s="16">
        <f>VLOOKUP(B137,[1]GD_LCD_HS_LNS!$B$4:$F$469,5,FALSE)</f>
        <v>1.6</v>
      </c>
      <c r="P137" s="17">
        <f>VLOOKUP(B137,[1]RPT_LNS_LUONG_CHE_DO!$B$5:$BC$548,54,FALSE)</f>
        <v>7200000</v>
      </c>
      <c r="Q137" s="17">
        <f>VLOOKUP(B137,[1]RPT_LNS_LUONG_CHE_DO!$B$5:$CD$916,81,FALSE)</f>
        <v>0</v>
      </c>
      <c r="R137" s="17">
        <f>VLOOKUP(B137,[1]RPT_PHU_CAP_TN!$B$5:$G$992,6,FALSE)</f>
        <v>0</v>
      </c>
      <c r="S137" s="17">
        <f>VLOOKUP(B137,[1]RPT_TIEN_AN_TRUA!$B$5:$I$993,8,FALSE)</f>
        <v>680000</v>
      </c>
      <c r="T137" s="17">
        <f>VLOOKUP(B137,[1]RPT_LNS_LUONG_CHE_DO!$B$5:$BX$920,75,FALSE)+VLOOKUP(B137,[1]RPT_LNS_LUONG_CHE_DO!$B$5:$BY$920,76,FALSE)</f>
        <v>447115.38461538468</v>
      </c>
      <c r="U137" s="13">
        <f>VLOOKUP(B137,[1]RPT_CAC_KHOAN_GIAM_TRU!$B$4:$I$472,7,FALSE) + VLOOKUP(B137,[1]RPT_CAC_KHOAN_GIAM_TRU!$B$4:$I$472,8,FALSE)</f>
        <v>149038.46153846156</v>
      </c>
      <c r="V137" s="17">
        <f t="shared" si="0"/>
        <v>8327115.384615385</v>
      </c>
      <c r="W137" s="18">
        <f>VLOOKUP(B137,[1]RPT_BAO_HIEM!$B$5:$N$992,11,FALSE)</f>
        <v>310000</v>
      </c>
      <c r="X137" s="18">
        <f>VLOOKUP(B137,[1]RPT_BAO_HIEM!$B$5:$N$992,12,FALSE)</f>
        <v>58125</v>
      </c>
      <c r="Y137" s="18">
        <f>VLOOKUP(B137,[1]RPT_BAO_HIEM!$B$5:$N$992,13,FALSE)</f>
        <v>38750</v>
      </c>
      <c r="Z137" s="19">
        <f>MIN(VLOOKUP(B137,[1]RPT_DOAN_PHI!$B$5:$H$894,7,FALSE),115000)</f>
        <v>38750</v>
      </c>
      <c r="AA137" s="18">
        <f>VLOOKUP(B137,[1]RPT_THUE!$B$5:$H$850,7,FALSE)</f>
        <v>0</v>
      </c>
      <c r="AB137" s="18">
        <f t="shared" si="1"/>
        <v>445625</v>
      </c>
      <c r="AC137" s="20">
        <f t="shared" si="2"/>
        <v>7881490.384615385</v>
      </c>
      <c r="AD137" s="21"/>
      <c r="AE137" s="21"/>
      <c r="AF137" s="20">
        <f t="shared" si="3"/>
        <v>7881490.384615385</v>
      </c>
    </row>
    <row r="138" spans="1:43" ht="19.5" customHeight="1">
      <c r="A138" s="12">
        <f t="shared" si="6"/>
        <v>132</v>
      </c>
      <c r="B138" s="40">
        <f>[1]GD_CHUNG!B140</f>
        <v>13097</v>
      </c>
      <c r="C138" s="42" t="str">
        <f>[1]GD_CHUNG!C140</f>
        <v>Nguyễn Thu Quỳnh</v>
      </c>
      <c r="D138" s="42" t="str">
        <f>[1]GD_CHUNG!D140</f>
        <v>NV PVHK</v>
      </c>
      <c r="E138" s="13" t="str">
        <f>[1]GD_CHUNG!G140</f>
        <v>HD3N</v>
      </c>
      <c r="F138" s="14">
        <f>VLOOKUP(B138,[1]GD_LCD_HS_LNS!$B$4:$E$993,4,FALSE)</f>
        <v>3875000</v>
      </c>
      <c r="G138" s="54">
        <f>VLOOKUP(B138,[1]GD_CHUNG!$B$5:$N$532,13,FALSE)</f>
        <v>19028834686018</v>
      </c>
      <c r="H138" s="15">
        <f>VLOOKUP(B138,[1]GD_CHAM_CONG!$C$6:$AN$934,38,FALSE)</f>
        <v>27</v>
      </c>
      <c r="I138" s="15">
        <f>VLOOKUP(B138,[1]GD_CHAM_CONG!$C$6:$AS$934,39,FALSE)+VLOOKUP(B138,[1]GD_CHAM_CONG!$C$6:$AS$934,40,FALSE)+VLOOKUP(B138,[1]GD_CHAM_CONG!$C$6:$AS$934,41,FALSE)+VLOOKUP(B138,[1]GD_CHAM_CONG!$C$6:$AS$934,42,FALSE)+VLOOKUP(B138,[1]GD_CHAM_CONG!$C$6:$AS$934,43,FALSE)</f>
        <v>0</v>
      </c>
      <c r="J138" s="15">
        <f>VLOOKUP(B138,[1]GD_CHAM_CONG!$C$6:$AV$934,44,FALSE)+VLOOKUP(B138,[1]GD_CHAM_CONG!$C$6:$AV$934,45,FALSE)+VLOOKUP(B138,[1]GD_CHAM_CONG!$C$6:$AV$934,46,FALSE)</f>
        <v>0</v>
      </c>
      <c r="K138" s="15">
        <f>VLOOKUP(B138,[1]GD_CHAM_CONG!$C$6:$AW$934,47,FALSE)</f>
        <v>0</v>
      </c>
      <c r="L138" s="15">
        <f>VLOOKUP(B138,[1]GD_CHAM_CONG!$C$6:$AZ$934,48,FALSE)</f>
        <v>0</v>
      </c>
      <c r="M138" s="15">
        <f>VLOOKUP(B138,[1]GD_CHAM_CONG!$C$6:$BF$934,50,FALSE)+VLOOKUP(B138,[1]GD_CHAM_CONG!$C$6:$BF$934,51,FALSE)+VLOOKUP(B138,[1]GD_CHAM_CONG!$C$6:$BF$934,52,FALSE)+VLOOKUP(B138,[1]GD_CHAM_CONG!$C$6:$BF$934,53,FALSE)+VLOOKUP(B138,[1]GD_CHAM_CONG!$C$6:$BF$934,54,FALSE)</f>
        <v>0</v>
      </c>
      <c r="N138" s="16">
        <f>VLOOKUP(B138,[1]GD_CHAM_CONG!$C$1:$BK$473,61,FALSE)</f>
        <v>1</v>
      </c>
      <c r="O138" s="16">
        <f>VLOOKUP(B138,[1]GD_LCD_HS_LNS!$B$4:$F$469,5,FALSE)</f>
        <v>1.6</v>
      </c>
      <c r="P138" s="17">
        <f>VLOOKUP(B138,[1]RPT_LNS_LUONG_CHE_DO!$B$5:$BC$548,54,FALSE)</f>
        <v>7200000</v>
      </c>
      <c r="Q138" s="17">
        <f>VLOOKUP(B138,[1]RPT_LNS_LUONG_CHE_DO!$B$5:$CD$916,81,FALSE)</f>
        <v>0</v>
      </c>
      <c r="R138" s="17">
        <f>VLOOKUP(B138,[1]RPT_PHU_CAP_TN!$B$5:$G$992,6,FALSE)</f>
        <v>0</v>
      </c>
      <c r="S138" s="17">
        <f>VLOOKUP(B138,[1]RPT_TIEN_AN_TRUA!$B$5:$I$993,8,FALSE)</f>
        <v>680000</v>
      </c>
      <c r="T138" s="17">
        <f>VLOOKUP(B138,[1]RPT_LNS_LUONG_CHE_DO!$B$5:$BX$920,75,FALSE)+VLOOKUP(B138,[1]RPT_LNS_LUONG_CHE_DO!$B$5:$BY$920,76,FALSE)</f>
        <v>447115.38461538468</v>
      </c>
      <c r="U138" s="13">
        <f>VLOOKUP(B138,[1]RPT_CAC_KHOAN_GIAM_TRU!$B$4:$I$472,7,FALSE) + VLOOKUP(B138,[1]RPT_CAC_KHOAN_GIAM_TRU!$B$4:$I$472,8,FALSE)</f>
        <v>149038.46153846156</v>
      </c>
      <c r="V138" s="17">
        <f t="shared" si="0"/>
        <v>8327115.384615385</v>
      </c>
      <c r="W138" s="18">
        <f>VLOOKUP(B138,[1]RPT_BAO_HIEM!$B$5:$N$992,11,FALSE)</f>
        <v>310000</v>
      </c>
      <c r="X138" s="18">
        <f>VLOOKUP(B138,[1]RPT_BAO_HIEM!$B$5:$N$992,12,FALSE)</f>
        <v>58125</v>
      </c>
      <c r="Y138" s="18">
        <f>VLOOKUP(B138,[1]RPT_BAO_HIEM!$B$5:$N$992,13,FALSE)</f>
        <v>38750</v>
      </c>
      <c r="Z138" s="19">
        <f>MIN(VLOOKUP(B138,[1]RPT_DOAN_PHI!$B$5:$H$894,7,FALSE),115000)</f>
        <v>38750</v>
      </c>
      <c r="AA138" s="18">
        <f>VLOOKUP(B138,[1]RPT_THUE!$B$5:$H$850,7,FALSE)</f>
        <v>0</v>
      </c>
      <c r="AB138" s="18">
        <f t="shared" si="1"/>
        <v>445625</v>
      </c>
      <c r="AC138" s="20">
        <f t="shared" si="2"/>
        <v>7881490.384615385</v>
      </c>
      <c r="AD138" s="21"/>
      <c r="AE138" s="21"/>
      <c r="AF138" s="20">
        <f t="shared" si="3"/>
        <v>7881490.384615385</v>
      </c>
    </row>
    <row r="139" spans="1:43" ht="19.5" customHeight="1">
      <c r="A139" s="12">
        <f t="shared" si="6"/>
        <v>133</v>
      </c>
      <c r="B139" s="40">
        <f>[1]GD_CHUNG!B141</f>
        <v>13101</v>
      </c>
      <c r="C139" s="42" t="str">
        <f>[1]GD_CHUNG!C141</f>
        <v>Trần Thị Huệ</v>
      </c>
      <c r="D139" s="42" t="str">
        <f>[1]GD_CHUNG!D141</f>
        <v>NV PVHK</v>
      </c>
      <c r="E139" s="13" t="str">
        <f>[1]GD_CHUNG!G141</f>
        <v>HD3N</v>
      </c>
      <c r="F139" s="14">
        <f>VLOOKUP(B139,[1]GD_LCD_HS_LNS!$B$4:$E$993,4,FALSE)</f>
        <v>3875000</v>
      </c>
      <c r="G139" s="54">
        <f>VLOOKUP(B139,[1]GD_CHUNG!$B$5:$N$532,13,FALSE)</f>
        <v>19028834680011</v>
      </c>
      <c r="H139" s="15">
        <f>VLOOKUP(B139,[1]GD_CHAM_CONG!$C$6:$AN$934,38,FALSE)</f>
        <v>27</v>
      </c>
      <c r="I139" s="15">
        <f>VLOOKUP(B139,[1]GD_CHAM_CONG!$C$6:$AS$934,39,FALSE)+VLOOKUP(B139,[1]GD_CHAM_CONG!$C$6:$AS$934,40,FALSE)+VLOOKUP(B139,[1]GD_CHAM_CONG!$C$6:$AS$934,41,FALSE)+VLOOKUP(B139,[1]GD_CHAM_CONG!$C$6:$AS$934,42,FALSE)+VLOOKUP(B139,[1]GD_CHAM_CONG!$C$6:$AS$934,43,FALSE)</f>
        <v>0</v>
      </c>
      <c r="J139" s="15">
        <f>VLOOKUP(B139,[1]GD_CHAM_CONG!$C$6:$AV$934,44,FALSE)+VLOOKUP(B139,[1]GD_CHAM_CONG!$C$6:$AV$934,45,FALSE)+VLOOKUP(B139,[1]GD_CHAM_CONG!$C$6:$AV$934,46,FALSE)</f>
        <v>0</v>
      </c>
      <c r="K139" s="15">
        <f>VLOOKUP(B139,[1]GD_CHAM_CONG!$C$6:$AW$934,47,FALSE)</f>
        <v>0</v>
      </c>
      <c r="L139" s="15">
        <f>VLOOKUP(B139,[1]GD_CHAM_CONG!$C$6:$AZ$934,48,FALSE)</f>
        <v>0</v>
      </c>
      <c r="M139" s="15">
        <f>VLOOKUP(B139,[1]GD_CHAM_CONG!$C$6:$BF$934,50,FALSE)+VLOOKUP(B139,[1]GD_CHAM_CONG!$C$6:$BF$934,51,FALSE)+VLOOKUP(B139,[1]GD_CHAM_CONG!$C$6:$BF$934,52,FALSE)+VLOOKUP(B139,[1]GD_CHAM_CONG!$C$6:$BF$934,53,FALSE)+VLOOKUP(B139,[1]GD_CHAM_CONG!$C$6:$BF$934,54,FALSE)</f>
        <v>0</v>
      </c>
      <c r="N139" s="16">
        <f>VLOOKUP(B139,[1]GD_CHAM_CONG!$C$1:$BK$473,61,FALSE)</f>
        <v>1</v>
      </c>
      <c r="O139" s="16">
        <f>VLOOKUP(B139,[1]GD_LCD_HS_LNS!$B$4:$F$469,5,FALSE)</f>
        <v>1.6</v>
      </c>
      <c r="P139" s="17">
        <f>VLOOKUP(B139,[1]RPT_LNS_LUONG_CHE_DO!$B$5:$BC$548,54,FALSE)</f>
        <v>7200000</v>
      </c>
      <c r="Q139" s="17">
        <f>VLOOKUP(B139,[1]RPT_LNS_LUONG_CHE_DO!$B$5:$CD$916,81,FALSE)</f>
        <v>0</v>
      </c>
      <c r="R139" s="17">
        <f>VLOOKUP(B139,[1]RPT_PHU_CAP_TN!$B$5:$G$992,6,FALSE)</f>
        <v>0</v>
      </c>
      <c r="S139" s="17">
        <f>VLOOKUP(B139,[1]RPT_TIEN_AN_TRUA!$B$5:$I$993,8,FALSE)</f>
        <v>680000</v>
      </c>
      <c r="T139" s="17">
        <f>VLOOKUP(B139,[1]RPT_LNS_LUONG_CHE_DO!$B$5:$BX$920,75,FALSE)+VLOOKUP(B139,[1]RPT_LNS_LUONG_CHE_DO!$B$5:$BY$920,76,FALSE)</f>
        <v>447115.38461538468</v>
      </c>
      <c r="U139" s="13">
        <f>VLOOKUP(B139,[1]RPT_CAC_KHOAN_GIAM_TRU!$B$4:$I$472,7,FALSE) + VLOOKUP(B139,[1]RPT_CAC_KHOAN_GIAM_TRU!$B$4:$I$472,8,FALSE)</f>
        <v>149038.46153846156</v>
      </c>
      <c r="V139" s="17">
        <f t="shared" si="0"/>
        <v>8327115.384615385</v>
      </c>
      <c r="W139" s="18">
        <f>VLOOKUP(B139,[1]RPT_BAO_HIEM!$B$5:$N$992,11,FALSE)</f>
        <v>310000</v>
      </c>
      <c r="X139" s="18">
        <f>VLOOKUP(B139,[1]RPT_BAO_HIEM!$B$5:$N$992,12,FALSE)</f>
        <v>58125</v>
      </c>
      <c r="Y139" s="18">
        <f>VLOOKUP(B139,[1]RPT_BAO_HIEM!$B$5:$N$992,13,FALSE)</f>
        <v>38750</v>
      </c>
      <c r="Z139" s="19">
        <f>MIN(VLOOKUP(B139,[1]RPT_DOAN_PHI!$B$5:$H$894,7,FALSE),115000)</f>
        <v>38750</v>
      </c>
      <c r="AA139" s="18">
        <f>VLOOKUP(B139,[1]RPT_THUE!$B$5:$H$850,7,FALSE)</f>
        <v>0</v>
      </c>
      <c r="AB139" s="18">
        <f t="shared" si="1"/>
        <v>445625</v>
      </c>
      <c r="AC139" s="20">
        <f t="shared" si="2"/>
        <v>7881490.384615385</v>
      </c>
      <c r="AD139" s="21"/>
      <c r="AE139" s="21"/>
      <c r="AF139" s="20">
        <f t="shared" si="3"/>
        <v>7881490.384615385</v>
      </c>
    </row>
    <row r="140" spans="1:43" ht="19.5" customHeight="1">
      <c r="A140" s="12">
        <f t="shared" si="6"/>
        <v>134</v>
      </c>
      <c r="B140" s="40">
        <f>[1]GD_CHUNG!B142</f>
        <v>13532</v>
      </c>
      <c r="C140" s="42" t="str">
        <f>[1]GD_CHUNG!C142</f>
        <v>Nguyễn Tuấn Cường</v>
      </c>
      <c r="D140" s="42" t="str">
        <f>[1]GD_CHUNG!D142</f>
        <v>Nhân viên bốc xếp</v>
      </c>
      <c r="E140" s="13" t="str">
        <f>[1]GD_CHUNG!G142</f>
        <v>HD3N</v>
      </c>
      <c r="F140" s="14">
        <f>VLOOKUP(B140,[1]GD_LCD_HS_LNS!$B$4:$E$993,4,FALSE)</f>
        <v>3778000</v>
      </c>
      <c r="G140" s="54">
        <f>VLOOKUP(B140,[1]GD_CHUNG!$B$5:$N$532,13,FALSE)</f>
        <v>19028960219018</v>
      </c>
      <c r="H140" s="15">
        <f>VLOOKUP(B140,[1]GD_CHAM_CONG!$C$6:$AN$934,38,FALSE)</f>
        <v>27</v>
      </c>
      <c r="I140" s="15">
        <f>VLOOKUP(B140,[1]GD_CHAM_CONG!$C$6:$AS$934,39,FALSE)+VLOOKUP(B140,[1]GD_CHAM_CONG!$C$6:$AS$934,40,FALSE)+VLOOKUP(B140,[1]GD_CHAM_CONG!$C$6:$AS$934,41,FALSE)+VLOOKUP(B140,[1]GD_CHAM_CONG!$C$6:$AS$934,42,FALSE)+VLOOKUP(B140,[1]GD_CHAM_CONG!$C$6:$AS$934,43,FALSE)</f>
        <v>0</v>
      </c>
      <c r="J140" s="15">
        <f>VLOOKUP(B140,[1]GD_CHAM_CONG!$C$6:$AV$934,44,FALSE)+VLOOKUP(B140,[1]GD_CHAM_CONG!$C$6:$AV$934,45,FALSE)+VLOOKUP(B140,[1]GD_CHAM_CONG!$C$6:$AV$934,46,FALSE)</f>
        <v>0</v>
      </c>
      <c r="K140" s="15">
        <f>VLOOKUP(B140,[1]GD_CHAM_CONG!$C$6:$AW$934,47,FALSE)</f>
        <v>0</v>
      </c>
      <c r="L140" s="15">
        <f>VLOOKUP(B140,[1]GD_CHAM_CONG!$C$6:$AZ$934,48,FALSE)</f>
        <v>0</v>
      </c>
      <c r="M140" s="15">
        <f>VLOOKUP(B140,[1]GD_CHAM_CONG!$C$6:$BF$934,50,FALSE)+VLOOKUP(B140,[1]GD_CHAM_CONG!$C$6:$BF$934,51,FALSE)+VLOOKUP(B140,[1]GD_CHAM_CONG!$C$6:$BF$934,52,FALSE)+VLOOKUP(B140,[1]GD_CHAM_CONG!$C$6:$BF$934,53,FALSE)+VLOOKUP(B140,[1]GD_CHAM_CONG!$C$6:$BF$934,54,FALSE)</f>
        <v>0</v>
      </c>
      <c r="N140" s="16">
        <f>VLOOKUP(B140,[1]GD_CHAM_CONG!$C$1:$BK$473,61,FALSE)</f>
        <v>1</v>
      </c>
      <c r="O140" s="16">
        <f>VLOOKUP(B140,[1]GD_LCD_HS_LNS!$B$4:$F$469,5,FALSE)</f>
        <v>1.5</v>
      </c>
      <c r="P140" s="17">
        <f>VLOOKUP(B140,[1]RPT_LNS_LUONG_CHE_DO!$B$5:$BC$548,54,FALSE)</f>
        <v>6750000</v>
      </c>
      <c r="Q140" s="17">
        <f>VLOOKUP(B140,[1]RPT_LNS_LUONG_CHE_DO!$B$5:$CD$916,81,FALSE)</f>
        <v>0</v>
      </c>
      <c r="R140" s="17">
        <f>VLOOKUP(B140,[1]RPT_PHU_CAP_TN!$B$5:$G$992,6,FALSE)</f>
        <v>0</v>
      </c>
      <c r="S140" s="17">
        <f>VLOOKUP(B140,[1]RPT_TIEN_AN_TRUA!$B$5:$I$993,8,FALSE)</f>
        <v>680000</v>
      </c>
      <c r="T140" s="17">
        <f>VLOOKUP(B140,[1]RPT_LNS_LUONG_CHE_DO!$B$5:$BX$920,75,FALSE)+VLOOKUP(B140,[1]RPT_LNS_LUONG_CHE_DO!$B$5:$BY$920,76,FALSE)</f>
        <v>0</v>
      </c>
      <c r="U140" s="13">
        <f>VLOOKUP(B140,[1]RPT_CAC_KHOAN_GIAM_TRU!$B$4:$I$472,7,FALSE) + VLOOKUP(B140,[1]RPT_CAC_KHOAN_GIAM_TRU!$B$4:$I$472,8,FALSE)</f>
        <v>0</v>
      </c>
      <c r="V140" s="17">
        <f t="shared" si="0"/>
        <v>7430000</v>
      </c>
      <c r="W140" s="18">
        <f>VLOOKUP(B140,[1]RPT_BAO_HIEM!$B$5:$N$992,11,FALSE)</f>
        <v>302240</v>
      </c>
      <c r="X140" s="18">
        <f>VLOOKUP(B140,[1]RPT_BAO_HIEM!$B$5:$N$992,12,FALSE)</f>
        <v>56670</v>
      </c>
      <c r="Y140" s="18">
        <f>VLOOKUP(B140,[1]RPT_BAO_HIEM!$B$5:$N$992,13,FALSE)</f>
        <v>37780</v>
      </c>
      <c r="Z140" s="19">
        <f>MIN(VLOOKUP(B140,[1]RPT_DOAN_PHI!$B$5:$H$894,7,FALSE),115000)</f>
        <v>37780</v>
      </c>
      <c r="AA140" s="18">
        <f>VLOOKUP(B140,[1]RPT_THUE!$B$5:$H$850,7,FALSE)</f>
        <v>0</v>
      </c>
      <c r="AB140" s="18">
        <f t="shared" si="1"/>
        <v>434470</v>
      </c>
      <c r="AC140" s="20">
        <f t="shared" si="2"/>
        <v>6995530</v>
      </c>
      <c r="AD140" s="21"/>
      <c r="AE140" s="21"/>
      <c r="AF140" s="20">
        <f t="shared" si="3"/>
        <v>6995530</v>
      </c>
    </row>
    <row r="141" spans="1:43" ht="19.5" customHeight="1">
      <c r="A141" s="12">
        <f t="shared" si="6"/>
        <v>135</v>
      </c>
      <c r="B141" s="40">
        <f>[1]GD_CHUNG!B143</f>
        <v>11357</v>
      </c>
      <c r="C141" s="42" t="str">
        <f>[1]GD_CHUNG!C143</f>
        <v>Nguyễn Việt Dũng</v>
      </c>
      <c r="D141" s="42" t="str">
        <f>[1]GD_CHUNG!D143</f>
        <v>NV PVHK</v>
      </c>
      <c r="E141" s="13" t="str">
        <f>[1]GD_CHUNG!G143</f>
        <v>HD3N</v>
      </c>
      <c r="F141" s="14">
        <f>VLOOKUP(B141,[1]GD_LCD_HS_LNS!$B$4:$E$993,4,FALSE)</f>
        <v>3875000</v>
      </c>
      <c r="G141" s="54">
        <f>VLOOKUP(B141,[1]GD_CHUNG!$B$5:$N$532,13,FALSE)</f>
        <v>19027089335015</v>
      </c>
      <c r="H141" s="15">
        <f>VLOOKUP(B141,[1]GD_CHAM_CONG!$C$6:$AN$934,38,FALSE)</f>
        <v>27</v>
      </c>
      <c r="I141" s="15">
        <f>VLOOKUP(B141,[1]GD_CHAM_CONG!$C$6:$AS$934,39,FALSE)+VLOOKUP(B141,[1]GD_CHAM_CONG!$C$6:$AS$934,40,FALSE)+VLOOKUP(B141,[1]GD_CHAM_CONG!$C$6:$AS$934,41,FALSE)+VLOOKUP(B141,[1]GD_CHAM_CONG!$C$6:$AS$934,42,FALSE)+VLOOKUP(B141,[1]GD_CHAM_CONG!$C$6:$AS$934,43,FALSE)</f>
        <v>0</v>
      </c>
      <c r="J141" s="15">
        <f>VLOOKUP(B141,[1]GD_CHAM_CONG!$C$6:$AV$934,44,FALSE)+VLOOKUP(B141,[1]GD_CHAM_CONG!$C$6:$AV$934,45,FALSE)+VLOOKUP(B141,[1]GD_CHAM_CONG!$C$6:$AV$934,46,FALSE)</f>
        <v>0</v>
      </c>
      <c r="K141" s="15">
        <f>VLOOKUP(B141,[1]GD_CHAM_CONG!$C$6:$AW$934,47,FALSE)</f>
        <v>0</v>
      </c>
      <c r="L141" s="15">
        <f>VLOOKUP(B141,[1]GD_CHAM_CONG!$C$6:$AZ$934,48,FALSE)</f>
        <v>0</v>
      </c>
      <c r="M141" s="15">
        <f>VLOOKUP(B141,[1]GD_CHAM_CONG!$C$6:$BF$934,50,FALSE)+VLOOKUP(B141,[1]GD_CHAM_CONG!$C$6:$BF$934,51,FALSE)+VLOOKUP(B141,[1]GD_CHAM_CONG!$C$6:$BF$934,52,FALSE)+VLOOKUP(B141,[1]GD_CHAM_CONG!$C$6:$BF$934,53,FALSE)+VLOOKUP(B141,[1]GD_CHAM_CONG!$C$6:$BF$934,54,FALSE)</f>
        <v>0</v>
      </c>
      <c r="N141" s="16">
        <f>VLOOKUP(B141,[1]GD_CHAM_CONG!$C$1:$BK$473,61,FALSE)</f>
        <v>0.97</v>
      </c>
      <c r="O141" s="16">
        <f>VLOOKUP(B141,[1]GD_LCD_HS_LNS!$B$4:$F$469,5,FALSE)</f>
        <v>1.8</v>
      </c>
      <c r="P141" s="17">
        <f>VLOOKUP(B141,[1]RPT_LNS_LUONG_CHE_DO!$B$5:$BC$548,54,FALSE)</f>
        <v>7857000</v>
      </c>
      <c r="Q141" s="17">
        <f>VLOOKUP(B141,[1]RPT_LNS_LUONG_CHE_DO!$B$5:$CD$916,81,FALSE)</f>
        <v>0</v>
      </c>
      <c r="R141" s="17">
        <f>VLOOKUP(B141,[1]RPT_PHU_CAP_TN!$B$5:$G$992,6,FALSE)</f>
        <v>0</v>
      </c>
      <c r="S141" s="17">
        <f>VLOOKUP(B141,[1]RPT_TIEN_AN_TRUA!$B$5:$I$993,8,FALSE)</f>
        <v>680000</v>
      </c>
      <c r="T141" s="17">
        <f>VLOOKUP(B141,[1]RPT_LNS_LUONG_CHE_DO!$B$5:$BX$920,75,FALSE)+VLOOKUP(B141,[1]RPT_LNS_LUONG_CHE_DO!$B$5:$BY$920,76,FALSE)</f>
        <v>447115.38461538468</v>
      </c>
      <c r="U141" s="13">
        <f>VLOOKUP(B141,[1]RPT_CAC_KHOAN_GIAM_TRU!$B$4:$I$472,7,FALSE) + VLOOKUP(B141,[1]RPT_CAC_KHOAN_GIAM_TRU!$B$4:$I$472,8,FALSE)</f>
        <v>149038.46153846156</v>
      </c>
      <c r="V141" s="17">
        <f t="shared" si="0"/>
        <v>8984115.384615384</v>
      </c>
      <c r="W141" s="18">
        <f>VLOOKUP(B141,[1]RPT_BAO_HIEM!$B$5:$N$992,11,FALSE)</f>
        <v>310000</v>
      </c>
      <c r="X141" s="18">
        <f>VLOOKUP(B141,[1]RPT_BAO_HIEM!$B$5:$N$992,12,FALSE)</f>
        <v>58125</v>
      </c>
      <c r="Y141" s="18">
        <f>VLOOKUP(B141,[1]RPT_BAO_HIEM!$B$5:$N$992,13,FALSE)</f>
        <v>38750</v>
      </c>
      <c r="Z141" s="19">
        <f>MIN(VLOOKUP(B141,[1]RPT_DOAN_PHI!$B$5:$H$894,7,FALSE),115000)</f>
        <v>38750</v>
      </c>
      <c r="AA141" s="18">
        <f>VLOOKUP(B141,[1]RPT_THUE!$B$5:$H$850,7,FALSE)</f>
        <v>0</v>
      </c>
      <c r="AB141" s="18">
        <f t="shared" si="1"/>
        <v>445625</v>
      </c>
      <c r="AC141" s="20">
        <f t="shared" si="2"/>
        <v>8538490.384615384</v>
      </c>
      <c r="AD141" s="21"/>
      <c r="AE141" s="21"/>
      <c r="AF141" s="20">
        <f t="shared" si="3"/>
        <v>8538490.384615384</v>
      </c>
    </row>
    <row r="142" spans="1:43" ht="19.5" customHeight="1">
      <c r="A142" s="12">
        <f t="shared" si="6"/>
        <v>136</v>
      </c>
      <c r="B142" s="40">
        <f>[1]GD_CHUNG!B144</f>
        <v>201501</v>
      </c>
      <c r="C142" s="42" t="str">
        <f>[1]GD_CHUNG!C144</f>
        <v>Nguyễn Mỹ Hạnh</v>
      </c>
      <c r="D142" s="42" t="str">
        <f>[1]GD_CHUNG!D144</f>
        <v>NV PVHK</v>
      </c>
      <c r="E142" s="13" t="str">
        <f>[1]GD_CHUNG!G144</f>
        <v>HD1N</v>
      </c>
      <c r="F142" s="14">
        <f>VLOOKUP(B142,[1]GD_LCD_HS_LNS!$B$4:$E$993,4,FALSE)</f>
        <v>3875000</v>
      </c>
      <c r="G142" s="55">
        <v>19029389605017</v>
      </c>
      <c r="H142" s="15">
        <f>VLOOKUP(B142,[1]GD_CHAM_CONG!$C$6:$AN$934,38,FALSE)</f>
        <v>27</v>
      </c>
      <c r="I142" s="15">
        <f>VLOOKUP(B142,[1]GD_CHAM_CONG!$C$6:$AS$934,39,FALSE)+VLOOKUP(B142,[1]GD_CHAM_CONG!$C$6:$AS$934,40,FALSE)+VLOOKUP(B142,[1]GD_CHAM_CONG!$C$6:$AS$934,41,FALSE)+VLOOKUP(B142,[1]GD_CHAM_CONG!$C$6:$AS$934,42,FALSE)+VLOOKUP(B142,[1]GD_CHAM_CONG!$C$6:$AS$934,43,FALSE)</f>
        <v>0</v>
      </c>
      <c r="J142" s="15">
        <f>VLOOKUP(B142,[1]GD_CHAM_CONG!$C$6:$AV$934,44,FALSE)+VLOOKUP(B142,[1]GD_CHAM_CONG!$C$6:$AV$934,45,FALSE)+VLOOKUP(B142,[1]GD_CHAM_CONG!$C$6:$AV$934,46,FALSE)</f>
        <v>0</v>
      </c>
      <c r="K142" s="15">
        <f>VLOOKUP(B142,[1]GD_CHAM_CONG!$C$6:$AW$934,47,FALSE)</f>
        <v>0</v>
      </c>
      <c r="L142" s="15">
        <f>VLOOKUP(B142,[1]GD_CHAM_CONG!$C$6:$AZ$934,48,FALSE)</f>
        <v>0</v>
      </c>
      <c r="M142" s="15">
        <f>VLOOKUP(B142,[1]GD_CHAM_CONG!$C$6:$BF$934,50,FALSE)+VLOOKUP(B142,[1]GD_CHAM_CONG!$C$6:$BF$934,51,FALSE)+VLOOKUP(B142,[1]GD_CHAM_CONG!$C$6:$BF$934,52,FALSE)+VLOOKUP(B142,[1]GD_CHAM_CONG!$C$6:$BF$934,53,FALSE)+VLOOKUP(B142,[1]GD_CHAM_CONG!$C$6:$BF$934,54,FALSE)</f>
        <v>0</v>
      </c>
      <c r="N142" s="16">
        <f>VLOOKUP(B142,[1]GD_CHAM_CONG!$C$1:$BK$473,61,FALSE)</f>
        <v>1</v>
      </c>
      <c r="O142" s="16">
        <f>VLOOKUP(B142,[1]GD_LCD_HS_LNS!$B$4:$F$469,5,FALSE)</f>
        <v>1.6</v>
      </c>
      <c r="P142" s="17">
        <f>VLOOKUP(B142,[1]RPT_LNS_LUONG_CHE_DO!$B$5:$BC$548,54,FALSE)</f>
        <v>6480000</v>
      </c>
      <c r="Q142" s="17">
        <f>VLOOKUP(B142,[1]RPT_LNS_LUONG_CHE_DO!$B$5:$CD$916,81,FALSE)</f>
        <v>0</v>
      </c>
      <c r="R142" s="17">
        <f>VLOOKUP(B142,[1]RPT_PHU_CAP_TN!$B$5:$G$992,6,FALSE)</f>
        <v>0</v>
      </c>
      <c r="S142" s="17">
        <f>VLOOKUP(B142,[1]RPT_TIEN_AN_TRUA!$B$5:$I$993,8,FALSE)</f>
        <v>680000</v>
      </c>
      <c r="T142" s="17">
        <f>VLOOKUP(B142,[1]RPT_LNS_LUONG_CHE_DO!$B$5:$BX$920,75,FALSE)+VLOOKUP(B142,[1]RPT_LNS_LUONG_CHE_DO!$B$5:$BY$920,76,FALSE)</f>
        <v>447115.38461538468</v>
      </c>
      <c r="U142" s="13">
        <f>VLOOKUP(B142,[1]RPT_CAC_KHOAN_GIAM_TRU!$B$4:$I$472,7,FALSE) + VLOOKUP(B142,[1]RPT_CAC_KHOAN_GIAM_TRU!$B$4:$I$472,8,FALSE)</f>
        <v>149038.46153846156</v>
      </c>
      <c r="V142" s="17">
        <f t="shared" si="0"/>
        <v>7607115.384615385</v>
      </c>
      <c r="W142" s="18">
        <f>VLOOKUP(B142,[1]RPT_BAO_HIEM!$B$5:$N$992,11,FALSE)</f>
        <v>310000</v>
      </c>
      <c r="X142" s="18">
        <f>VLOOKUP(B142,[1]RPT_BAO_HIEM!$B$5:$N$992,12,FALSE)</f>
        <v>58125</v>
      </c>
      <c r="Y142" s="18">
        <f>VLOOKUP(B142,[1]RPT_BAO_HIEM!$B$5:$N$992,13,FALSE)</f>
        <v>38750</v>
      </c>
      <c r="Z142" s="19">
        <f>MIN(VLOOKUP(B142,[1]RPT_DOAN_PHI!$B$5:$H$894,7,FALSE),115000)</f>
        <v>38750</v>
      </c>
      <c r="AA142" s="18">
        <f>VLOOKUP(B142,[1]RPT_THUE!$B$5:$H$850,7,FALSE)</f>
        <v>0</v>
      </c>
      <c r="AB142" s="18">
        <f t="shared" si="1"/>
        <v>445625</v>
      </c>
      <c r="AC142" s="20">
        <f t="shared" si="2"/>
        <v>7161490.384615385</v>
      </c>
      <c r="AD142" s="21"/>
      <c r="AE142" s="21"/>
      <c r="AF142" s="20">
        <f t="shared" si="3"/>
        <v>7161490.384615385</v>
      </c>
    </row>
    <row r="143" spans="1:43" ht="19.5" customHeight="1">
      <c r="A143" s="12">
        <f t="shared" si="6"/>
        <v>137</v>
      </c>
      <c r="B143" s="40">
        <f>[1]GD_CHUNG!B145</f>
        <v>10632</v>
      </c>
      <c r="C143" s="42" t="str">
        <f>[1]GD_CHUNG!C145</f>
        <v>Trần Thanh Hiếu</v>
      </c>
      <c r="D143" s="42" t="str">
        <f>[1]GD_CHUNG!D145</f>
        <v>Đội phó</v>
      </c>
      <c r="E143" s="13" t="str">
        <f>[1]GD_CHUNG!G145</f>
        <v>HDKX</v>
      </c>
      <c r="F143" s="28">
        <f>VLOOKUP(B143,[1]GD_LCD_HS_LNS!$B$4:$E$993,4,FALSE)</f>
        <v>5115000</v>
      </c>
      <c r="G143" s="54">
        <f>VLOOKUP(B143,[1]GD_CHUNG!$B$5:$N$532,13,FALSE)</f>
        <v>10520178055013</v>
      </c>
      <c r="H143" s="15">
        <f>VLOOKUP(B143,[1]GD_CHAM_CONG!$C$6:$AN$934,38,FALSE)</f>
        <v>27</v>
      </c>
      <c r="I143" s="15">
        <f>VLOOKUP(B143,[1]GD_CHAM_CONG!$C$6:$AS$934,39,FALSE)+VLOOKUP(B143,[1]GD_CHAM_CONG!$C$6:$AS$934,40,FALSE)+VLOOKUP(B143,[1]GD_CHAM_CONG!$C$6:$AS$934,41,FALSE)+VLOOKUP(B143,[1]GD_CHAM_CONG!$C$6:$AS$934,42,FALSE)+VLOOKUP(B143,[1]GD_CHAM_CONG!$C$6:$AS$934,43,FALSE)</f>
        <v>0</v>
      </c>
      <c r="J143" s="15">
        <f>VLOOKUP(B143,[1]GD_CHAM_CONG!$C$6:$AV$934,44,FALSE)+VLOOKUP(B143,[1]GD_CHAM_CONG!$C$6:$AV$934,45,FALSE)+VLOOKUP(B143,[1]GD_CHAM_CONG!$C$6:$AV$934,46,FALSE)</f>
        <v>0</v>
      </c>
      <c r="K143" s="29">
        <f>VLOOKUP(B143,[1]GD_CHAM_CONG!$C$6:$AW$934,47,FALSE)</f>
        <v>0</v>
      </c>
      <c r="L143" s="15">
        <f>VLOOKUP(B143,[1]GD_CHAM_CONG!$C$6:$AZ$934,48,FALSE)</f>
        <v>0</v>
      </c>
      <c r="M143" s="15">
        <f>VLOOKUP(B143,[1]GD_CHAM_CONG!$C$6:$BF$934,50,FALSE)+VLOOKUP(B143,[1]GD_CHAM_CONG!$C$6:$BF$934,51,FALSE)+VLOOKUP(B143,[1]GD_CHAM_CONG!$C$6:$BF$934,52,FALSE)+VLOOKUP(B143,[1]GD_CHAM_CONG!$C$6:$BF$934,53,FALSE)+VLOOKUP(B143,[1]GD_CHAM_CONG!$C$6:$BF$934,54,FALSE)</f>
        <v>0</v>
      </c>
      <c r="N143" s="16">
        <f>VLOOKUP(B143,[1]GD_CHAM_CONG!$C$1:$BK$473,61,FALSE)</f>
        <v>1</v>
      </c>
      <c r="O143" s="16">
        <f>VLOOKUP(B143,[1]GD_LCD_HS_LNS!$B$4:$F$469,5,FALSE)</f>
        <v>3.99</v>
      </c>
      <c r="P143" s="17">
        <f>VLOOKUP(B143,[1]RPT_LNS_LUONG_CHE_DO!$B$5:$BC$548,54,FALSE)</f>
        <v>17955000</v>
      </c>
      <c r="Q143" s="17">
        <f>VLOOKUP(B143,[1]RPT_LNS_LUONG_CHE_DO!$B$5:$CD$916,81,FALSE)</f>
        <v>0</v>
      </c>
      <c r="R143" s="30">
        <f>VLOOKUP(B143,[1]RPT_PHU_CAP_TN!$B$5:$G$992,6,FALSE)</f>
        <v>0</v>
      </c>
      <c r="S143" s="30">
        <f>VLOOKUP(B143,[1]RPT_TIEN_AN_TRUA!$B$5:$I$993,8,FALSE)</f>
        <v>680000</v>
      </c>
      <c r="T143" s="17">
        <f>VLOOKUP(B143,[1]RPT_LNS_LUONG_CHE_DO!$B$5:$BX$920,75,FALSE)+VLOOKUP(B143,[1]RPT_LNS_LUONG_CHE_DO!$B$5:$BY$920,76,FALSE)</f>
        <v>590192.30769230775</v>
      </c>
      <c r="U143" s="13">
        <f>VLOOKUP(B143,[1]RPT_CAC_KHOAN_GIAM_TRU!$B$4:$I$472,7,FALSE) + VLOOKUP(B143,[1]RPT_CAC_KHOAN_GIAM_TRU!$B$4:$I$472,8,FALSE)</f>
        <v>196730.76923076925</v>
      </c>
      <c r="V143" s="30">
        <f t="shared" si="0"/>
        <v>19225192.307692308</v>
      </c>
      <c r="W143" s="30">
        <f>VLOOKUP(B143,[1]RPT_BAO_HIEM!$B$5:$N$992,11,FALSE)</f>
        <v>409200</v>
      </c>
      <c r="X143" s="30">
        <f>VLOOKUP(B143,[1]RPT_BAO_HIEM!$B$5:$N$992,12,FALSE)</f>
        <v>76725</v>
      </c>
      <c r="Y143" s="30">
        <f>VLOOKUP(B143,[1]RPT_BAO_HIEM!$B$5:$N$992,13,FALSE)</f>
        <v>51150</v>
      </c>
      <c r="Z143" s="19">
        <f>MIN(VLOOKUP(B143,[1]RPT_DOAN_PHI!$B$5:$H$894,7,FALSE),115000)</f>
        <v>51150</v>
      </c>
      <c r="AA143" s="30">
        <f>VLOOKUP(B143,[1]RPT_THUE!$B$5:$H$850,7,FALSE)</f>
        <v>0</v>
      </c>
      <c r="AB143" s="30">
        <f t="shared" si="1"/>
        <v>588225</v>
      </c>
      <c r="AC143" s="30">
        <f t="shared" si="2"/>
        <v>18636967.307692308</v>
      </c>
      <c r="AD143" s="21"/>
      <c r="AE143" s="21"/>
      <c r="AF143" s="20">
        <f t="shared" si="3"/>
        <v>18636967.307692308</v>
      </c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spans="1:43" ht="19.5" customHeight="1">
      <c r="A144" s="12">
        <f t="shared" si="6"/>
        <v>138</v>
      </c>
      <c r="B144" s="40">
        <f>[1]GD_CHUNG!B146</f>
        <v>12557</v>
      </c>
      <c r="C144" s="42" t="str">
        <f>[1]GD_CHUNG!C146</f>
        <v>Nguyễn Thị Lan</v>
      </c>
      <c r="D144" s="42" t="str">
        <f>[1]GD_CHUNG!D146</f>
        <v>Nhân viên phục vụ hành khách hàng hóa</v>
      </c>
      <c r="E144" s="13" t="str">
        <f>[1]GD_CHUNG!G146</f>
        <v>HD3N</v>
      </c>
      <c r="F144" s="14">
        <f>VLOOKUP(B144,[1]GD_LCD_HS_LNS!$B$4:$E$993,4,FALSE)</f>
        <v>3875000</v>
      </c>
      <c r="G144" s="54">
        <f>VLOOKUP(B144,[1]GD_CHUNG!$B$5:$N$532,13,FALSE)</f>
        <v>19026463331014</v>
      </c>
      <c r="H144" s="15">
        <f>VLOOKUP(B144,[1]GD_CHAM_CONG!$C$6:$AN$934,38,FALSE)</f>
        <v>27</v>
      </c>
      <c r="I144" s="15">
        <f>VLOOKUP(B144,[1]GD_CHAM_CONG!$C$6:$AS$934,39,FALSE)+VLOOKUP(B144,[1]GD_CHAM_CONG!$C$6:$AS$934,40,FALSE)+VLOOKUP(B144,[1]GD_CHAM_CONG!$C$6:$AS$934,41,FALSE)+VLOOKUP(B144,[1]GD_CHAM_CONG!$C$6:$AS$934,42,FALSE)+VLOOKUP(B144,[1]GD_CHAM_CONG!$C$6:$AS$934,43,FALSE)</f>
        <v>0</v>
      </c>
      <c r="J144" s="15">
        <f>VLOOKUP(B144,[1]GD_CHAM_CONG!$C$6:$AV$934,44,FALSE)+VLOOKUP(B144,[1]GD_CHAM_CONG!$C$6:$AV$934,45,FALSE)+VLOOKUP(B144,[1]GD_CHAM_CONG!$C$6:$AV$934,46,FALSE)</f>
        <v>0</v>
      </c>
      <c r="K144" s="15">
        <f>VLOOKUP(B144,[1]GD_CHAM_CONG!$C$6:$AW$934,47,FALSE)</f>
        <v>0</v>
      </c>
      <c r="L144" s="15">
        <f>VLOOKUP(B144,[1]GD_CHAM_CONG!$C$6:$AZ$934,48,FALSE)</f>
        <v>0</v>
      </c>
      <c r="M144" s="15">
        <f>VLOOKUP(B144,[1]GD_CHAM_CONG!$C$6:$BF$934,50,FALSE)+VLOOKUP(B144,[1]GD_CHAM_CONG!$C$6:$BF$934,51,FALSE)+VLOOKUP(B144,[1]GD_CHAM_CONG!$C$6:$BF$934,52,FALSE)+VLOOKUP(B144,[1]GD_CHAM_CONG!$C$6:$BF$934,53,FALSE)+VLOOKUP(B144,[1]GD_CHAM_CONG!$C$6:$BF$934,54,FALSE)</f>
        <v>0</v>
      </c>
      <c r="N144" s="16">
        <f>VLOOKUP(B144,[1]GD_CHAM_CONG!$C$1:$BK$473,61,FALSE)</f>
        <v>1</v>
      </c>
      <c r="O144" s="16">
        <f>VLOOKUP(B144,[1]GD_LCD_HS_LNS!$B$4:$F$469,5,FALSE)</f>
        <v>1.9</v>
      </c>
      <c r="P144" s="17">
        <f>VLOOKUP(B144,[1]RPT_LNS_LUONG_CHE_DO!$B$5:$BC$548,54,FALSE)</f>
        <v>8550000</v>
      </c>
      <c r="Q144" s="17">
        <f>VLOOKUP(B144,[1]RPT_LNS_LUONG_CHE_DO!$B$5:$CD$916,81,FALSE)</f>
        <v>0</v>
      </c>
      <c r="R144" s="17">
        <f>VLOOKUP(B144,[1]RPT_PHU_CAP_TN!$B$5:$G$992,6,FALSE)</f>
        <v>0</v>
      </c>
      <c r="S144" s="17">
        <f>VLOOKUP(B144,[1]RPT_TIEN_AN_TRUA!$B$5:$I$993,8,FALSE)</f>
        <v>680000</v>
      </c>
      <c r="T144" s="17">
        <f>VLOOKUP(B144,[1]RPT_LNS_LUONG_CHE_DO!$B$5:$BX$920,75,FALSE)+VLOOKUP(B144,[1]RPT_LNS_LUONG_CHE_DO!$B$5:$BY$920,76,FALSE)</f>
        <v>447115.38461538468</v>
      </c>
      <c r="U144" s="13">
        <f>VLOOKUP(B144,[1]RPT_CAC_KHOAN_GIAM_TRU!$B$4:$I$472,7,FALSE) + VLOOKUP(B144,[1]RPT_CAC_KHOAN_GIAM_TRU!$B$4:$I$472,8,FALSE)</f>
        <v>149038.46153846156</v>
      </c>
      <c r="V144" s="17">
        <f t="shared" si="0"/>
        <v>9677115.384615384</v>
      </c>
      <c r="W144" s="18">
        <f>VLOOKUP(B144,[1]RPT_BAO_HIEM!$B$5:$N$992,11,FALSE)</f>
        <v>310000</v>
      </c>
      <c r="X144" s="18">
        <f>VLOOKUP(B144,[1]RPT_BAO_HIEM!$B$5:$N$992,12,FALSE)</f>
        <v>58125</v>
      </c>
      <c r="Y144" s="18">
        <f>VLOOKUP(B144,[1]RPT_BAO_HIEM!$B$5:$N$992,13,FALSE)</f>
        <v>38750</v>
      </c>
      <c r="Z144" s="19">
        <f>MIN(VLOOKUP(B144,[1]RPT_DOAN_PHI!$B$5:$H$894,7,FALSE),115000)</f>
        <v>38750</v>
      </c>
      <c r="AA144" s="18">
        <f>VLOOKUP(B144,[1]RPT_THUE!$B$5:$H$850,7,FALSE)</f>
        <v>0</v>
      </c>
      <c r="AB144" s="18">
        <f t="shared" si="1"/>
        <v>445625</v>
      </c>
      <c r="AC144" s="20">
        <f t="shared" si="2"/>
        <v>9231490.384615384</v>
      </c>
      <c r="AD144" s="21"/>
      <c r="AE144" s="21"/>
      <c r="AF144" s="20">
        <f t="shared" si="3"/>
        <v>9231490.384615384</v>
      </c>
    </row>
    <row r="145" spans="1:43" ht="19.5" customHeight="1">
      <c r="A145" s="12">
        <f t="shared" si="6"/>
        <v>139</v>
      </c>
      <c r="B145" s="40">
        <f>[1]GD_CHUNG!B147</f>
        <v>12559</v>
      </c>
      <c r="C145" s="42" t="str">
        <f>[1]GD_CHUNG!C147</f>
        <v>Phạm Thị Mai Giang</v>
      </c>
      <c r="D145" s="42" t="str">
        <f>[1]GD_CHUNG!D147</f>
        <v>Nhân viên phục vụ hành khách hàng hóa</v>
      </c>
      <c r="E145" s="13" t="str">
        <f>[1]GD_CHUNG!G147</f>
        <v>HD3N</v>
      </c>
      <c r="F145" s="14">
        <f>VLOOKUP(B145,[1]GD_LCD_HS_LNS!$B$4:$E$993,4,FALSE)</f>
        <v>3875000</v>
      </c>
      <c r="G145" s="54">
        <f>VLOOKUP(B145,[1]GD_CHUNG!$B$5:$N$532,13,FALSE)</f>
        <v>19028385476011</v>
      </c>
      <c r="H145" s="15">
        <f>VLOOKUP(B145,[1]GD_CHAM_CONG!$C$6:$AN$934,38,FALSE)</f>
        <v>0</v>
      </c>
      <c r="I145" s="15">
        <f>VLOOKUP(B145,[1]GD_CHAM_CONG!$C$6:$AS$934,39,FALSE)+VLOOKUP(B145,[1]GD_CHAM_CONG!$C$6:$AS$934,40,FALSE)+VLOOKUP(B145,[1]GD_CHAM_CONG!$C$6:$AS$934,41,FALSE)+VLOOKUP(B145,[1]GD_CHAM_CONG!$C$6:$AS$934,42,FALSE)+VLOOKUP(B145,[1]GD_CHAM_CONG!$C$6:$AS$934,43,FALSE)</f>
        <v>0</v>
      </c>
      <c r="J145" s="15">
        <f>VLOOKUP(B145,[1]GD_CHAM_CONG!$C$6:$AV$934,44,FALSE)+VLOOKUP(B145,[1]GD_CHAM_CONG!$C$6:$AV$934,45,FALSE)+VLOOKUP(B145,[1]GD_CHAM_CONG!$C$6:$AV$934,46,FALSE)</f>
        <v>27</v>
      </c>
      <c r="K145" s="15">
        <f>VLOOKUP(B145,[1]GD_CHAM_CONG!$C$6:$AW$934,47,FALSE)</f>
        <v>0</v>
      </c>
      <c r="L145" s="15">
        <f>VLOOKUP(B145,[1]GD_CHAM_CONG!$C$6:$AZ$934,48,FALSE)</f>
        <v>0</v>
      </c>
      <c r="M145" s="15">
        <f>VLOOKUP(B145,[1]GD_CHAM_CONG!$C$6:$BF$934,50,FALSE)+VLOOKUP(B145,[1]GD_CHAM_CONG!$C$6:$BF$934,51,FALSE)+VLOOKUP(B145,[1]GD_CHAM_CONG!$C$6:$BF$934,52,FALSE)+VLOOKUP(B145,[1]GD_CHAM_CONG!$C$6:$BF$934,53,FALSE)+VLOOKUP(B145,[1]GD_CHAM_CONG!$C$6:$BF$934,54,FALSE)</f>
        <v>0</v>
      </c>
      <c r="N145" s="16">
        <f>VLOOKUP(B145,[1]GD_CHAM_CONG!$C$1:$BK$473,61,FALSE)</f>
        <v>1</v>
      </c>
      <c r="O145" s="16">
        <f>VLOOKUP(B145,[1]GD_LCD_HS_LNS!$B$4:$F$469,5,FALSE)</f>
        <v>1.9</v>
      </c>
      <c r="P145" s="17">
        <f>VLOOKUP(B145,[1]RPT_LNS_LUONG_CHE_DO!$B$5:$BC$548,54,FALSE)</f>
        <v>855000</v>
      </c>
      <c r="Q145" s="17">
        <f>VLOOKUP(B145,[1]RPT_LNS_LUONG_CHE_DO!$B$5:$CD$916,81,FALSE)</f>
        <v>0</v>
      </c>
      <c r="R145" s="17">
        <f>VLOOKUP(B145,[1]RPT_PHU_CAP_TN!$B$5:$G$992,6,FALSE)</f>
        <v>0</v>
      </c>
      <c r="S145" s="17">
        <f>VLOOKUP(B145,[1]RPT_TIEN_AN_TRUA!$B$5:$I$993,8,FALSE)</f>
        <v>0</v>
      </c>
      <c r="T145" s="17">
        <f>VLOOKUP(B145,[1]RPT_LNS_LUONG_CHE_DO!$B$5:$BX$920,75,FALSE)+VLOOKUP(B145,[1]RPT_LNS_LUONG_CHE_DO!$B$5:$BY$920,76,FALSE)</f>
        <v>0</v>
      </c>
      <c r="U145" s="13">
        <f>VLOOKUP(B145,[1]RPT_CAC_KHOAN_GIAM_TRU!$B$4:$I$472,7,FALSE) + VLOOKUP(B145,[1]RPT_CAC_KHOAN_GIAM_TRU!$B$4:$I$472,8,FALSE)</f>
        <v>0</v>
      </c>
      <c r="V145" s="17">
        <f t="shared" si="0"/>
        <v>855000</v>
      </c>
      <c r="W145" s="18">
        <f>VLOOKUP(B145,[1]RPT_BAO_HIEM!$B$5:$N$992,11,FALSE)</f>
        <v>0</v>
      </c>
      <c r="X145" s="18">
        <f>VLOOKUP(B145,[1]RPT_BAO_HIEM!$B$5:$N$992,12,FALSE)</f>
        <v>0</v>
      </c>
      <c r="Y145" s="18">
        <f>VLOOKUP(B145,[1]RPT_BAO_HIEM!$B$5:$N$992,13,FALSE)</f>
        <v>0</v>
      </c>
      <c r="Z145" s="19">
        <f>MIN(VLOOKUP(B145,[1]RPT_DOAN_PHI!$B$5:$H$894,7,FALSE),115000)</f>
        <v>0</v>
      </c>
      <c r="AA145" s="18">
        <f>VLOOKUP(B145,[1]RPT_THUE!$B$5:$H$850,7,FALSE)</f>
        <v>0</v>
      </c>
      <c r="AB145" s="18">
        <f t="shared" si="1"/>
        <v>0</v>
      </c>
      <c r="AC145" s="20">
        <f t="shared" si="2"/>
        <v>855000</v>
      </c>
      <c r="AD145" s="21"/>
      <c r="AE145" s="21"/>
      <c r="AF145" s="20">
        <f t="shared" si="3"/>
        <v>855000</v>
      </c>
    </row>
    <row r="146" spans="1:43" ht="19.5" customHeight="1">
      <c r="A146" s="12">
        <f t="shared" si="6"/>
        <v>140</v>
      </c>
      <c r="B146" s="52">
        <f>[1]GD_CHUNG!B148</f>
        <v>12562</v>
      </c>
      <c r="C146" s="44" t="str">
        <f>[1]GD_CHUNG!C148</f>
        <v>Đỗ Thị Thu Trang</v>
      </c>
      <c r="D146" s="44" t="str">
        <f>[1]GD_CHUNG!D148</f>
        <v>Nhân viên phục vụ hành khách hàng hóa</v>
      </c>
      <c r="E146" s="31" t="str">
        <f>[1]GD_CHUNG!G148</f>
        <v>HD3N</v>
      </c>
      <c r="F146" s="32">
        <f>VLOOKUP(B146,[1]GD_LCD_HS_LNS!$B$4:$E$993,4,FALSE)</f>
        <v>3875000</v>
      </c>
      <c r="G146" s="57">
        <f>VLOOKUP(B146,[1]GD_CHUNG!$B$5:$N$532,13,FALSE)</f>
        <v>19028385505011</v>
      </c>
      <c r="H146" s="33">
        <f>VLOOKUP(B146,[1]GD_CHAM_CONG!$C$6:$AN$934,38,FALSE)</f>
        <v>27</v>
      </c>
      <c r="I146" s="33">
        <f>VLOOKUP(B146,[1]GD_CHAM_CONG!$C$6:$AS$934,39,FALSE)+VLOOKUP(B146,[1]GD_CHAM_CONG!$C$6:$AS$934,40,FALSE)+VLOOKUP(B146,[1]GD_CHAM_CONG!$C$6:$AS$934,41,FALSE)+VLOOKUP(B146,[1]GD_CHAM_CONG!$C$6:$AS$934,42,FALSE)+VLOOKUP(B146,[1]GD_CHAM_CONG!$C$6:$AS$934,43,FALSE)</f>
        <v>0</v>
      </c>
      <c r="J146" s="33">
        <f>VLOOKUP(B146,[1]GD_CHAM_CONG!$C$6:$AV$934,44,FALSE)+VLOOKUP(B146,[1]GD_CHAM_CONG!$C$6:$AV$934,45,FALSE)+VLOOKUP(B146,[1]GD_CHAM_CONG!$C$6:$AV$934,46,FALSE)</f>
        <v>0</v>
      </c>
      <c r="K146" s="33">
        <f>VLOOKUP(B146,[1]GD_CHAM_CONG!$C$6:$AW$934,47,FALSE)</f>
        <v>0</v>
      </c>
      <c r="L146" s="15">
        <f>VLOOKUP(B146,[1]GD_CHAM_CONG!$C$6:$AZ$934,48,FALSE)</f>
        <v>0</v>
      </c>
      <c r="M146" s="33">
        <f>VLOOKUP(B146,[1]GD_CHAM_CONG!$C$6:$BF$934,50,FALSE)+VLOOKUP(B146,[1]GD_CHAM_CONG!$C$6:$BF$934,51,FALSE)+VLOOKUP(B146,[1]GD_CHAM_CONG!$C$6:$BF$934,52,FALSE)+VLOOKUP(B146,[1]GD_CHAM_CONG!$C$6:$BF$934,53,FALSE)+VLOOKUP(B146,[1]GD_CHAM_CONG!$C$6:$BF$934,54,FALSE)</f>
        <v>0</v>
      </c>
      <c r="N146" s="16">
        <f>VLOOKUP(B146,[1]GD_CHAM_CONG!$C$1:$BK$473,61,FALSE)</f>
        <v>0.98</v>
      </c>
      <c r="O146" s="16">
        <f>VLOOKUP(B146,[1]GD_LCD_HS_LNS!$B$4:$F$469,5,FALSE)</f>
        <v>1.6</v>
      </c>
      <c r="P146" s="17">
        <f>VLOOKUP(B146,[1]RPT_LNS_LUONG_CHE_DO!$B$5:$BC$548,54,FALSE)</f>
        <v>7056000</v>
      </c>
      <c r="Q146" s="17">
        <f>VLOOKUP(B146,[1]RPT_LNS_LUONG_CHE_DO!$B$5:$CD$916,81,FALSE)</f>
        <v>0</v>
      </c>
      <c r="R146" s="31">
        <f>VLOOKUP(B146,[1]RPT_PHU_CAP_TN!$B$5:$G$992,6,FALSE)</f>
        <v>0</v>
      </c>
      <c r="S146" s="31">
        <f>VLOOKUP(B146,[1]RPT_TIEN_AN_TRUA!$B$5:$I$993,8,FALSE)</f>
        <v>680000</v>
      </c>
      <c r="T146" s="17">
        <f>VLOOKUP(B146,[1]RPT_LNS_LUONG_CHE_DO!$B$5:$BX$920,75,FALSE)+VLOOKUP(B146,[1]RPT_LNS_LUONG_CHE_DO!$B$5:$BY$920,76,FALSE)</f>
        <v>447115.38461538468</v>
      </c>
      <c r="U146" s="13">
        <f>VLOOKUP(B146,[1]RPT_CAC_KHOAN_GIAM_TRU!$B$4:$I$472,7,FALSE) + VLOOKUP(B146,[1]RPT_CAC_KHOAN_GIAM_TRU!$B$4:$I$472,8,FALSE)</f>
        <v>149038.46153846156</v>
      </c>
      <c r="V146" s="31">
        <f t="shared" si="0"/>
        <v>8183115.384615385</v>
      </c>
      <c r="W146" s="31">
        <f>VLOOKUP(B146,[1]RPT_BAO_HIEM!$B$5:$N$992,11,FALSE)</f>
        <v>310000</v>
      </c>
      <c r="X146" s="31">
        <f>VLOOKUP(B146,[1]RPT_BAO_HIEM!$B$5:$N$992,12,FALSE)</f>
        <v>58125</v>
      </c>
      <c r="Y146" s="31">
        <f>VLOOKUP(B146,[1]RPT_BAO_HIEM!$B$5:$N$992,13,FALSE)</f>
        <v>38750</v>
      </c>
      <c r="Z146" s="19">
        <f>MIN(VLOOKUP(B146,[1]RPT_DOAN_PHI!$B$5:$H$894,7,FALSE),115000)</f>
        <v>38750</v>
      </c>
      <c r="AA146" s="31">
        <f>VLOOKUP(B146,[1]RPT_THUE!$B$5:$H$850,7,FALSE)</f>
        <v>0</v>
      </c>
      <c r="AB146" s="31">
        <f t="shared" si="1"/>
        <v>445625</v>
      </c>
      <c r="AC146" s="31">
        <f t="shared" si="2"/>
        <v>7737490.384615385</v>
      </c>
      <c r="AD146" s="34"/>
      <c r="AE146" s="33"/>
      <c r="AF146" s="20">
        <f t="shared" si="3"/>
        <v>7737490.384615385</v>
      </c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:43" ht="19.5" customHeight="1">
      <c r="A147" s="12">
        <f t="shared" si="6"/>
        <v>141</v>
      </c>
      <c r="B147" s="52">
        <f>[1]GD_CHUNG!B149</f>
        <v>12563</v>
      </c>
      <c r="C147" s="44" t="str">
        <f>[1]GD_CHUNG!C149</f>
        <v>Trịnh Khánh Linh</v>
      </c>
      <c r="D147" s="44" t="str">
        <f>[1]GD_CHUNG!D149</f>
        <v>Nhân viên phục vụ hành khách hàng hóa</v>
      </c>
      <c r="E147" s="31" t="str">
        <f>[1]GD_CHUNG!G149</f>
        <v>HD3N</v>
      </c>
      <c r="F147" s="32">
        <f>VLOOKUP(B147,[1]GD_LCD_HS_LNS!$B$4:$E$993,4,FALSE)</f>
        <v>3875000</v>
      </c>
      <c r="G147" s="57">
        <f>VLOOKUP(B147,[1]GD_CHUNG!$B$5:$N$532,13,FALSE)</f>
        <v>19028385508010</v>
      </c>
      <c r="H147" s="33">
        <f>VLOOKUP(B147,[1]GD_CHAM_CONG!$C$6:$AN$934,38,FALSE)</f>
        <v>27</v>
      </c>
      <c r="I147" s="33">
        <f>VLOOKUP(B147,[1]GD_CHAM_CONG!$C$6:$AS$934,39,FALSE)+VLOOKUP(B147,[1]GD_CHAM_CONG!$C$6:$AS$934,40,FALSE)+VLOOKUP(B147,[1]GD_CHAM_CONG!$C$6:$AS$934,41,FALSE)+VLOOKUP(B147,[1]GD_CHAM_CONG!$C$6:$AS$934,42,FALSE)+VLOOKUP(B147,[1]GD_CHAM_CONG!$C$6:$AS$934,43,FALSE)</f>
        <v>0</v>
      </c>
      <c r="J147" s="33">
        <f>VLOOKUP(B147,[1]GD_CHAM_CONG!$C$6:$AV$934,44,FALSE)+VLOOKUP(B147,[1]GD_CHAM_CONG!$C$6:$AV$934,45,FALSE)+VLOOKUP(B147,[1]GD_CHAM_CONG!$C$6:$AV$934,46,FALSE)</f>
        <v>0</v>
      </c>
      <c r="K147" s="33">
        <f>VLOOKUP(B147,[1]GD_CHAM_CONG!$C$6:$AW$934,47,FALSE)</f>
        <v>0</v>
      </c>
      <c r="L147" s="15">
        <f>VLOOKUP(B147,[1]GD_CHAM_CONG!$C$6:$AZ$934,48,FALSE)</f>
        <v>0</v>
      </c>
      <c r="M147" s="33">
        <f>VLOOKUP(B147,[1]GD_CHAM_CONG!$C$6:$BF$934,50,FALSE)+VLOOKUP(B147,[1]GD_CHAM_CONG!$C$6:$BF$934,51,FALSE)+VLOOKUP(B147,[1]GD_CHAM_CONG!$C$6:$BF$934,52,FALSE)+VLOOKUP(B147,[1]GD_CHAM_CONG!$C$6:$BF$934,53,FALSE)+VLOOKUP(B147,[1]GD_CHAM_CONG!$C$6:$BF$934,54,FALSE)</f>
        <v>0</v>
      </c>
      <c r="N147" s="16">
        <f>VLOOKUP(B147,[1]GD_CHAM_CONG!$C$1:$BK$473,61,FALSE)</f>
        <v>1</v>
      </c>
      <c r="O147" s="16">
        <f>VLOOKUP(B147,[1]GD_LCD_HS_LNS!$B$4:$F$469,5,FALSE)</f>
        <v>1.9</v>
      </c>
      <c r="P147" s="17">
        <f>VLOOKUP(B147,[1]RPT_LNS_LUONG_CHE_DO!$B$5:$BC$548,54,FALSE)</f>
        <v>8550000</v>
      </c>
      <c r="Q147" s="17">
        <f>VLOOKUP(B147,[1]RPT_LNS_LUONG_CHE_DO!$B$5:$CD$916,81,FALSE)</f>
        <v>0</v>
      </c>
      <c r="R147" s="31">
        <f>VLOOKUP(B147,[1]RPT_PHU_CAP_TN!$B$5:$G$992,6,FALSE)</f>
        <v>0</v>
      </c>
      <c r="S147" s="31">
        <f>VLOOKUP(B147,[1]RPT_TIEN_AN_TRUA!$B$5:$I$993,8,FALSE)</f>
        <v>680000</v>
      </c>
      <c r="T147" s="17">
        <f>VLOOKUP(B147,[1]RPT_LNS_LUONG_CHE_DO!$B$5:$BX$920,75,FALSE)+VLOOKUP(B147,[1]RPT_LNS_LUONG_CHE_DO!$B$5:$BY$920,76,FALSE)</f>
        <v>447115.38461538468</v>
      </c>
      <c r="U147" s="13">
        <f>VLOOKUP(B147,[1]RPT_CAC_KHOAN_GIAM_TRU!$B$4:$I$472,7,FALSE) + VLOOKUP(B147,[1]RPT_CAC_KHOAN_GIAM_TRU!$B$4:$I$472,8,FALSE)</f>
        <v>149038.46153846156</v>
      </c>
      <c r="V147" s="31">
        <f t="shared" si="0"/>
        <v>9677115.384615384</v>
      </c>
      <c r="W147" s="31">
        <f>VLOOKUP(B147,[1]RPT_BAO_HIEM!$B$5:$N$992,11,FALSE)</f>
        <v>310000</v>
      </c>
      <c r="X147" s="31">
        <f>VLOOKUP(B147,[1]RPT_BAO_HIEM!$B$5:$N$992,12,FALSE)</f>
        <v>58125</v>
      </c>
      <c r="Y147" s="31">
        <f>VLOOKUP(B147,[1]RPT_BAO_HIEM!$B$5:$N$992,13,FALSE)</f>
        <v>38750</v>
      </c>
      <c r="Z147" s="19">
        <f>MIN(VLOOKUP(B147,[1]RPT_DOAN_PHI!$B$5:$H$894,7,FALSE),115000)</f>
        <v>38750</v>
      </c>
      <c r="AA147" s="31">
        <f>VLOOKUP(B147,[1]RPT_THUE!$B$5:$H$850,7,FALSE)</f>
        <v>0</v>
      </c>
      <c r="AB147" s="31">
        <f t="shared" si="1"/>
        <v>445625</v>
      </c>
      <c r="AC147" s="31">
        <f t="shared" si="2"/>
        <v>9231490.384615384</v>
      </c>
      <c r="AD147" s="34"/>
      <c r="AE147" s="33"/>
      <c r="AF147" s="20">
        <f t="shared" si="3"/>
        <v>9231490.384615384</v>
      </c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:43" ht="19.5" customHeight="1">
      <c r="A148" s="12">
        <f t="shared" si="6"/>
        <v>142</v>
      </c>
      <c r="B148" s="52">
        <f>[1]GD_CHUNG!B150</f>
        <v>12567</v>
      </c>
      <c r="C148" s="44" t="str">
        <f>[1]GD_CHUNG!C150</f>
        <v>Nguyễn Thị Hải Yến</v>
      </c>
      <c r="D148" s="44" t="str">
        <f>[1]GD_CHUNG!D150</f>
        <v>Nhân viên phục vụ hành khách hàng hóa</v>
      </c>
      <c r="E148" s="31" t="str">
        <f>[1]GD_CHUNG!G150</f>
        <v>HD3N</v>
      </c>
      <c r="F148" s="32">
        <f>VLOOKUP(B148,[1]GD_LCD_HS_LNS!$B$4:$E$993,4,FALSE)</f>
        <v>3875000</v>
      </c>
      <c r="G148" s="57">
        <f>VLOOKUP(B148,[1]GD_CHUNG!$B$5:$N$532,13,FALSE)</f>
        <v>19028385520010</v>
      </c>
      <c r="H148" s="33">
        <f>VLOOKUP(B148,[1]GD_CHAM_CONG!$C$6:$AN$934,38,FALSE)</f>
        <v>27</v>
      </c>
      <c r="I148" s="33">
        <f>VLOOKUP(B148,[1]GD_CHAM_CONG!$C$6:$AS$934,39,FALSE)+VLOOKUP(B148,[1]GD_CHAM_CONG!$C$6:$AS$934,40,FALSE)+VLOOKUP(B148,[1]GD_CHAM_CONG!$C$6:$AS$934,41,FALSE)+VLOOKUP(B148,[1]GD_CHAM_CONG!$C$6:$AS$934,42,FALSE)+VLOOKUP(B148,[1]GD_CHAM_CONG!$C$6:$AS$934,43,FALSE)</f>
        <v>0</v>
      </c>
      <c r="J148" s="33">
        <f>VLOOKUP(B148,[1]GD_CHAM_CONG!$C$6:$AV$934,44,FALSE)+VLOOKUP(B148,[1]GD_CHAM_CONG!$C$6:$AV$934,45,FALSE)+VLOOKUP(B148,[1]GD_CHAM_CONG!$C$6:$AV$934,46,FALSE)</f>
        <v>0</v>
      </c>
      <c r="K148" s="33">
        <f>VLOOKUP(B148,[1]GD_CHAM_CONG!$C$6:$AW$934,47,FALSE)</f>
        <v>0</v>
      </c>
      <c r="L148" s="15">
        <f>VLOOKUP(B148,[1]GD_CHAM_CONG!$C$6:$AZ$934,48,FALSE)</f>
        <v>0</v>
      </c>
      <c r="M148" s="33">
        <f>VLOOKUP(B148,[1]GD_CHAM_CONG!$C$6:$BF$934,50,FALSE)+VLOOKUP(B148,[1]GD_CHAM_CONG!$C$6:$BF$934,51,FALSE)+VLOOKUP(B148,[1]GD_CHAM_CONG!$C$6:$BF$934,52,FALSE)+VLOOKUP(B148,[1]GD_CHAM_CONG!$C$6:$BF$934,53,FALSE)+VLOOKUP(B148,[1]GD_CHAM_CONG!$C$6:$BF$934,54,FALSE)</f>
        <v>0</v>
      </c>
      <c r="N148" s="16">
        <f>VLOOKUP(B148,[1]GD_CHAM_CONG!$C$1:$BK$473,61,FALSE)</f>
        <v>0.98</v>
      </c>
      <c r="O148" s="16">
        <f>VLOOKUP(B148,[1]GD_LCD_HS_LNS!$B$4:$F$469,5,FALSE)</f>
        <v>1.9</v>
      </c>
      <c r="P148" s="17">
        <f>VLOOKUP(B148,[1]RPT_LNS_LUONG_CHE_DO!$B$5:$BC$548,54,FALSE)</f>
        <v>8378999.9999999991</v>
      </c>
      <c r="Q148" s="17">
        <f>VLOOKUP(B148,[1]RPT_LNS_LUONG_CHE_DO!$B$5:$CD$916,81,FALSE)</f>
        <v>0</v>
      </c>
      <c r="R148" s="31">
        <f>VLOOKUP(B148,[1]RPT_PHU_CAP_TN!$B$5:$G$992,6,FALSE)</f>
        <v>0</v>
      </c>
      <c r="S148" s="31">
        <f>VLOOKUP(B148,[1]RPT_TIEN_AN_TRUA!$B$5:$I$993,8,FALSE)</f>
        <v>680000</v>
      </c>
      <c r="T148" s="17">
        <f>VLOOKUP(B148,[1]RPT_LNS_LUONG_CHE_DO!$B$5:$BX$920,75,FALSE)+VLOOKUP(B148,[1]RPT_LNS_LUONG_CHE_DO!$B$5:$BY$920,76,FALSE)</f>
        <v>447115.38461538468</v>
      </c>
      <c r="U148" s="13">
        <f>VLOOKUP(B148,[1]RPT_CAC_KHOAN_GIAM_TRU!$B$4:$I$472,7,FALSE) + VLOOKUP(B148,[1]RPT_CAC_KHOAN_GIAM_TRU!$B$4:$I$472,8,FALSE)</f>
        <v>149038.46153846156</v>
      </c>
      <c r="V148" s="31">
        <f t="shared" si="0"/>
        <v>9506115.384615384</v>
      </c>
      <c r="W148" s="31">
        <f>VLOOKUP(B148,[1]RPT_BAO_HIEM!$B$5:$N$992,11,FALSE)</f>
        <v>310000</v>
      </c>
      <c r="X148" s="31">
        <f>VLOOKUP(B148,[1]RPT_BAO_HIEM!$B$5:$N$992,12,FALSE)</f>
        <v>58125</v>
      </c>
      <c r="Y148" s="31">
        <f>VLOOKUP(B148,[1]RPT_BAO_HIEM!$B$5:$N$992,13,FALSE)</f>
        <v>38750</v>
      </c>
      <c r="Z148" s="19">
        <f>MIN(VLOOKUP(B148,[1]RPT_DOAN_PHI!$B$5:$H$894,7,FALSE),115000)</f>
        <v>38750</v>
      </c>
      <c r="AA148" s="31">
        <f>VLOOKUP(B148,[1]RPT_THUE!$B$5:$H$850,7,FALSE)</f>
        <v>0</v>
      </c>
      <c r="AB148" s="31">
        <f t="shared" si="1"/>
        <v>445625</v>
      </c>
      <c r="AC148" s="31">
        <f t="shared" si="2"/>
        <v>9060490.384615384</v>
      </c>
      <c r="AD148" s="34"/>
      <c r="AE148" s="33"/>
      <c r="AF148" s="20">
        <f t="shared" si="3"/>
        <v>9060490.384615384</v>
      </c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:43" ht="19.5" customHeight="1">
      <c r="A149" s="12">
        <f t="shared" si="6"/>
        <v>143</v>
      </c>
      <c r="B149" s="52">
        <f>[1]GD_CHUNG!B151</f>
        <v>13361</v>
      </c>
      <c r="C149" s="45" t="str">
        <f>[1]GD_CHUNG!C151</f>
        <v>Mai Thế Anh</v>
      </c>
      <c r="D149" s="44" t="str">
        <f>[1]GD_CHUNG!D151</f>
        <v>Nhân viên phục vụ hành khách hàng hóa</v>
      </c>
      <c r="E149" s="31" t="str">
        <f>[1]GD_CHUNG!G151</f>
        <v>HD3N</v>
      </c>
      <c r="F149" s="32">
        <f>VLOOKUP(B149,[1]GD_LCD_HS_LNS!$B$4:$E$993,4,FALSE)</f>
        <v>3875000</v>
      </c>
      <c r="G149" s="57">
        <f>VLOOKUP(B149,[1]GD_CHUNG!$B$5:$N$532,13,FALSE)</f>
        <v>19028779459015</v>
      </c>
      <c r="H149" s="33">
        <f>VLOOKUP(B149,[1]GD_CHAM_CONG!$C$6:$AN$934,38,FALSE)</f>
        <v>27</v>
      </c>
      <c r="I149" s="33">
        <f>VLOOKUP(B149,[1]GD_CHAM_CONG!$C$6:$AS$934,39,FALSE)+VLOOKUP(B149,[1]GD_CHAM_CONG!$C$6:$AS$934,40,FALSE)+VLOOKUP(B149,[1]GD_CHAM_CONG!$C$6:$AS$934,41,FALSE)+VLOOKUP(B149,[1]GD_CHAM_CONG!$C$6:$AS$934,42,FALSE)+VLOOKUP(B149,[1]GD_CHAM_CONG!$C$6:$AS$934,43,FALSE)</f>
        <v>0</v>
      </c>
      <c r="J149" s="33">
        <f>VLOOKUP(B149,[1]GD_CHAM_CONG!$C$6:$AV$934,44,FALSE)+VLOOKUP(B149,[1]GD_CHAM_CONG!$C$6:$AV$934,45,FALSE)+VLOOKUP(B149,[1]GD_CHAM_CONG!$C$6:$AV$934,46,FALSE)</f>
        <v>0</v>
      </c>
      <c r="K149" s="33">
        <f>VLOOKUP(B149,[1]GD_CHAM_CONG!$C$6:$AW$934,47,FALSE)</f>
        <v>0</v>
      </c>
      <c r="L149" s="15">
        <f>VLOOKUP(B149,[1]GD_CHAM_CONG!$C$6:$AZ$934,48,FALSE)</f>
        <v>0</v>
      </c>
      <c r="M149" s="33">
        <f>VLOOKUP(B149,[1]GD_CHAM_CONG!$C$6:$BF$934,50,FALSE)+VLOOKUP(B149,[1]GD_CHAM_CONG!$C$6:$BF$934,51,FALSE)+VLOOKUP(B149,[1]GD_CHAM_CONG!$C$6:$BF$934,52,FALSE)+VLOOKUP(B149,[1]GD_CHAM_CONG!$C$6:$BF$934,53,FALSE)+VLOOKUP(B149,[1]GD_CHAM_CONG!$C$6:$BF$934,54,FALSE)</f>
        <v>0</v>
      </c>
      <c r="N149" s="16">
        <f>VLOOKUP(B149,[1]GD_CHAM_CONG!$C$1:$BK$473,61,FALSE)</f>
        <v>1</v>
      </c>
      <c r="O149" s="16">
        <f>VLOOKUP(B149,[1]GD_LCD_HS_LNS!$B$4:$F$469,5,FALSE)</f>
        <v>1.6</v>
      </c>
      <c r="P149" s="17">
        <f>VLOOKUP(B149,[1]RPT_LNS_LUONG_CHE_DO!$B$5:$BC$548,54,FALSE)</f>
        <v>7200000</v>
      </c>
      <c r="Q149" s="17">
        <f>VLOOKUP(B149,[1]RPT_LNS_LUONG_CHE_DO!$B$5:$CD$916,81,FALSE)</f>
        <v>0</v>
      </c>
      <c r="R149" s="31">
        <f>VLOOKUP(B149,[1]RPT_PHU_CAP_TN!$B$5:$G$992,6,FALSE)</f>
        <v>0</v>
      </c>
      <c r="S149" s="31">
        <f>VLOOKUP(B149,[1]RPT_TIEN_AN_TRUA!$B$5:$I$993,8,FALSE)</f>
        <v>680000</v>
      </c>
      <c r="T149" s="17">
        <f>VLOOKUP(B149,[1]RPT_LNS_LUONG_CHE_DO!$B$5:$BX$920,75,FALSE)+VLOOKUP(B149,[1]RPT_LNS_LUONG_CHE_DO!$B$5:$BY$920,76,FALSE)</f>
        <v>447115.38461538468</v>
      </c>
      <c r="U149" s="13">
        <f>VLOOKUP(B149,[1]RPT_CAC_KHOAN_GIAM_TRU!$B$4:$I$472,7,FALSE) + VLOOKUP(B149,[1]RPT_CAC_KHOAN_GIAM_TRU!$B$4:$I$472,8,FALSE)</f>
        <v>149038.46153846156</v>
      </c>
      <c r="V149" s="31">
        <f t="shared" si="0"/>
        <v>8327115.384615385</v>
      </c>
      <c r="W149" s="31">
        <f>VLOOKUP(B149,[1]RPT_BAO_HIEM!$B$5:$N$992,11,FALSE)</f>
        <v>310000</v>
      </c>
      <c r="X149" s="31">
        <f>VLOOKUP(B149,[1]RPT_BAO_HIEM!$B$5:$N$992,12,FALSE)</f>
        <v>58125</v>
      </c>
      <c r="Y149" s="31">
        <f>VLOOKUP(B149,[1]RPT_BAO_HIEM!$B$5:$N$992,13,FALSE)</f>
        <v>38750</v>
      </c>
      <c r="Z149" s="19">
        <f>MIN(VLOOKUP(B149,[1]RPT_DOAN_PHI!$B$5:$H$894,7,FALSE),115000)</f>
        <v>38750</v>
      </c>
      <c r="AA149" s="31">
        <f>VLOOKUP(B149,[1]RPT_THUE!$B$5:$H$850,7,FALSE)</f>
        <v>0</v>
      </c>
      <c r="AB149" s="31">
        <f t="shared" si="1"/>
        <v>445625</v>
      </c>
      <c r="AC149" s="31">
        <f t="shared" si="2"/>
        <v>7881490.384615385</v>
      </c>
      <c r="AD149" s="34"/>
      <c r="AE149" s="33"/>
      <c r="AF149" s="20">
        <f t="shared" si="3"/>
        <v>7881490.384615385</v>
      </c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:43" ht="19.5" customHeight="1">
      <c r="A150" s="12">
        <f t="shared" si="6"/>
        <v>144</v>
      </c>
      <c r="B150" s="52">
        <f>[1]GD_CHUNG!B152</f>
        <v>13373</v>
      </c>
      <c r="C150" s="44" t="str">
        <f>[1]GD_CHUNG!C152</f>
        <v>Trần Thị Sơn</v>
      </c>
      <c r="D150" s="44" t="str">
        <f>[1]GD_CHUNG!D152</f>
        <v>Nhân viên phục vụ hành khách hàng hóa</v>
      </c>
      <c r="E150" s="31" t="str">
        <f>[1]GD_CHUNG!G152</f>
        <v>HD3N</v>
      </c>
      <c r="F150" s="32">
        <f>VLOOKUP(B150,[1]GD_LCD_HS_LNS!$B$4:$E$993,4,FALSE)</f>
        <v>3875000</v>
      </c>
      <c r="G150" s="57">
        <f>VLOOKUP(B150,[1]GD_CHUNG!$B$5:$N$532,13,FALSE)</f>
        <v>19028960201011</v>
      </c>
      <c r="H150" s="33">
        <f>VLOOKUP(B150,[1]GD_CHAM_CONG!$C$6:$AN$934,38,FALSE)</f>
        <v>27</v>
      </c>
      <c r="I150" s="33">
        <f>VLOOKUP(B150,[1]GD_CHAM_CONG!$C$6:$AS$934,39,FALSE)+VLOOKUP(B150,[1]GD_CHAM_CONG!$C$6:$AS$934,40,FALSE)+VLOOKUP(B150,[1]GD_CHAM_CONG!$C$6:$AS$934,41,FALSE)+VLOOKUP(B150,[1]GD_CHAM_CONG!$C$6:$AS$934,42,FALSE)+VLOOKUP(B150,[1]GD_CHAM_CONG!$C$6:$AS$934,43,FALSE)</f>
        <v>0</v>
      </c>
      <c r="J150" s="33">
        <f>VLOOKUP(B150,[1]GD_CHAM_CONG!$C$6:$AV$934,44,FALSE)+VLOOKUP(B150,[1]GD_CHAM_CONG!$C$6:$AV$934,45,FALSE)+VLOOKUP(B150,[1]GD_CHAM_CONG!$C$6:$AV$934,46,FALSE)</f>
        <v>0</v>
      </c>
      <c r="K150" s="33">
        <f>VLOOKUP(B150,[1]GD_CHAM_CONG!$C$6:$AW$934,47,FALSE)</f>
        <v>0</v>
      </c>
      <c r="L150" s="15">
        <f>VLOOKUP(B150,[1]GD_CHAM_CONG!$C$6:$AZ$934,48,FALSE)</f>
        <v>0</v>
      </c>
      <c r="M150" s="33">
        <f>VLOOKUP(B150,[1]GD_CHAM_CONG!$C$6:$BF$934,50,FALSE)+VLOOKUP(B150,[1]GD_CHAM_CONG!$C$6:$BF$934,51,FALSE)+VLOOKUP(B150,[1]GD_CHAM_CONG!$C$6:$BF$934,52,FALSE)+VLOOKUP(B150,[1]GD_CHAM_CONG!$C$6:$BF$934,53,FALSE)+VLOOKUP(B150,[1]GD_CHAM_CONG!$C$6:$BF$934,54,FALSE)</f>
        <v>0</v>
      </c>
      <c r="N150" s="16">
        <f>VLOOKUP(B150,[1]GD_CHAM_CONG!$C$1:$BK$473,61,FALSE)</f>
        <v>0.95</v>
      </c>
      <c r="O150" s="16">
        <f>VLOOKUP(B150,[1]GD_LCD_HS_LNS!$B$4:$F$469,5,FALSE)</f>
        <v>1.6</v>
      </c>
      <c r="P150" s="17">
        <f>VLOOKUP(B150,[1]RPT_LNS_LUONG_CHE_DO!$B$5:$BC$548,54,FALSE)</f>
        <v>6840000</v>
      </c>
      <c r="Q150" s="17">
        <f>VLOOKUP(B150,[1]RPT_LNS_LUONG_CHE_DO!$B$5:$CD$916,81,FALSE)</f>
        <v>0</v>
      </c>
      <c r="R150" s="31">
        <f>VLOOKUP(B150,[1]RPT_PHU_CAP_TN!$B$5:$G$992,6,FALSE)</f>
        <v>0</v>
      </c>
      <c r="S150" s="31">
        <f>VLOOKUP(B150,[1]RPT_TIEN_AN_TRUA!$B$5:$I$993,8,FALSE)</f>
        <v>680000</v>
      </c>
      <c r="T150" s="17">
        <f>VLOOKUP(B150,[1]RPT_LNS_LUONG_CHE_DO!$B$5:$BX$920,75,FALSE)+VLOOKUP(B150,[1]RPT_LNS_LUONG_CHE_DO!$B$5:$BY$920,76,FALSE)</f>
        <v>447115.38461538468</v>
      </c>
      <c r="U150" s="13">
        <f>VLOOKUP(B150,[1]RPT_CAC_KHOAN_GIAM_TRU!$B$4:$I$472,7,FALSE) + VLOOKUP(B150,[1]RPT_CAC_KHOAN_GIAM_TRU!$B$4:$I$472,8,FALSE)</f>
        <v>149038.46153846156</v>
      </c>
      <c r="V150" s="31">
        <f t="shared" si="0"/>
        <v>7967115.384615385</v>
      </c>
      <c r="W150" s="31">
        <f>VLOOKUP(B150,[1]RPT_BAO_HIEM!$B$5:$N$992,11,FALSE)</f>
        <v>310000</v>
      </c>
      <c r="X150" s="31">
        <f>VLOOKUP(B150,[1]RPT_BAO_HIEM!$B$5:$N$992,12,FALSE)</f>
        <v>58125</v>
      </c>
      <c r="Y150" s="31">
        <f>VLOOKUP(B150,[1]RPT_BAO_HIEM!$B$5:$N$992,13,FALSE)</f>
        <v>38750</v>
      </c>
      <c r="Z150" s="19">
        <f>MIN(VLOOKUP(B150,[1]RPT_DOAN_PHI!$B$5:$H$894,7,FALSE),115000)</f>
        <v>38750</v>
      </c>
      <c r="AA150" s="31">
        <f>VLOOKUP(B150,[1]RPT_THUE!$B$5:$H$850,7,FALSE)</f>
        <v>0</v>
      </c>
      <c r="AB150" s="31">
        <f t="shared" si="1"/>
        <v>445625</v>
      </c>
      <c r="AC150" s="31">
        <f t="shared" si="2"/>
        <v>7521490.384615385</v>
      </c>
      <c r="AD150" s="34"/>
      <c r="AE150" s="33"/>
      <c r="AF150" s="20">
        <f t="shared" si="3"/>
        <v>7521490.384615385</v>
      </c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:43" ht="19.5" customHeight="1">
      <c r="A151" s="12">
        <f t="shared" si="6"/>
        <v>145</v>
      </c>
      <c r="B151" s="52">
        <f>[1]GD_CHUNG!B153</f>
        <v>13380</v>
      </c>
      <c r="C151" s="44" t="str">
        <f>[1]GD_CHUNG!C153</f>
        <v>Nguyễn Thị Yến Hương</v>
      </c>
      <c r="D151" s="44" t="str">
        <f>[1]GD_CHUNG!D153</f>
        <v>Nhân viên phục vụ hành khách hàng hóa</v>
      </c>
      <c r="E151" s="31" t="str">
        <f>[1]GD_CHUNG!G153</f>
        <v>HD3N</v>
      </c>
      <c r="F151" s="32">
        <f>VLOOKUP(B151,[1]GD_LCD_HS_LNS!$B$4:$E$993,4,FALSE)</f>
        <v>3875000</v>
      </c>
      <c r="G151" s="57">
        <f>VLOOKUP(B151,[1]GD_CHUNG!$B$5:$N$532,13,FALSE)</f>
        <v>19028960284014</v>
      </c>
      <c r="H151" s="33">
        <f>VLOOKUP(B151,[1]GD_CHAM_CONG!$C$6:$AN$934,38,FALSE)</f>
        <v>27</v>
      </c>
      <c r="I151" s="33">
        <f>VLOOKUP(B151,[1]GD_CHAM_CONG!$C$6:$AS$934,39,FALSE)+VLOOKUP(B151,[1]GD_CHAM_CONG!$C$6:$AS$934,40,FALSE)+VLOOKUP(B151,[1]GD_CHAM_CONG!$C$6:$AS$934,41,FALSE)+VLOOKUP(B151,[1]GD_CHAM_CONG!$C$6:$AS$934,42,FALSE)+VLOOKUP(B151,[1]GD_CHAM_CONG!$C$6:$AS$934,43,FALSE)</f>
        <v>0</v>
      </c>
      <c r="J151" s="33">
        <f>VLOOKUP(B151,[1]GD_CHAM_CONG!$C$6:$AV$934,44,FALSE)+VLOOKUP(B151,[1]GD_CHAM_CONG!$C$6:$AV$934,45,FALSE)+VLOOKUP(B151,[1]GD_CHAM_CONG!$C$6:$AV$934,46,FALSE)</f>
        <v>0</v>
      </c>
      <c r="K151" s="33">
        <f>VLOOKUP(B151,[1]GD_CHAM_CONG!$C$6:$AW$934,47,FALSE)</f>
        <v>0</v>
      </c>
      <c r="L151" s="15">
        <f>VLOOKUP(B151,[1]GD_CHAM_CONG!$C$6:$AZ$934,48,FALSE)</f>
        <v>0</v>
      </c>
      <c r="M151" s="33">
        <f>VLOOKUP(B151,[1]GD_CHAM_CONG!$C$6:$BF$934,50,FALSE)+VLOOKUP(B151,[1]GD_CHAM_CONG!$C$6:$BF$934,51,FALSE)+VLOOKUP(B151,[1]GD_CHAM_CONG!$C$6:$BF$934,52,FALSE)+VLOOKUP(B151,[1]GD_CHAM_CONG!$C$6:$BF$934,53,FALSE)+VLOOKUP(B151,[1]GD_CHAM_CONG!$C$6:$BF$934,54,FALSE)</f>
        <v>0</v>
      </c>
      <c r="N151" s="16">
        <f>VLOOKUP(B151,[1]GD_CHAM_CONG!$C$1:$BK$473,61,FALSE)</f>
        <v>1</v>
      </c>
      <c r="O151" s="16">
        <f>VLOOKUP(B151,[1]GD_LCD_HS_LNS!$B$4:$F$469,5,FALSE)</f>
        <v>1.6</v>
      </c>
      <c r="P151" s="17">
        <f>VLOOKUP(B151,[1]RPT_LNS_LUONG_CHE_DO!$B$5:$BC$548,54,FALSE)</f>
        <v>7200000</v>
      </c>
      <c r="Q151" s="17">
        <f>VLOOKUP(B151,[1]RPT_LNS_LUONG_CHE_DO!$B$5:$CD$916,81,FALSE)</f>
        <v>0</v>
      </c>
      <c r="R151" s="31">
        <f>VLOOKUP(B151,[1]RPT_PHU_CAP_TN!$B$5:$G$992,6,FALSE)</f>
        <v>0</v>
      </c>
      <c r="S151" s="31">
        <f>VLOOKUP(B151,[1]RPT_TIEN_AN_TRUA!$B$5:$I$993,8,FALSE)</f>
        <v>680000</v>
      </c>
      <c r="T151" s="17">
        <f>VLOOKUP(B151,[1]RPT_LNS_LUONG_CHE_DO!$B$5:$BX$920,75,FALSE)+VLOOKUP(B151,[1]RPT_LNS_LUONG_CHE_DO!$B$5:$BY$920,76,FALSE)</f>
        <v>447115.38461538468</v>
      </c>
      <c r="U151" s="13">
        <f>VLOOKUP(B151,[1]RPT_CAC_KHOAN_GIAM_TRU!$B$4:$I$472,7,FALSE) + VLOOKUP(B151,[1]RPT_CAC_KHOAN_GIAM_TRU!$B$4:$I$472,8,FALSE)</f>
        <v>149038.46153846156</v>
      </c>
      <c r="V151" s="31">
        <f t="shared" si="0"/>
        <v>8327115.384615385</v>
      </c>
      <c r="W151" s="31">
        <f>VLOOKUP(B151,[1]RPT_BAO_HIEM!$B$5:$N$992,11,FALSE)</f>
        <v>310000</v>
      </c>
      <c r="X151" s="31">
        <f>VLOOKUP(B151,[1]RPT_BAO_HIEM!$B$5:$N$992,12,FALSE)</f>
        <v>58125</v>
      </c>
      <c r="Y151" s="31">
        <f>VLOOKUP(B151,[1]RPT_BAO_HIEM!$B$5:$N$992,13,FALSE)</f>
        <v>38750</v>
      </c>
      <c r="Z151" s="19">
        <f>MIN(VLOOKUP(B151,[1]RPT_DOAN_PHI!$B$5:$H$894,7,FALSE),115000)</f>
        <v>38750</v>
      </c>
      <c r="AA151" s="31">
        <f>VLOOKUP(B151,[1]RPT_THUE!$B$5:$H$850,7,FALSE)</f>
        <v>0</v>
      </c>
      <c r="AB151" s="31">
        <f t="shared" si="1"/>
        <v>445625</v>
      </c>
      <c r="AC151" s="31">
        <f t="shared" si="2"/>
        <v>7881490.384615385</v>
      </c>
      <c r="AD151" s="34"/>
      <c r="AE151" s="33"/>
      <c r="AF151" s="20">
        <f t="shared" si="3"/>
        <v>7881490.384615385</v>
      </c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:43" ht="19.5" customHeight="1">
      <c r="A152" s="12">
        <f t="shared" si="6"/>
        <v>146</v>
      </c>
      <c r="B152" s="52">
        <f>[1]GD_CHUNG!B154</f>
        <v>13405</v>
      </c>
      <c r="C152" s="44" t="str">
        <f>[1]GD_CHUNG!C154</f>
        <v>Nguyễn Thị Thúy Hằng</v>
      </c>
      <c r="D152" s="44" t="str">
        <f>[1]GD_CHUNG!D154</f>
        <v>Nhân viên phục vụ hành khách hàng hóa</v>
      </c>
      <c r="E152" s="31" t="str">
        <f>[1]GD_CHUNG!G154</f>
        <v>HD3N</v>
      </c>
      <c r="F152" s="32">
        <f>VLOOKUP(B152,[1]GD_LCD_HS_LNS!$B$4:$E$993,4,FALSE)</f>
        <v>3875000</v>
      </c>
      <c r="G152" s="57">
        <f>VLOOKUP(B152,[1]GD_CHUNG!$B$5:$N$532,13,FALSE)</f>
        <v>19028178495022</v>
      </c>
      <c r="H152" s="33">
        <f>VLOOKUP(B152,[1]GD_CHAM_CONG!$C$6:$AN$934,38,FALSE)</f>
        <v>27</v>
      </c>
      <c r="I152" s="33">
        <f>VLOOKUP(B152,[1]GD_CHAM_CONG!$C$6:$AS$934,39,FALSE)+VLOOKUP(B152,[1]GD_CHAM_CONG!$C$6:$AS$934,40,FALSE)+VLOOKUP(B152,[1]GD_CHAM_CONG!$C$6:$AS$934,41,FALSE)+VLOOKUP(B152,[1]GD_CHAM_CONG!$C$6:$AS$934,42,FALSE)+VLOOKUP(B152,[1]GD_CHAM_CONG!$C$6:$AS$934,43,FALSE)</f>
        <v>0</v>
      </c>
      <c r="J152" s="33">
        <f>VLOOKUP(B152,[1]GD_CHAM_CONG!$C$6:$AV$934,44,FALSE)+VLOOKUP(B152,[1]GD_CHAM_CONG!$C$6:$AV$934,45,FALSE)+VLOOKUP(B152,[1]GD_CHAM_CONG!$C$6:$AV$934,46,FALSE)</f>
        <v>0</v>
      </c>
      <c r="K152" s="33">
        <f>VLOOKUP(B152,[1]GD_CHAM_CONG!$C$6:$AW$934,47,FALSE)</f>
        <v>0</v>
      </c>
      <c r="L152" s="15">
        <f>VLOOKUP(B152,[1]GD_CHAM_CONG!$C$6:$AZ$934,48,FALSE)</f>
        <v>0</v>
      </c>
      <c r="M152" s="33">
        <f>VLOOKUP(B152,[1]GD_CHAM_CONG!$C$6:$BF$934,50,FALSE)+VLOOKUP(B152,[1]GD_CHAM_CONG!$C$6:$BF$934,51,FALSE)+VLOOKUP(B152,[1]GD_CHAM_CONG!$C$6:$BF$934,52,FALSE)+VLOOKUP(B152,[1]GD_CHAM_CONG!$C$6:$BF$934,53,FALSE)+VLOOKUP(B152,[1]GD_CHAM_CONG!$C$6:$BF$934,54,FALSE)</f>
        <v>0</v>
      </c>
      <c r="N152" s="15">
        <f>VLOOKUP(B152,[1]GD_CHAM_CONG!$C$1:$BK$473,61,FALSE)</f>
        <v>1</v>
      </c>
      <c r="O152" s="16">
        <f>VLOOKUP(B152,[1]GD_LCD_HS_LNS!$B$4:$F$469,5,FALSE)</f>
        <v>1.6</v>
      </c>
      <c r="P152" s="17">
        <f>VLOOKUP(B152,[1]RPT_LNS_LUONG_CHE_DO!$B$5:$BC$548,54,FALSE)</f>
        <v>7200000</v>
      </c>
      <c r="Q152" s="17">
        <f>VLOOKUP(B152,[1]RPT_LNS_LUONG_CHE_DO!$B$5:$CD$916,81,FALSE)</f>
        <v>0</v>
      </c>
      <c r="R152" s="31">
        <f>VLOOKUP(B152,[1]RPT_PHU_CAP_TN!$B$5:$G$992,6,FALSE)</f>
        <v>0</v>
      </c>
      <c r="S152" s="31">
        <f>VLOOKUP(B152,[1]RPT_TIEN_AN_TRUA!$B$5:$I$993,8,FALSE)</f>
        <v>680000</v>
      </c>
      <c r="T152" s="17">
        <f>VLOOKUP(B152,[1]RPT_LNS_LUONG_CHE_DO!$B$5:$BX$920,75,FALSE)+VLOOKUP(B152,[1]RPT_LNS_LUONG_CHE_DO!$B$5:$BY$920,76,FALSE)</f>
        <v>447115.38461538468</v>
      </c>
      <c r="U152" s="13">
        <f>VLOOKUP(B152,[1]RPT_CAC_KHOAN_GIAM_TRU!$B$4:$I$472,7,FALSE) + VLOOKUP(B152,[1]RPT_CAC_KHOAN_GIAM_TRU!$B$4:$I$472,8,FALSE)</f>
        <v>149038.46153846156</v>
      </c>
      <c r="V152" s="31">
        <f t="shared" si="0"/>
        <v>8327115.384615385</v>
      </c>
      <c r="W152" s="31">
        <f>VLOOKUP(B152,[1]RPT_BAO_HIEM!$B$5:$N$992,11,FALSE)</f>
        <v>310000</v>
      </c>
      <c r="X152" s="31">
        <f>VLOOKUP(B152,[1]RPT_BAO_HIEM!$B$5:$N$992,12,FALSE)</f>
        <v>58125</v>
      </c>
      <c r="Y152" s="31">
        <f>VLOOKUP(B152,[1]RPT_BAO_HIEM!$B$5:$N$992,13,FALSE)</f>
        <v>38750</v>
      </c>
      <c r="Z152" s="19">
        <f>MIN(VLOOKUP(B152,[1]RPT_DOAN_PHI!$B$5:$H$894,7,FALSE),115000)</f>
        <v>38750</v>
      </c>
      <c r="AA152" s="31">
        <f>VLOOKUP(B152,[1]RPT_THUE!$B$5:$H$850,7,FALSE)</f>
        <v>0</v>
      </c>
      <c r="AB152" s="31">
        <f t="shared" si="1"/>
        <v>445625</v>
      </c>
      <c r="AC152" s="31">
        <f t="shared" si="2"/>
        <v>7881490.384615385</v>
      </c>
      <c r="AD152" s="34"/>
      <c r="AE152" s="33"/>
      <c r="AF152" s="20">
        <f t="shared" si="3"/>
        <v>7881490.384615385</v>
      </c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:43" ht="19.5" customHeight="1">
      <c r="A153" s="12">
        <f t="shared" si="6"/>
        <v>147</v>
      </c>
      <c r="B153" s="40">
        <f>[1]GD_CHUNG!B155</f>
        <v>13670</v>
      </c>
      <c r="C153" s="42" t="str">
        <f>[1]GD_CHUNG!C155</f>
        <v>Nguyễn Thảo Ly</v>
      </c>
      <c r="D153" s="42" t="str">
        <f>[1]GD_CHUNG!D155</f>
        <v>Nhân viên phục vụ hành khách hàng hóa</v>
      </c>
      <c r="E153" s="13" t="str">
        <f>[1]GD_CHUNG!G155</f>
        <v>HD3N</v>
      </c>
      <c r="F153" s="14">
        <f>VLOOKUP(B153,[1]GD_LCD_HS_LNS!$B$4:$E$993,4,FALSE)</f>
        <v>3875000</v>
      </c>
      <c r="G153" s="54">
        <f>VLOOKUP(B153,[1]GD_CHUNG!$B$5:$N$532,13,FALSE)</f>
        <v>19028960156016</v>
      </c>
      <c r="H153" s="15">
        <f>VLOOKUP(B153,[1]GD_CHAM_CONG!$C$6:$AN$934,38,FALSE)</f>
        <v>27</v>
      </c>
      <c r="I153" s="15">
        <f>VLOOKUP(B153,[1]GD_CHAM_CONG!$C$6:$AS$934,39,FALSE)+VLOOKUP(B153,[1]GD_CHAM_CONG!$C$6:$AS$934,40,FALSE)+VLOOKUP(B153,[1]GD_CHAM_CONG!$C$6:$AS$934,41,FALSE)+VLOOKUP(B153,[1]GD_CHAM_CONG!$C$6:$AS$934,42,FALSE)+VLOOKUP(B153,[1]GD_CHAM_CONG!$C$6:$AS$934,43,FALSE)</f>
        <v>0</v>
      </c>
      <c r="J153" s="15">
        <f>VLOOKUP(B153,[1]GD_CHAM_CONG!$C$6:$AV$934,44,FALSE)+VLOOKUP(B153,[1]GD_CHAM_CONG!$C$6:$AV$934,45,FALSE)+VLOOKUP(B153,[1]GD_CHAM_CONG!$C$6:$AV$934,46,FALSE)</f>
        <v>0</v>
      </c>
      <c r="K153" s="15">
        <f>VLOOKUP(B153,[1]GD_CHAM_CONG!$C$6:$AW$934,47,FALSE)</f>
        <v>0</v>
      </c>
      <c r="L153" s="15">
        <f>VLOOKUP(B153,[1]GD_CHAM_CONG!$C$6:$AZ$934,48,FALSE)</f>
        <v>0</v>
      </c>
      <c r="M153" s="15">
        <f>VLOOKUP(B153,[1]GD_CHAM_CONG!$C$6:$BF$934,50,FALSE)+VLOOKUP(B153,[1]GD_CHAM_CONG!$C$6:$BF$934,51,FALSE)+VLOOKUP(B153,[1]GD_CHAM_CONG!$C$6:$BF$934,52,FALSE)+VLOOKUP(B153,[1]GD_CHAM_CONG!$C$6:$BF$934,53,FALSE)+VLOOKUP(B153,[1]GD_CHAM_CONG!$C$6:$BF$934,54,FALSE)</f>
        <v>0</v>
      </c>
      <c r="N153" s="16">
        <f>VLOOKUP(B153,[1]GD_CHAM_CONG!$C$1:$BK$473,61,FALSE)</f>
        <v>0.89</v>
      </c>
      <c r="O153" s="16">
        <f>VLOOKUP(B153,[1]GD_LCD_HS_LNS!$B$4:$F$469,5,FALSE)</f>
        <v>1.6</v>
      </c>
      <c r="P153" s="17">
        <f>VLOOKUP(B153,[1]RPT_LNS_LUONG_CHE_DO!$B$5:$BC$548,54,FALSE)</f>
        <v>6408000.0000000009</v>
      </c>
      <c r="Q153" s="17">
        <f>VLOOKUP(B153,[1]RPT_LNS_LUONG_CHE_DO!$B$5:$CD$916,81,FALSE)</f>
        <v>0</v>
      </c>
      <c r="R153" s="17">
        <f>VLOOKUP(B153,[1]RPT_PHU_CAP_TN!$B$5:$G$992,6,FALSE)</f>
        <v>0</v>
      </c>
      <c r="S153" s="17">
        <f>VLOOKUP(B153,[1]RPT_TIEN_AN_TRUA!$B$5:$I$993,8,FALSE)</f>
        <v>680000</v>
      </c>
      <c r="T153" s="17">
        <f>VLOOKUP(B153,[1]RPT_LNS_LUONG_CHE_DO!$B$5:$BX$920,75,FALSE)+VLOOKUP(B153,[1]RPT_LNS_LUONG_CHE_DO!$B$5:$BY$920,76,FALSE)</f>
        <v>447115.38461538468</v>
      </c>
      <c r="U153" s="13">
        <f>VLOOKUP(B153,[1]RPT_CAC_KHOAN_GIAM_TRU!$B$4:$I$472,7,FALSE) + VLOOKUP(B153,[1]RPT_CAC_KHOAN_GIAM_TRU!$B$4:$I$472,8,FALSE)</f>
        <v>149038.46153846156</v>
      </c>
      <c r="V153" s="17">
        <f t="shared" si="0"/>
        <v>7535115.3846153859</v>
      </c>
      <c r="W153" s="18">
        <f>VLOOKUP(B153,[1]RPT_BAO_HIEM!$B$5:$N$992,11,FALSE)</f>
        <v>310000</v>
      </c>
      <c r="X153" s="18">
        <f>VLOOKUP(B153,[1]RPT_BAO_HIEM!$B$5:$N$992,12,FALSE)</f>
        <v>58125</v>
      </c>
      <c r="Y153" s="18">
        <f>VLOOKUP(B153,[1]RPT_BAO_HIEM!$B$5:$N$992,13,FALSE)</f>
        <v>38750</v>
      </c>
      <c r="Z153" s="19">
        <f>MIN(VLOOKUP(B153,[1]RPT_DOAN_PHI!$B$5:$H$894,7,FALSE),115000)</f>
        <v>38750</v>
      </c>
      <c r="AA153" s="18">
        <f>VLOOKUP(B153,[1]RPT_THUE!$B$5:$H$850,7,FALSE)</f>
        <v>0</v>
      </c>
      <c r="AB153" s="18">
        <f t="shared" si="1"/>
        <v>445625</v>
      </c>
      <c r="AC153" s="20">
        <f t="shared" si="2"/>
        <v>7089490.3846153859</v>
      </c>
      <c r="AD153" s="21"/>
      <c r="AE153" s="21"/>
      <c r="AF153" s="20">
        <f t="shared" si="3"/>
        <v>7089490.3846153859</v>
      </c>
    </row>
    <row r="154" spans="1:43" ht="19.5" customHeight="1">
      <c r="A154" s="12">
        <f t="shared" si="6"/>
        <v>148</v>
      </c>
      <c r="B154" s="40">
        <f>[1]GD_CHUNG!B156</f>
        <v>13671</v>
      </c>
      <c r="C154" s="42" t="str">
        <f>[1]GD_CHUNG!C156</f>
        <v>Nguyễn Thị Phương Thảo</v>
      </c>
      <c r="D154" s="42" t="str">
        <f>[1]GD_CHUNG!D156</f>
        <v>Nhân viên phục vụ hành khách hàng hóa</v>
      </c>
      <c r="E154" s="13" t="str">
        <f>[1]GD_CHUNG!G156</f>
        <v>HD3N</v>
      </c>
      <c r="F154" s="14">
        <f>VLOOKUP(B154,[1]GD_LCD_HS_LNS!$B$4:$E$993,4,FALSE)</f>
        <v>3875000</v>
      </c>
      <c r="G154" s="54">
        <f>VLOOKUP(B154,[1]GD_CHUNG!$B$5:$N$532,13,FALSE)</f>
        <v>19028960187019</v>
      </c>
      <c r="H154" s="15">
        <f>VLOOKUP(B154,[1]GD_CHAM_CONG!$C$6:$AN$934,38,FALSE)</f>
        <v>27</v>
      </c>
      <c r="I154" s="15">
        <f>VLOOKUP(B154,[1]GD_CHAM_CONG!$C$6:$AS$934,39,FALSE)+VLOOKUP(B154,[1]GD_CHAM_CONG!$C$6:$AS$934,40,FALSE)+VLOOKUP(B154,[1]GD_CHAM_CONG!$C$6:$AS$934,41,FALSE)+VLOOKUP(B154,[1]GD_CHAM_CONG!$C$6:$AS$934,42,FALSE)+VLOOKUP(B154,[1]GD_CHAM_CONG!$C$6:$AS$934,43,FALSE)</f>
        <v>0</v>
      </c>
      <c r="J154" s="15">
        <f>VLOOKUP(B154,[1]GD_CHAM_CONG!$C$6:$AV$934,44,FALSE)+VLOOKUP(B154,[1]GD_CHAM_CONG!$C$6:$AV$934,45,FALSE)+VLOOKUP(B154,[1]GD_CHAM_CONG!$C$6:$AV$934,46,FALSE)</f>
        <v>0</v>
      </c>
      <c r="K154" s="15">
        <f>VLOOKUP(B154,[1]GD_CHAM_CONG!$C$6:$AW$934,47,FALSE)</f>
        <v>0</v>
      </c>
      <c r="L154" s="15">
        <f>VLOOKUP(B154,[1]GD_CHAM_CONG!$C$6:$AZ$934,48,FALSE)</f>
        <v>0</v>
      </c>
      <c r="M154" s="15">
        <f>VLOOKUP(B154,[1]GD_CHAM_CONG!$C$6:$BF$934,50,FALSE)+VLOOKUP(B154,[1]GD_CHAM_CONG!$C$6:$BF$934,51,FALSE)+VLOOKUP(B154,[1]GD_CHAM_CONG!$C$6:$BF$934,52,FALSE)+VLOOKUP(B154,[1]GD_CHAM_CONG!$C$6:$BF$934,53,FALSE)+VLOOKUP(B154,[1]GD_CHAM_CONG!$C$6:$BF$934,54,FALSE)</f>
        <v>0</v>
      </c>
      <c r="N154" s="16">
        <f>VLOOKUP(B154,[1]GD_CHAM_CONG!$C$1:$BK$473,61,FALSE)</f>
        <v>1</v>
      </c>
      <c r="O154" s="16">
        <f>VLOOKUP(B154,[1]GD_LCD_HS_LNS!$B$4:$F$469,5,FALSE)</f>
        <v>1.6</v>
      </c>
      <c r="P154" s="17">
        <f>VLOOKUP(B154,[1]RPT_LNS_LUONG_CHE_DO!$B$5:$BC$548,54,FALSE)</f>
        <v>7200000</v>
      </c>
      <c r="Q154" s="17">
        <f>VLOOKUP(B154,[1]RPT_LNS_LUONG_CHE_DO!$B$5:$CD$916,81,FALSE)</f>
        <v>0</v>
      </c>
      <c r="R154" s="17">
        <f>VLOOKUP(B154,[1]RPT_PHU_CAP_TN!$B$5:$G$992,6,FALSE)</f>
        <v>0</v>
      </c>
      <c r="S154" s="17">
        <f>VLOOKUP(B154,[1]RPT_TIEN_AN_TRUA!$B$5:$I$993,8,FALSE)</f>
        <v>680000</v>
      </c>
      <c r="T154" s="17">
        <f>VLOOKUP(B154,[1]RPT_LNS_LUONG_CHE_DO!$B$5:$BX$920,75,FALSE)+VLOOKUP(B154,[1]RPT_LNS_LUONG_CHE_DO!$B$5:$BY$920,76,FALSE)</f>
        <v>447115.38461538468</v>
      </c>
      <c r="U154" s="13">
        <f>VLOOKUP(B154,[1]RPT_CAC_KHOAN_GIAM_TRU!$B$4:$I$472,7,FALSE) + VLOOKUP(B154,[1]RPT_CAC_KHOAN_GIAM_TRU!$B$4:$I$472,8,FALSE)</f>
        <v>149038.46153846156</v>
      </c>
      <c r="V154" s="17">
        <f t="shared" si="0"/>
        <v>8327115.384615385</v>
      </c>
      <c r="W154" s="18">
        <f>VLOOKUP(B154,[1]RPT_BAO_HIEM!$B$5:$N$992,11,FALSE)</f>
        <v>310000</v>
      </c>
      <c r="X154" s="18">
        <f>VLOOKUP(B154,[1]RPT_BAO_HIEM!$B$5:$N$992,12,FALSE)</f>
        <v>58125</v>
      </c>
      <c r="Y154" s="18">
        <f>VLOOKUP(B154,[1]RPT_BAO_HIEM!$B$5:$N$992,13,FALSE)</f>
        <v>38750</v>
      </c>
      <c r="Z154" s="19">
        <f>MIN(VLOOKUP(B154,[1]RPT_DOAN_PHI!$B$5:$H$894,7,FALSE),115000)</f>
        <v>38750</v>
      </c>
      <c r="AA154" s="18">
        <f>VLOOKUP(B154,[1]RPT_THUE!$B$5:$H$850,7,FALSE)</f>
        <v>0</v>
      </c>
      <c r="AB154" s="18">
        <f t="shared" si="1"/>
        <v>445625</v>
      </c>
      <c r="AC154" s="20">
        <f t="shared" si="2"/>
        <v>7881490.384615385</v>
      </c>
      <c r="AD154" s="21"/>
      <c r="AE154" s="21"/>
      <c r="AF154" s="20">
        <f t="shared" si="3"/>
        <v>7881490.384615385</v>
      </c>
    </row>
    <row r="155" spans="1:43" ht="19.5" customHeight="1">
      <c r="A155" s="12">
        <f t="shared" si="6"/>
        <v>149</v>
      </c>
      <c r="B155" s="40">
        <f>[1]GD_CHUNG!B157</f>
        <v>13672</v>
      </c>
      <c r="C155" s="42" t="str">
        <f>[1]GD_CHUNG!C157</f>
        <v>Mai Thị Huyền Trang</v>
      </c>
      <c r="D155" s="42" t="str">
        <f>[1]GD_CHUNG!D157</f>
        <v>Nhân viên phục vụ hành khách hàng hóa</v>
      </c>
      <c r="E155" s="13" t="str">
        <f>[1]GD_CHUNG!G157</f>
        <v>HD3N</v>
      </c>
      <c r="F155" s="14">
        <f>VLOOKUP(B155,[1]GD_LCD_HS_LNS!$B$4:$E$993,4,FALSE)</f>
        <v>3875000</v>
      </c>
      <c r="G155" s="54">
        <f>VLOOKUP(B155,[1]GD_CHUNG!$B$5:$N$532,13,FALSE)</f>
        <v>19028960199017</v>
      </c>
      <c r="H155" s="15">
        <f>VLOOKUP(B155,[1]GD_CHAM_CONG!$C$6:$AN$934,38,FALSE)</f>
        <v>27</v>
      </c>
      <c r="I155" s="15">
        <f>VLOOKUP(B155,[1]GD_CHAM_CONG!$C$6:$AS$934,39,FALSE)+VLOOKUP(B155,[1]GD_CHAM_CONG!$C$6:$AS$934,40,FALSE)+VLOOKUP(B155,[1]GD_CHAM_CONG!$C$6:$AS$934,41,FALSE)+VLOOKUP(B155,[1]GD_CHAM_CONG!$C$6:$AS$934,42,FALSE)+VLOOKUP(B155,[1]GD_CHAM_CONG!$C$6:$AS$934,43,FALSE)</f>
        <v>0</v>
      </c>
      <c r="J155" s="15">
        <f>VLOOKUP(B155,[1]GD_CHAM_CONG!$C$6:$AV$934,44,FALSE)+VLOOKUP(B155,[1]GD_CHAM_CONG!$C$6:$AV$934,45,FALSE)+VLOOKUP(B155,[1]GD_CHAM_CONG!$C$6:$AV$934,46,FALSE)</f>
        <v>0</v>
      </c>
      <c r="K155" s="15">
        <f>VLOOKUP(B155,[1]GD_CHAM_CONG!$C$6:$AW$934,47,FALSE)</f>
        <v>0</v>
      </c>
      <c r="L155" s="15">
        <f>VLOOKUP(B155,[1]GD_CHAM_CONG!$C$6:$AZ$934,48,FALSE)</f>
        <v>0</v>
      </c>
      <c r="M155" s="15">
        <f>VLOOKUP(B155,[1]GD_CHAM_CONG!$C$6:$BF$934,50,FALSE)+VLOOKUP(B155,[1]GD_CHAM_CONG!$C$6:$BF$934,51,FALSE)+VLOOKUP(B155,[1]GD_CHAM_CONG!$C$6:$BF$934,52,FALSE)+VLOOKUP(B155,[1]GD_CHAM_CONG!$C$6:$BF$934,53,FALSE)+VLOOKUP(B155,[1]GD_CHAM_CONG!$C$6:$BF$934,54,FALSE)</f>
        <v>0</v>
      </c>
      <c r="N155" s="16">
        <f>VLOOKUP(B155,[1]GD_CHAM_CONG!$C$1:$BK$473,61,FALSE)</f>
        <v>1</v>
      </c>
      <c r="O155" s="16">
        <f>VLOOKUP(B155,[1]GD_LCD_HS_LNS!$B$4:$F$469,5,FALSE)</f>
        <v>1.6</v>
      </c>
      <c r="P155" s="17">
        <f>VLOOKUP(B155,[1]RPT_LNS_LUONG_CHE_DO!$B$5:$BC$548,54,FALSE)</f>
        <v>7200000</v>
      </c>
      <c r="Q155" s="17">
        <f>VLOOKUP(B155,[1]RPT_LNS_LUONG_CHE_DO!$B$5:$CD$916,81,FALSE)</f>
        <v>0</v>
      </c>
      <c r="R155" s="17">
        <f>VLOOKUP(B155,[1]RPT_PHU_CAP_TN!$B$5:$G$992,6,FALSE)</f>
        <v>0</v>
      </c>
      <c r="S155" s="17">
        <f>VLOOKUP(B155,[1]RPT_TIEN_AN_TRUA!$B$5:$I$993,8,FALSE)</f>
        <v>680000</v>
      </c>
      <c r="T155" s="17">
        <f>VLOOKUP(B155,[1]RPT_LNS_LUONG_CHE_DO!$B$5:$BX$920,75,FALSE)+VLOOKUP(B155,[1]RPT_LNS_LUONG_CHE_DO!$B$5:$BY$920,76,FALSE)</f>
        <v>447115.38461538468</v>
      </c>
      <c r="U155" s="13">
        <f>VLOOKUP(B155,[1]RPT_CAC_KHOAN_GIAM_TRU!$B$4:$I$472,7,FALSE) + VLOOKUP(B155,[1]RPT_CAC_KHOAN_GIAM_TRU!$B$4:$I$472,8,FALSE)</f>
        <v>149038.46153846156</v>
      </c>
      <c r="V155" s="17">
        <f t="shared" si="0"/>
        <v>8327115.384615385</v>
      </c>
      <c r="W155" s="18">
        <f>VLOOKUP(B155,[1]RPT_BAO_HIEM!$B$5:$N$992,11,FALSE)</f>
        <v>310000</v>
      </c>
      <c r="X155" s="18">
        <f>VLOOKUP(B155,[1]RPT_BAO_HIEM!$B$5:$N$992,12,FALSE)</f>
        <v>58125</v>
      </c>
      <c r="Y155" s="18">
        <f>VLOOKUP(B155,[1]RPT_BAO_HIEM!$B$5:$N$992,13,FALSE)</f>
        <v>38750</v>
      </c>
      <c r="Z155" s="19">
        <f>MIN(VLOOKUP(B155,[1]RPT_DOAN_PHI!$B$5:$H$894,7,FALSE),115000)</f>
        <v>38750</v>
      </c>
      <c r="AA155" s="18">
        <f>VLOOKUP(B155,[1]RPT_THUE!$B$5:$H$850,7,FALSE)</f>
        <v>0</v>
      </c>
      <c r="AB155" s="18">
        <f t="shared" si="1"/>
        <v>445625</v>
      </c>
      <c r="AC155" s="20">
        <f t="shared" si="2"/>
        <v>7881490.384615385</v>
      </c>
      <c r="AD155" s="21"/>
      <c r="AE155" s="21"/>
      <c r="AF155" s="20">
        <f t="shared" si="3"/>
        <v>7881490.384615385</v>
      </c>
    </row>
    <row r="156" spans="1:43" ht="19.5" customHeight="1">
      <c r="A156" s="12">
        <f t="shared" si="6"/>
        <v>150</v>
      </c>
      <c r="B156" s="40">
        <f>[1]GD_CHUNG!B158</f>
        <v>13673</v>
      </c>
      <c r="C156" s="42" t="str">
        <f>[1]GD_CHUNG!C158</f>
        <v>Đỗ Văn Thắng</v>
      </c>
      <c r="D156" s="42" t="str">
        <f>[1]GD_CHUNG!D158</f>
        <v>Nhân viên phục vụ hành khách hàng hóa</v>
      </c>
      <c r="E156" s="13" t="str">
        <f>[1]GD_CHUNG!G158</f>
        <v>HD3N</v>
      </c>
      <c r="F156" s="14">
        <f>VLOOKUP(B156,[1]GD_LCD_HS_LNS!$B$4:$E$993,4,FALSE)</f>
        <v>3875000</v>
      </c>
      <c r="G156" s="54">
        <f>VLOOKUP(B156,[1]GD_CHUNG!$B$5:$N$532,13,FALSE)</f>
        <v>19028632709016</v>
      </c>
      <c r="H156" s="15">
        <f>VLOOKUP(B156,[1]GD_CHAM_CONG!$C$6:$AN$934,38,FALSE)</f>
        <v>27</v>
      </c>
      <c r="I156" s="15">
        <f>VLOOKUP(B156,[1]GD_CHAM_CONG!$C$6:$AS$934,39,FALSE)+VLOOKUP(B156,[1]GD_CHAM_CONG!$C$6:$AS$934,40,FALSE)+VLOOKUP(B156,[1]GD_CHAM_CONG!$C$6:$AS$934,41,FALSE)+VLOOKUP(B156,[1]GD_CHAM_CONG!$C$6:$AS$934,42,FALSE)+VLOOKUP(B156,[1]GD_CHAM_CONG!$C$6:$AS$934,43,FALSE)</f>
        <v>0</v>
      </c>
      <c r="J156" s="15">
        <f>VLOOKUP(B156,[1]GD_CHAM_CONG!$C$6:$AV$934,44,FALSE)+VLOOKUP(B156,[1]GD_CHAM_CONG!$C$6:$AV$934,45,FALSE)+VLOOKUP(B156,[1]GD_CHAM_CONG!$C$6:$AV$934,46,FALSE)</f>
        <v>0</v>
      </c>
      <c r="K156" s="15">
        <f>VLOOKUP(B156,[1]GD_CHAM_CONG!$C$6:$AW$934,47,FALSE)</f>
        <v>0</v>
      </c>
      <c r="L156" s="15">
        <f>VLOOKUP(B156,[1]GD_CHAM_CONG!$C$6:$AZ$934,48,FALSE)</f>
        <v>0</v>
      </c>
      <c r="M156" s="15">
        <f>VLOOKUP(B156,[1]GD_CHAM_CONG!$C$6:$BF$934,50,FALSE)+VLOOKUP(B156,[1]GD_CHAM_CONG!$C$6:$BF$934,51,FALSE)+VLOOKUP(B156,[1]GD_CHAM_CONG!$C$6:$BF$934,52,FALSE)+VLOOKUP(B156,[1]GD_CHAM_CONG!$C$6:$BF$934,53,FALSE)+VLOOKUP(B156,[1]GD_CHAM_CONG!$C$6:$BF$934,54,FALSE)</f>
        <v>0</v>
      </c>
      <c r="N156" s="16">
        <f>VLOOKUP(B156,[1]GD_CHAM_CONG!$C$1:$BK$473,61,FALSE)</f>
        <v>0.87</v>
      </c>
      <c r="O156" s="16">
        <f>VLOOKUP(B156,[1]GD_LCD_HS_LNS!$B$4:$F$469,5,FALSE)</f>
        <v>1.6</v>
      </c>
      <c r="P156" s="17">
        <f>VLOOKUP(B156,[1]RPT_LNS_LUONG_CHE_DO!$B$5:$BC$548,54,FALSE)</f>
        <v>6264000.0000000009</v>
      </c>
      <c r="Q156" s="17">
        <f>VLOOKUP(B156,[1]RPT_LNS_LUONG_CHE_DO!$B$5:$CD$916,81,FALSE)</f>
        <v>0</v>
      </c>
      <c r="R156" s="17">
        <f>VLOOKUP(B156,[1]RPT_PHU_CAP_TN!$B$5:$G$992,6,FALSE)</f>
        <v>0</v>
      </c>
      <c r="S156" s="17">
        <f>VLOOKUP(B156,[1]RPT_TIEN_AN_TRUA!$B$5:$I$993,8,FALSE)</f>
        <v>680000</v>
      </c>
      <c r="T156" s="17">
        <f>VLOOKUP(B156,[1]RPT_LNS_LUONG_CHE_DO!$B$5:$BX$920,75,FALSE)+VLOOKUP(B156,[1]RPT_LNS_LUONG_CHE_DO!$B$5:$BY$920,76,FALSE)</f>
        <v>447115.38461538468</v>
      </c>
      <c r="U156" s="13">
        <f>VLOOKUP(B156,[1]RPT_CAC_KHOAN_GIAM_TRU!$B$4:$I$472,7,FALSE) + VLOOKUP(B156,[1]RPT_CAC_KHOAN_GIAM_TRU!$B$4:$I$472,8,FALSE)</f>
        <v>149038.46153846156</v>
      </c>
      <c r="V156" s="17">
        <f t="shared" si="0"/>
        <v>7391115.3846153859</v>
      </c>
      <c r="W156" s="18">
        <f>VLOOKUP(B156,[1]RPT_BAO_HIEM!$B$5:$N$992,11,FALSE)</f>
        <v>310000</v>
      </c>
      <c r="X156" s="18">
        <f>VLOOKUP(B156,[1]RPT_BAO_HIEM!$B$5:$N$992,12,FALSE)</f>
        <v>58125</v>
      </c>
      <c r="Y156" s="18">
        <f>VLOOKUP(B156,[1]RPT_BAO_HIEM!$B$5:$N$992,13,FALSE)</f>
        <v>38750</v>
      </c>
      <c r="Z156" s="19">
        <f>MIN(VLOOKUP(B156,[1]RPT_DOAN_PHI!$B$5:$H$894,7,FALSE),115000)</f>
        <v>38750</v>
      </c>
      <c r="AA156" s="18">
        <f>VLOOKUP(B156,[1]RPT_THUE!$B$5:$H$850,7,FALSE)</f>
        <v>0</v>
      </c>
      <c r="AB156" s="18">
        <f t="shared" si="1"/>
        <v>445625</v>
      </c>
      <c r="AC156" s="20">
        <f t="shared" si="2"/>
        <v>6945490.3846153859</v>
      </c>
      <c r="AD156" s="21"/>
      <c r="AE156" s="21"/>
      <c r="AF156" s="20">
        <f t="shared" si="3"/>
        <v>6945490.3846153859</v>
      </c>
    </row>
    <row r="157" spans="1:43" ht="19.5" customHeight="1">
      <c r="A157" s="12">
        <f t="shared" si="6"/>
        <v>151</v>
      </c>
      <c r="B157" s="40">
        <f>[1]GD_CHUNG!B159</f>
        <v>10572</v>
      </c>
      <c r="C157" s="42" t="str">
        <f>[1]GD_CHUNG!C159</f>
        <v>Võ Thị Hồng Minh</v>
      </c>
      <c r="D157" s="42" t="str">
        <f>[1]GD_CHUNG!D159</f>
        <v>NV PVHK</v>
      </c>
      <c r="E157" s="13" t="str">
        <f>[1]GD_CHUNG!G159</f>
        <v>HDKX</v>
      </c>
      <c r="F157" s="14">
        <f>VLOOKUP(B157,[1]GD_LCD_HS_LNS!$B$4:$E$993,4,FALSE)</f>
        <v>3875000</v>
      </c>
      <c r="G157" s="54">
        <f>VLOOKUP(B157,[1]GD_CHUNG!$B$5:$N$532,13,FALSE)</f>
        <v>10522162218012</v>
      </c>
      <c r="H157" s="15">
        <f>VLOOKUP(B157,[1]GD_CHAM_CONG!$C$6:$AN$934,38,FALSE)</f>
        <v>27</v>
      </c>
      <c r="I157" s="15">
        <f>VLOOKUP(B157,[1]GD_CHAM_CONG!$C$6:$AS$934,39,FALSE)+VLOOKUP(B157,[1]GD_CHAM_CONG!$C$6:$AS$934,40,FALSE)+VLOOKUP(B157,[1]GD_CHAM_CONG!$C$6:$AS$934,41,FALSE)+VLOOKUP(B157,[1]GD_CHAM_CONG!$C$6:$AS$934,42,FALSE)+VLOOKUP(B157,[1]GD_CHAM_CONG!$C$6:$AS$934,43,FALSE)</f>
        <v>0</v>
      </c>
      <c r="J157" s="15">
        <f>VLOOKUP(B157,[1]GD_CHAM_CONG!$C$6:$AV$934,44,FALSE)+VLOOKUP(B157,[1]GD_CHAM_CONG!$C$6:$AV$934,45,FALSE)+VLOOKUP(B157,[1]GD_CHAM_CONG!$C$6:$AV$934,46,FALSE)</f>
        <v>0</v>
      </c>
      <c r="K157" s="15">
        <f>VLOOKUP(B157,[1]GD_CHAM_CONG!$C$6:$AW$934,47,FALSE)</f>
        <v>0</v>
      </c>
      <c r="L157" s="15">
        <f>VLOOKUP(B157,[1]GD_CHAM_CONG!$C$6:$AZ$934,48,FALSE)</f>
        <v>0</v>
      </c>
      <c r="M157" s="15">
        <f>VLOOKUP(B157,[1]GD_CHAM_CONG!$C$6:$BF$934,50,FALSE)+VLOOKUP(B157,[1]GD_CHAM_CONG!$C$6:$BF$934,51,FALSE)+VLOOKUP(B157,[1]GD_CHAM_CONG!$C$6:$BF$934,52,FALSE)+VLOOKUP(B157,[1]GD_CHAM_CONG!$C$6:$BF$934,53,FALSE)+VLOOKUP(B157,[1]GD_CHAM_CONG!$C$6:$BF$934,54,FALSE)</f>
        <v>0</v>
      </c>
      <c r="N157" s="16">
        <f>VLOOKUP(B157,[1]GD_CHAM_CONG!$C$1:$BK$473,61,FALSE)</f>
        <v>1.05</v>
      </c>
      <c r="O157" s="16">
        <f>VLOOKUP(B157,[1]GD_LCD_HS_LNS!$B$4:$F$469,5,FALSE)</f>
        <v>2.13</v>
      </c>
      <c r="P157" s="17">
        <f>VLOOKUP(B157,[1]RPT_LNS_LUONG_CHE_DO!$B$5:$BC$548,54,FALSE)</f>
        <v>10064250</v>
      </c>
      <c r="Q157" s="17">
        <f>VLOOKUP(B157,[1]RPT_LNS_LUONG_CHE_DO!$B$5:$CD$916,81,FALSE)</f>
        <v>0</v>
      </c>
      <c r="R157" s="17">
        <f>VLOOKUP(B157,[1]RPT_PHU_CAP_TN!$B$5:$G$992,6,FALSE)</f>
        <v>155000</v>
      </c>
      <c r="S157" s="17">
        <f>VLOOKUP(B157,[1]RPT_TIEN_AN_TRUA!$B$5:$I$993,8,FALSE)</f>
        <v>680000</v>
      </c>
      <c r="T157" s="17">
        <f>VLOOKUP(B157,[1]RPT_LNS_LUONG_CHE_DO!$B$5:$BX$920,75,FALSE)+VLOOKUP(B157,[1]RPT_LNS_LUONG_CHE_DO!$B$5:$BY$920,76,FALSE)</f>
        <v>447115.38461538468</v>
      </c>
      <c r="U157" s="13">
        <f>VLOOKUP(B157,[1]RPT_CAC_KHOAN_GIAM_TRU!$B$4:$I$472,7,FALSE) + VLOOKUP(B157,[1]RPT_CAC_KHOAN_GIAM_TRU!$B$4:$I$472,8,FALSE)</f>
        <v>149038.46153846156</v>
      </c>
      <c r="V157" s="17">
        <f t="shared" si="0"/>
        <v>11346365.384615384</v>
      </c>
      <c r="W157" s="18">
        <f>VLOOKUP(B157,[1]RPT_BAO_HIEM!$B$5:$N$992,11,FALSE)</f>
        <v>310000</v>
      </c>
      <c r="X157" s="18">
        <f>VLOOKUP(B157,[1]RPT_BAO_HIEM!$B$5:$N$992,12,FALSE)</f>
        <v>58125</v>
      </c>
      <c r="Y157" s="18">
        <f>VLOOKUP(B157,[1]RPT_BAO_HIEM!$B$5:$N$992,13,FALSE)</f>
        <v>38750</v>
      </c>
      <c r="Z157" s="19">
        <f>MIN(VLOOKUP(B157,[1]RPT_DOAN_PHI!$B$5:$H$894,7,FALSE),115000)</f>
        <v>38750</v>
      </c>
      <c r="AA157" s="18">
        <f>VLOOKUP(B157,[1]RPT_THUE!$B$5:$H$850,7,FALSE)</f>
        <v>0</v>
      </c>
      <c r="AB157" s="18">
        <f t="shared" si="1"/>
        <v>445625</v>
      </c>
      <c r="AC157" s="20">
        <f t="shared" si="2"/>
        <v>10900740.384615384</v>
      </c>
      <c r="AD157" s="21"/>
      <c r="AE157" s="21"/>
      <c r="AF157" s="20">
        <f t="shared" si="3"/>
        <v>10900740.384615384</v>
      </c>
    </row>
    <row r="158" spans="1:43" ht="19.5" customHeight="1">
      <c r="A158" s="12">
        <f t="shared" si="6"/>
        <v>152</v>
      </c>
      <c r="B158" s="40">
        <f>[1]GD_CHUNG!B160</f>
        <v>10574</v>
      </c>
      <c r="C158" s="42" t="str">
        <f>[1]GD_CHUNG!C160</f>
        <v>Nguyễn Thị Hồng Duyên</v>
      </c>
      <c r="D158" s="42" t="str">
        <f>[1]GD_CHUNG!D160</f>
        <v>NV PVHK</v>
      </c>
      <c r="E158" s="13" t="str">
        <f>[1]GD_CHUNG!G160</f>
        <v>HDKX</v>
      </c>
      <c r="F158" s="14">
        <f>VLOOKUP(B158,[1]GD_LCD_HS_LNS!$B$4:$E$993,4,FALSE)</f>
        <v>3875000</v>
      </c>
      <c r="G158" s="54">
        <f>VLOOKUP(B158,[1]GD_CHUNG!$B$5:$N$532,13,FALSE)</f>
        <v>10520235203016</v>
      </c>
      <c r="H158" s="15">
        <f>VLOOKUP(B158,[1]GD_CHAM_CONG!$C$6:$AN$934,38,FALSE)</f>
        <v>27</v>
      </c>
      <c r="I158" s="15">
        <f>VLOOKUP(B158,[1]GD_CHAM_CONG!$C$6:$AS$934,39,FALSE)+VLOOKUP(B158,[1]GD_CHAM_CONG!$C$6:$AS$934,40,FALSE)+VLOOKUP(B158,[1]GD_CHAM_CONG!$C$6:$AS$934,41,FALSE)+VLOOKUP(B158,[1]GD_CHAM_CONG!$C$6:$AS$934,42,FALSE)+VLOOKUP(B158,[1]GD_CHAM_CONG!$C$6:$AS$934,43,FALSE)</f>
        <v>0</v>
      </c>
      <c r="J158" s="15">
        <f>VLOOKUP(B158,[1]GD_CHAM_CONG!$C$6:$AV$934,44,FALSE)+VLOOKUP(B158,[1]GD_CHAM_CONG!$C$6:$AV$934,45,FALSE)+VLOOKUP(B158,[1]GD_CHAM_CONG!$C$6:$AV$934,46,FALSE)</f>
        <v>0</v>
      </c>
      <c r="K158" s="15">
        <f>VLOOKUP(B158,[1]GD_CHAM_CONG!$C$6:$AW$934,47,FALSE)</f>
        <v>0</v>
      </c>
      <c r="L158" s="15">
        <f>VLOOKUP(B158,[1]GD_CHAM_CONG!$C$6:$AZ$934,48,FALSE)</f>
        <v>0</v>
      </c>
      <c r="M158" s="15">
        <f>VLOOKUP(B158,[1]GD_CHAM_CONG!$C$6:$BF$934,50,FALSE)+VLOOKUP(B158,[1]GD_CHAM_CONG!$C$6:$BF$934,51,FALSE)+VLOOKUP(B158,[1]GD_CHAM_CONG!$C$6:$BF$934,52,FALSE)+VLOOKUP(B158,[1]GD_CHAM_CONG!$C$6:$BF$934,53,FALSE)+VLOOKUP(B158,[1]GD_CHAM_CONG!$C$6:$BF$934,54,FALSE)</f>
        <v>0</v>
      </c>
      <c r="N158" s="16">
        <f>VLOOKUP(B158,[1]GD_CHAM_CONG!$C$1:$BK$473,61,FALSE)</f>
        <v>1</v>
      </c>
      <c r="O158" s="16">
        <f>VLOOKUP(B158,[1]GD_LCD_HS_LNS!$B$4:$F$469,5,FALSE)</f>
        <v>2.13</v>
      </c>
      <c r="P158" s="17">
        <f>VLOOKUP(B158,[1]RPT_LNS_LUONG_CHE_DO!$B$5:$BC$548,54,FALSE)</f>
        <v>9585000</v>
      </c>
      <c r="Q158" s="17">
        <f>VLOOKUP(B158,[1]RPT_LNS_LUONG_CHE_DO!$B$5:$CD$916,81,FALSE)</f>
        <v>0</v>
      </c>
      <c r="R158" s="17">
        <f>VLOOKUP(B158,[1]RPT_PHU_CAP_TN!$B$5:$G$992,6,FALSE)</f>
        <v>0</v>
      </c>
      <c r="S158" s="17">
        <f>VLOOKUP(B158,[1]RPT_TIEN_AN_TRUA!$B$5:$I$993,8,FALSE)</f>
        <v>680000</v>
      </c>
      <c r="T158" s="17">
        <f>VLOOKUP(B158,[1]RPT_LNS_LUONG_CHE_DO!$B$5:$BX$920,75,FALSE)+VLOOKUP(B158,[1]RPT_LNS_LUONG_CHE_DO!$B$5:$BY$920,76,FALSE)</f>
        <v>447115.38461538468</v>
      </c>
      <c r="U158" s="13">
        <f>VLOOKUP(B158,[1]RPT_CAC_KHOAN_GIAM_TRU!$B$4:$I$472,7,FALSE) + VLOOKUP(B158,[1]RPT_CAC_KHOAN_GIAM_TRU!$B$4:$I$472,8,FALSE)</f>
        <v>149038.46153846156</v>
      </c>
      <c r="V158" s="17">
        <f t="shared" si="0"/>
        <v>10712115.384615384</v>
      </c>
      <c r="W158" s="18">
        <f>VLOOKUP(B158,[1]RPT_BAO_HIEM!$B$5:$N$992,11,FALSE)</f>
        <v>310000</v>
      </c>
      <c r="X158" s="18">
        <f>VLOOKUP(B158,[1]RPT_BAO_HIEM!$B$5:$N$992,12,FALSE)</f>
        <v>58125</v>
      </c>
      <c r="Y158" s="18">
        <f>VLOOKUP(B158,[1]RPT_BAO_HIEM!$B$5:$N$992,13,FALSE)</f>
        <v>38750</v>
      </c>
      <c r="Z158" s="19">
        <f>MIN(VLOOKUP(B158,[1]RPT_DOAN_PHI!$B$5:$H$894,7,FALSE),115000)</f>
        <v>38750</v>
      </c>
      <c r="AA158" s="18">
        <f>VLOOKUP(B158,[1]RPT_THUE!$B$5:$H$850,7,FALSE)</f>
        <v>0</v>
      </c>
      <c r="AB158" s="18">
        <f t="shared" si="1"/>
        <v>445625</v>
      </c>
      <c r="AC158" s="20">
        <f t="shared" si="2"/>
        <v>10266490.384615384</v>
      </c>
      <c r="AD158" s="21"/>
      <c r="AE158" s="21"/>
      <c r="AF158" s="20">
        <f t="shared" si="3"/>
        <v>10266490.384615384</v>
      </c>
    </row>
    <row r="159" spans="1:43" ht="19.5" customHeight="1">
      <c r="A159" s="12">
        <f t="shared" si="6"/>
        <v>153</v>
      </c>
      <c r="B159" s="40">
        <f>[1]GD_CHUNG!B161</f>
        <v>10575</v>
      </c>
      <c r="C159" s="42" t="str">
        <f>[1]GD_CHUNG!C161</f>
        <v>Phan Thị Thu Hường</v>
      </c>
      <c r="D159" s="42" t="str">
        <f>[1]GD_CHUNG!D161</f>
        <v>Phó đội trường</v>
      </c>
      <c r="E159" s="13" t="str">
        <f>[1]GD_CHUNG!G161</f>
        <v>HDKX</v>
      </c>
      <c r="F159" s="14">
        <f>VLOOKUP(B159,[1]GD_LCD_HS_LNS!$B$4:$E$993,4,FALSE)</f>
        <v>4921000</v>
      </c>
      <c r="G159" s="54">
        <f>VLOOKUP(B159,[1]GD_CHUNG!$B$5:$N$532,13,FALSE)</f>
        <v>10520104989014</v>
      </c>
      <c r="H159" s="15">
        <f>VLOOKUP(B159,[1]GD_CHAM_CONG!$C$6:$AN$934,38,FALSE)</f>
        <v>0</v>
      </c>
      <c r="I159" s="15">
        <f>VLOOKUP(B159,[1]GD_CHAM_CONG!$C$6:$AS$934,39,FALSE)+VLOOKUP(B159,[1]GD_CHAM_CONG!$C$6:$AS$934,40,FALSE)+VLOOKUP(B159,[1]GD_CHAM_CONG!$C$6:$AS$934,41,FALSE)+VLOOKUP(B159,[1]GD_CHAM_CONG!$C$6:$AS$934,42,FALSE)+VLOOKUP(B159,[1]GD_CHAM_CONG!$C$6:$AS$934,43,FALSE)</f>
        <v>0</v>
      </c>
      <c r="J159" s="15">
        <f>VLOOKUP(B159,[1]GD_CHAM_CONG!$C$6:$AV$934,44,FALSE)+VLOOKUP(B159,[1]GD_CHAM_CONG!$C$6:$AV$934,45,FALSE)+VLOOKUP(B159,[1]GD_CHAM_CONG!$C$6:$AV$934,46,FALSE)</f>
        <v>27</v>
      </c>
      <c r="K159" s="15">
        <f>VLOOKUP(B159,[1]GD_CHAM_CONG!$C$6:$AW$934,47,FALSE)</f>
        <v>0</v>
      </c>
      <c r="L159" s="15">
        <f>VLOOKUP(B159,[1]GD_CHAM_CONG!$C$6:$AZ$934,48,FALSE)</f>
        <v>0</v>
      </c>
      <c r="M159" s="15">
        <f>VLOOKUP(B159,[1]GD_CHAM_CONG!$C$6:$BF$934,50,FALSE)+VLOOKUP(B159,[1]GD_CHAM_CONG!$C$6:$BF$934,51,FALSE)+VLOOKUP(B159,[1]GD_CHAM_CONG!$C$6:$BF$934,52,FALSE)+VLOOKUP(B159,[1]GD_CHAM_CONG!$C$6:$BF$934,53,FALSE)+VLOOKUP(B159,[1]GD_CHAM_CONG!$C$6:$BF$934,54,FALSE)</f>
        <v>0</v>
      </c>
      <c r="N159" s="16">
        <f>VLOOKUP(B159,[1]GD_CHAM_CONG!$C$1:$BK$473,61,FALSE)</f>
        <v>1</v>
      </c>
      <c r="O159" s="16">
        <f>VLOOKUP(B159,[1]GD_LCD_HS_LNS!$B$4:$F$469,5,FALSE)</f>
        <v>3.27</v>
      </c>
      <c r="P159" s="17">
        <f>VLOOKUP(B159,[1]RPT_LNS_LUONG_CHE_DO!$B$5:$BC$548,54,FALSE)</f>
        <v>1471500</v>
      </c>
      <c r="Q159" s="17">
        <f>VLOOKUP(B159,[1]RPT_LNS_LUONG_CHE_DO!$B$5:$CD$916,81,FALSE)</f>
        <v>0</v>
      </c>
      <c r="R159" s="17">
        <f>VLOOKUP(B159,[1]RPT_PHU_CAP_TN!$B$5:$G$992,6,FALSE)</f>
        <v>0</v>
      </c>
      <c r="S159" s="17">
        <f>VLOOKUP(B159,[1]RPT_TIEN_AN_TRUA!$B$5:$I$993,8,FALSE)</f>
        <v>0</v>
      </c>
      <c r="T159" s="17">
        <f>VLOOKUP(B159,[1]RPT_LNS_LUONG_CHE_DO!$B$5:$BX$920,75,FALSE)+VLOOKUP(B159,[1]RPT_LNS_LUONG_CHE_DO!$B$5:$BY$920,76,FALSE)</f>
        <v>0</v>
      </c>
      <c r="U159" s="13">
        <f>VLOOKUP(B159,[1]RPT_CAC_KHOAN_GIAM_TRU!$B$4:$I$472,7,FALSE) + VLOOKUP(B159,[1]RPT_CAC_KHOAN_GIAM_TRU!$B$4:$I$472,8,FALSE)</f>
        <v>0</v>
      </c>
      <c r="V159" s="17">
        <f t="shared" si="0"/>
        <v>1471500</v>
      </c>
      <c r="W159" s="18">
        <f>VLOOKUP(B159,[1]RPT_BAO_HIEM!$B$5:$N$992,11,FALSE)</f>
        <v>0</v>
      </c>
      <c r="X159" s="18">
        <f>VLOOKUP(B159,[1]RPT_BAO_HIEM!$B$5:$N$992,12,FALSE)</f>
        <v>0</v>
      </c>
      <c r="Y159" s="18">
        <f>VLOOKUP(B159,[1]RPT_BAO_HIEM!$B$5:$N$992,13,FALSE)</f>
        <v>0</v>
      </c>
      <c r="Z159" s="19">
        <f>MIN(VLOOKUP(B159,[1]RPT_DOAN_PHI!$B$5:$H$894,7,FALSE),115000)</f>
        <v>0</v>
      </c>
      <c r="AA159" s="18">
        <f>VLOOKUP(B159,[1]RPT_THUE!$B$5:$H$850,7,FALSE)</f>
        <v>0</v>
      </c>
      <c r="AB159" s="18">
        <f t="shared" si="1"/>
        <v>0</v>
      </c>
      <c r="AC159" s="20">
        <f t="shared" si="2"/>
        <v>1471500</v>
      </c>
      <c r="AD159" s="21"/>
      <c r="AE159" s="21"/>
      <c r="AF159" s="20">
        <f t="shared" si="3"/>
        <v>1471500</v>
      </c>
    </row>
    <row r="160" spans="1:43" ht="19.5" customHeight="1">
      <c r="A160" s="12">
        <f t="shared" si="6"/>
        <v>154</v>
      </c>
      <c r="B160" s="40">
        <f>[1]GD_CHUNG!B162</f>
        <v>10579</v>
      </c>
      <c r="C160" s="42" t="str">
        <f>[1]GD_CHUNG!C162</f>
        <v>Tạ Thị Cẩm Vân</v>
      </c>
      <c r="D160" s="42" t="str">
        <f>[1]GD_CHUNG!D162</f>
        <v>NV PVHK</v>
      </c>
      <c r="E160" s="13" t="str">
        <f>[1]GD_CHUNG!G162</f>
        <v>HD3N</v>
      </c>
      <c r="F160" s="14">
        <f>VLOOKUP(B160,[1]GD_LCD_HS_LNS!$B$4:$E$993,4,FALSE)</f>
        <v>3875000</v>
      </c>
      <c r="G160" s="54">
        <f>VLOOKUP(B160,[1]GD_CHUNG!$B$5:$N$532,13,FALSE)</f>
        <v>10525139513014</v>
      </c>
      <c r="H160" s="15">
        <f>VLOOKUP(B160,[1]GD_CHAM_CONG!$C$6:$AN$934,38,FALSE)</f>
        <v>0</v>
      </c>
      <c r="I160" s="15">
        <f>VLOOKUP(B160,[1]GD_CHAM_CONG!$C$6:$AS$934,39,FALSE)+VLOOKUP(B160,[1]GD_CHAM_CONG!$C$6:$AS$934,40,FALSE)+VLOOKUP(B160,[1]GD_CHAM_CONG!$C$6:$AS$934,41,FALSE)+VLOOKUP(B160,[1]GD_CHAM_CONG!$C$6:$AS$934,42,FALSE)+VLOOKUP(B160,[1]GD_CHAM_CONG!$C$6:$AS$934,43,FALSE)</f>
        <v>0</v>
      </c>
      <c r="J160" s="15">
        <f>VLOOKUP(B160,[1]GD_CHAM_CONG!$C$6:$AV$934,44,FALSE)+VLOOKUP(B160,[1]GD_CHAM_CONG!$C$6:$AV$934,45,FALSE)+VLOOKUP(B160,[1]GD_CHAM_CONG!$C$6:$AV$934,46,FALSE)</f>
        <v>27</v>
      </c>
      <c r="K160" s="15">
        <f>VLOOKUP(B160,[1]GD_CHAM_CONG!$C$6:$AW$934,47,FALSE)</f>
        <v>0</v>
      </c>
      <c r="L160" s="15">
        <f>VLOOKUP(B160,[1]GD_CHAM_CONG!$C$6:$AZ$934,48,FALSE)</f>
        <v>0</v>
      </c>
      <c r="M160" s="15">
        <f>VLOOKUP(B160,[1]GD_CHAM_CONG!$C$6:$BF$934,50,FALSE)+VLOOKUP(B160,[1]GD_CHAM_CONG!$C$6:$BF$934,51,FALSE)+VLOOKUP(B160,[1]GD_CHAM_CONG!$C$6:$BF$934,52,FALSE)+VLOOKUP(B160,[1]GD_CHAM_CONG!$C$6:$BF$934,53,FALSE)+VLOOKUP(B160,[1]GD_CHAM_CONG!$C$6:$BF$934,54,FALSE)</f>
        <v>0</v>
      </c>
      <c r="N160" s="16">
        <f>VLOOKUP(B160,[1]GD_CHAM_CONG!$C$1:$BK$473,61,FALSE)</f>
        <v>1</v>
      </c>
      <c r="O160" s="16">
        <f>VLOOKUP(B160,[1]GD_LCD_HS_LNS!$B$4:$F$469,5,FALSE)</f>
        <v>2.0099999999999998</v>
      </c>
      <c r="P160" s="17">
        <f>VLOOKUP(B160,[1]RPT_LNS_LUONG_CHE_DO!$B$5:$BC$548,54,FALSE)</f>
        <v>904499.99999999988</v>
      </c>
      <c r="Q160" s="17">
        <f>VLOOKUP(B160,[1]RPT_LNS_LUONG_CHE_DO!$B$5:$CD$916,81,FALSE)</f>
        <v>0</v>
      </c>
      <c r="R160" s="17">
        <f>VLOOKUP(B160,[1]RPT_PHU_CAP_TN!$B$5:$G$992,6,FALSE)</f>
        <v>0</v>
      </c>
      <c r="S160" s="17">
        <f>VLOOKUP(B160,[1]RPT_TIEN_AN_TRUA!$B$5:$I$993,8,FALSE)</f>
        <v>0</v>
      </c>
      <c r="T160" s="17">
        <f>VLOOKUP(B160,[1]RPT_LNS_LUONG_CHE_DO!$B$5:$BX$920,75,FALSE)+VLOOKUP(B160,[1]RPT_LNS_LUONG_CHE_DO!$B$5:$BY$920,76,FALSE)</f>
        <v>0</v>
      </c>
      <c r="U160" s="13">
        <f>VLOOKUP(B160,[1]RPT_CAC_KHOAN_GIAM_TRU!$B$4:$I$472,7,FALSE) + VLOOKUP(B160,[1]RPT_CAC_KHOAN_GIAM_TRU!$B$4:$I$472,8,FALSE)</f>
        <v>0</v>
      </c>
      <c r="V160" s="17">
        <f t="shared" si="0"/>
        <v>904499.99999999988</v>
      </c>
      <c r="W160" s="18">
        <f>VLOOKUP(B160,[1]RPT_BAO_HIEM!$B$5:$N$992,11,FALSE)</f>
        <v>0</v>
      </c>
      <c r="X160" s="18">
        <f>VLOOKUP(B160,[1]RPT_BAO_HIEM!$B$5:$N$992,12,FALSE)</f>
        <v>0</v>
      </c>
      <c r="Y160" s="18">
        <f>VLOOKUP(B160,[1]RPT_BAO_HIEM!$B$5:$N$992,13,FALSE)</f>
        <v>0</v>
      </c>
      <c r="Z160" s="19">
        <f>MIN(VLOOKUP(B160,[1]RPT_DOAN_PHI!$B$5:$H$894,7,FALSE),115000)</f>
        <v>0</v>
      </c>
      <c r="AA160" s="18">
        <f>VLOOKUP(B160,[1]RPT_THUE!$B$5:$H$850,7,FALSE)</f>
        <v>0</v>
      </c>
      <c r="AB160" s="18">
        <f t="shared" si="1"/>
        <v>0</v>
      </c>
      <c r="AC160" s="20">
        <f t="shared" si="2"/>
        <v>904499.99999999988</v>
      </c>
      <c r="AD160" s="21"/>
      <c r="AE160" s="21"/>
      <c r="AF160" s="20">
        <f t="shared" si="3"/>
        <v>904499.99999999988</v>
      </c>
    </row>
    <row r="161" spans="1:32" ht="19.5" customHeight="1">
      <c r="A161" s="12">
        <f t="shared" si="6"/>
        <v>155</v>
      </c>
      <c r="B161" s="40">
        <f>[1]GD_CHUNG!B163</f>
        <v>10581</v>
      </c>
      <c r="C161" s="42" t="str">
        <f>[1]GD_CHUNG!C163</f>
        <v>Nguyễn Thị Hoài</v>
      </c>
      <c r="D161" s="42" t="str">
        <f>[1]GD_CHUNG!D163</f>
        <v>NV PVHK</v>
      </c>
      <c r="E161" s="13" t="str">
        <f>[1]GD_CHUNG!G163</f>
        <v>HD3N</v>
      </c>
      <c r="F161" s="14">
        <f>VLOOKUP(B161,[1]GD_LCD_HS_LNS!$B$4:$E$993,4,FALSE)</f>
        <v>3875000</v>
      </c>
      <c r="G161" s="54">
        <f>VLOOKUP(B161,[1]GD_CHUNG!$B$5:$N$532,13,FALSE)</f>
        <v>10524103453019</v>
      </c>
      <c r="H161" s="15">
        <f>VLOOKUP(B161,[1]GD_CHAM_CONG!$C$6:$AN$934,38,FALSE)</f>
        <v>27</v>
      </c>
      <c r="I161" s="15">
        <f>VLOOKUP(B161,[1]GD_CHAM_CONG!$C$6:$AS$934,39,FALSE)+VLOOKUP(B161,[1]GD_CHAM_CONG!$C$6:$AS$934,40,FALSE)+VLOOKUP(B161,[1]GD_CHAM_CONG!$C$6:$AS$934,41,FALSE)+VLOOKUP(B161,[1]GD_CHAM_CONG!$C$6:$AS$934,42,FALSE)+VLOOKUP(B161,[1]GD_CHAM_CONG!$C$6:$AS$934,43,FALSE)</f>
        <v>0</v>
      </c>
      <c r="J161" s="15">
        <f>VLOOKUP(B161,[1]GD_CHAM_CONG!$C$6:$AV$934,44,FALSE)+VLOOKUP(B161,[1]GD_CHAM_CONG!$C$6:$AV$934,45,FALSE)+VLOOKUP(B161,[1]GD_CHAM_CONG!$C$6:$AV$934,46,FALSE)</f>
        <v>0</v>
      </c>
      <c r="K161" s="15">
        <f>VLOOKUP(B161,[1]GD_CHAM_CONG!$C$6:$AW$934,47,FALSE)</f>
        <v>0</v>
      </c>
      <c r="L161" s="15">
        <f>VLOOKUP(B161,[1]GD_CHAM_CONG!$C$6:$AZ$934,48,FALSE)</f>
        <v>0</v>
      </c>
      <c r="M161" s="15">
        <f>VLOOKUP(B161,[1]GD_CHAM_CONG!$C$6:$BF$934,50,FALSE)+VLOOKUP(B161,[1]GD_CHAM_CONG!$C$6:$BF$934,51,FALSE)+VLOOKUP(B161,[1]GD_CHAM_CONG!$C$6:$BF$934,52,FALSE)+VLOOKUP(B161,[1]GD_CHAM_CONG!$C$6:$BF$934,53,FALSE)+VLOOKUP(B161,[1]GD_CHAM_CONG!$C$6:$BF$934,54,FALSE)</f>
        <v>0</v>
      </c>
      <c r="N161" s="16">
        <f>VLOOKUP(B161,[1]GD_CHAM_CONG!$C$1:$BK$473,61,FALSE)</f>
        <v>1</v>
      </c>
      <c r="O161" s="16">
        <f>VLOOKUP(B161,[1]GD_LCD_HS_LNS!$B$4:$F$469,5,FALSE)</f>
        <v>1.9</v>
      </c>
      <c r="P161" s="17">
        <f>VLOOKUP(B161,[1]RPT_LNS_LUONG_CHE_DO!$B$5:$BC$548,54,FALSE)</f>
        <v>8550000</v>
      </c>
      <c r="Q161" s="17">
        <f>VLOOKUP(B161,[1]RPT_LNS_LUONG_CHE_DO!$B$5:$CD$916,81,FALSE)</f>
        <v>0</v>
      </c>
      <c r="R161" s="17">
        <f>VLOOKUP(B161,[1]RPT_PHU_CAP_TN!$B$5:$G$992,6,FALSE)</f>
        <v>155000</v>
      </c>
      <c r="S161" s="17">
        <f>VLOOKUP(B161,[1]RPT_TIEN_AN_TRUA!$B$5:$I$993,8,FALSE)</f>
        <v>680000</v>
      </c>
      <c r="T161" s="17">
        <f>VLOOKUP(B161,[1]RPT_LNS_LUONG_CHE_DO!$B$5:$BX$920,75,FALSE)+VLOOKUP(B161,[1]RPT_LNS_LUONG_CHE_DO!$B$5:$BY$920,76,FALSE)</f>
        <v>0</v>
      </c>
      <c r="U161" s="13">
        <f>VLOOKUP(B161,[1]RPT_CAC_KHOAN_GIAM_TRU!$B$4:$I$472,7,FALSE) + VLOOKUP(B161,[1]RPT_CAC_KHOAN_GIAM_TRU!$B$4:$I$472,8,FALSE)</f>
        <v>0</v>
      </c>
      <c r="V161" s="17">
        <f t="shared" si="0"/>
        <v>9385000</v>
      </c>
      <c r="W161" s="18">
        <f>VLOOKUP(B161,[1]RPT_BAO_HIEM!$B$5:$N$992,11,FALSE)</f>
        <v>310000</v>
      </c>
      <c r="X161" s="18">
        <f>VLOOKUP(B161,[1]RPT_BAO_HIEM!$B$5:$N$992,12,FALSE)</f>
        <v>58125</v>
      </c>
      <c r="Y161" s="18">
        <f>VLOOKUP(B161,[1]RPT_BAO_HIEM!$B$5:$N$992,13,FALSE)</f>
        <v>38750</v>
      </c>
      <c r="Z161" s="19">
        <f>MIN(VLOOKUP(B161,[1]RPT_DOAN_PHI!$B$5:$H$894,7,FALSE),115000)</f>
        <v>38750</v>
      </c>
      <c r="AA161" s="18">
        <f>VLOOKUP(B161,[1]RPT_THUE!$B$5:$H$850,7,FALSE)</f>
        <v>0</v>
      </c>
      <c r="AB161" s="18">
        <f t="shared" si="1"/>
        <v>445625</v>
      </c>
      <c r="AC161" s="20">
        <f t="shared" si="2"/>
        <v>8939375</v>
      </c>
      <c r="AD161" s="21"/>
      <c r="AE161" s="21"/>
      <c r="AF161" s="20">
        <f t="shared" si="3"/>
        <v>8939375</v>
      </c>
    </row>
    <row r="162" spans="1:32" ht="19.5" customHeight="1">
      <c r="A162" s="12">
        <f t="shared" si="6"/>
        <v>156</v>
      </c>
      <c r="B162" s="40">
        <f>[1]GD_CHUNG!B164</f>
        <v>10604</v>
      </c>
      <c r="C162" s="42" t="str">
        <f>[1]GD_CHUNG!C164</f>
        <v>Nguyễn Thị Hồng</v>
      </c>
      <c r="D162" s="42" t="str">
        <f>[1]GD_CHUNG!D164</f>
        <v>NV PVHK</v>
      </c>
      <c r="E162" s="13" t="str">
        <f>[1]GD_CHUNG!G164</f>
        <v>HD3N</v>
      </c>
      <c r="F162" s="14">
        <f>VLOOKUP(B162,[1]GD_LCD_HS_LNS!$B$4:$E$993,4,FALSE)</f>
        <v>3875000</v>
      </c>
      <c r="G162" s="54">
        <f>VLOOKUP(B162,[1]GD_CHUNG!$B$5:$N$532,13,FALSE)</f>
        <v>10525139496012</v>
      </c>
      <c r="H162" s="15">
        <f>VLOOKUP(B162,[1]GD_CHAM_CONG!$C$6:$AN$934,38,FALSE)</f>
        <v>27</v>
      </c>
      <c r="I162" s="15">
        <f>VLOOKUP(B162,[1]GD_CHAM_CONG!$C$6:$AS$934,39,FALSE)+VLOOKUP(B162,[1]GD_CHAM_CONG!$C$6:$AS$934,40,FALSE)+VLOOKUP(B162,[1]GD_CHAM_CONG!$C$6:$AS$934,41,FALSE)+VLOOKUP(B162,[1]GD_CHAM_CONG!$C$6:$AS$934,42,FALSE)+VLOOKUP(B162,[1]GD_CHAM_CONG!$C$6:$AS$934,43,FALSE)</f>
        <v>0</v>
      </c>
      <c r="J162" s="15">
        <f>VLOOKUP(B162,[1]GD_CHAM_CONG!$C$6:$AV$934,44,FALSE)+VLOOKUP(B162,[1]GD_CHAM_CONG!$C$6:$AV$934,45,FALSE)+VLOOKUP(B162,[1]GD_CHAM_CONG!$C$6:$AV$934,46,FALSE)</f>
        <v>0</v>
      </c>
      <c r="K162" s="15">
        <f>VLOOKUP(B162,[1]GD_CHAM_CONG!$C$6:$AW$934,47,FALSE)</f>
        <v>0</v>
      </c>
      <c r="L162" s="15">
        <f>VLOOKUP(B162,[1]GD_CHAM_CONG!$C$6:$AZ$934,48,FALSE)</f>
        <v>0</v>
      </c>
      <c r="M162" s="15">
        <f>VLOOKUP(B162,[1]GD_CHAM_CONG!$C$6:$BF$934,50,FALSE)+VLOOKUP(B162,[1]GD_CHAM_CONG!$C$6:$BF$934,51,FALSE)+VLOOKUP(B162,[1]GD_CHAM_CONG!$C$6:$BF$934,52,FALSE)+VLOOKUP(B162,[1]GD_CHAM_CONG!$C$6:$BF$934,53,FALSE)+VLOOKUP(B162,[1]GD_CHAM_CONG!$C$6:$BF$934,54,FALSE)</f>
        <v>0</v>
      </c>
      <c r="N162" s="16">
        <f>VLOOKUP(B162,[1]GD_CHAM_CONG!$C$1:$BK$473,61,FALSE)</f>
        <v>1</v>
      </c>
      <c r="O162" s="16">
        <f>VLOOKUP(B162,[1]GD_LCD_HS_LNS!$B$4:$F$469,5,FALSE)</f>
        <v>1.9</v>
      </c>
      <c r="P162" s="17">
        <f>VLOOKUP(B162,[1]RPT_LNS_LUONG_CHE_DO!$B$5:$BC$548,54,FALSE)</f>
        <v>8550000</v>
      </c>
      <c r="Q162" s="17">
        <f>VLOOKUP(B162,[1]RPT_LNS_LUONG_CHE_DO!$B$5:$CD$916,81,FALSE)</f>
        <v>0</v>
      </c>
      <c r="R162" s="17">
        <f>VLOOKUP(B162,[1]RPT_PHU_CAP_TN!$B$5:$G$992,6,FALSE)</f>
        <v>0</v>
      </c>
      <c r="S162" s="17">
        <f>VLOOKUP(B162,[1]RPT_TIEN_AN_TRUA!$B$5:$I$993,8,FALSE)</f>
        <v>680000</v>
      </c>
      <c r="T162" s="17">
        <f>VLOOKUP(B162,[1]RPT_LNS_LUONG_CHE_DO!$B$5:$BX$920,75,FALSE)+VLOOKUP(B162,[1]RPT_LNS_LUONG_CHE_DO!$B$5:$BY$920,76,FALSE)</f>
        <v>447115.38461538468</v>
      </c>
      <c r="U162" s="13">
        <f>VLOOKUP(B162,[1]RPT_CAC_KHOAN_GIAM_TRU!$B$4:$I$472,7,FALSE) + VLOOKUP(B162,[1]RPT_CAC_KHOAN_GIAM_TRU!$B$4:$I$472,8,FALSE)</f>
        <v>149038.46153846156</v>
      </c>
      <c r="V162" s="17">
        <f t="shared" si="0"/>
        <v>9677115.384615384</v>
      </c>
      <c r="W162" s="18">
        <f>VLOOKUP(B162,[1]RPT_BAO_HIEM!$B$5:$N$992,11,FALSE)</f>
        <v>310000</v>
      </c>
      <c r="X162" s="18">
        <f>VLOOKUP(B162,[1]RPT_BAO_HIEM!$B$5:$N$992,12,FALSE)</f>
        <v>58125</v>
      </c>
      <c r="Y162" s="18">
        <f>VLOOKUP(B162,[1]RPT_BAO_HIEM!$B$5:$N$992,13,FALSE)</f>
        <v>38750</v>
      </c>
      <c r="Z162" s="19">
        <f>MIN(VLOOKUP(B162,[1]RPT_DOAN_PHI!$B$5:$H$894,7,FALSE),115000)</f>
        <v>38750</v>
      </c>
      <c r="AA162" s="18">
        <f>VLOOKUP(B162,[1]RPT_THUE!$B$5:$H$850,7,FALSE)</f>
        <v>0</v>
      </c>
      <c r="AB162" s="18">
        <f t="shared" si="1"/>
        <v>445625</v>
      </c>
      <c r="AC162" s="20">
        <f t="shared" si="2"/>
        <v>9231490.384615384</v>
      </c>
      <c r="AD162" s="21"/>
      <c r="AE162" s="20"/>
      <c r="AF162" s="20">
        <f t="shared" si="3"/>
        <v>9231490.384615384</v>
      </c>
    </row>
    <row r="163" spans="1:32" ht="19.5" customHeight="1">
      <c r="A163" s="12">
        <f t="shared" si="6"/>
        <v>157</v>
      </c>
      <c r="B163" s="40">
        <f>[1]GD_CHUNG!B165</f>
        <v>10605</v>
      </c>
      <c r="C163" s="42" t="str">
        <f>[1]GD_CHUNG!C165</f>
        <v>Nguyễn Thị Thùy Dương</v>
      </c>
      <c r="D163" s="42" t="str">
        <f>[1]GD_CHUNG!D165</f>
        <v>NV PVHK</v>
      </c>
      <c r="E163" s="13" t="str">
        <f>[1]GD_CHUNG!G165</f>
        <v>HDKX</v>
      </c>
      <c r="F163" s="14">
        <f>VLOOKUP(B163,[1]GD_LCD_HS_LNS!$B$4:$E$993,4,FALSE)</f>
        <v>3875000</v>
      </c>
      <c r="G163" s="54">
        <f>VLOOKUP(B163,[1]GD_CHUNG!$B$5:$N$532,13,FALSE)</f>
        <v>10520192647012</v>
      </c>
      <c r="H163" s="15">
        <f>VLOOKUP(B163,[1]GD_CHAM_CONG!$C$6:$AN$934,38,FALSE)</f>
        <v>24</v>
      </c>
      <c r="I163" s="15">
        <f>VLOOKUP(B163,[1]GD_CHAM_CONG!$C$6:$AS$934,39,FALSE)+VLOOKUP(B163,[1]GD_CHAM_CONG!$C$6:$AS$934,40,FALSE)+VLOOKUP(B163,[1]GD_CHAM_CONG!$C$6:$AS$934,41,FALSE)+VLOOKUP(B163,[1]GD_CHAM_CONG!$C$6:$AS$934,42,FALSE)+VLOOKUP(B163,[1]GD_CHAM_CONG!$C$6:$AS$934,43,FALSE)</f>
        <v>3</v>
      </c>
      <c r="J163" s="15">
        <f>VLOOKUP(B163,[1]GD_CHAM_CONG!$C$6:$AV$934,44,FALSE)+VLOOKUP(B163,[1]GD_CHAM_CONG!$C$6:$AV$934,45,FALSE)+VLOOKUP(B163,[1]GD_CHAM_CONG!$C$6:$AV$934,46,FALSE)</f>
        <v>0</v>
      </c>
      <c r="K163" s="15">
        <f>VLOOKUP(B163,[1]GD_CHAM_CONG!$C$6:$AW$934,47,FALSE)</f>
        <v>0</v>
      </c>
      <c r="L163" s="15">
        <f>VLOOKUP(B163,[1]GD_CHAM_CONG!$C$6:$AZ$934,48,FALSE)</f>
        <v>0</v>
      </c>
      <c r="M163" s="15">
        <f>VLOOKUP(B163,[1]GD_CHAM_CONG!$C$6:$BF$934,50,FALSE)+VLOOKUP(B163,[1]GD_CHAM_CONG!$C$6:$BF$934,51,FALSE)+VLOOKUP(B163,[1]GD_CHAM_CONG!$C$6:$BF$934,52,FALSE)+VLOOKUP(B163,[1]GD_CHAM_CONG!$C$6:$BF$934,53,FALSE)+VLOOKUP(B163,[1]GD_CHAM_CONG!$C$6:$BF$934,54,FALSE)</f>
        <v>0</v>
      </c>
      <c r="N163" s="16">
        <f>VLOOKUP(B163,[1]GD_CHAM_CONG!$C$1:$BK$473,61,FALSE)</f>
        <v>0.9</v>
      </c>
      <c r="O163" s="16">
        <f>VLOOKUP(B163,[1]GD_LCD_HS_LNS!$B$4:$F$469,5,FALSE)</f>
        <v>2.13</v>
      </c>
      <c r="P163" s="17">
        <f>VLOOKUP(B163,[1]RPT_LNS_LUONG_CHE_DO!$B$5:$BC$548,54,FALSE)</f>
        <v>7667999.9999999991</v>
      </c>
      <c r="Q163" s="17">
        <f>VLOOKUP(B163,[1]RPT_LNS_LUONG_CHE_DO!$B$5:$CD$916,81,FALSE)</f>
        <v>0</v>
      </c>
      <c r="R163" s="17">
        <f>VLOOKUP(B163,[1]RPT_PHU_CAP_TN!$B$5:$G$992,6,FALSE)</f>
        <v>0</v>
      </c>
      <c r="S163" s="17">
        <f>VLOOKUP(B163,[1]RPT_TIEN_AN_TRUA!$B$5:$I$993,8,FALSE)</f>
        <v>604444.44444444438</v>
      </c>
      <c r="T163" s="17">
        <f>VLOOKUP(B163,[1]RPT_LNS_LUONG_CHE_DO!$B$5:$BX$920,75,FALSE)+VLOOKUP(B163,[1]RPT_LNS_LUONG_CHE_DO!$B$5:$BY$920,76,FALSE)</f>
        <v>0</v>
      </c>
      <c r="U163" s="13">
        <f>VLOOKUP(B163,[1]RPT_CAC_KHOAN_GIAM_TRU!$B$4:$I$472,7,FALSE) + VLOOKUP(B163,[1]RPT_CAC_KHOAN_GIAM_TRU!$B$4:$I$472,8,FALSE)</f>
        <v>0</v>
      </c>
      <c r="V163" s="17">
        <f t="shared" si="0"/>
        <v>8272444.4444444431</v>
      </c>
      <c r="W163" s="18">
        <f>VLOOKUP(B163,[1]RPT_BAO_HIEM!$B$5:$N$992,11,FALSE)</f>
        <v>310000</v>
      </c>
      <c r="X163" s="18">
        <f>VLOOKUP(B163,[1]RPT_BAO_HIEM!$B$5:$N$992,12,FALSE)</f>
        <v>58125</v>
      </c>
      <c r="Y163" s="18">
        <f>VLOOKUP(B163,[1]RPT_BAO_HIEM!$B$5:$N$992,13,FALSE)</f>
        <v>38750</v>
      </c>
      <c r="Z163" s="19">
        <f>MIN(VLOOKUP(B163,[1]RPT_DOAN_PHI!$B$5:$H$894,7,FALSE),115000)</f>
        <v>38750</v>
      </c>
      <c r="AA163" s="18">
        <f>VLOOKUP(B163,[1]RPT_THUE!$B$5:$H$850,7,FALSE)</f>
        <v>0</v>
      </c>
      <c r="AB163" s="18">
        <f t="shared" si="1"/>
        <v>445625</v>
      </c>
      <c r="AC163" s="20">
        <f t="shared" si="2"/>
        <v>7826819.4444444431</v>
      </c>
      <c r="AD163" s="20"/>
      <c r="AE163" s="21"/>
      <c r="AF163" s="20">
        <f t="shared" si="3"/>
        <v>7826819.4444444431</v>
      </c>
    </row>
    <row r="164" spans="1:32" ht="19.5" customHeight="1">
      <c r="A164" s="12">
        <f t="shared" si="6"/>
        <v>158</v>
      </c>
      <c r="B164" s="40">
        <f>[1]GD_CHUNG!B166</f>
        <v>10611</v>
      </c>
      <c r="C164" s="42" t="str">
        <f>[1]GD_CHUNG!C166</f>
        <v>Hoàng Thị Huyền Diệu</v>
      </c>
      <c r="D164" s="42" t="str">
        <f>[1]GD_CHUNG!D166</f>
        <v>NV PVHK</v>
      </c>
      <c r="E164" s="13" t="str">
        <f>[1]GD_CHUNG!G166</f>
        <v>HDKX</v>
      </c>
      <c r="F164" s="14">
        <f>VLOOKUP(B164,[1]GD_LCD_HS_LNS!$B$4:$E$993,4,FALSE)</f>
        <v>3875000</v>
      </c>
      <c r="G164" s="54">
        <f>VLOOKUP(B164,[1]GD_CHUNG!$B$5:$N$532,13,FALSE)</f>
        <v>10522162383013</v>
      </c>
      <c r="H164" s="15">
        <f>VLOOKUP(B164,[1]GD_CHAM_CONG!$C$6:$AN$934,38,FALSE)</f>
        <v>27</v>
      </c>
      <c r="I164" s="15">
        <f>VLOOKUP(B164,[1]GD_CHAM_CONG!$C$6:$AS$934,39,FALSE)+VLOOKUP(B164,[1]GD_CHAM_CONG!$C$6:$AS$934,40,FALSE)+VLOOKUP(B164,[1]GD_CHAM_CONG!$C$6:$AS$934,41,FALSE)+VLOOKUP(B164,[1]GD_CHAM_CONG!$C$6:$AS$934,42,FALSE)+VLOOKUP(B164,[1]GD_CHAM_CONG!$C$6:$AS$934,43,FALSE)</f>
        <v>0</v>
      </c>
      <c r="J164" s="15">
        <f>VLOOKUP(B164,[1]GD_CHAM_CONG!$C$6:$AV$934,44,FALSE)+VLOOKUP(B164,[1]GD_CHAM_CONG!$C$6:$AV$934,45,FALSE)+VLOOKUP(B164,[1]GD_CHAM_CONG!$C$6:$AV$934,46,FALSE)</f>
        <v>0</v>
      </c>
      <c r="K164" s="15">
        <f>VLOOKUP(B164,[1]GD_CHAM_CONG!$C$6:$AW$934,47,FALSE)</f>
        <v>0</v>
      </c>
      <c r="L164" s="15">
        <f>VLOOKUP(B164,[1]GD_CHAM_CONG!$C$6:$AZ$934,48,FALSE)</f>
        <v>0</v>
      </c>
      <c r="M164" s="15">
        <f>VLOOKUP(B164,[1]GD_CHAM_CONG!$C$6:$BF$934,50,FALSE)+VLOOKUP(B164,[1]GD_CHAM_CONG!$C$6:$BF$934,51,FALSE)+VLOOKUP(B164,[1]GD_CHAM_CONG!$C$6:$BF$934,52,FALSE)+VLOOKUP(B164,[1]GD_CHAM_CONG!$C$6:$BF$934,53,FALSE)+VLOOKUP(B164,[1]GD_CHAM_CONG!$C$6:$BF$934,54,FALSE)</f>
        <v>0</v>
      </c>
      <c r="N164" s="16">
        <f>VLOOKUP(B164,[1]GD_CHAM_CONG!$C$1:$BK$473,61,FALSE)</f>
        <v>1</v>
      </c>
      <c r="O164" s="16">
        <f>VLOOKUP(B164,[1]GD_LCD_HS_LNS!$B$4:$F$469,5,FALSE)</f>
        <v>2.13</v>
      </c>
      <c r="P164" s="17">
        <f>VLOOKUP(B164,[1]RPT_LNS_LUONG_CHE_DO!$B$5:$BC$548,54,FALSE)</f>
        <v>9585000</v>
      </c>
      <c r="Q164" s="17">
        <f>VLOOKUP(B164,[1]RPT_LNS_LUONG_CHE_DO!$B$5:$CD$916,81,FALSE)</f>
        <v>0</v>
      </c>
      <c r="R164" s="17">
        <f>VLOOKUP(B164,[1]RPT_PHU_CAP_TN!$B$5:$G$992,6,FALSE)</f>
        <v>0</v>
      </c>
      <c r="S164" s="17">
        <f>VLOOKUP(B164,[1]RPT_TIEN_AN_TRUA!$B$5:$I$993,8,FALSE)</f>
        <v>680000</v>
      </c>
      <c r="T164" s="17">
        <f>VLOOKUP(B164,[1]RPT_LNS_LUONG_CHE_DO!$B$5:$BX$920,75,FALSE)+VLOOKUP(B164,[1]RPT_LNS_LUONG_CHE_DO!$B$5:$BY$920,76,FALSE)</f>
        <v>447115.38461538468</v>
      </c>
      <c r="U164" s="13">
        <f>VLOOKUP(B164,[1]RPT_CAC_KHOAN_GIAM_TRU!$B$4:$I$472,7,FALSE) + VLOOKUP(B164,[1]RPT_CAC_KHOAN_GIAM_TRU!$B$4:$I$472,8,FALSE)</f>
        <v>149038.46153846156</v>
      </c>
      <c r="V164" s="17">
        <f t="shared" si="0"/>
        <v>10712115.384615384</v>
      </c>
      <c r="W164" s="18">
        <f>VLOOKUP(B164,[1]RPT_BAO_HIEM!$B$5:$N$992,11,FALSE)</f>
        <v>310000</v>
      </c>
      <c r="X164" s="18">
        <f>VLOOKUP(B164,[1]RPT_BAO_HIEM!$B$5:$N$992,12,FALSE)</f>
        <v>58125</v>
      </c>
      <c r="Y164" s="18">
        <f>VLOOKUP(B164,[1]RPT_BAO_HIEM!$B$5:$N$992,13,FALSE)</f>
        <v>38750</v>
      </c>
      <c r="Z164" s="19">
        <f>MIN(VLOOKUP(B164,[1]RPT_DOAN_PHI!$B$5:$H$894,7,FALSE),115000)</f>
        <v>38750</v>
      </c>
      <c r="AA164" s="18">
        <f>VLOOKUP(B164,[1]RPT_THUE!$B$5:$H$850,7,FALSE)</f>
        <v>31262.019230769205</v>
      </c>
      <c r="AB164" s="18">
        <f t="shared" si="1"/>
        <v>476887.01923076919</v>
      </c>
      <c r="AC164" s="20">
        <f t="shared" si="2"/>
        <v>10235228.365384614</v>
      </c>
      <c r="AD164" s="20"/>
      <c r="AE164" s="21"/>
      <c r="AF164" s="20">
        <f t="shared" si="3"/>
        <v>10235228.365384614</v>
      </c>
    </row>
    <row r="165" spans="1:32" ht="19.5" customHeight="1">
      <c r="A165" s="12">
        <f t="shared" si="6"/>
        <v>159</v>
      </c>
      <c r="B165" s="40">
        <f>[1]GD_CHUNG!B167</f>
        <v>10612</v>
      </c>
      <c r="C165" s="42" t="str">
        <f>[1]GD_CHUNG!C167</f>
        <v>Tạ Thị Phượng</v>
      </c>
      <c r="D165" s="42" t="str">
        <f>[1]GD_CHUNG!D167</f>
        <v>NV PVHK</v>
      </c>
      <c r="E165" s="13" t="str">
        <f>[1]GD_CHUNG!G167</f>
        <v>HDKX</v>
      </c>
      <c r="F165" s="14">
        <f>VLOOKUP(B165,[1]GD_LCD_HS_LNS!$B$4:$E$993,4,FALSE)</f>
        <v>3875000</v>
      </c>
      <c r="G165" s="54">
        <f>VLOOKUP(B165,[1]GD_CHUNG!$B$5:$N$532,13,FALSE)</f>
        <v>10523498955011</v>
      </c>
      <c r="H165" s="15">
        <f>VLOOKUP(B165,[1]GD_CHAM_CONG!$C$6:$AN$934,38,FALSE)</f>
        <v>27</v>
      </c>
      <c r="I165" s="15">
        <f>VLOOKUP(B165,[1]GD_CHAM_CONG!$C$6:$AS$934,39,FALSE)+VLOOKUP(B165,[1]GD_CHAM_CONG!$C$6:$AS$934,40,FALSE)+VLOOKUP(B165,[1]GD_CHAM_CONG!$C$6:$AS$934,41,FALSE)+VLOOKUP(B165,[1]GD_CHAM_CONG!$C$6:$AS$934,42,FALSE)+VLOOKUP(B165,[1]GD_CHAM_CONG!$C$6:$AS$934,43,FALSE)</f>
        <v>0</v>
      </c>
      <c r="J165" s="15">
        <f>VLOOKUP(B165,[1]GD_CHAM_CONG!$C$6:$AV$934,44,FALSE)+VLOOKUP(B165,[1]GD_CHAM_CONG!$C$6:$AV$934,45,FALSE)+VLOOKUP(B165,[1]GD_CHAM_CONG!$C$6:$AV$934,46,FALSE)</f>
        <v>0</v>
      </c>
      <c r="K165" s="15">
        <f>VLOOKUP(B165,[1]GD_CHAM_CONG!$C$6:$AW$934,47,FALSE)</f>
        <v>0</v>
      </c>
      <c r="L165" s="15">
        <f>VLOOKUP(B165,[1]GD_CHAM_CONG!$C$6:$AZ$934,48,FALSE)</f>
        <v>0</v>
      </c>
      <c r="M165" s="15">
        <f>VLOOKUP(B165,[1]GD_CHAM_CONG!$C$6:$BF$934,50,FALSE)+VLOOKUP(B165,[1]GD_CHAM_CONG!$C$6:$BF$934,51,FALSE)+VLOOKUP(B165,[1]GD_CHAM_CONG!$C$6:$BF$934,52,FALSE)+VLOOKUP(B165,[1]GD_CHAM_CONG!$C$6:$BF$934,53,FALSE)+VLOOKUP(B165,[1]GD_CHAM_CONG!$C$6:$BF$934,54,FALSE)</f>
        <v>0</v>
      </c>
      <c r="N165" s="16">
        <f>VLOOKUP(B165,[1]GD_CHAM_CONG!$C$1:$BK$473,61,FALSE)</f>
        <v>1</v>
      </c>
      <c r="O165" s="16">
        <f>VLOOKUP(B165,[1]GD_LCD_HS_LNS!$B$4:$F$469,5,FALSE)</f>
        <v>2.0099999999999998</v>
      </c>
      <c r="P165" s="17">
        <f>VLOOKUP(B165,[1]RPT_LNS_LUONG_CHE_DO!$B$5:$BC$548,54,FALSE)</f>
        <v>9044999.9999999981</v>
      </c>
      <c r="Q165" s="17">
        <f>VLOOKUP(B165,[1]RPT_LNS_LUONG_CHE_DO!$B$5:$CD$916,81,FALSE)</f>
        <v>0</v>
      </c>
      <c r="R165" s="17">
        <f>VLOOKUP(B165,[1]RPT_PHU_CAP_TN!$B$5:$G$992,6,FALSE)</f>
        <v>155000</v>
      </c>
      <c r="S165" s="17">
        <f>VLOOKUP(B165,[1]RPT_TIEN_AN_TRUA!$B$5:$I$993,8,FALSE)</f>
        <v>680000</v>
      </c>
      <c r="T165" s="17">
        <f>VLOOKUP(B165,[1]RPT_LNS_LUONG_CHE_DO!$B$5:$BX$920,75,FALSE)+VLOOKUP(B165,[1]RPT_LNS_LUONG_CHE_DO!$B$5:$BY$920,76,FALSE)</f>
        <v>0</v>
      </c>
      <c r="U165" s="13">
        <f>VLOOKUP(B165,[1]RPT_CAC_KHOAN_GIAM_TRU!$B$4:$I$472,7,FALSE) + VLOOKUP(B165,[1]RPT_CAC_KHOAN_GIAM_TRU!$B$4:$I$472,8,FALSE)</f>
        <v>0</v>
      </c>
      <c r="V165" s="17">
        <f t="shared" si="0"/>
        <v>9879999.9999999981</v>
      </c>
      <c r="W165" s="18">
        <f>VLOOKUP(B165,[1]RPT_BAO_HIEM!$B$5:$N$992,11,FALSE)</f>
        <v>310000</v>
      </c>
      <c r="X165" s="18">
        <f>VLOOKUP(B165,[1]RPT_BAO_HIEM!$B$5:$N$992,12,FALSE)</f>
        <v>58125</v>
      </c>
      <c r="Y165" s="18">
        <f>VLOOKUP(B165,[1]RPT_BAO_HIEM!$B$5:$N$992,13,FALSE)</f>
        <v>38750</v>
      </c>
      <c r="Z165" s="19">
        <f>MIN(VLOOKUP(B165,[1]RPT_DOAN_PHI!$B$5:$H$894,7,FALSE),115000)</f>
        <v>38750</v>
      </c>
      <c r="AA165" s="18">
        <f>VLOOKUP(B165,[1]RPT_THUE!$B$5:$H$850,7,FALSE)</f>
        <v>0</v>
      </c>
      <c r="AB165" s="18">
        <f t="shared" si="1"/>
        <v>445625</v>
      </c>
      <c r="AC165" s="20">
        <f t="shared" si="2"/>
        <v>9434374.9999999981</v>
      </c>
      <c r="AD165" s="21"/>
      <c r="AE165" s="20"/>
      <c r="AF165" s="20">
        <f t="shared" si="3"/>
        <v>9434374.9999999981</v>
      </c>
    </row>
    <row r="166" spans="1:32" ht="19.5" customHeight="1">
      <c r="A166" s="12">
        <f t="shared" si="6"/>
        <v>160</v>
      </c>
      <c r="B166" s="40">
        <f>[1]GD_CHUNG!B168</f>
        <v>10613</v>
      </c>
      <c r="C166" s="42" t="str">
        <f>[1]GD_CHUNG!C168</f>
        <v>Nguyễn Thị Hường</v>
      </c>
      <c r="D166" s="42" t="str">
        <f>[1]GD_CHUNG!D168</f>
        <v>NV PVHK</v>
      </c>
      <c r="E166" s="13" t="str">
        <f>[1]GD_CHUNG!G168</f>
        <v>HDKX</v>
      </c>
      <c r="F166" s="14">
        <f>VLOOKUP(B166,[1]GD_LCD_HS_LNS!$B$4:$E$993,4,FALSE)</f>
        <v>3875000</v>
      </c>
      <c r="G166" s="54">
        <f>VLOOKUP(B166,[1]GD_CHUNG!$B$5:$N$532,13,FALSE)</f>
        <v>10522162447011</v>
      </c>
      <c r="H166" s="15">
        <f>VLOOKUP(B166,[1]GD_CHAM_CONG!$C$6:$AN$934,38,FALSE)</f>
        <v>27</v>
      </c>
      <c r="I166" s="15">
        <f>VLOOKUP(B166,[1]GD_CHAM_CONG!$C$6:$AS$934,39,FALSE)+VLOOKUP(B166,[1]GD_CHAM_CONG!$C$6:$AS$934,40,FALSE)+VLOOKUP(B166,[1]GD_CHAM_CONG!$C$6:$AS$934,41,FALSE)+VLOOKUP(B166,[1]GD_CHAM_CONG!$C$6:$AS$934,42,FALSE)+VLOOKUP(B166,[1]GD_CHAM_CONG!$C$6:$AS$934,43,FALSE)</f>
        <v>0</v>
      </c>
      <c r="J166" s="15">
        <f>VLOOKUP(B166,[1]GD_CHAM_CONG!$C$6:$AV$934,44,FALSE)+VLOOKUP(B166,[1]GD_CHAM_CONG!$C$6:$AV$934,45,FALSE)+VLOOKUP(B166,[1]GD_CHAM_CONG!$C$6:$AV$934,46,FALSE)</f>
        <v>0</v>
      </c>
      <c r="K166" s="15">
        <f>VLOOKUP(B166,[1]GD_CHAM_CONG!$C$6:$AW$934,47,FALSE)</f>
        <v>0</v>
      </c>
      <c r="L166" s="15">
        <f>VLOOKUP(B166,[1]GD_CHAM_CONG!$C$6:$AZ$934,48,FALSE)</f>
        <v>0</v>
      </c>
      <c r="M166" s="15">
        <f>VLOOKUP(B166,[1]GD_CHAM_CONG!$C$6:$BF$934,50,FALSE)+VLOOKUP(B166,[1]GD_CHAM_CONG!$C$6:$BF$934,51,FALSE)+VLOOKUP(B166,[1]GD_CHAM_CONG!$C$6:$BF$934,52,FALSE)+VLOOKUP(B166,[1]GD_CHAM_CONG!$C$6:$BF$934,53,FALSE)+VLOOKUP(B166,[1]GD_CHAM_CONG!$C$6:$BF$934,54,FALSE)</f>
        <v>0</v>
      </c>
      <c r="N166" s="15">
        <f>VLOOKUP(B166,[1]GD_CHAM_CONG!$C$1:$BK$473,61,FALSE)</f>
        <v>1</v>
      </c>
      <c r="O166" s="16">
        <f>VLOOKUP(B166,[1]GD_LCD_HS_LNS!$B$4:$F$469,5,FALSE)</f>
        <v>2.13</v>
      </c>
      <c r="P166" s="17">
        <f>VLOOKUP(B166,[1]RPT_LNS_LUONG_CHE_DO!$B$5:$BC$548,54,FALSE)</f>
        <v>9585000</v>
      </c>
      <c r="Q166" s="17">
        <f>VLOOKUP(B166,[1]RPT_LNS_LUONG_CHE_DO!$B$5:$CD$916,81,FALSE)</f>
        <v>0</v>
      </c>
      <c r="R166" s="17">
        <f>VLOOKUP(B166,[1]RPT_PHU_CAP_TN!$B$5:$G$992,6,FALSE)</f>
        <v>0</v>
      </c>
      <c r="S166" s="17">
        <f>VLOOKUP(B166,[1]RPT_TIEN_AN_TRUA!$B$5:$I$993,8,FALSE)</f>
        <v>680000</v>
      </c>
      <c r="T166" s="17">
        <f>VLOOKUP(B166,[1]RPT_LNS_LUONG_CHE_DO!$B$5:$BX$920,75,FALSE)+VLOOKUP(B166,[1]RPT_LNS_LUONG_CHE_DO!$B$5:$BY$920,76,FALSE)</f>
        <v>0</v>
      </c>
      <c r="U166" s="13">
        <f>VLOOKUP(B166,[1]RPT_CAC_KHOAN_GIAM_TRU!$B$4:$I$472,7,FALSE) + VLOOKUP(B166,[1]RPT_CAC_KHOAN_GIAM_TRU!$B$4:$I$472,8,FALSE)</f>
        <v>0</v>
      </c>
      <c r="V166" s="17">
        <f t="shared" si="0"/>
        <v>10265000</v>
      </c>
      <c r="W166" s="18">
        <f>VLOOKUP(B166,[1]RPT_BAO_HIEM!$B$5:$N$992,11,FALSE)</f>
        <v>310000</v>
      </c>
      <c r="X166" s="18">
        <f>VLOOKUP(B166,[1]RPT_BAO_HIEM!$B$5:$N$992,12,FALSE)</f>
        <v>58125</v>
      </c>
      <c r="Y166" s="18">
        <f>VLOOKUP(B166,[1]RPT_BAO_HIEM!$B$5:$N$992,13,FALSE)</f>
        <v>38750</v>
      </c>
      <c r="Z166" s="19">
        <f>MIN(VLOOKUP(B166,[1]RPT_DOAN_PHI!$B$5:$H$894,7,FALSE),115000)</f>
        <v>38750</v>
      </c>
      <c r="AA166" s="18">
        <f>VLOOKUP(B166,[1]RPT_THUE!$B$5:$H$850,7,FALSE)</f>
        <v>0</v>
      </c>
      <c r="AB166" s="18">
        <f t="shared" si="1"/>
        <v>445625</v>
      </c>
      <c r="AC166" s="20">
        <f t="shared" si="2"/>
        <v>9819375</v>
      </c>
      <c r="AD166" s="21"/>
      <c r="AE166" s="20"/>
      <c r="AF166" s="20">
        <f t="shared" si="3"/>
        <v>9819375</v>
      </c>
    </row>
    <row r="167" spans="1:32" ht="19.5" customHeight="1">
      <c r="A167" s="12">
        <f t="shared" si="6"/>
        <v>161</v>
      </c>
      <c r="B167" s="40">
        <f>[1]GD_CHUNG!B169</f>
        <v>10616</v>
      </c>
      <c r="C167" s="42" t="str">
        <f>[1]GD_CHUNG!C169</f>
        <v>Đỗ Thanh Thủy</v>
      </c>
      <c r="D167" s="42" t="str">
        <f>[1]GD_CHUNG!D169</f>
        <v>NV PVHK</v>
      </c>
      <c r="E167" s="13" t="str">
        <f>[1]GD_CHUNG!G169</f>
        <v>HDKX</v>
      </c>
      <c r="F167" s="14">
        <f>VLOOKUP(B167,[1]GD_LCD_HS_LNS!$B$4:$E$993,4,FALSE)</f>
        <v>4921000</v>
      </c>
      <c r="G167" s="54">
        <f>VLOOKUP(B167,[1]GD_CHUNG!$B$5:$N$532,13,FALSE)</f>
        <v>10522162026016</v>
      </c>
      <c r="H167" s="15">
        <f>VLOOKUP(B167,[1]GD_CHAM_CONG!$C$6:$AN$934,38,FALSE)</f>
        <v>27</v>
      </c>
      <c r="I167" s="15">
        <f>VLOOKUP(B167,[1]GD_CHAM_CONG!$C$6:$AS$934,39,FALSE)+VLOOKUP(B167,[1]GD_CHAM_CONG!$C$6:$AS$934,40,FALSE)+VLOOKUP(B167,[1]GD_CHAM_CONG!$C$6:$AS$934,41,FALSE)+VLOOKUP(B167,[1]GD_CHAM_CONG!$C$6:$AS$934,42,FALSE)+VLOOKUP(B167,[1]GD_CHAM_CONG!$C$6:$AS$934,43,FALSE)</f>
        <v>0</v>
      </c>
      <c r="J167" s="15">
        <f>VLOOKUP(B167,[1]GD_CHAM_CONG!$C$6:$AV$934,44,FALSE)+VLOOKUP(B167,[1]GD_CHAM_CONG!$C$6:$AV$934,45,FALSE)+VLOOKUP(B167,[1]GD_CHAM_CONG!$C$6:$AV$934,46,FALSE)</f>
        <v>0</v>
      </c>
      <c r="K167" s="15">
        <f>VLOOKUP(B167,[1]GD_CHAM_CONG!$C$6:$AW$934,47,FALSE)</f>
        <v>0</v>
      </c>
      <c r="L167" s="15">
        <f>VLOOKUP(B167,[1]GD_CHAM_CONG!$C$6:$AZ$934,48,FALSE)</f>
        <v>0</v>
      </c>
      <c r="M167" s="15">
        <f>VLOOKUP(B167,[1]GD_CHAM_CONG!$C$6:$BF$934,50,FALSE)+VLOOKUP(B167,[1]GD_CHAM_CONG!$C$6:$BF$934,51,FALSE)+VLOOKUP(B167,[1]GD_CHAM_CONG!$C$6:$BF$934,52,FALSE)+VLOOKUP(B167,[1]GD_CHAM_CONG!$C$6:$BF$934,53,FALSE)+VLOOKUP(B167,[1]GD_CHAM_CONG!$C$6:$BF$934,54,FALSE)</f>
        <v>0</v>
      </c>
      <c r="N167" s="16">
        <f>VLOOKUP(B167,[1]GD_CHAM_CONG!$C$1:$BK$473,61,FALSE)</f>
        <v>1</v>
      </c>
      <c r="O167" s="16">
        <f>VLOOKUP(B167,[1]GD_LCD_HS_LNS!$B$4:$F$469,5,FALSE)</f>
        <v>3.27</v>
      </c>
      <c r="P167" s="17">
        <f>VLOOKUP(B167,[1]RPT_LNS_LUONG_CHE_DO!$B$5:$BC$548,54,FALSE)</f>
        <v>14715000</v>
      </c>
      <c r="Q167" s="17">
        <f>VLOOKUP(B167,[1]RPT_LNS_LUONG_CHE_DO!$B$5:$CD$916,81,FALSE)</f>
        <v>0</v>
      </c>
      <c r="R167" s="17">
        <f>VLOOKUP(B167,[1]RPT_PHU_CAP_TN!$B$5:$G$992,6,FALSE)</f>
        <v>0</v>
      </c>
      <c r="S167" s="17">
        <f>VLOOKUP(B167,[1]RPT_TIEN_AN_TRUA!$B$5:$I$993,8,FALSE)</f>
        <v>680000</v>
      </c>
      <c r="T167" s="17">
        <f>VLOOKUP(B167,[1]RPT_LNS_LUONG_CHE_DO!$B$5:$BX$920,75,FALSE)+VLOOKUP(B167,[1]RPT_LNS_LUONG_CHE_DO!$B$5:$BY$920,76,FALSE)</f>
        <v>0</v>
      </c>
      <c r="U167" s="13">
        <f>VLOOKUP(B167,[1]RPT_CAC_KHOAN_GIAM_TRU!$B$4:$I$472,7,FALSE) + VLOOKUP(B167,[1]RPT_CAC_KHOAN_GIAM_TRU!$B$4:$I$472,8,FALSE)</f>
        <v>0</v>
      </c>
      <c r="V167" s="17">
        <f t="shared" si="0"/>
        <v>15395000</v>
      </c>
      <c r="W167" s="18">
        <f>VLOOKUP(B167,[1]RPT_BAO_HIEM!$B$5:$N$992,11,FALSE)</f>
        <v>393680</v>
      </c>
      <c r="X167" s="18">
        <f>VLOOKUP(B167,[1]RPT_BAO_HIEM!$B$5:$N$992,12,FALSE)</f>
        <v>73815</v>
      </c>
      <c r="Y167" s="18">
        <f>VLOOKUP(B167,[1]RPT_BAO_HIEM!$B$5:$N$992,13,FALSE)</f>
        <v>49210</v>
      </c>
      <c r="Z167" s="19">
        <f>MIN(VLOOKUP(B167,[1]RPT_DOAN_PHI!$B$5:$H$894,7,FALSE),115000)</f>
        <v>49210</v>
      </c>
      <c r="AA167" s="18">
        <f>VLOOKUP(B167,[1]RPT_THUE!$B$5:$H$850,7,FALSE)</f>
        <v>79914.75</v>
      </c>
      <c r="AB167" s="18">
        <f t="shared" si="1"/>
        <v>645829.75</v>
      </c>
      <c r="AC167" s="20">
        <f t="shared" si="2"/>
        <v>14749170.25</v>
      </c>
      <c r="AD167" s="20"/>
      <c r="AE167" s="20"/>
      <c r="AF167" s="20">
        <f t="shared" si="3"/>
        <v>14749170.25</v>
      </c>
    </row>
    <row r="168" spans="1:32" ht="19.5" customHeight="1">
      <c r="A168" s="12">
        <f t="shared" si="6"/>
        <v>162</v>
      </c>
      <c r="B168" s="40">
        <f>[1]GD_CHUNG!B170</f>
        <v>10617</v>
      </c>
      <c r="C168" s="42" t="str">
        <f>[1]GD_CHUNG!C170</f>
        <v>Ngô Thị Hường</v>
      </c>
      <c r="D168" s="42" t="str">
        <f>[1]GD_CHUNG!D170</f>
        <v>NV PVHK</v>
      </c>
      <c r="E168" s="13" t="str">
        <f>[1]GD_CHUNG!G170</f>
        <v>HDKX</v>
      </c>
      <c r="F168" s="14">
        <f>VLOOKUP(B168,[1]GD_LCD_HS_LNS!$B$4:$E$993,4,FALSE)</f>
        <v>3875000</v>
      </c>
      <c r="G168" s="54">
        <f>VLOOKUP(B168,[1]GD_CHUNG!$B$5:$N$532,13,FALSE)</f>
        <v>10522162211018</v>
      </c>
      <c r="H168" s="15">
        <f>VLOOKUP(B168,[1]GD_CHAM_CONG!$C$6:$AN$934,38,FALSE)</f>
        <v>27</v>
      </c>
      <c r="I168" s="15">
        <f>VLOOKUP(B168,[1]GD_CHAM_CONG!$C$6:$AS$934,39,FALSE)+VLOOKUP(B168,[1]GD_CHAM_CONG!$C$6:$AS$934,40,FALSE)+VLOOKUP(B168,[1]GD_CHAM_CONG!$C$6:$AS$934,41,FALSE)+VLOOKUP(B168,[1]GD_CHAM_CONG!$C$6:$AS$934,42,FALSE)+VLOOKUP(B168,[1]GD_CHAM_CONG!$C$6:$AS$934,43,FALSE)</f>
        <v>0</v>
      </c>
      <c r="J168" s="15">
        <f>VLOOKUP(B168,[1]GD_CHAM_CONG!$C$6:$AV$934,44,FALSE)+VLOOKUP(B168,[1]GD_CHAM_CONG!$C$6:$AV$934,45,FALSE)+VLOOKUP(B168,[1]GD_CHAM_CONG!$C$6:$AV$934,46,FALSE)</f>
        <v>0</v>
      </c>
      <c r="K168" s="15">
        <f>VLOOKUP(B168,[1]GD_CHAM_CONG!$C$6:$AW$934,47,FALSE)</f>
        <v>0</v>
      </c>
      <c r="L168" s="15">
        <f>VLOOKUP(B168,[1]GD_CHAM_CONG!$C$6:$AZ$934,48,FALSE)</f>
        <v>0</v>
      </c>
      <c r="M168" s="15">
        <f>VLOOKUP(B168,[1]GD_CHAM_CONG!$C$6:$BF$934,50,FALSE)+VLOOKUP(B168,[1]GD_CHAM_CONG!$C$6:$BF$934,51,FALSE)+VLOOKUP(B168,[1]GD_CHAM_CONG!$C$6:$BF$934,52,FALSE)+VLOOKUP(B168,[1]GD_CHAM_CONG!$C$6:$BF$934,53,FALSE)+VLOOKUP(B168,[1]GD_CHAM_CONG!$C$6:$BF$934,54,FALSE)</f>
        <v>0</v>
      </c>
      <c r="N168" s="16">
        <f>VLOOKUP(B168,[1]GD_CHAM_CONG!$C$1:$BK$473,61,FALSE)</f>
        <v>1</v>
      </c>
      <c r="O168" s="16">
        <f>VLOOKUP(B168,[1]GD_LCD_HS_LNS!$B$4:$F$469,5,FALSE)</f>
        <v>2.13</v>
      </c>
      <c r="P168" s="17">
        <f>VLOOKUP(B168,[1]RPT_LNS_LUONG_CHE_DO!$B$5:$BC$548,54,FALSE)</f>
        <v>9585000</v>
      </c>
      <c r="Q168" s="17">
        <f>VLOOKUP(B168,[1]RPT_LNS_LUONG_CHE_DO!$B$5:$CD$916,81,FALSE)</f>
        <v>0</v>
      </c>
      <c r="R168" s="17">
        <f>VLOOKUP(B168,[1]RPT_PHU_CAP_TN!$B$5:$G$992,6,FALSE)</f>
        <v>155000</v>
      </c>
      <c r="S168" s="17">
        <f>VLOOKUP(B168,[1]RPT_TIEN_AN_TRUA!$B$5:$I$993,8,FALSE)</f>
        <v>680000</v>
      </c>
      <c r="T168" s="17">
        <f>VLOOKUP(B168,[1]RPT_LNS_LUONG_CHE_DO!$B$5:$BX$920,75,FALSE)+VLOOKUP(B168,[1]RPT_LNS_LUONG_CHE_DO!$B$5:$BY$920,76,FALSE)</f>
        <v>447115.38461538468</v>
      </c>
      <c r="U168" s="13">
        <f>VLOOKUP(B168,[1]RPT_CAC_KHOAN_GIAM_TRU!$B$4:$I$472,7,FALSE) + VLOOKUP(B168,[1]RPT_CAC_KHOAN_GIAM_TRU!$B$4:$I$472,8,FALSE)</f>
        <v>149038.46153846156</v>
      </c>
      <c r="V168" s="17">
        <f t="shared" si="0"/>
        <v>10867115.384615384</v>
      </c>
      <c r="W168" s="18">
        <f>VLOOKUP(B168,[1]RPT_BAO_HIEM!$B$5:$N$992,11,FALSE)</f>
        <v>310000</v>
      </c>
      <c r="X168" s="18">
        <f>VLOOKUP(B168,[1]RPT_BAO_HIEM!$B$5:$N$992,12,FALSE)</f>
        <v>58125</v>
      </c>
      <c r="Y168" s="18">
        <f>VLOOKUP(B168,[1]RPT_BAO_HIEM!$B$5:$N$992,13,FALSE)</f>
        <v>38750</v>
      </c>
      <c r="Z168" s="19">
        <f>MIN(VLOOKUP(B168,[1]RPT_DOAN_PHI!$B$5:$H$894,7,FALSE),115000)</f>
        <v>38750</v>
      </c>
      <c r="AA168" s="18">
        <f>VLOOKUP(B168,[1]RPT_THUE!$B$5:$H$850,7,FALSE)</f>
        <v>0</v>
      </c>
      <c r="AB168" s="18">
        <f t="shared" si="1"/>
        <v>445625</v>
      </c>
      <c r="AC168" s="20">
        <f t="shared" si="2"/>
        <v>10421490.384615384</v>
      </c>
      <c r="AD168" s="20"/>
      <c r="AE168" s="20"/>
      <c r="AF168" s="20">
        <f t="shared" si="3"/>
        <v>10421490.384615384</v>
      </c>
    </row>
    <row r="169" spans="1:32" ht="19.5" customHeight="1">
      <c r="A169" s="12">
        <f t="shared" si="6"/>
        <v>163</v>
      </c>
      <c r="B169" s="40">
        <f>[1]GD_CHUNG!B171</f>
        <v>10627</v>
      </c>
      <c r="C169" s="42" t="str">
        <f>[1]GD_CHUNG!C171</f>
        <v>Trần Thị Thu</v>
      </c>
      <c r="D169" s="42" t="str">
        <f>[1]GD_CHUNG!D171</f>
        <v>NV PVHK</v>
      </c>
      <c r="E169" s="13" t="str">
        <f>[1]GD_CHUNG!G171</f>
        <v>HDKX</v>
      </c>
      <c r="F169" s="14">
        <f>VLOOKUP(B169,[1]GD_LCD_HS_LNS!$B$4:$E$993,4,FALSE)</f>
        <v>3875000</v>
      </c>
      <c r="G169" s="54">
        <f>VLOOKUP(B169,[1]GD_CHUNG!$B$5:$N$532,13,FALSE)</f>
        <v>10523498954015</v>
      </c>
      <c r="H169" s="15">
        <f>VLOOKUP(B169,[1]GD_CHAM_CONG!$C$6:$AN$934,38,FALSE)</f>
        <v>27</v>
      </c>
      <c r="I169" s="15">
        <f>VLOOKUP(B169,[1]GD_CHAM_CONG!$C$6:$AS$934,39,FALSE)+VLOOKUP(B169,[1]GD_CHAM_CONG!$C$6:$AS$934,40,FALSE)+VLOOKUP(B169,[1]GD_CHAM_CONG!$C$6:$AS$934,41,FALSE)+VLOOKUP(B169,[1]GD_CHAM_CONG!$C$6:$AS$934,42,FALSE)+VLOOKUP(B169,[1]GD_CHAM_CONG!$C$6:$AS$934,43,FALSE)</f>
        <v>0</v>
      </c>
      <c r="J169" s="15">
        <f>VLOOKUP(B169,[1]GD_CHAM_CONG!$C$6:$AV$934,44,FALSE)+VLOOKUP(B169,[1]GD_CHAM_CONG!$C$6:$AV$934,45,FALSE)+VLOOKUP(B169,[1]GD_CHAM_CONG!$C$6:$AV$934,46,FALSE)</f>
        <v>0</v>
      </c>
      <c r="K169" s="15">
        <f>VLOOKUP(B169,[1]GD_CHAM_CONG!$C$6:$AW$934,47,FALSE)</f>
        <v>0</v>
      </c>
      <c r="L169" s="15">
        <f>VLOOKUP(B169,[1]GD_CHAM_CONG!$C$6:$AZ$934,48,FALSE)</f>
        <v>0</v>
      </c>
      <c r="M169" s="15">
        <f>VLOOKUP(B169,[1]GD_CHAM_CONG!$C$6:$BF$934,50,FALSE)+VLOOKUP(B169,[1]GD_CHAM_CONG!$C$6:$BF$934,51,FALSE)+VLOOKUP(B169,[1]GD_CHAM_CONG!$C$6:$BF$934,52,FALSE)+VLOOKUP(B169,[1]GD_CHAM_CONG!$C$6:$BF$934,53,FALSE)+VLOOKUP(B169,[1]GD_CHAM_CONG!$C$6:$BF$934,54,FALSE)</f>
        <v>0</v>
      </c>
      <c r="N169" s="16">
        <f>VLOOKUP(B169,[1]GD_CHAM_CONG!$C$1:$BK$473,61,FALSE)</f>
        <v>1</v>
      </c>
      <c r="O169" s="16">
        <f>VLOOKUP(B169,[1]GD_LCD_HS_LNS!$B$4:$F$469,5,FALSE)</f>
        <v>2.0099999999999998</v>
      </c>
      <c r="P169" s="17">
        <f>VLOOKUP(B169,[1]RPT_LNS_LUONG_CHE_DO!$B$5:$BC$548,54,FALSE)</f>
        <v>9044999.9999999981</v>
      </c>
      <c r="Q169" s="17">
        <f>VLOOKUP(B169,[1]RPT_LNS_LUONG_CHE_DO!$B$5:$CD$916,81,FALSE)</f>
        <v>0</v>
      </c>
      <c r="R169" s="17">
        <f>VLOOKUP(B169,[1]RPT_PHU_CAP_TN!$B$5:$G$992,6,FALSE)</f>
        <v>155000</v>
      </c>
      <c r="S169" s="17">
        <f>VLOOKUP(B169,[1]RPT_TIEN_AN_TRUA!$B$5:$I$993,8,FALSE)</f>
        <v>680000</v>
      </c>
      <c r="T169" s="17">
        <f>VLOOKUP(B169,[1]RPT_LNS_LUONG_CHE_DO!$B$5:$BX$920,75,FALSE)+VLOOKUP(B169,[1]RPT_LNS_LUONG_CHE_DO!$B$5:$BY$920,76,FALSE)</f>
        <v>447115.38461538468</v>
      </c>
      <c r="U169" s="13">
        <f>VLOOKUP(B169,[1]RPT_CAC_KHOAN_GIAM_TRU!$B$4:$I$472,7,FALSE) + VLOOKUP(B169,[1]RPT_CAC_KHOAN_GIAM_TRU!$B$4:$I$472,8,FALSE)</f>
        <v>149038.46153846156</v>
      </c>
      <c r="V169" s="17">
        <f t="shared" si="0"/>
        <v>10327115.384615382</v>
      </c>
      <c r="W169" s="18">
        <f>VLOOKUP(B169,[1]RPT_BAO_HIEM!$B$5:$N$992,11,FALSE)</f>
        <v>310000</v>
      </c>
      <c r="X169" s="18">
        <f>VLOOKUP(B169,[1]RPT_BAO_HIEM!$B$5:$N$992,12,FALSE)</f>
        <v>58125</v>
      </c>
      <c r="Y169" s="18">
        <f>VLOOKUP(B169,[1]RPT_BAO_HIEM!$B$5:$N$992,13,FALSE)</f>
        <v>38750</v>
      </c>
      <c r="Z169" s="19">
        <f>MIN(VLOOKUP(B169,[1]RPT_DOAN_PHI!$B$5:$H$894,7,FALSE),115000)</f>
        <v>38750</v>
      </c>
      <c r="AA169" s="18">
        <f>VLOOKUP(B169,[1]RPT_THUE!$B$5:$H$850,7,FALSE)</f>
        <v>12012.01923076911</v>
      </c>
      <c r="AB169" s="18">
        <f t="shared" si="1"/>
        <v>457637.01923076913</v>
      </c>
      <c r="AC169" s="20">
        <f t="shared" si="2"/>
        <v>9869478.3653846122</v>
      </c>
      <c r="AD169" s="21"/>
      <c r="AE169" s="20"/>
      <c r="AF169" s="20">
        <f t="shared" si="3"/>
        <v>9869478.3653846122</v>
      </c>
    </row>
    <row r="170" spans="1:32" ht="19.5" customHeight="1">
      <c r="A170" s="12">
        <f t="shared" si="6"/>
        <v>164</v>
      </c>
      <c r="B170" s="40">
        <f>[1]GD_CHUNG!B172</f>
        <v>11110</v>
      </c>
      <c r="C170" s="42" t="str">
        <f>[1]GD_CHUNG!C172</f>
        <v>Đinh Thị Vân Anh</v>
      </c>
      <c r="D170" s="42" t="str">
        <f>[1]GD_CHUNG!D172</f>
        <v>NV PVHK</v>
      </c>
      <c r="E170" s="13" t="str">
        <f>[1]GD_CHUNG!G172</f>
        <v>HD3N</v>
      </c>
      <c r="F170" s="14">
        <f>VLOOKUP(B170,[1]GD_LCD_HS_LNS!$B$4:$E$993,4,FALSE)</f>
        <v>3875000</v>
      </c>
      <c r="G170" s="54">
        <f>VLOOKUP(B170,[1]GD_CHUNG!$B$5:$N$532,13,FALSE)</f>
        <v>19026970092013</v>
      </c>
      <c r="H170" s="15">
        <f>VLOOKUP(B170,[1]GD_CHAM_CONG!$C$6:$AN$934,38,FALSE)</f>
        <v>27</v>
      </c>
      <c r="I170" s="15">
        <f>VLOOKUP(B170,[1]GD_CHAM_CONG!$C$6:$AS$934,39,FALSE)+VLOOKUP(B170,[1]GD_CHAM_CONG!$C$6:$AS$934,40,FALSE)+VLOOKUP(B170,[1]GD_CHAM_CONG!$C$6:$AS$934,41,FALSE)+VLOOKUP(B170,[1]GD_CHAM_CONG!$C$6:$AS$934,42,FALSE)+VLOOKUP(B170,[1]GD_CHAM_CONG!$C$6:$AS$934,43,FALSE)</f>
        <v>0</v>
      </c>
      <c r="J170" s="15">
        <f>VLOOKUP(B170,[1]GD_CHAM_CONG!$C$6:$AV$934,44,FALSE)+VLOOKUP(B170,[1]GD_CHAM_CONG!$C$6:$AV$934,45,FALSE)+VLOOKUP(B170,[1]GD_CHAM_CONG!$C$6:$AV$934,46,FALSE)</f>
        <v>0</v>
      </c>
      <c r="K170" s="15">
        <f>VLOOKUP(B170,[1]GD_CHAM_CONG!$C$6:$AW$934,47,FALSE)</f>
        <v>0</v>
      </c>
      <c r="L170" s="15">
        <f>VLOOKUP(B170,[1]GD_CHAM_CONG!$C$6:$AZ$934,48,FALSE)</f>
        <v>0</v>
      </c>
      <c r="M170" s="15">
        <f>VLOOKUP(B170,[1]GD_CHAM_CONG!$C$6:$BF$934,50,FALSE)+VLOOKUP(B170,[1]GD_CHAM_CONG!$C$6:$BF$934,51,FALSE)+VLOOKUP(B170,[1]GD_CHAM_CONG!$C$6:$BF$934,52,FALSE)+VLOOKUP(B170,[1]GD_CHAM_CONG!$C$6:$BF$934,53,FALSE)+VLOOKUP(B170,[1]GD_CHAM_CONG!$C$6:$BF$934,54,FALSE)</f>
        <v>0</v>
      </c>
      <c r="N170" s="15">
        <f>VLOOKUP(B170,[1]GD_CHAM_CONG!$C$1:$BK$473,61,FALSE)</f>
        <v>1.05</v>
      </c>
      <c r="O170" s="16">
        <f>VLOOKUP(B170,[1]GD_LCD_HS_LNS!$B$4:$F$469,5,FALSE)</f>
        <v>1.9</v>
      </c>
      <c r="P170" s="17">
        <f>VLOOKUP(B170,[1]RPT_LNS_LUONG_CHE_DO!$B$5:$BC$548,54,FALSE)</f>
        <v>8977500</v>
      </c>
      <c r="Q170" s="17">
        <f>VLOOKUP(B170,[1]RPT_LNS_LUONG_CHE_DO!$B$5:$CD$916,81,FALSE)</f>
        <v>0</v>
      </c>
      <c r="R170" s="17">
        <f>VLOOKUP(B170,[1]RPT_PHU_CAP_TN!$B$5:$G$992,6,FALSE)</f>
        <v>0</v>
      </c>
      <c r="S170" s="17">
        <f>VLOOKUP(B170,[1]RPT_TIEN_AN_TRUA!$B$5:$I$993,8,FALSE)</f>
        <v>680000</v>
      </c>
      <c r="T170" s="17">
        <f>VLOOKUP(B170,[1]RPT_LNS_LUONG_CHE_DO!$B$5:$BX$920,75,FALSE)+VLOOKUP(B170,[1]RPT_LNS_LUONG_CHE_DO!$B$5:$BY$920,76,FALSE)</f>
        <v>223557.69230769234</v>
      </c>
      <c r="U170" s="13">
        <f>VLOOKUP(B170,[1]RPT_CAC_KHOAN_GIAM_TRU!$B$4:$I$472,7,FALSE) + VLOOKUP(B170,[1]RPT_CAC_KHOAN_GIAM_TRU!$B$4:$I$472,8,FALSE)</f>
        <v>74519.23076923078</v>
      </c>
      <c r="V170" s="17">
        <f t="shared" si="0"/>
        <v>9881057.692307692</v>
      </c>
      <c r="W170" s="18">
        <f>VLOOKUP(B170,[1]RPT_BAO_HIEM!$B$5:$N$992,11,FALSE)</f>
        <v>310000</v>
      </c>
      <c r="X170" s="18">
        <f>VLOOKUP(B170,[1]RPT_BAO_HIEM!$B$5:$N$992,12,FALSE)</f>
        <v>58125</v>
      </c>
      <c r="Y170" s="18">
        <f>VLOOKUP(B170,[1]RPT_BAO_HIEM!$B$5:$N$992,13,FALSE)</f>
        <v>38750</v>
      </c>
      <c r="Z170" s="19">
        <f>MIN(VLOOKUP(B170,[1]RPT_DOAN_PHI!$B$5:$H$894,7,FALSE),115000)</f>
        <v>38750</v>
      </c>
      <c r="AA170" s="18">
        <f>VLOOKUP(B170,[1]RPT_THUE!$B$5:$H$850,7,FALSE)</f>
        <v>0</v>
      </c>
      <c r="AB170" s="18">
        <f t="shared" si="1"/>
        <v>445625</v>
      </c>
      <c r="AC170" s="20">
        <f t="shared" si="2"/>
        <v>9435432.692307692</v>
      </c>
      <c r="AD170" s="20"/>
      <c r="AE170" s="20"/>
      <c r="AF170" s="20">
        <f t="shared" si="3"/>
        <v>9435432.692307692</v>
      </c>
    </row>
    <row r="171" spans="1:32" ht="19.5" customHeight="1">
      <c r="A171" s="12">
        <f t="shared" si="6"/>
        <v>165</v>
      </c>
      <c r="B171" s="40">
        <f>[1]GD_CHUNG!B173</f>
        <v>11113</v>
      </c>
      <c r="C171" s="42" t="str">
        <f>[1]GD_CHUNG!C173</f>
        <v>Trịnh Thị Hạnh</v>
      </c>
      <c r="D171" s="42" t="str">
        <f>[1]GD_CHUNG!D173</f>
        <v>NV PVHK</v>
      </c>
      <c r="E171" s="13" t="str">
        <f>[1]GD_CHUNG!G173</f>
        <v>HD3N</v>
      </c>
      <c r="F171" s="14">
        <f>VLOOKUP(B171,[1]GD_LCD_HS_LNS!$B$4:$E$993,4,FALSE)</f>
        <v>3875000</v>
      </c>
      <c r="G171" s="54">
        <f>VLOOKUP(B171,[1]GD_CHUNG!$B$5:$N$532,13,FALSE)</f>
        <v>19026970097015</v>
      </c>
      <c r="H171" s="15">
        <f>VLOOKUP(B171,[1]GD_CHAM_CONG!$C$6:$AN$934,38,FALSE)</f>
        <v>27</v>
      </c>
      <c r="I171" s="15">
        <f>VLOOKUP(B171,[1]GD_CHAM_CONG!$C$6:$AS$934,39,FALSE)+VLOOKUP(B171,[1]GD_CHAM_CONG!$C$6:$AS$934,40,FALSE)+VLOOKUP(B171,[1]GD_CHAM_CONG!$C$6:$AS$934,41,FALSE)+VLOOKUP(B171,[1]GD_CHAM_CONG!$C$6:$AS$934,42,FALSE)+VLOOKUP(B171,[1]GD_CHAM_CONG!$C$6:$AS$934,43,FALSE)</f>
        <v>0</v>
      </c>
      <c r="J171" s="15">
        <f>VLOOKUP(B171,[1]GD_CHAM_CONG!$C$6:$AV$934,44,FALSE)+VLOOKUP(B171,[1]GD_CHAM_CONG!$C$6:$AV$934,45,FALSE)+VLOOKUP(B171,[1]GD_CHAM_CONG!$C$6:$AV$934,46,FALSE)</f>
        <v>0</v>
      </c>
      <c r="K171" s="15">
        <f>VLOOKUP(B171,[1]GD_CHAM_CONG!$C$6:$AW$934,47,FALSE)</f>
        <v>0</v>
      </c>
      <c r="L171" s="15">
        <f>VLOOKUP(B171,[1]GD_CHAM_CONG!$C$6:$AZ$934,48,FALSE)</f>
        <v>0</v>
      </c>
      <c r="M171" s="15">
        <f>VLOOKUP(B171,[1]GD_CHAM_CONG!$C$6:$BF$934,50,FALSE)+VLOOKUP(B171,[1]GD_CHAM_CONG!$C$6:$BF$934,51,FALSE)+VLOOKUP(B171,[1]GD_CHAM_CONG!$C$6:$BF$934,52,FALSE)+VLOOKUP(B171,[1]GD_CHAM_CONG!$C$6:$BF$934,53,FALSE)+VLOOKUP(B171,[1]GD_CHAM_CONG!$C$6:$BF$934,54,FALSE)</f>
        <v>0</v>
      </c>
      <c r="N171" s="15">
        <f>VLOOKUP(B171,[1]GD_CHAM_CONG!$C$1:$BK$473,61,FALSE)</f>
        <v>1</v>
      </c>
      <c r="O171" s="16">
        <f>VLOOKUP(B171,[1]GD_LCD_HS_LNS!$B$4:$F$469,5,FALSE)</f>
        <v>1.9</v>
      </c>
      <c r="P171" s="17">
        <f>VLOOKUP(B171,[1]RPT_LNS_LUONG_CHE_DO!$B$5:$BC$548,54,FALSE)</f>
        <v>8550000</v>
      </c>
      <c r="Q171" s="17">
        <f>VLOOKUP(B171,[1]RPT_LNS_LUONG_CHE_DO!$B$5:$CD$916,81,FALSE)</f>
        <v>0</v>
      </c>
      <c r="R171" s="17">
        <f>VLOOKUP(B171,[1]RPT_PHU_CAP_TN!$B$5:$G$992,6,FALSE)</f>
        <v>0</v>
      </c>
      <c r="S171" s="17">
        <f>VLOOKUP(B171,[1]RPT_TIEN_AN_TRUA!$B$5:$I$993,8,FALSE)</f>
        <v>680000</v>
      </c>
      <c r="T171" s="17">
        <f>VLOOKUP(B171,[1]RPT_LNS_LUONG_CHE_DO!$B$5:$BX$920,75,FALSE)+VLOOKUP(B171,[1]RPT_LNS_LUONG_CHE_DO!$B$5:$BY$920,76,FALSE)</f>
        <v>447115.38461538468</v>
      </c>
      <c r="U171" s="13">
        <f>VLOOKUP(B171,[1]RPT_CAC_KHOAN_GIAM_TRU!$B$4:$I$472,7,FALSE) + VLOOKUP(B171,[1]RPT_CAC_KHOAN_GIAM_TRU!$B$4:$I$472,8,FALSE)</f>
        <v>149038.46153846156</v>
      </c>
      <c r="V171" s="17">
        <f t="shared" si="0"/>
        <v>9677115.384615384</v>
      </c>
      <c r="W171" s="18">
        <f>VLOOKUP(B171,[1]RPT_BAO_HIEM!$B$5:$N$992,11,FALSE)</f>
        <v>310000</v>
      </c>
      <c r="X171" s="18">
        <f>VLOOKUP(B171,[1]RPT_BAO_HIEM!$B$5:$N$992,12,FALSE)</f>
        <v>58125</v>
      </c>
      <c r="Y171" s="18">
        <f>VLOOKUP(B171,[1]RPT_BAO_HIEM!$B$5:$N$992,13,FALSE)</f>
        <v>38750</v>
      </c>
      <c r="Z171" s="19">
        <f>MIN(VLOOKUP(B171,[1]RPT_DOAN_PHI!$B$5:$H$894,7,FALSE),115000)</f>
        <v>38750</v>
      </c>
      <c r="AA171" s="18">
        <f>VLOOKUP(B171,[1]RPT_THUE!$B$5:$H$850,7,FALSE)</f>
        <v>0</v>
      </c>
      <c r="AB171" s="18">
        <f t="shared" si="1"/>
        <v>445625</v>
      </c>
      <c r="AC171" s="20">
        <f t="shared" si="2"/>
        <v>9231490.384615384</v>
      </c>
      <c r="AD171" s="20"/>
      <c r="AE171" s="20"/>
      <c r="AF171" s="20">
        <f t="shared" si="3"/>
        <v>9231490.384615384</v>
      </c>
    </row>
    <row r="172" spans="1:32" ht="19.5" customHeight="1">
      <c r="A172" s="12">
        <f t="shared" si="6"/>
        <v>166</v>
      </c>
      <c r="B172" s="40">
        <f>[1]GD_CHUNG!B174</f>
        <v>11114</v>
      </c>
      <c r="C172" s="42" t="str">
        <f>[1]GD_CHUNG!C174</f>
        <v>Đoàn Thu Hoa</v>
      </c>
      <c r="D172" s="42" t="str">
        <f>[1]GD_CHUNG!D174</f>
        <v>NV PVHK</v>
      </c>
      <c r="E172" s="13" t="str">
        <f>[1]GD_CHUNG!G174</f>
        <v>HD3N</v>
      </c>
      <c r="F172" s="14">
        <f>VLOOKUP(B172,[1]GD_LCD_HS_LNS!$B$4:$E$993,4,FALSE)</f>
        <v>3875000</v>
      </c>
      <c r="G172" s="54">
        <f>VLOOKUP(B172,[1]GD_CHUNG!$B$5:$N$532,13,FALSE)</f>
        <v>19020458929019</v>
      </c>
      <c r="H172" s="15">
        <f>VLOOKUP(B172,[1]GD_CHAM_CONG!$C$6:$AN$934,38,FALSE)</f>
        <v>27</v>
      </c>
      <c r="I172" s="15">
        <f>VLOOKUP(B172,[1]GD_CHAM_CONG!$C$6:$AS$934,39,FALSE)+VLOOKUP(B172,[1]GD_CHAM_CONG!$C$6:$AS$934,40,FALSE)+VLOOKUP(B172,[1]GD_CHAM_CONG!$C$6:$AS$934,41,FALSE)+VLOOKUP(B172,[1]GD_CHAM_CONG!$C$6:$AS$934,42,FALSE)+VLOOKUP(B172,[1]GD_CHAM_CONG!$C$6:$AS$934,43,FALSE)</f>
        <v>0</v>
      </c>
      <c r="J172" s="15">
        <f>VLOOKUP(B172,[1]GD_CHAM_CONG!$C$6:$AV$934,44,FALSE)+VLOOKUP(B172,[1]GD_CHAM_CONG!$C$6:$AV$934,45,FALSE)+VLOOKUP(B172,[1]GD_CHAM_CONG!$C$6:$AV$934,46,FALSE)</f>
        <v>0</v>
      </c>
      <c r="K172" s="15">
        <f>VLOOKUP(B172,[1]GD_CHAM_CONG!$C$6:$AW$934,47,FALSE)</f>
        <v>0</v>
      </c>
      <c r="L172" s="15">
        <f>VLOOKUP(B172,[1]GD_CHAM_CONG!$C$6:$AZ$934,48,FALSE)</f>
        <v>0</v>
      </c>
      <c r="M172" s="15">
        <f>VLOOKUP(B172,[1]GD_CHAM_CONG!$C$6:$BF$934,50,FALSE)+VLOOKUP(B172,[1]GD_CHAM_CONG!$C$6:$BF$934,51,FALSE)+VLOOKUP(B172,[1]GD_CHAM_CONG!$C$6:$BF$934,52,FALSE)+VLOOKUP(B172,[1]GD_CHAM_CONG!$C$6:$BF$934,53,FALSE)+VLOOKUP(B172,[1]GD_CHAM_CONG!$C$6:$BF$934,54,FALSE)</f>
        <v>0</v>
      </c>
      <c r="N172" s="16">
        <f>VLOOKUP(B172,[1]GD_CHAM_CONG!$C$1:$BK$473,61,FALSE)</f>
        <v>1</v>
      </c>
      <c r="O172" s="16">
        <f>VLOOKUP(B172,[1]GD_LCD_HS_LNS!$B$4:$F$469,5,FALSE)</f>
        <v>1.9</v>
      </c>
      <c r="P172" s="17">
        <f>VLOOKUP(B172,[1]RPT_LNS_LUONG_CHE_DO!$B$5:$BC$548,54,FALSE)</f>
        <v>8550000</v>
      </c>
      <c r="Q172" s="17">
        <f>VLOOKUP(B172,[1]RPT_LNS_LUONG_CHE_DO!$B$5:$CD$916,81,FALSE)</f>
        <v>0</v>
      </c>
      <c r="R172" s="17">
        <f>VLOOKUP(B172,[1]RPT_PHU_CAP_TN!$B$5:$G$992,6,FALSE)</f>
        <v>155000</v>
      </c>
      <c r="S172" s="17">
        <f>VLOOKUP(B172,[1]RPT_TIEN_AN_TRUA!$B$5:$I$993,8,FALSE)</f>
        <v>680000</v>
      </c>
      <c r="T172" s="17">
        <f>VLOOKUP(B172,[1]RPT_LNS_LUONG_CHE_DO!$B$5:$BX$920,75,FALSE)+VLOOKUP(B172,[1]RPT_LNS_LUONG_CHE_DO!$B$5:$BY$920,76,FALSE)</f>
        <v>447115.38461538468</v>
      </c>
      <c r="U172" s="13">
        <f>VLOOKUP(B172,[1]RPT_CAC_KHOAN_GIAM_TRU!$B$4:$I$472,7,FALSE) + VLOOKUP(B172,[1]RPT_CAC_KHOAN_GIAM_TRU!$B$4:$I$472,8,FALSE)</f>
        <v>149038.46153846156</v>
      </c>
      <c r="V172" s="17">
        <f t="shared" si="0"/>
        <v>9832115.384615384</v>
      </c>
      <c r="W172" s="18">
        <f>VLOOKUP(B172,[1]RPT_BAO_HIEM!$B$5:$N$992,11,FALSE)</f>
        <v>310000</v>
      </c>
      <c r="X172" s="18">
        <f>VLOOKUP(B172,[1]RPT_BAO_HIEM!$B$5:$N$992,12,FALSE)</f>
        <v>58125</v>
      </c>
      <c r="Y172" s="18">
        <f>VLOOKUP(B172,[1]RPT_BAO_HIEM!$B$5:$N$992,13,FALSE)</f>
        <v>38750</v>
      </c>
      <c r="Z172" s="19">
        <f>MIN(VLOOKUP(B172,[1]RPT_DOAN_PHI!$B$5:$H$894,7,FALSE),115000)</f>
        <v>38750</v>
      </c>
      <c r="AA172" s="18">
        <f>VLOOKUP(B172,[1]RPT_THUE!$B$5:$H$850,7,FALSE)</f>
        <v>0</v>
      </c>
      <c r="AB172" s="18">
        <f t="shared" si="1"/>
        <v>445625</v>
      </c>
      <c r="AC172" s="20">
        <f t="shared" si="2"/>
        <v>9386490.384615384</v>
      </c>
      <c r="AD172" s="21"/>
      <c r="AE172" s="20"/>
      <c r="AF172" s="20">
        <f t="shared" si="3"/>
        <v>9386490.384615384</v>
      </c>
    </row>
    <row r="173" spans="1:32" ht="19.5" customHeight="1">
      <c r="A173" s="12">
        <f t="shared" si="6"/>
        <v>167</v>
      </c>
      <c r="B173" s="40">
        <f>[1]GD_CHUNG!B175</f>
        <v>11115</v>
      </c>
      <c r="C173" s="42" t="str">
        <f>[1]GD_CHUNG!C175</f>
        <v>Mai Thị Ngọc</v>
      </c>
      <c r="D173" s="42" t="str">
        <f>[1]GD_CHUNG!D175</f>
        <v>NV PVHK</v>
      </c>
      <c r="E173" s="13" t="str">
        <f>[1]GD_CHUNG!G175</f>
        <v>HD3N</v>
      </c>
      <c r="F173" s="14">
        <f>VLOOKUP(B173,[1]GD_LCD_HS_LNS!$B$4:$E$993,4,FALSE)</f>
        <v>3875000</v>
      </c>
      <c r="G173" s="54">
        <f>VLOOKUP(B173,[1]GD_CHUNG!$B$5:$N$532,13,FALSE)</f>
        <v>19026970096019</v>
      </c>
      <c r="H173" s="15">
        <f>VLOOKUP(B173,[1]GD_CHAM_CONG!$C$6:$AN$934,38,FALSE)</f>
        <v>27</v>
      </c>
      <c r="I173" s="15">
        <f>VLOOKUP(B173,[1]GD_CHAM_CONG!$C$6:$AS$934,39,FALSE)+VLOOKUP(B173,[1]GD_CHAM_CONG!$C$6:$AS$934,40,FALSE)+VLOOKUP(B173,[1]GD_CHAM_CONG!$C$6:$AS$934,41,FALSE)+VLOOKUP(B173,[1]GD_CHAM_CONG!$C$6:$AS$934,42,FALSE)+VLOOKUP(B173,[1]GD_CHAM_CONG!$C$6:$AS$934,43,FALSE)</f>
        <v>0</v>
      </c>
      <c r="J173" s="15">
        <f>VLOOKUP(B173,[1]GD_CHAM_CONG!$C$6:$AV$934,44,FALSE)+VLOOKUP(B173,[1]GD_CHAM_CONG!$C$6:$AV$934,45,FALSE)+VLOOKUP(B173,[1]GD_CHAM_CONG!$C$6:$AV$934,46,FALSE)</f>
        <v>0</v>
      </c>
      <c r="K173" s="15">
        <f>VLOOKUP(B173,[1]GD_CHAM_CONG!$C$6:$AW$934,47,FALSE)</f>
        <v>0</v>
      </c>
      <c r="L173" s="15">
        <f>VLOOKUP(B173,[1]GD_CHAM_CONG!$C$6:$AZ$934,48,FALSE)</f>
        <v>0</v>
      </c>
      <c r="M173" s="15">
        <f>VLOOKUP(B173,[1]GD_CHAM_CONG!$C$6:$BF$934,50,FALSE)+VLOOKUP(B173,[1]GD_CHAM_CONG!$C$6:$BF$934,51,FALSE)+VLOOKUP(B173,[1]GD_CHAM_CONG!$C$6:$BF$934,52,FALSE)+VLOOKUP(B173,[1]GD_CHAM_CONG!$C$6:$BF$934,53,FALSE)+VLOOKUP(B173,[1]GD_CHAM_CONG!$C$6:$BF$934,54,FALSE)</f>
        <v>0</v>
      </c>
      <c r="N173" s="16">
        <f>VLOOKUP(B173,[1]GD_CHAM_CONG!$C$1:$BK$473,61,FALSE)</f>
        <v>1</v>
      </c>
      <c r="O173" s="16">
        <f>VLOOKUP(B173,[1]GD_LCD_HS_LNS!$B$4:$F$469,5,FALSE)</f>
        <v>1.9</v>
      </c>
      <c r="P173" s="17">
        <f>VLOOKUP(B173,[1]RPT_LNS_LUONG_CHE_DO!$B$5:$BC$548,54,FALSE)</f>
        <v>8550000</v>
      </c>
      <c r="Q173" s="17">
        <f>VLOOKUP(B173,[1]RPT_LNS_LUONG_CHE_DO!$B$5:$CD$916,81,FALSE)</f>
        <v>0</v>
      </c>
      <c r="R173" s="17">
        <f>VLOOKUP(B173,[1]RPT_PHU_CAP_TN!$B$5:$G$992,6,FALSE)</f>
        <v>0</v>
      </c>
      <c r="S173" s="17">
        <f>VLOOKUP(B173,[1]RPT_TIEN_AN_TRUA!$B$5:$I$993,8,FALSE)</f>
        <v>680000</v>
      </c>
      <c r="T173" s="17">
        <f>VLOOKUP(B173,[1]RPT_LNS_LUONG_CHE_DO!$B$5:$BX$920,75,FALSE)+VLOOKUP(B173,[1]RPT_LNS_LUONG_CHE_DO!$B$5:$BY$920,76,FALSE)</f>
        <v>0</v>
      </c>
      <c r="U173" s="13">
        <f>VLOOKUP(B173,[1]RPT_CAC_KHOAN_GIAM_TRU!$B$4:$I$472,7,FALSE) + VLOOKUP(B173,[1]RPT_CAC_KHOAN_GIAM_TRU!$B$4:$I$472,8,FALSE)</f>
        <v>0</v>
      </c>
      <c r="V173" s="17">
        <f t="shared" si="0"/>
        <v>9230000</v>
      </c>
      <c r="W173" s="18">
        <f>VLOOKUP(B173,[1]RPT_BAO_HIEM!$B$5:$N$992,11,FALSE)</f>
        <v>310000</v>
      </c>
      <c r="X173" s="18">
        <f>VLOOKUP(B173,[1]RPT_BAO_HIEM!$B$5:$N$992,12,FALSE)</f>
        <v>58125</v>
      </c>
      <c r="Y173" s="18">
        <f>VLOOKUP(B173,[1]RPT_BAO_HIEM!$B$5:$N$992,13,FALSE)</f>
        <v>38750</v>
      </c>
      <c r="Z173" s="19">
        <f>MIN(VLOOKUP(B173,[1]RPT_DOAN_PHI!$B$5:$H$894,7,FALSE),115000)</f>
        <v>38750</v>
      </c>
      <c r="AA173" s="18">
        <f>VLOOKUP(B173,[1]RPT_THUE!$B$5:$H$850,7,FALSE)</f>
        <v>0</v>
      </c>
      <c r="AB173" s="18">
        <f t="shared" si="1"/>
        <v>445625</v>
      </c>
      <c r="AC173" s="20">
        <f t="shared" si="2"/>
        <v>8784375</v>
      </c>
      <c r="AD173" s="21"/>
      <c r="AE173" s="20"/>
      <c r="AF173" s="20">
        <f t="shared" si="3"/>
        <v>8784375</v>
      </c>
    </row>
    <row r="174" spans="1:32" ht="19.5" customHeight="1">
      <c r="A174" s="12">
        <f t="shared" si="6"/>
        <v>168</v>
      </c>
      <c r="B174" s="40">
        <f>[1]GD_CHUNG!B176</f>
        <v>11118</v>
      </c>
      <c r="C174" s="42" t="str">
        <f>[1]GD_CHUNG!C176</f>
        <v>Lã Thị Thu Hương</v>
      </c>
      <c r="D174" s="42" t="str">
        <f>[1]GD_CHUNG!D176</f>
        <v>NV PVHK</v>
      </c>
      <c r="E174" s="13" t="str">
        <f>[1]GD_CHUNG!G176</f>
        <v>HD3N</v>
      </c>
      <c r="F174" s="14">
        <f>VLOOKUP(B174,[1]GD_LCD_HS_LNS!$B$4:$E$993,4,FALSE)</f>
        <v>3875000</v>
      </c>
      <c r="G174" s="54">
        <f>VLOOKUP(B174,[1]GD_CHUNG!$B$5:$N$532,13,FALSE)</f>
        <v>19026970100016</v>
      </c>
      <c r="H174" s="15">
        <f>VLOOKUP(B174,[1]GD_CHAM_CONG!$C$6:$AN$934,38,FALSE)</f>
        <v>27</v>
      </c>
      <c r="I174" s="15">
        <f>VLOOKUP(B174,[1]GD_CHAM_CONG!$C$6:$AS$934,39,FALSE)+VLOOKUP(B174,[1]GD_CHAM_CONG!$C$6:$AS$934,40,FALSE)+VLOOKUP(B174,[1]GD_CHAM_CONG!$C$6:$AS$934,41,FALSE)+VLOOKUP(B174,[1]GD_CHAM_CONG!$C$6:$AS$934,42,FALSE)+VLOOKUP(B174,[1]GD_CHAM_CONG!$C$6:$AS$934,43,FALSE)</f>
        <v>0</v>
      </c>
      <c r="J174" s="15">
        <f>VLOOKUP(B174,[1]GD_CHAM_CONG!$C$6:$AV$934,44,FALSE)+VLOOKUP(B174,[1]GD_CHAM_CONG!$C$6:$AV$934,45,FALSE)+VLOOKUP(B174,[1]GD_CHAM_CONG!$C$6:$AV$934,46,FALSE)</f>
        <v>0</v>
      </c>
      <c r="K174" s="15">
        <f>VLOOKUP(B174,[1]GD_CHAM_CONG!$C$6:$AW$934,47,FALSE)</f>
        <v>0</v>
      </c>
      <c r="L174" s="15">
        <f>VLOOKUP(B174,[1]GD_CHAM_CONG!$C$6:$AZ$934,48,FALSE)</f>
        <v>0</v>
      </c>
      <c r="M174" s="15">
        <f>VLOOKUP(B174,[1]GD_CHAM_CONG!$C$6:$BF$934,50,FALSE)+VLOOKUP(B174,[1]GD_CHAM_CONG!$C$6:$BF$934,51,FALSE)+VLOOKUP(B174,[1]GD_CHAM_CONG!$C$6:$BF$934,52,FALSE)+VLOOKUP(B174,[1]GD_CHAM_CONG!$C$6:$BF$934,53,FALSE)+VLOOKUP(B174,[1]GD_CHAM_CONG!$C$6:$BF$934,54,FALSE)</f>
        <v>0</v>
      </c>
      <c r="N174" s="16">
        <f>VLOOKUP(B174,[1]GD_CHAM_CONG!$C$1:$BK$473,61,FALSE)</f>
        <v>0.99</v>
      </c>
      <c r="O174" s="16">
        <f>VLOOKUP(B174,[1]GD_LCD_HS_LNS!$B$4:$F$469,5,FALSE)</f>
        <v>1.9</v>
      </c>
      <c r="P174" s="17">
        <f>VLOOKUP(B174,[1]RPT_LNS_LUONG_CHE_DO!$B$5:$BC$548,54,FALSE)</f>
        <v>8464500</v>
      </c>
      <c r="Q174" s="17">
        <f>VLOOKUP(B174,[1]RPT_LNS_LUONG_CHE_DO!$B$5:$CD$916,81,FALSE)</f>
        <v>0</v>
      </c>
      <c r="R174" s="17">
        <f>VLOOKUP(B174,[1]RPT_PHU_CAP_TN!$B$5:$G$992,6,FALSE)</f>
        <v>0</v>
      </c>
      <c r="S174" s="17">
        <f>VLOOKUP(B174,[1]RPT_TIEN_AN_TRUA!$B$5:$I$993,8,FALSE)</f>
        <v>680000</v>
      </c>
      <c r="T174" s="17">
        <f>VLOOKUP(B174,[1]RPT_LNS_LUONG_CHE_DO!$B$5:$BX$920,75,FALSE)+VLOOKUP(B174,[1]RPT_LNS_LUONG_CHE_DO!$B$5:$BY$920,76,FALSE)</f>
        <v>447115.38461538468</v>
      </c>
      <c r="U174" s="13">
        <f>VLOOKUP(B174,[1]RPT_CAC_KHOAN_GIAM_TRU!$B$4:$I$472,7,FALSE) + VLOOKUP(B174,[1]RPT_CAC_KHOAN_GIAM_TRU!$B$4:$I$472,8,FALSE)</f>
        <v>149038.46153846156</v>
      </c>
      <c r="V174" s="17">
        <f t="shared" si="0"/>
        <v>9591615.384615384</v>
      </c>
      <c r="W174" s="18">
        <f>VLOOKUP(B174,[1]RPT_BAO_HIEM!$B$5:$N$992,11,FALSE)</f>
        <v>310000</v>
      </c>
      <c r="X174" s="18">
        <f>VLOOKUP(B174,[1]RPT_BAO_HIEM!$B$5:$N$992,12,FALSE)</f>
        <v>58125</v>
      </c>
      <c r="Y174" s="18">
        <f>VLOOKUP(B174,[1]RPT_BAO_HIEM!$B$5:$N$992,13,FALSE)</f>
        <v>38750</v>
      </c>
      <c r="Z174" s="19">
        <f>MIN(VLOOKUP(B174,[1]RPT_DOAN_PHI!$B$5:$H$894,7,FALSE),115000)</f>
        <v>38750</v>
      </c>
      <c r="AA174" s="18">
        <f>VLOOKUP(B174,[1]RPT_THUE!$B$5:$H$850,7,FALSE)</f>
        <v>0</v>
      </c>
      <c r="AB174" s="18">
        <f t="shared" si="1"/>
        <v>445625</v>
      </c>
      <c r="AC174" s="20">
        <f t="shared" si="2"/>
        <v>9145990.384615384</v>
      </c>
      <c r="AD174" s="20"/>
      <c r="AE174" s="20"/>
      <c r="AF174" s="20">
        <f t="shared" si="3"/>
        <v>9145990.384615384</v>
      </c>
    </row>
    <row r="175" spans="1:32" ht="19.5" customHeight="1">
      <c r="A175" s="12">
        <f t="shared" si="6"/>
        <v>169</v>
      </c>
      <c r="B175" s="40">
        <f>[1]GD_CHUNG!B177</f>
        <v>11120</v>
      </c>
      <c r="C175" s="42" t="str">
        <f>[1]GD_CHUNG!C177</f>
        <v>Đỗ Hương Trà</v>
      </c>
      <c r="D175" s="42" t="str">
        <f>[1]GD_CHUNG!D177</f>
        <v>NV PVHK</v>
      </c>
      <c r="E175" s="13" t="str">
        <f>[1]GD_CHUNG!G177</f>
        <v>HD3N</v>
      </c>
      <c r="F175" s="14">
        <f>VLOOKUP(B175,[1]GD_LCD_HS_LNS!$B$4:$E$993,4,FALSE)</f>
        <v>3875000</v>
      </c>
      <c r="G175" s="54">
        <f>VLOOKUP(B175,[1]GD_CHUNG!$B$5:$N$532,13,FALSE)</f>
        <v>19026970102019</v>
      </c>
      <c r="H175" s="15">
        <f>VLOOKUP(B175,[1]GD_CHAM_CONG!$C$6:$AN$934,38,FALSE)</f>
        <v>27</v>
      </c>
      <c r="I175" s="15">
        <f>VLOOKUP(B175,[1]GD_CHAM_CONG!$C$6:$AS$934,39,FALSE)+VLOOKUP(B175,[1]GD_CHAM_CONG!$C$6:$AS$934,40,FALSE)+VLOOKUP(B175,[1]GD_CHAM_CONG!$C$6:$AS$934,41,FALSE)+VLOOKUP(B175,[1]GD_CHAM_CONG!$C$6:$AS$934,42,FALSE)+VLOOKUP(B175,[1]GD_CHAM_CONG!$C$6:$AS$934,43,FALSE)</f>
        <v>0</v>
      </c>
      <c r="J175" s="15">
        <f>VLOOKUP(B175,[1]GD_CHAM_CONG!$C$6:$AV$934,44,FALSE)+VLOOKUP(B175,[1]GD_CHAM_CONG!$C$6:$AV$934,45,FALSE)+VLOOKUP(B175,[1]GD_CHAM_CONG!$C$6:$AV$934,46,FALSE)</f>
        <v>0</v>
      </c>
      <c r="K175" s="15">
        <f>VLOOKUP(B175,[1]GD_CHAM_CONG!$C$6:$AW$934,47,FALSE)</f>
        <v>0</v>
      </c>
      <c r="L175" s="15">
        <f>VLOOKUP(B175,[1]GD_CHAM_CONG!$C$6:$AZ$934,48,FALSE)</f>
        <v>0</v>
      </c>
      <c r="M175" s="15">
        <f>VLOOKUP(B175,[1]GD_CHAM_CONG!$C$6:$BF$934,50,FALSE)+VLOOKUP(B175,[1]GD_CHAM_CONG!$C$6:$BF$934,51,FALSE)+VLOOKUP(B175,[1]GD_CHAM_CONG!$C$6:$BF$934,52,FALSE)+VLOOKUP(B175,[1]GD_CHAM_CONG!$C$6:$BF$934,53,FALSE)+VLOOKUP(B175,[1]GD_CHAM_CONG!$C$6:$BF$934,54,FALSE)</f>
        <v>0</v>
      </c>
      <c r="N175" s="16">
        <f>VLOOKUP(B175,[1]GD_CHAM_CONG!$C$1:$BK$473,61,FALSE)</f>
        <v>0.96</v>
      </c>
      <c r="O175" s="16">
        <f>VLOOKUP(B175,[1]GD_LCD_HS_LNS!$B$4:$F$469,5,FALSE)</f>
        <v>1.9</v>
      </c>
      <c r="P175" s="17">
        <f>VLOOKUP(B175,[1]RPT_LNS_LUONG_CHE_DO!$B$5:$BC$548,54,FALSE)</f>
        <v>8207999.9999999991</v>
      </c>
      <c r="Q175" s="17">
        <f>VLOOKUP(B175,[1]RPT_LNS_LUONG_CHE_DO!$B$5:$CD$916,81,FALSE)</f>
        <v>0</v>
      </c>
      <c r="R175" s="17">
        <f>VLOOKUP(B175,[1]RPT_PHU_CAP_TN!$B$5:$G$992,6,FALSE)</f>
        <v>0</v>
      </c>
      <c r="S175" s="17">
        <f>VLOOKUP(B175,[1]RPT_TIEN_AN_TRUA!$B$5:$I$993,8,FALSE)</f>
        <v>680000</v>
      </c>
      <c r="T175" s="17">
        <f>VLOOKUP(B175,[1]RPT_LNS_LUONG_CHE_DO!$B$5:$BX$920,75,FALSE)+VLOOKUP(B175,[1]RPT_LNS_LUONG_CHE_DO!$B$5:$BY$920,76,FALSE)</f>
        <v>447115.38461538468</v>
      </c>
      <c r="U175" s="13">
        <f>VLOOKUP(B175,[1]RPT_CAC_KHOAN_GIAM_TRU!$B$4:$I$472,7,FALSE) + VLOOKUP(B175,[1]RPT_CAC_KHOAN_GIAM_TRU!$B$4:$I$472,8,FALSE)</f>
        <v>149038.46153846156</v>
      </c>
      <c r="V175" s="17">
        <f t="shared" si="0"/>
        <v>9335115.384615384</v>
      </c>
      <c r="W175" s="18">
        <f>VLOOKUP(B175,[1]RPT_BAO_HIEM!$B$5:$N$992,11,FALSE)</f>
        <v>310000</v>
      </c>
      <c r="X175" s="18">
        <f>VLOOKUP(B175,[1]RPT_BAO_HIEM!$B$5:$N$992,12,FALSE)</f>
        <v>58125</v>
      </c>
      <c r="Y175" s="18">
        <f>VLOOKUP(B175,[1]RPT_BAO_HIEM!$B$5:$N$992,13,FALSE)</f>
        <v>38750</v>
      </c>
      <c r="Z175" s="19">
        <f>MIN(VLOOKUP(B175,[1]RPT_DOAN_PHI!$B$5:$H$894,7,FALSE),115000)</f>
        <v>38750</v>
      </c>
      <c r="AA175" s="18">
        <f>VLOOKUP(B175,[1]RPT_THUE!$B$5:$H$850,7,FALSE)</f>
        <v>0</v>
      </c>
      <c r="AB175" s="18">
        <f t="shared" si="1"/>
        <v>445625</v>
      </c>
      <c r="AC175" s="20">
        <f t="shared" si="2"/>
        <v>8889490.384615384</v>
      </c>
      <c r="AD175" s="21"/>
      <c r="AE175" s="20"/>
      <c r="AF175" s="20">
        <f t="shared" si="3"/>
        <v>8889490.384615384</v>
      </c>
    </row>
    <row r="176" spans="1:32" ht="19.5" customHeight="1">
      <c r="A176" s="12">
        <f t="shared" si="6"/>
        <v>170</v>
      </c>
      <c r="B176" s="40">
        <f>[1]GD_CHUNG!B178</f>
        <v>11121</v>
      </c>
      <c r="C176" s="42" t="str">
        <f>[1]GD_CHUNG!C178</f>
        <v>Nguyễn Hiền Hạnh</v>
      </c>
      <c r="D176" s="42" t="str">
        <f>[1]GD_CHUNG!D178</f>
        <v>NV PVHK</v>
      </c>
      <c r="E176" s="13" t="str">
        <f>[1]GD_CHUNG!G178</f>
        <v>HD3N</v>
      </c>
      <c r="F176" s="14">
        <f>VLOOKUP(B176,[1]GD_LCD_HS_LNS!$B$4:$E$993,4,FALSE)</f>
        <v>3875000</v>
      </c>
      <c r="G176" s="54">
        <f>VLOOKUP(B176,[1]GD_CHUNG!$B$5:$N$532,13,FALSE)</f>
        <v>13324573209019</v>
      </c>
      <c r="H176" s="15">
        <f>VLOOKUP(B176,[1]GD_CHAM_CONG!$C$6:$AN$934,38,FALSE)</f>
        <v>27</v>
      </c>
      <c r="I176" s="15">
        <f>VLOOKUP(B176,[1]GD_CHAM_CONG!$C$6:$AS$934,39,FALSE)+VLOOKUP(B176,[1]GD_CHAM_CONG!$C$6:$AS$934,40,FALSE)+VLOOKUP(B176,[1]GD_CHAM_CONG!$C$6:$AS$934,41,FALSE)+VLOOKUP(B176,[1]GD_CHAM_CONG!$C$6:$AS$934,42,FALSE)+VLOOKUP(B176,[1]GD_CHAM_CONG!$C$6:$AS$934,43,FALSE)</f>
        <v>0</v>
      </c>
      <c r="J176" s="15">
        <f>VLOOKUP(B176,[1]GD_CHAM_CONG!$C$6:$AV$934,44,FALSE)+VLOOKUP(B176,[1]GD_CHAM_CONG!$C$6:$AV$934,45,FALSE)+VLOOKUP(B176,[1]GD_CHAM_CONG!$C$6:$AV$934,46,FALSE)</f>
        <v>0</v>
      </c>
      <c r="K176" s="15">
        <f>VLOOKUP(B176,[1]GD_CHAM_CONG!$C$6:$AW$934,47,FALSE)</f>
        <v>0</v>
      </c>
      <c r="L176" s="15">
        <f>VLOOKUP(B176,[1]GD_CHAM_CONG!$C$6:$AZ$934,48,FALSE)</f>
        <v>0</v>
      </c>
      <c r="M176" s="15">
        <f>VLOOKUP(B176,[1]GD_CHAM_CONG!$C$6:$BF$934,50,FALSE)+VLOOKUP(B176,[1]GD_CHAM_CONG!$C$6:$BF$934,51,FALSE)+VLOOKUP(B176,[1]GD_CHAM_CONG!$C$6:$BF$934,52,FALSE)+VLOOKUP(B176,[1]GD_CHAM_CONG!$C$6:$BF$934,53,FALSE)+VLOOKUP(B176,[1]GD_CHAM_CONG!$C$6:$BF$934,54,FALSE)</f>
        <v>0</v>
      </c>
      <c r="N176" s="16">
        <f>VLOOKUP(B176,[1]GD_CHAM_CONG!$C$1:$BK$473,61,FALSE)</f>
        <v>1.05</v>
      </c>
      <c r="O176" s="16">
        <f>VLOOKUP(B176,[1]GD_LCD_HS_LNS!$B$4:$F$469,5,FALSE)</f>
        <v>1.9</v>
      </c>
      <c r="P176" s="17">
        <f>VLOOKUP(B176,[1]RPT_LNS_LUONG_CHE_DO!$B$5:$BC$548,54,FALSE)</f>
        <v>8977500</v>
      </c>
      <c r="Q176" s="17">
        <f>VLOOKUP(B176,[1]RPT_LNS_LUONG_CHE_DO!$B$5:$CD$916,81,FALSE)</f>
        <v>0</v>
      </c>
      <c r="R176" s="17">
        <f>VLOOKUP(B176,[1]RPT_PHU_CAP_TN!$B$5:$G$992,6,FALSE)</f>
        <v>155000</v>
      </c>
      <c r="S176" s="17">
        <f>VLOOKUP(B176,[1]RPT_TIEN_AN_TRUA!$B$5:$I$993,8,FALSE)</f>
        <v>680000</v>
      </c>
      <c r="T176" s="17">
        <f>VLOOKUP(B176,[1]RPT_LNS_LUONG_CHE_DO!$B$5:$BX$920,75,FALSE)+VLOOKUP(B176,[1]RPT_LNS_LUONG_CHE_DO!$B$5:$BY$920,76,FALSE)</f>
        <v>447115.38461538468</v>
      </c>
      <c r="U176" s="13">
        <f>VLOOKUP(B176,[1]RPT_CAC_KHOAN_GIAM_TRU!$B$4:$I$472,7,FALSE) + VLOOKUP(B176,[1]RPT_CAC_KHOAN_GIAM_TRU!$B$4:$I$472,8,FALSE)</f>
        <v>149038.46153846156</v>
      </c>
      <c r="V176" s="17">
        <f t="shared" si="0"/>
        <v>10259615.384615384</v>
      </c>
      <c r="W176" s="18">
        <f>VLOOKUP(B176,[1]RPT_BAO_HIEM!$B$5:$N$992,11,FALSE)</f>
        <v>310000</v>
      </c>
      <c r="X176" s="18">
        <f>VLOOKUP(B176,[1]RPT_BAO_HIEM!$B$5:$N$992,12,FALSE)</f>
        <v>58125</v>
      </c>
      <c r="Y176" s="18">
        <f>VLOOKUP(B176,[1]RPT_BAO_HIEM!$B$5:$N$992,13,FALSE)</f>
        <v>38750</v>
      </c>
      <c r="Z176" s="19">
        <f>MIN(VLOOKUP(B176,[1]RPT_DOAN_PHI!$B$5:$H$894,7,FALSE),115000)</f>
        <v>38750</v>
      </c>
      <c r="AA176" s="18">
        <f>VLOOKUP(B176,[1]RPT_THUE!$B$5:$H$850,7,FALSE)</f>
        <v>8637.0192307692032</v>
      </c>
      <c r="AB176" s="18">
        <f t="shared" si="1"/>
        <v>454262.01923076919</v>
      </c>
      <c r="AC176" s="20">
        <f t="shared" si="2"/>
        <v>9805353.3653846141</v>
      </c>
      <c r="AD176" s="20"/>
      <c r="AE176" s="20"/>
      <c r="AF176" s="20">
        <f t="shared" si="3"/>
        <v>9805353.3653846141</v>
      </c>
    </row>
    <row r="177" spans="1:32" ht="19.5" customHeight="1">
      <c r="A177" s="12">
        <f t="shared" si="6"/>
        <v>171</v>
      </c>
      <c r="B177" s="40">
        <f>[1]GD_CHUNG!B179</f>
        <v>13753</v>
      </c>
      <c r="C177" s="42" t="str">
        <f>[1]GD_CHUNG!C179</f>
        <v>Phan Thanh Hà</v>
      </c>
      <c r="D177" s="42" t="str">
        <f>[1]GD_CHUNG!D179</f>
        <v>Nhân viên phục vụ hành khách</v>
      </c>
      <c r="E177" s="13" t="str">
        <f>[1]GD_CHUNG!G179</f>
        <v>HD1N</v>
      </c>
      <c r="F177" s="14">
        <f>VLOOKUP(B177,[1]GD_LCD_HS_LNS!$B$4:$E$993,4,FALSE)</f>
        <v>3875000</v>
      </c>
      <c r="G177" s="55">
        <v>19029388662017</v>
      </c>
      <c r="H177" s="15">
        <f>VLOOKUP(B177,[1]GD_CHAM_CONG!$C$6:$AN$934,38,FALSE)</f>
        <v>24</v>
      </c>
      <c r="I177" s="15">
        <f>VLOOKUP(B177,[1]GD_CHAM_CONG!$C$6:$AS$934,39,FALSE)+VLOOKUP(B177,[1]GD_CHAM_CONG!$C$6:$AS$934,40,FALSE)+VLOOKUP(B177,[1]GD_CHAM_CONG!$C$6:$AS$934,41,FALSE)+VLOOKUP(B177,[1]GD_CHAM_CONG!$C$6:$AS$934,42,FALSE)+VLOOKUP(B177,[1]GD_CHAM_CONG!$C$6:$AS$934,43,FALSE)</f>
        <v>3</v>
      </c>
      <c r="J177" s="15">
        <f>VLOOKUP(B177,[1]GD_CHAM_CONG!$C$6:$AV$934,44,FALSE)+VLOOKUP(B177,[1]GD_CHAM_CONG!$C$6:$AV$934,45,FALSE)+VLOOKUP(B177,[1]GD_CHAM_CONG!$C$6:$AV$934,46,FALSE)</f>
        <v>0</v>
      </c>
      <c r="K177" s="15">
        <f>VLOOKUP(B177,[1]GD_CHAM_CONG!$C$6:$AW$934,47,FALSE)</f>
        <v>0</v>
      </c>
      <c r="L177" s="15">
        <f>VLOOKUP(B177,[1]GD_CHAM_CONG!$C$6:$AZ$934,48,FALSE)</f>
        <v>0</v>
      </c>
      <c r="M177" s="15">
        <f>VLOOKUP(B177,[1]GD_CHAM_CONG!$C$6:$BF$934,50,FALSE)+VLOOKUP(B177,[1]GD_CHAM_CONG!$C$6:$BF$934,51,FALSE)+VLOOKUP(B177,[1]GD_CHAM_CONG!$C$6:$BF$934,52,FALSE)+VLOOKUP(B177,[1]GD_CHAM_CONG!$C$6:$BF$934,53,FALSE)+VLOOKUP(B177,[1]GD_CHAM_CONG!$C$6:$BF$934,54,FALSE)</f>
        <v>0</v>
      </c>
      <c r="N177" s="16">
        <f>VLOOKUP(B177,[1]GD_CHAM_CONG!$C$1:$BK$473,61,FALSE)</f>
        <v>0.96</v>
      </c>
      <c r="O177" s="16">
        <f>VLOOKUP(B177,[1]GD_LCD_HS_LNS!$B$4:$F$469,5,FALSE)</f>
        <v>1.6</v>
      </c>
      <c r="P177" s="17">
        <f>VLOOKUP(B177,[1]RPT_LNS_LUONG_CHE_DO!$B$5:$BC$548,54,FALSE)</f>
        <v>5529600</v>
      </c>
      <c r="Q177" s="17">
        <f>VLOOKUP(B177,[1]RPT_LNS_LUONG_CHE_DO!$B$5:$CD$916,81,FALSE)</f>
        <v>0</v>
      </c>
      <c r="R177" s="17">
        <f>VLOOKUP(B177,[1]RPT_PHU_CAP_TN!$B$5:$G$992,6,FALSE)</f>
        <v>0</v>
      </c>
      <c r="S177" s="17">
        <f>VLOOKUP(B177,[1]RPT_TIEN_AN_TRUA!$B$5:$I$993,8,FALSE)</f>
        <v>604444.44444444438</v>
      </c>
      <c r="T177" s="17">
        <f>VLOOKUP(B177,[1]RPT_LNS_LUONG_CHE_DO!$B$5:$BX$920,75,FALSE)+VLOOKUP(B177,[1]RPT_LNS_LUONG_CHE_DO!$B$5:$BY$920,76,FALSE)</f>
        <v>447115.38461538468</v>
      </c>
      <c r="U177" s="13">
        <f>VLOOKUP(B177,[1]RPT_CAC_KHOAN_GIAM_TRU!$B$4:$I$472,7,FALSE) + VLOOKUP(B177,[1]RPT_CAC_KHOAN_GIAM_TRU!$B$4:$I$472,8,FALSE)</f>
        <v>149038.46153846156</v>
      </c>
      <c r="V177" s="17">
        <f t="shared" si="0"/>
        <v>6581159.829059829</v>
      </c>
      <c r="W177" s="18">
        <f>VLOOKUP(B177,[1]RPT_BAO_HIEM!$B$5:$N$992,11,FALSE)</f>
        <v>310000</v>
      </c>
      <c r="X177" s="18">
        <f>VLOOKUP(B177,[1]RPT_BAO_HIEM!$B$5:$N$992,12,FALSE)</f>
        <v>58125</v>
      </c>
      <c r="Y177" s="18">
        <f>VLOOKUP(B177,[1]RPT_BAO_HIEM!$B$5:$N$992,13,FALSE)</f>
        <v>38750</v>
      </c>
      <c r="Z177" s="19">
        <f>MIN(VLOOKUP(B177,[1]RPT_DOAN_PHI!$B$5:$H$894,7,FALSE),115000)</f>
        <v>38750</v>
      </c>
      <c r="AA177" s="18">
        <f>VLOOKUP(B177,[1]RPT_THUE!$B$5:$H$850,7,FALSE)</f>
        <v>0</v>
      </c>
      <c r="AB177" s="18">
        <f t="shared" si="1"/>
        <v>445625</v>
      </c>
      <c r="AC177" s="20">
        <f t="shared" si="2"/>
        <v>6135534.829059829</v>
      </c>
      <c r="AD177" s="20"/>
      <c r="AE177" s="20"/>
      <c r="AF177" s="20">
        <f t="shared" si="3"/>
        <v>6135534.829059829</v>
      </c>
    </row>
    <row r="178" spans="1:32" ht="19.5" customHeight="1">
      <c r="A178" s="12">
        <f t="shared" si="6"/>
        <v>172</v>
      </c>
      <c r="B178" s="40">
        <f>[1]GD_CHUNG!B180</f>
        <v>13758</v>
      </c>
      <c r="C178" s="42" t="str">
        <f>[1]GD_CHUNG!C180</f>
        <v>Trần Vân Anh</v>
      </c>
      <c r="D178" s="42" t="str">
        <f>[1]GD_CHUNG!D180</f>
        <v>Nhân viên phục vụ hành khách</v>
      </c>
      <c r="E178" s="13" t="str">
        <f>[1]GD_CHUNG!G180</f>
        <v>HD1N</v>
      </c>
      <c r="F178" s="14">
        <f>VLOOKUP(B178,[1]GD_LCD_HS_LNS!$B$4:$E$993,4,FALSE)</f>
        <v>3875000</v>
      </c>
      <c r="G178" s="55">
        <v>19029388849011</v>
      </c>
      <c r="H178" s="15">
        <f>VLOOKUP(B178,[1]GD_CHAM_CONG!$C$6:$AN$934,38,FALSE)</f>
        <v>27</v>
      </c>
      <c r="I178" s="15">
        <f>VLOOKUP(B178,[1]GD_CHAM_CONG!$C$6:$AS$934,39,FALSE)+VLOOKUP(B178,[1]GD_CHAM_CONG!$C$6:$AS$934,40,FALSE)+VLOOKUP(B178,[1]GD_CHAM_CONG!$C$6:$AS$934,41,FALSE)+VLOOKUP(B178,[1]GD_CHAM_CONG!$C$6:$AS$934,42,FALSE)+VLOOKUP(B178,[1]GD_CHAM_CONG!$C$6:$AS$934,43,FALSE)</f>
        <v>0</v>
      </c>
      <c r="J178" s="15">
        <f>VLOOKUP(B178,[1]GD_CHAM_CONG!$C$6:$AV$934,44,FALSE)+VLOOKUP(B178,[1]GD_CHAM_CONG!$C$6:$AV$934,45,FALSE)+VLOOKUP(B178,[1]GD_CHAM_CONG!$C$6:$AV$934,46,FALSE)</f>
        <v>0</v>
      </c>
      <c r="K178" s="15">
        <f>VLOOKUP(B178,[1]GD_CHAM_CONG!$C$6:$AW$934,47,FALSE)</f>
        <v>0</v>
      </c>
      <c r="L178" s="15">
        <f>VLOOKUP(B178,[1]GD_CHAM_CONG!$C$6:$AZ$934,48,FALSE)</f>
        <v>0</v>
      </c>
      <c r="M178" s="15">
        <f>VLOOKUP(B178,[1]GD_CHAM_CONG!$C$6:$BF$934,50,FALSE)+VLOOKUP(B178,[1]GD_CHAM_CONG!$C$6:$BF$934,51,FALSE)+VLOOKUP(B178,[1]GD_CHAM_CONG!$C$6:$BF$934,52,FALSE)+VLOOKUP(B178,[1]GD_CHAM_CONG!$C$6:$BF$934,53,FALSE)+VLOOKUP(B178,[1]GD_CHAM_CONG!$C$6:$BF$934,54,FALSE)</f>
        <v>0</v>
      </c>
      <c r="N178" s="16">
        <f>VLOOKUP(B178,[1]GD_CHAM_CONG!$C$1:$BK$473,61,FALSE)</f>
        <v>1</v>
      </c>
      <c r="O178" s="16">
        <f>VLOOKUP(B178,[1]GD_LCD_HS_LNS!$B$4:$F$469,5,FALSE)</f>
        <v>1.6</v>
      </c>
      <c r="P178" s="17">
        <f>VLOOKUP(B178,[1]RPT_LNS_LUONG_CHE_DO!$B$5:$BC$548,54,FALSE)</f>
        <v>6480000</v>
      </c>
      <c r="Q178" s="17">
        <f>VLOOKUP(B178,[1]RPT_LNS_LUONG_CHE_DO!$B$5:$CD$916,81,FALSE)</f>
        <v>0</v>
      </c>
      <c r="R178" s="17">
        <f>VLOOKUP(B178,[1]RPT_PHU_CAP_TN!$B$5:$G$992,6,FALSE)</f>
        <v>0</v>
      </c>
      <c r="S178" s="17">
        <f>VLOOKUP(B178,[1]RPT_TIEN_AN_TRUA!$B$5:$I$993,8,FALSE)</f>
        <v>680000</v>
      </c>
      <c r="T178" s="17">
        <f>VLOOKUP(B178,[1]RPT_LNS_LUONG_CHE_DO!$B$5:$BX$920,75,FALSE)+VLOOKUP(B178,[1]RPT_LNS_LUONG_CHE_DO!$B$5:$BY$920,76,FALSE)</f>
        <v>447115.38461538468</v>
      </c>
      <c r="U178" s="13">
        <f>VLOOKUP(B178,[1]RPT_CAC_KHOAN_GIAM_TRU!$B$4:$I$472,7,FALSE) + VLOOKUP(B178,[1]RPT_CAC_KHOAN_GIAM_TRU!$B$4:$I$472,8,FALSE)</f>
        <v>149038.46153846156</v>
      </c>
      <c r="V178" s="17">
        <f t="shared" si="0"/>
        <v>7607115.384615385</v>
      </c>
      <c r="W178" s="18">
        <f>VLOOKUP(B178,[1]RPT_BAO_HIEM!$B$5:$N$992,11,FALSE)</f>
        <v>310000</v>
      </c>
      <c r="X178" s="18">
        <f>VLOOKUP(B178,[1]RPT_BAO_HIEM!$B$5:$N$992,12,FALSE)</f>
        <v>58125</v>
      </c>
      <c r="Y178" s="18">
        <f>VLOOKUP(B178,[1]RPT_BAO_HIEM!$B$5:$N$992,13,FALSE)</f>
        <v>38750</v>
      </c>
      <c r="Z178" s="19">
        <f>MIN(VLOOKUP(B178,[1]RPT_DOAN_PHI!$B$5:$H$894,7,FALSE),115000)</f>
        <v>38750</v>
      </c>
      <c r="AA178" s="18">
        <f>VLOOKUP(B178,[1]RPT_THUE!$B$5:$H$850,7,FALSE)</f>
        <v>0</v>
      </c>
      <c r="AB178" s="18">
        <f t="shared" si="1"/>
        <v>445625</v>
      </c>
      <c r="AC178" s="20">
        <f t="shared" si="2"/>
        <v>7161490.384615385</v>
      </c>
      <c r="AD178" s="20"/>
      <c r="AE178" s="20"/>
      <c r="AF178" s="20">
        <f t="shared" si="3"/>
        <v>7161490.384615385</v>
      </c>
    </row>
    <row r="179" spans="1:32" ht="19.5" customHeight="1">
      <c r="A179" s="12">
        <f t="shared" si="6"/>
        <v>173</v>
      </c>
      <c r="B179" s="40">
        <f>[1]GD_CHUNG!B181</f>
        <v>13759</v>
      </c>
      <c r="C179" s="42" t="str">
        <f>[1]GD_CHUNG!C181</f>
        <v>Nguyễn Thị Thanh Loan</v>
      </c>
      <c r="D179" s="42" t="str">
        <f>[1]GD_CHUNG!D181</f>
        <v>Nhân viên phục vụ hành khách</v>
      </c>
      <c r="E179" s="13" t="str">
        <f>[1]GD_CHUNG!G181</f>
        <v>HD1N</v>
      </c>
      <c r="F179" s="14">
        <f>VLOOKUP(B179,[1]GD_LCD_HS_LNS!$B$4:$E$993,4,FALSE)</f>
        <v>3875000</v>
      </c>
      <c r="G179" s="55">
        <v>19029390060016</v>
      </c>
      <c r="H179" s="15">
        <f>VLOOKUP(B179,[1]GD_CHAM_CONG!$C$6:$AN$934,38,FALSE)</f>
        <v>27</v>
      </c>
      <c r="I179" s="15">
        <f>VLOOKUP(B179,[1]GD_CHAM_CONG!$C$6:$AS$934,39,FALSE)+VLOOKUP(B179,[1]GD_CHAM_CONG!$C$6:$AS$934,40,FALSE)+VLOOKUP(B179,[1]GD_CHAM_CONG!$C$6:$AS$934,41,FALSE)+VLOOKUP(B179,[1]GD_CHAM_CONG!$C$6:$AS$934,42,FALSE)+VLOOKUP(B179,[1]GD_CHAM_CONG!$C$6:$AS$934,43,FALSE)</f>
        <v>0</v>
      </c>
      <c r="J179" s="15">
        <f>VLOOKUP(B179,[1]GD_CHAM_CONG!$C$6:$AV$934,44,FALSE)+VLOOKUP(B179,[1]GD_CHAM_CONG!$C$6:$AV$934,45,FALSE)+VLOOKUP(B179,[1]GD_CHAM_CONG!$C$6:$AV$934,46,FALSE)</f>
        <v>0</v>
      </c>
      <c r="K179" s="15">
        <f>VLOOKUP(B179,[1]GD_CHAM_CONG!$C$6:$AW$934,47,FALSE)</f>
        <v>0</v>
      </c>
      <c r="L179" s="15">
        <f>VLOOKUP(B179,[1]GD_CHAM_CONG!$C$6:$AZ$934,48,FALSE)</f>
        <v>0</v>
      </c>
      <c r="M179" s="15">
        <f>VLOOKUP(B179,[1]GD_CHAM_CONG!$C$6:$BF$934,50,FALSE)+VLOOKUP(B179,[1]GD_CHAM_CONG!$C$6:$BF$934,51,FALSE)+VLOOKUP(B179,[1]GD_CHAM_CONG!$C$6:$BF$934,52,FALSE)+VLOOKUP(B179,[1]GD_CHAM_CONG!$C$6:$BF$934,53,FALSE)+VLOOKUP(B179,[1]GD_CHAM_CONG!$C$6:$BF$934,54,FALSE)</f>
        <v>0</v>
      </c>
      <c r="N179" s="16">
        <f>VLOOKUP(B179,[1]GD_CHAM_CONG!$C$1:$BK$473,61,FALSE)</f>
        <v>0.97</v>
      </c>
      <c r="O179" s="16">
        <f>VLOOKUP(B179,[1]GD_LCD_HS_LNS!$B$4:$F$469,5,FALSE)</f>
        <v>1.6</v>
      </c>
      <c r="P179" s="17">
        <f>VLOOKUP(B179,[1]RPT_LNS_LUONG_CHE_DO!$B$5:$BC$548,54,FALSE)</f>
        <v>6285600</v>
      </c>
      <c r="Q179" s="17">
        <f>VLOOKUP(B179,[1]RPT_LNS_LUONG_CHE_DO!$B$5:$CD$916,81,FALSE)</f>
        <v>0</v>
      </c>
      <c r="R179" s="17">
        <f>VLOOKUP(B179,[1]RPT_PHU_CAP_TN!$B$5:$G$992,6,FALSE)</f>
        <v>0</v>
      </c>
      <c r="S179" s="17">
        <f>VLOOKUP(B179,[1]RPT_TIEN_AN_TRUA!$B$5:$I$993,8,FALSE)</f>
        <v>680000</v>
      </c>
      <c r="T179" s="17">
        <f>VLOOKUP(B179,[1]RPT_LNS_LUONG_CHE_DO!$B$5:$BX$920,75,FALSE)+VLOOKUP(B179,[1]RPT_LNS_LUONG_CHE_DO!$B$5:$BY$920,76,FALSE)</f>
        <v>447115.38461538468</v>
      </c>
      <c r="U179" s="13">
        <f>VLOOKUP(B179,[1]RPT_CAC_KHOAN_GIAM_TRU!$B$4:$I$472,7,FALSE) + VLOOKUP(B179,[1]RPT_CAC_KHOAN_GIAM_TRU!$B$4:$I$472,8,FALSE)</f>
        <v>149038.46153846156</v>
      </c>
      <c r="V179" s="17">
        <f t="shared" si="0"/>
        <v>7412715.384615385</v>
      </c>
      <c r="W179" s="18">
        <f>VLOOKUP(B179,[1]RPT_BAO_HIEM!$B$5:$N$992,11,FALSE)</f>
        <v>310000</v>
      </c>
      <c r="X179" s="18">
        <f>VLOOKUP(B179,[1]RPT_BAO_HIEM!$B$5:$N$992,12,FALSE)</f>
        <v>58125</v>
      </c>
      <c r="Y179" s="18">
        <f>VLOOKUP(B179,[1]RPT_BAO_HIEM!$B$5:$N$992,13,FALSE)</f>
        <v>38750</v>
      </c>
      <c r="Z179" s="19">
        <f>MIN(VLOOKUP(B179,[1]RPT_DOAN_PHI!$B$5:$H$894,7,FALSE),115000)</f>
        <v>38750</v>
      </c>
      <c r="AA179" s="18">
        <f>VLOOKUP(B179,[1]RPT_THUE!$B$5:$H$850,7,FALSE)</f>
        <v>0</v>
      </c>
      <c r="AB179" s="18">
        <f t="shared" si="1"/>
        <v>445625</v>
      </c>
      <c r="AC179" s="20">
        <f t="shared" si="2"/>
        <v>6967090.384615385</v>
      </c>
      <c r="AD179" s="20"/>
      <c r="AE179" s="20"/>
      <c r="AF179" s="20">
        <f t="shared" si="3"/>
        <v>6967090.384615385</v>
      </c>
    </row>
    <row r="180" spans="1:32" ht="19.5" customHeight="1">
      <c r="A180" s="12">
        <f t="shared" si="6"/>
        <v>174</v>
      </c>
      <c r="B180" s="40">
        <f>[1]GD_CHUNG!B182</f>
        <v>13760</v>
      </c>
      <c r="C180" s="42" t="str">
        <f>[1]GD_CHUNG!C182</f>
        <v>Trần Thùy Trang</v>
      </c>
      <c r="D180" s="42" t="str">
        <f>[1]GD_CHUNG!D182</f>
        <v>Nhân viên phục vụ hành khách</v>
      </c>
      <c r="E180" s="13" t="str">
        <f>[1]GD_CHUNG!G182</f>
        <v>HD1N</v>
      </c>
      <c r="F180" s="14">
        <f>VLOOKUP(B180,[1]GD_LCD_HS_LNS!$B$4:$E$993,4,FALSE)</f>
        <v>3875000</v>
      </c>
      <c r="G180" s="55">
        <v>19029388859015</v>
      </c>
      <c r="H180" s="15">
        <f>VLOOKUP(B180,[1]GD_CHAM_CONG!$C$6:$AN$934,38,FALSE)</f>
        <v>27</v>
      </c>
      <c r="I180" s="15">
        <f>VLOOKUP(B180,[1]GD_CHAM_CONG!$C$6:$AS$934,39,FALSE)+VLOOKUP(B180,[1]GD_CHAM_CONG!$C$6:$AS$934,40,FALSE)+VLOOKUP(B180,[1]GD_CHAM_CONG!$C$6:$AS$934,41,FALSE)+VLOOKUP(B180,[1]GD_CHAM_CONG!$C$6:$AS$934,42,FALSE)+VLOOKUP(B180,[1]GD_CHAM_CONG!$C$6:$AS$934,43,FALSE)</f>
        <v>0</v>
      </c>
      <c r="J180" s="15">
        <f>VLOOKUP(B180,[1]GD_CHAM_CONG!$C$6:$AV$934,44,FALSE)+VLOOKUP(B180,[1]GD_CHAM_CONG!$C$6:$AV$934,45,FALSE)+VLOOKUP(B180,[1]GD_CHAM_CONG!$C$6:$AV$934,46,FALSE)</f>
        <v>0</v>
      </c>
      <c r="K180" s="15">
        <f>VLOOKUP(B180,[1]GD_CHAM_CONG!$C$6:$AW$934,47,FALSE)</f>
        <v>0</v>
      </c>
      <c r="L180" s="15">
        <f>VLOOKUP(B180,[1]GD_CHAM_CONG!$C$6:$AZ$934,48,FALSE)</f>
        <v>0</v>
      </c>
      <c r="M180" s="15">
        <f>VLOOKUP(B180,[1]GD_CHAM_CONG!$C$6:$BF$934,50,FALSE)+VLOOKUP(B180,[1]GD_CHAM_CONG!$C$6:$BF$934,51,FALSE)+VLOOKUP(B180,[1]GD_CHAM_CONG!$C$6:$BF$934,52,FALSE)+VLOOKUP(B180,[1]GD_CHAM_CONG!$C$6:$BF$934,53,FALSE)+VLOOKUP(B180,[1]GD_CHAM_CONG!$C$6:$BF$934,54,FALSE)</f>
        <v>0</v>
      </c>
      <c r="N180" s="16">
        <f>VLOOKUP(B180,[1]GD_CHAM_CONG!$C$1:$BK$473,61,FALSE)</f>
        <v>0.96</v>
      </c>
      <c r="O180" s="16">
        <f>VLOOKUP(B180,[1]GD_LCD_HS_LNS!$B$4:$F$469,5,FALSE)</f>
        <v>1.6</v>
      </c>
      <c r="P180" s="17">
        <f>VLOOKUP(B180,[1]RPT_LNS_LUONG_CHE_DO!$B$5:$BC$548,54,FALSE)</f>
        <v>6220800</v>
      </c>
      <c r="Q180" s="17">
        <f>VLOOKUP(B180,[1]RPT_LNS_LUONG_CHE_DO!$B$5:$CD$916,81,FALSE)</f>
        <v>0</v>
      </c>
      <c r="R180" s="17">
        <f>VLOOKUP(B180,[1]RPT_PHU_CAP_TN!$B$5:$G$992,6,FALSE)</f>
        <v>0</v>
      </c>
      <c r="S180" s="17">
        <f>VLOOKUP(B180,[1]RPT_TIEN_AN_TRUA!$B$5:$I$993,8,FALSE)</f>
        <v>680000</v>
      </c>
      <c r="T180" s="17">
        <f>VLOOKUP(B180,[1]RPT_LNS_LUONG_CHE_DO!$B$5:$BX$920,75,FALSE)+VLOOKUP(B180,[1]RPT_LNS_LUONG_CHE_DO!$B$5:$BY$920,76,FALSE)</f>
        <v>447115.38461538468</v>
      </c>
      <c r="U180" s="13">
        <f>VLOOKUP(B180,[1]RPT_CAC_KHOAN_GIAM_TRU!$B$4:$I$472,7,FALSE) + VLOOKUP(B180,[1]RPT_CAC_KHOAN_GIAM_TRU!$B$4:$I$472,8,FALSE)</f>
        <v>149038.46153846156</v>
      </c>
      <c r="V180" s="17">
        <f t="shared" si="0"/>
        <v>7347915.384615385</v>
      </c>
      <c r="W180" s="18">
        <f>VLOOKUP(B180,[1]RPT_BAO_HIEM!$B$5:$N$992,11,FALSE)</f>
        <v>310000</v>
      </c>
      <c r="X180" s="18">
        <f>VLOOKUP(B180,[1]RPT_BAO_HIEM!$B$5:$N$992,12,FALSE)</f>
        <v>58125</v>
      </c>
      <c r="Y180" s="18">
        <f>VLOOKUP(B180,[1]RPT_BAO_HIEM!$B$5:$N$992,13,FALSE)</f>
        <v>38750</v>
      </c>
      <c r="Z180" s="19">
        <f>MIN(VLOOKUP(B180,[1]RPT_DOAN_PHI!$B$5:$H$894,7,FALSE),115000)</f>
        <v>38750</v>
      </c>
      <c r="AA180" s="18">
        <f>VLOOKUP(B180,[1]RPT_THUE!$B$5:$H$850,7,FALSE)</f>
        <v>0</v>
      </c>
      <c r="AB180" s="18">
        <f t="shared" si="1"/>
        <v>445625</v>
      </c>
      <c r="AC180" s="20">
        <f t="shared" si="2"/>
        <v>6902290.384615385</v>
      </c>
      <c r="AD180" s="20"/>
      <c r="AE180" s="20"/>
      <c r="AF180" s="20">
        <f t="shared" si="3"/>
        <v>6902290.384615385</v>
      </c>
    </row>
    <row r="181" spans="1:32" ht="19.5" customHeight="1">
      <c r="A181" s="12">
        <f t="shared" si="6"/>
        <v>175</v>
      </c>
      <c r="B181" s="40">
        <f>[1]GD_CHUNG!B183</f>
        <v>13762</v>
      </c>
      <c r="C181" s="42" t="str">
        <f>[1]GD_CHUNG!C183</f>
        <v>Bùi Thị Út</v>
      </c>
      <c r="D181" s="42" t="str">
        <f>[1]GD_CHUNG!D183</f>
        <v>Nhân viên phục vụ hành khách</v>
      </c>
      <c r="E181" s="13" t="str">
        <f>[1]GD_CHUNG!G183</f>
        <v>HD1N</v>
      </c>
      <c r="F181" s="14">
        <f>VLOOKUP(B181,[1]GD_LCD_HS_LNS!$B$4:$E$993,4,FALSE)</f>
        <v>3875000</v>
      </c>
      <c r="G181" s="55">
        <v>19029388865015</v>
      </c>
      <c r="H181" s="15">
        <f>VLOOKUP(B181,[1]GD_CHAM_CONG!$C$6:$AN$934,38,FALSE)</f>
        <v>27</v>
      </c>
      <c r="I181" s="15">
        <f>VLOOKUP(B181,[1]GD_CHAM_CONG!$C$6:$AS$934,39,FALSE)+VLOOKUP(B181,[1]GD_CHAM_CONG!$C$6:$AS$934,40,FALSE)+VLOOKUP(B181,[1]GD_CHAM_CONG!$C$6:$AS$934,41,FALSE)+VLOOKUP(B181,[1]GD_CHAM_CONG!$C$6:$AS$934,42,FALSE)+VLOOKUP(B181,[1]GD_CHAM_CONG!$C$6:$AS$934,43,FALSE)</f>
        <v>0</v>
      </c>
      <c r="J181" s="15">
        <f>VLOOKUP(B181,[1]GD_CHAM_CONG!$C$6:$AV$934,44,FALSE)+VLOOKUP(B181,[1]GD_CHAM_CONG!$C$6:$AV$934,45,FALSE)+VLOOKUP(B181,[1]GD_CHAM_CONG!$C$6:$AV$934,46,FALSE)</f>
        <v>0</v>
      </c>
      <c r="K181" s="15">
        <f>VLOOKUP(B181,[1]GD_CHAM_CONG!$C$6:$AW$934,47,FALSE)</f>
        <v>0</v>
      </c>
      <c r="L181" s="15">
        <f>VLOOKUP(B181,[1]GD_CHAM_CONG!$C$6:$AZ$934,48,FALSE)</f>
        <v>0</v>
      </c>
      <c r="M181" s="15">
        <f>VLOOKUP(B181,[1]GD_CHAM_CONG!$C$6:$BF$934,50,FALSE)+VLOOKUP(B181,[1]GD_CHAM_CONG!$C$6:$BF$934,51,FALSE)+VLOOKUP(B181,[1]GD_CHAM_CONG!$C$6:$BF$934,52,FALSE)+VLOOKUP(B181,[1]GD_CHAM_CONG!$C$6:$BF$934,53,FALSE)+VLOOKUP(B181,[1]GD_CHAM_CONG!$C$6:$BF$934,54,FALSE)</f>
        <v>0</v>
      </c>
      <c r="N181" s="16">
        <f>VLOOKUP(B181,[1]GD_CHAM_CONG!$C$1:$BK$473,61,FALSE)</f>
        <v>0.98</v>
      </c>
      <c r="O181" s="16">
        <f>VLOOKUP(B181,[1]GD_LCD_HS_LNS!$B$4:$F$469,5,FALSE)</f>
        <v>1.6</v>
      </c>
      <c r="P181" s="17">
        <f>VLOOKUP(B181,[1]RPT_LNS_LUONG_CHE_DO!$B$5:$BC$548,54,FALSE)</f>
        <v>6350400</v>
      </c>
      <c r="Q181" s="17">
        <f>VLOOKUP(B181,[1]RPT_LNS_LUONG_CHE_DO!$B$5:$CD$916,81,FALSE)</f>
        <v>0</v>
      </c>
      <c r="R181" s="17">
        <f>VLOOKUP(B181,[1]RPT_PHU_CAP_TN!$B$5:$G$992,6,FALSE)</f>
        <v>0</v>
      </c>
      <c r="S181" s="17">
        <f>VLOOKUP(B181,[1]RPT_TIEN_AN_TRUA!$B$5:$I$993,8,FALSE)</f>
        <v>680000</v>
      </c>
      <c r="T181" s="17">
        <f>VLOOKUP(B181,[1]RPT_LNS_LUONG_CHE_DO!$B$5:$BX$920,75,FALSE)+VLOOKUP(B181,[1]RPT_LNS_LUONG_CHE_DO!$B$5:$BY$920,76,FALSE)</f>
        <v>447115.38461538468</v>
      </c>
      <c r="U181" s="13">
        <f>VLOOKUP(B181,[1]RPT_CAC_KHOAN_GIAM_TRU!$B$4:$I$472,7,FALSE) + VLOOKUP(B181,[1]RPT_CAC_KHOAN_GIAM_TRU!$B$4:$I$472,8,FALSE)</f>
        <v>149038.46153846156</v>
      </c>
      <c r="V181" s="17">
        <f t="shared" si="0"/>
        <v>7477515.384615385</v>
      </c>
      <c r="W181" s="18">
        <f>VLOOKUP(B181,[1]RPT_BAO_HIEM!$B$5:$N$992,11,FALSE)</f>
        <v>310000</v>
      </c>
      <c r="X181" s="18">
        <f>VLOOKUP(B181,[1]RPT_BAO_HIEM!$B$5:$N$992,12,FALSE)</f>
        <v>58125</v>
      </c>
      <c r="Y181" s="18">
        <f>VLOOKUP(B181,[1]RPT_BAO_HIEM!$B$5:$N$992,13,FALSE)</f>
        <v>38750</v>
      </c>
      <c r="Z181" s="19">
        <f>MIN(VLOOKUP(B181,[1]RPT_DOAN_PHI!$B$5:$H$894,7,FALSE),115000)</f>
        <v>38750</v>
      </c>
      <c r="AA181" s="18">
        <f>VLOOKUP(B181,[1]RPT_THUE!$B$5:$H$850,7,FALSE)</f>
        <v>0</v>
      </c>
      <c r="AB181" s="18">
        <f t="shared" si="1"/>
        <v>445625</v>
      </c>
      <c r="AC181" s="20">
        <f t="shared" si="2"/>
        <v>7031890.384615385</v>
      </c>
      <c r="AD181" s="20"/>
      <c r="AE181" s="20"/>
      <c r="AF181" s="20">
        <f t="shared" si="3"/>
        <v>7031890.384615385</v>
      </c>
    </row>
    <row r="182" spans="1:32" ht="19.5" customHeight="1">
      <c r="A182" s="12">
        <f t="shared" si="6"/>
        <v>176</v>
      </c>
      <c r="B182" s="40">
        <f>[1]GD_CHUNG!B184</f>
        <v>13763</v>
      </c>
      <c r="C182" s="42" t="str">
        <f>[1]GD_CHUNG!C184</f>
        <v>Lê Mai Anh</v>
      </c>
      <c r="D182" s="42" t="str">
        <f>[1]GD_CHUNG!D184</f>
        <v>Nhân viên phục vụ hành khách</v>
      </c>
      <c r="E182" s="13" t="str">
        <f>[1]GD_CHUNG!G184</f>
        <v>HD1N</v>
      </c>
      <c r="F182" s="14">
        <f>VLOOKUP(B182,[1]GD_LCD_HS_LNS!$B$4:$E$993,4,FALSE)</f>
        <v>3875000</v>
      </c>
      <c r="G182" s="55">
        <v>19025546884035</v>
      </c>
      <c r="H182" s="15">
        <f>VLOOKUP(B182,[1]GD_CHAM_CONG!$C$6:$AN$934,38,FALSE)</f>
        <v>27</v>
      </c>
      <c r="I182" s="15">
        <f>VLOOKUP(B182,[1]GD_CHAM_CONG!$C$6:$AS$934,39,FALSE)+VLOOKUP(B182,[1]GD_CHAM_CONG!$C$6:$AS$934,40,FALSE)+VLOOKUP(B182,[1]GD_CHAM_CONG!$C$6:$AS$934,41,FALSE)+VLOOKUP(B182,[1]GD_CHAM_CONG!$C$6:$AS$934,42,FALSE)+VLOOKUP(B182,[1]GD_CHAM_CONG!$C$6:$AS$934,43,FALSE)</f>
        <v>0</v>
      </c>
      <c r="J182" s="15">
        <f>VLOOKUP(B182,[1]GD_CHAM_CONG!$C$6:$AV$934,44,FALSE)+VLOOKUP(B182,[1]GD_CHAM_CONG!$C$6:$AV$934,45,FALSE)+VLOOKUP(B182,[1]GD_CHAM_CONG!$C$6:$AV$934,46,FALSE)</f>
        <v>0</v>
      </c>
      <c r="K182" s="15">
        <f>VLOOKUP(B182,[1]GD_CHAM_CONG!$C$6:$AW$934,47,FALSE)</f>
        <v>0</v>
      </c>
      <c r="L182" s="15">
        <f>VLOOKUP(B182,[1]GD_CHAM_CONG!$C$6:$AZ$934,48,FALSE)</f>
        <v>0</v>
      </c>
      <c r="M182" s="15">
        <f>VLOOKUP(B182,[1]GD_CHAM_CONG!$C$6:$BF$934,50,FALSE)+VLOOKUP(B182,[1]GD_CHAM_CONG!$C$6:$BF$934,51,FALSE)+VLOOKUP(B182,[1]GD_CHAM_CONG!$C$6:$BF$934,52,FALSE)+VLOOKUP(B182,[1]GD_CHAM_CONG!$C$6:$BF$934,53,FALSE)+VLOOKUP(B182,[1]GD_CHAM_CONG!$C$6:$BF$934,54,FALSE)</f>
        <v>0</v>
      </c>
      <c r="N182" s="16">
        <f>VLOOKUP(B182,[1]GD_CHAM_CONG!$C$1:$BK$473,61,FALSE)</f>
        <v>1</v>
      </c>
      <c r="O182" s="16">
        <f>VLOOKUP(B182,[1]GD_LCD_HS_LNS!$B$4:$F$469,5,FALSE)</f>
        <v>1.6</v>
      </c>
      <c r="P182" s="17">
        <f>VLOOKUP(B182,[1]RPT_LNS_LUONG_CHE_DO!$B$5:$BC$548,54,FALSE)</f>
        <v>6480000</v>
      </c>
      <c r="Q182" s="17">
        <f>VLOOKUP(B182,[1]RPT_LNS_LUONG_CHE_DO!$B$5:$CD$916,81,FALSE)</f>
        <v>0</v>
      </c>
      <c r="R182" s="17">
        <f>VLOOKUP(B182,[1]RPT_PHU_CAP_TN!$B$5:$G$992,6,FALSE)</f>
        <v>0</v>
      </c>
      <c r="S182" s="17">
        <f>VLOOKUP(B182,[1]RPT_TIEN_AN_TRUA!$B$5:$I$993,8,FALSE)</f>
        <v>680000</v>
      </c>
      <c r="T182" s="17">
        <f>VLOOKUP(B182,[1]RPT_LNS_LUONG_CHE_DO!$B$5:$BX$920,75,FALSE)+VLOOKUP(B182,[1]RPT_LNS_LUONG_CHE_DO!$B$5:$BY$920,76,FALSE)</f>
        <v>447115.38461538468</v>
      </c>
      <c r="U182" s="13">
        <f>VLOOKUP(B182,[1]RPT_CAC_KHOAN_GIAM_TRU!$B$4:$I$472,7,FALSE) + VLOOKUP(B182,[1]RPT_CAC_KHOAN_GIAM_TRU!$B$4:$I$472,8,FALSE)</f>
        <v>149038.46153846156</v>
      </c>
      <c r="V182" s="17">
        <f t="shared" si="0"/>
        <v>7607115.384615385</v>
      </c>
      <c r="W182" s="18">
        <f>VLOOKUP(B182,[1]RPT_BAO_HIEM!$B$5:$N$992,11,FALSE)</f>
        <v>310000</v>
      </c>
      <c r="X182" s="18">
        <f>VLOOKUP(B182,[1]RPT_BAO_HIEM!$B$5:$N$992,12,FALSE)</f>
        <v>58125</v>
      </c>
      <c r="Y182" s="18">
        <f>VLOOKUP(B182,[1]RPT_BAO_HIEM!$B$5:$N$992,13,FALSE)</f>
        <v>38750</v>
      </c>
      <c r="Z182" s="19">
        <f>MIN(VLOOKUP(B182,[1]RPT_DOAN_PHI!$B$5:$H$894,7,FALSE),115000)</f>
        <v>38750</v>
      </c>
      <c r="AA182" s="18">
        <f>VLOOKUP(B182,[1]RPT_THUE!$B$5:$H$850,7,FALSE)</f>
        <v>0</v>
      </c>
      <c r="AB182" s="18">
        <f t="shared" si="1"/>
        <v>445625</v>
      </c>
      <c r="AC182" s="20">
        <f t="shared" si="2"/>
        <v>7161490.384615385</v>
      </c>
      <c r="AD182" s="20"/>
      <c r="AE182" s="20"/>
      <c r="AF182" s="20">
        <f t="shared" si="3"/>
        <v>7161490.384615385</v>
      </c>
    </row>
    <row r="183" spans="1:32" ht="19.5" customHeight="1">
      <c r="A183" s="12">
        <f t="shared" si="6"/>
        <v>177</v>
      </c>
      <c r="B183" s="40">
        <f>[1]GD_CHUNG!B185</f>
        <v>13764</v>
      </c>
      <c r="C183" s="42" t="str">
        <f>[1]GD_CHUNG!C185</f>
        <v>Đỗ Thị Ngọc Hà</v>
      </c>
      <c r="D183" s="42" t="str">
        <f>[1]GD_CHUNG!D185</f>
        <v>Nhân viên phục vụ hành khách</v>
      </c>
      <c r="E183" s="13" t="str">
        <f>[1]GD_CHUNG!G185</f>
        <v>HD1N</v>
      </c>
      <c r="F183" s="14">
        <f>VLOOKUP(B183,[1]GD_LCD_HS_LNS!$B$4:$E$993,4,FALSE)</f>
        <v>3875000</v>
      </c>
      <c r="G183" s="55">
        <v>19029388871015</v>
      </c>
      <c r="H183" s="15">
        <f>VLOOKUP(B183,[1]GD_CHAM_CONG!$C$6:$AN$934,38,FALSE)</f>
        <v>25</v>
      </c>
      <c r="I183" s="15">
        <f>VLOOKUP(B183,[1]GD_CHAM_CONG!$C$6:$AS$934,39,FALSE)+VLOOKUP(B183,[1]GD_CHAM_CONG!$C$6:$AS$934,40,FALSE)+VLOOKUP(B183,[1]GD_CHAM_CONG!$C$6:$AS$934,41,FALSE)+VLOOKUP(B183,[1]GD_CHAM_CONG!$C$6:$AS$934,42,FALSE)+VLOOKUP(B183,[1]GD_CHAM_CONG!$C$6:$AS$934,43,FALSE)</f>
        <v>2</v>
      </c>
      <c r="J183" s="15">
        <f>VLOOKUP(B183,[1]GD_CHAM_CONG!$C$6:$AV$934,44,FALSE)+VLOOKUP(B183,[1]GD_CHAM_CONG!$C$6:$AV$934,45,FALSE)+VLOOKUP(B183,[1]GD_CHAM_CONG!$C$6:$AV$934,46,FALSE)</f>
        <v>0</v>
      </c>
      <c r="K183" s="15">
        <f>VLOOKUP(B183,[1]GD_CHAM_CONG!$C$6:$AW$934,47,FALSE)</f>
        <v>0</v>
      </c>
      <c r="L183" s="15">
        <f>VLOOKUP(B183,[1]GD_CHAM_CONG!$C$6:$AZ$934,48,FALSE)</f>
        <v>0</v>
      </c>
      <c r="M183" s="15">
        <f>VLOOKUP(B183,[1]GD_CHAM_CONG!$C$6:$BF$934,50,FALSE)+VLOOKUP(B183,[1]GD_CHAM_CONG!$C$6:$BF$934,51,FALSE)+VLOOKUP(B183,[1]GD_CHAM_CONG!$C$6:$BF$934,52,FALSE)+VLOOKUP(B183,[1]GD_CHAM_CONG!$C$6:$BF$934,53,FALSE)+VLOOKUP(B183,[1]GD_CHAM_CONG!$C$6:$BF$934,54,FALSE)</f>
        <v>0</v>
      </c>
      <c r="N183" s="16">
        <f>VLOOKUP(B183,[1]GD_CHAM_CONG!$C$1:$BK$473,61,FALSE)</f>
        <v>0.9</v>
      </c>
      <c r="O183" s="16">
        <f>VLOOKUP(B183,[1]GD_LCD_HS_LNS!$B$4:$F$469,5,FALSE)</f>
        <v>1.6</v>
      </c>
      <c r="P183" s="17">
        <f>VLOOKUP(B183,[1]RPT_LNS_LUONG_CHE_DO!$B$5:$BC$548,54,FALSE)</f>
        <v>5400000.0000000009</v>
      </c>
      <c r="Q183" s="17">
        <f>VLOOKUP(B183,[1]RPT_LNS_LUONG_CHE_DO!$B$5:$CD$916,81,FALSE)</f>
        <v>0</v>
      </c>
      <c r="R183" s="17">
        <f>VLOOKUP(B183,[1]RPT_PHU_CAP_TN!$B$5:$G$992,6,FALSE)</f>
        <v>0</v>
      </c>
      <c r="S183" s="17">
        <f>VLOOKUP(B183,[1]RPT_TIEN_AN_TRUA!$B$5:$I$993,8,FALSE)</f>
        <v>629629.62962962966</v>
      </c>
      <c r="T183" s="17">
        <f>VLOOKUP(B183,[1]RPT_LNS_LUONG_CHE_DO!$B$5:$BX$920,75,FALSE)+VLOOKUP(B183,[1]RPT_LNS_LUONG_CHE_DO!$B$5:$BY$920,76,FALSE)</f>
        <v>447115.38461538468</v>
      </c>
      <c r="U183" s="13">
        <f>VLOOKUP(B183,[1]RPT_CAC_KHOAN_GIAM_TRU!$B$4:$I$472,7,FALSE) + VLOOKUP(B183,[1]RPT_CAC_KHOAN_GIAM_TRU!$B$4:$I$472,8,FALSE)</f>
        <v>149038.46153846156</v>
      </c>
      <c r="V183" s="17">
        <f t="shared" si="0"/>
        <v>6476745.0142450156</v>
      </c>
      <c r="W183" s="18">
        <f>VLOOKUP(B183,[1]RPT_BAO_HIEM!$B$5:$N$992,11,FALSE)</f>
        <v>310000</v>
      </c>
      <c r="X183" s="18">
        <f>VLOOKUP(B183,[1]RPT_BAO_HIEM!$B$5:$N$992,12,FALSE)</f>
        <v>58125</v>
      </c>
      <c r="Y183" s="18">
        <f>VLOOKUP(B183,[1]RPT_BAO_HIEM!$B$5:$N$992,13,FALSE)</f>
        <v>38750</v>
      </c>
      <c r="Z183" s="19">
        <f>MIN(VLOOKUP(B183,[1]RPT_DOAN_PHI!$B$5:$H$894,7,FALSE),115000)</f>
        <v>38750</v>
      </c>
      <c r="AA183" s="18">
        <f>VLOOKUP(B183,[1]RPT_THUE!$B$5:$H$850,7,FALSE)</f>
        <v>0</v>
      </c>
      <c r="AB183" s="18">
        <f t="shared" si="1"/>
        <v>445625</v>
      </c>
      <c r="AC183" s="20">
        <f t="shared" si="2"/>
        <v>6031120.0142450156</v>
      </c>
      <c r="AD183" s="20"/>
      <c r="AE183" s="20"/>
      <c r="AF183" s="20">
        <f t="shared" si="3"/>
        <v>6031120.0142450156</v>
      </c>
    </row>
    <row r="184" spans="1:32" ht="19.5" customHeight="1">
      <c r="A184" s="12">
        <f t="shared" si="6"/>
        <v>178</v>
      </c>
      <c r="B184" s="40">
        <f>[1]GD_CHUNG!B186</f>
        <v>13765</v>
      </c>
      <c r="C184" s="42" t="str">
        <f>[1]GD_CHUNG!C186</f>
        <v>Phạm Tú Châu</v>
      </c>
      <c r="D184" s="42" t="str">
        <f>[1]GD_CHUNG!D186</f>
        <v>Nhân viên phục vụ hành khách</v>
      </c>
      <c r="E184" s="13" t="str">
        <f>[1]GD_CHUNG!G186</f>
        <v>HD1N</v>
      </c>
      <c r="F184" s="14">
        <f>VLOOKUP(B184,[1]GD_LCD_HS_LNS!$B$4:$E$993,4,FALSE)</f>
        <v>3875000</v>
      </c>
      <c r="G184" s="55">
        <v>19029389430012</v>
      </c>
      <c r="H184" s="15">
        <f>VLOOKUP(B184,[1]GD_CHAM_CONG!$C$6:$AN$934,38,FALSE)</f>
        <v>27</v>
      </c>
      <c r="I184" s="15">
        <f>VLOOKUP(B184,[1]GD_CHAM_CONG!$C$6:$AS$934,39,FALSE)+VLOOKUP(B184,[1]GD_CHAM_CONG!$C$6:$AS$934,40,FALSE)+VLOOKUP(B184,[1]GD_CHAM_CONG!$C$6:$AS$934,41,FALSE)+VLOOKUP(B184,[1]GD_CHAM_CONG!$C$6:$AS$934,42,FALSE)+VLOOKUP(B184,[1]GD_CHAM_CONG!$C$6:$AS$934,43,FALSE)</f>
        <v>0</v>
      </c>
      <c r="J184" s="15">
        <f>VLOOKUP(B184,[1]GD_CHAM_CONG!$C$6:$AV$934,44,FALSE)+VLOOKUP(B184,[1]GD_CHAM_CONG!$C$6:$AV$934,45,FALSE)+VLOOKUP(B184,[1]GD_CHAM_CONG!$C$6:$AV$934,46,FALSE)</f>
        <v>0</v>
      </c>
      <c r="K184" s="15">
        <f>VLOOKUP(B184,[1]GD_CHAM_CONG!$C$6:$AW$934,47,FALSE)</f>
        <v>0</v>
      </c>
      <c r="L184" s="15">
        <f>VLOOKUP(B184,[1]GD_CHAM_CONG!$C$6:$AZ$934,48,FALSE)</f>
        <v>0</v>
      </c>
      <c r="M184" s="15">
        <f>VLOOKUP(B184,[1]GD_CHAM_CONG!$C$6:$BF$934,50,FALSE)+VLOOKUP(B184,[1]GD_CHAM_CONG!$C$6:$BF$934,51,FALSE)+VLOOKUP(B184,[1]GD_CHAM_CONG!$C$6:$BF$934,52,FALSE)+VLOOKUP(B184,[1]GD_CHAM_CONG!$C$6:$BF$934,53,FALSE)+VLOOKUP(B184,[1]GD_CHAM_CONG!$C$6:$BF$934,54,FALSE)</f>
        <v>0</v>
      </c>
      <c r="N184" s="16">
        <f>VLOOKUP(B184,[1]GD_CHAM_CONG!$C$1:$BK$473,61,FALSE)</f>
        <v>1</v>
      </c>
      <c r="O184" s="16">
        <f>VLOOKUP(B184,[1]GD_LCD_HS_LNS!$B$4:$F$469,5,FALSE)</f>
        <v>1.6</v>
      </c>
      <c r="P184" s="17">
        <f>VLOOKUP(B184,[1]RPT_LNS_LUONG_CHE_DO!$B$5:$BC$548,54,FALSE)</f>
        <v>6480000</v>
      </c>
      <c r="Q184" s="17">
        <f>VLOOKUP(B184,[1]RPT_LNS_LUONG_CHE_DO!$B$5:$CD$916,81,FALSE)</f>
        <v>0</v>
      </c>
      <c r="R184" s="17">
        <f>VLOOKUP(B184,[1]RPT_PHU_CAP_TN!$B$5:$G$992,6,FALSE)</f>
        <v>0</v>
      </c>
      <c r="S184" s="17">
        <f>VLOOKUP(B184,[1]RPT_TIEN_AN_TRUA!$B$5:$I$993,8,FALSE)</f>
        <v>680000</v>
      </c>
      <c r="T184" s="17">
        <f>VLOOKUP(B184,[1]RPT_LNS_LUONG_CHE_DO!$B$5:$BX$920,75,FALSE)+VLOOKUP(B184,[1]RPT_LNS_LUONG_CHE_DO!$B$5:$BY$920,76,FALSE)</f>
        <v>447115.38461538468</v>
      </c>
      <c r="U184" s="13">
        <f>VLOOKUP(B184,[1]RPT_CAC_KHOAN_GIAM_TRU!$B$4:$I$472,7,FALSE) + VLOOKUP(B184,[1]RPT_CAC_KHOAN_GIAM_TRU!$B$4:$I$472,8,FALSE)</f>
        <v>149038.46153846156</v>
      </c>
      <c r="V184" s="17">
        <f t="shared" si="0"/>
        <v>7607115.384615385</v>
      </c>
      <c r="W184" s="18">
        <f>VLOOKUP(B184,[1]RPT_BAO_HIEM!$B$5:$N$992,11,FALSE)</f>
        <v>310000</v>
      </c>
      <c r="X184" s="18">
        <f>VLOOKUP(B184,[1]RPT_BAO_HIEM!$B$5:$N$992,12,FALSE)</f>
        <v>58125</v>
      </c>
      <c r="Y184" s="18">
        <f>VLOOKUP(B184,[1]RPT_BAO_HIEM!$B$5:$N$992,13,FALSE)</f>
        <v>38750</v>
      </c>
      <c r="Z184" s="19">
        <f>MIN(VLOOKUP(B184,[1]RPT_DOAN_PHI!$B$5:$H$894,7,FALSE),115000)</f>
        <v>38750</v>
      </c>
      <c r="AA184" s="18">
        <f>VLOOKUP(B184,[1]RPT_THUE!$B$5:$H$850,7,FALSE)</f>
        <v>0</v>
      </c>
      <c r="AB184" s="18">
        <f t="shared" si="1"/>
        <v>445625</v>
      </c>
      <c r="AC184" s="20">
        <f t="shared" si="2"/>
        <v>7161490.384615385</v>
      </c>
      <c r="AD184" s="20"/>
      <c r="AE184" s="20"/>
      <c r="AF184" s="20">
        <f t="shared" si="3"/>
        <v>7161490.384615385</v>
      </c>
    </row>
    <row r="185" spans="1:32" ht="19.5" customHeight="1">
      <c r="A185" s="12">
        <f t="shared" si="6"/>
        <v>179</v>
      </c>
      <c r="B185" s="40">
        <f>[1]GD_CHUNG!B187</f>
        <v>13766</v>
      </c>
      <c r="C185" s="42" t="str">
        <f>[1]GD_CHUNG!C187</f>
        <v>Nguyễn Thị Phương Dung</v>
      </c>
      <c r="D185" s="42" t="str">
        <f>[1]GD_CHUNG!D187</f>
        <v>Nhân viên phục vụ hành khách</v>
      </c>
      <c r="E185" s="13" t="str">
        <f>[1]GD_CHUNG!G187</f>
        <v>HD1N</v>
      </c>
      <c r="F185" s="14">
        <f>VLOOKUP(B185,[1]GD_LCD_HS_LNS!$B$4:$E$993,4,FALSE)</f>
        <v>3875000</v>
      </c>
      <c r="G185" s="55">
        <v>19029389431019</v>
      </c>
      <c r="H185" s="15">
        <f>VLOOKUP(B185,[1]GD_CHAM_CONG!$C$6:$AN$934,38,FALSE)</f>
        <v>27</v>
      </c>
      <c r="I185" s="15">
        <f>VLOOKUP(B185,[1]GD_CHAM_CONG!$C$6:$AS$934,39,FALSE)+VLOOKUP(B185,[1]GD_CHAM_CONG!$C$6:$AS$934,40,FALSE)+VLOOKUP(B185,[1]GD_CHAM_CONG!$C$6:$AS$934,41,FALSE)+VLOOKUP(B185,[1]GD_CHAM_CONG!$C$6:$AS$934,42,FALSE)+VLOOKUP(B185,[1]GD_CHAM_CONG!$C$6:$AS$934,43,FALSE)</f>
        <v>0</v>
      </c>
      <c r="J185" s="15">
        <f>VLOOKUP(B185,[1]GD_CHAM_CONG!$C$6:$AV$934,44,FALSE)+VLOOKUP(B185,[1]GD_CHAM_CONG!$C$6:$AV$934,45,FALSE)+VLOOKUP(B185,[1]GD_CHAM_CONG!$C$6:$AV$934,46,FALSE)</f>
        <v>0</v>
      </c>
      <c r="K185" s="15">
        <f>VLOOKUP(B185,[1]GD_CHAM_CONG!$C$6:$AW$934,47,FALSE)</f>
        <v>0</v>
      </c>
      <c r="L185" s="15">
        <f>VLOOKUP(B185,[1]GD_CHAM_CONG!$C$6:$AZ$934,48,FALSE)</f>
        <v>0</v>
      </c>
      <c r="M185" s="15">
        <f>VLOOKUP(B185,[1]GD_CHAM_CONG!$C$6:$BF$934,50,FALSE)+VLOOKUP(B185,[1]GD_CHAM_CONG!$C$6:$BF$934,51,FALSE)+VLOOKUP(B185,[1]GD_CHAM_CONG!$C$6:$BF$934,52,FALSE)+VLOOKUP(B185,[1]GD_CHAM_CONG!$C$6:$BF$934,53,FALSE)+VLOOKUP(B185,[1]GD_CHAM_CONG!$C$6:$BF$934,54,FALSE)</f>
        <v>0</v>
      </c>
      <c r="N185" s="16">
        <f>VLOOKUP(B185,[1]GD_CHAM_CONG!$C$1:$BK$473,61,FALSE)</f>
        <v>0.96</v>
      </c>
      <c r="O185" s="16">
        <f>VLOOKUP(B185,[1]GD_LCD_HS_LNS!$B$4:$F$469,5,FALSE)</f>
        <v>1.6</v>
      </c>
      <c r="P185" s="17">
        <f>VLOOKUP(B185,[1]RPT_LNS_LUONG_CHE_DO!$B$5:$BC$548,54,FALSE)</f>
        <v>6220800</v>
      </c>
      <c r="Q185" s="17">
        <f>VLOOKUP(B185,[1]RPT_LNS_LUONG_CHE_DO!$B$5:$CD$916,81,FALSE)</f>
        <v>0</v>
      </c>
      <c r="R185" s="17">
        <f>VLOOKUP(B185,[1]RPT_PHU_CAP_TN!$B$5:$G$992,6,FALSE)</f>
        <v>0</v>
      </c>
      <c r="S185" s="17">
        <f>VLOOKUP(B185,[1]RPT_TIEN_AN_TRUA!$B$5:$I$993,8,FALSE)</f>
        <v>680000</v>
      </c>
      <c r="T185" s="17">
        <f>VLOOKUP(B185,[1]RPT_LNS_LUONG_CHE_DO!$B$5:$BX$920,75,FALSE)+VLOOKUP(B185,[1]RPT_LNS_LUONG_CHE_DO!$B$5:$BY$920,76,FALSE)</f>
        <v>447115.38461538468</v>
      </c>
      <c r="U185" s="13">
        <f>VLOOKUP(B185,[1]RPT_CAC_KHOAN_GIAM_TRU!$B$4:$I$472,7,FALSE) + VLOOKUP(B185,[1]RPT_CAC_KHOAN_GIAM_TRU!$B$4:$I$472,8,FALSE)</f>
        <v>149038.46153846156</v>
      </c>
      <c r="V185" s="17">
        <f t="shared" si="0"/>
        <v>7347915.384615385</v>
      </c>
      <c r="W185" s="18">
        <f>VLOOKUP(B185,[1]RPT_BAO_HIEM!$B$5:$N$992,11,FALSE)</f>
        <v>310000</v>
      </c>
      <c r="X185" s="18">
        <f>VLOOKUP(B185,[1]RPT_BAO_HIEM!$B$5:$N$992,12,FALSE)</f>
        <v>58125</v>
      </c>
      <c r="Y185" s="18">
        <f>VLOOKUP(B185,[1]RPT_BAO_HIEM!$B$5:$N$992,13,FALSE)</f>
        <v>38750</v>
      </c>
      <c r="Z185" s="19">
        <f>MIN(VLOOKUP(B185,[1]RPT_DOAN_PHI!$B$5:$H$894,7,FALSE),115000)</f>
        <v>38750</v>
      </c>
      <c r="AA185" s="18">
        <f>VLOOKUP(B185,[1]RPT_THUE!$B$5:$H$850,7,FALSE)</f>
        <v>0</v>
      </c>
      <c r="AB185" s="18">
        <f t="shared" si="1"/>
        <v>445625</v>
      </c>
      <c r="AC185" s="20">
        <f t="shared" si="2"/>
        <v>6902290.384615385</v>
      </c>
      <c r="AD185" s="20"/>
      <c r="AE185" s="20"/>
      <c r="AF185" s="20">
        <f t="shared" si="3"/>
        <v>6902290.384615385</v>
      </c>
    </row>
    <row r="186" spans="1:32" ht="19.5" customHeight="1">
      <c r="A186" s="12">
        <f t="shared" si="6"/>
        <v>180</v>
      </c>
      <c r="B186" s="40">
        <f>[1]GD_CHUNG!B188</f>
        <v>13767</v>
      </c>
      <c r="C186" s="42" t="str">
        <f>[1]GD_CHUNG!C188</f>
        <v>Trần Thị Phương Anh</v>
      </c>
      <c r="D186" s="42" t="str">
        <f>[1]GD_CHUNG!D188</f>
        <v>Nhân viên phục vụ hành khách</v>
      </c>
      <c r="E186" s="13" t="str">
        <f>[1]GD_CHUNG!G188</f>
        <v>HD1N</v>
      </c>
      <c r="F186" s="14">
        <f>VLOOKUP(B186,[1]GD_LCD_HS_LNS!$B$4:$E$993,4,FALSE)</f>
        <v>3875000</v>
      </c>
      <c r="G186" s="55">
        <v>19029389433011</v>
      </c>
      <c r="H186" s="15">
        <f>VLOOKUP(B186,[1]GD_CHAM_CONG!$C$6:$AN$934,38,FALSE)</f>
        <v>27</v>
      </c>
      <c r="I186" s="15">
        <f>VLOOKUP(B186,[1]GD_CHAM_CONG!$C$6:$AS$934,39,FALSE)+VLOOKUP(B186,[1]GD_CHAM_CONG!$C$6:$AS$934,40,FALSE)+VLOOKUP(B186,[1]GD_CHAM_CONG!$C$6:$AS$934,41,FALSE)+VLOOKUP(B186,[1]GD_CHAM_CONG!$C$6:$AS$934,42,FALSE)+VLOOKUP(B186,[1]GD_CHAM_CONG!$C$6:$AS$934,43,FALSE)</f>
        <v>0</v>
      </c>
      <c r="J186" s="15">
        <f>VLOOKUP(B186,[1]GD_CHAM_CONG!$C$6:$AV$934,44,FALSE)+VLOOKUP(B186,[1]GD_CHAM_CONG!$C$6:$AV$934,45,FALSE)+VLOOKUP(B186,[1]GD_CHAM_CONG!$C$6:$AV$934,46,FALSE)</f>
        <v>0</v>
      </c>
      <c r="K186" s="15">
        <f>VLOOKUP(B186,[1]GD_CHAM_CONG!$C$6:$AW$934,47,FALSE)</f>
        <v>0</v>
      </c>
      <c r="L186" s="15">
        <f>VLOOKUP(B186,[1]GD_CHAM_CONG!$C$6:$AZ$934,48,FALSE)</f>
        <v>0</v>
      </c>
      <c r="M186" s="15">
        <f>VLOOKUP(B186,[1]GD_CHAM_CONG!$C$6:$BF$934,50,FALSE)+VLOOKUP(B186,[1]GD_CHAM_CONG!$C$6:$BF$934,51,FALSE)+VLOOKUP(B186,[1]GD_CHAM_CONG!$C$6:$BF$934,52,FALSE)+VLOOKUP(B186,[1]GD_CHAM_CONG!$C$6:$BF$934,53,FALSE)+VLOOKUP(B186,[1]GD_CHAM_CONG!$C$6:$BF$934,54,FALSE)</f>
        <v>0</v>
      </c>
      <c r="N186" s="16">
        <f>VLOOKUP(B186,[1]GD_CHAM_CONG!$C$1:$BK$473,61,FALSE)</f>
        <v>0.97</v>
      </c>
      <c r="O186" s="16">
        <f>VLOOKUP(B186,[1]GD_LCD_HS_LNS!$B$4:$F$469,5,FALSE)</f>
        <v>1.6</v>
      </c>
      <c r="P186" s="17">
        <f>VLOOKUP(B186,[1]RPT_LNS_LUONG_CHE_DO!$B$5:$BC$548,54,FALSE)</f>
        <v>6285600</v>
      </c>
      <c r="Q186" s="17">
        <f>VLOOKUP(B186,[1]RPT_LNS_LUONG_CHE_DO!$B$5:$CD$916,81,FALSE)</f>
        <v>0</v>
      </c>
      <c r="R186" s="17">
        <f>VLOOKUP(B186,[1]RPT_PHU_CAP_TN!$B$5:$G$992,6,FALSE)</f>
        <v>0</v>
      </c>
      <c r="S186" s="17">
        <f>VLOOKUP(B186,[1]RPT_TIEN_AN_TRUA!$B$5:$I$993,8,FALSE)</f>
        <v>680000</v>
      </c>
      <c r="T186" s="17">
        <f>VLOOKUP(B186,[1]RPT_LNS_LUONG_CHE_DO!$B$5:$BX$920,75,FALSE)+VLOOKUP(B186,[1]RPT_LNS_LUONG_CHE_DO!$B$5:$BY$920,76,FALSE)</f>
        <v>447115.38461538468</v>
      </c>
      <c r="U186" s="13">
        <f>VLOOKUP(B186,[1]RPT_CAC_KHOAN_GIAM_TRU!$B$4:$I$472,7,FALSE) + VLOOKUP(B186,[1]RPT_CAC_KHOAN_GIAM_TRU!$B$4:$I$472,8,FALSE)</f>
        <v>149038.46153846156</v>
      </c>
      <c r="V186" s="17">
        <f t="shared" si="0"/>
        <v>7412715.384615385</v>
      </c>
      <c r="W186" s="18">
        <f>VLOOKUP(B186,[1]RPT_BAO_HIEM!$B$5:$N$992,11,FALSE)</f>
        <v>310000</v>
      </c>
      <c r="X186" s="18">
        <f>VLOOKUP(B186,[1]RPT_BAO_HIEM!$B$5:$N$992,12,FALSE)</f>
        <v>58125</v>
      </c>
      <c r="Y186" s="18">
        <f>VLOOKUP(B186,[1]RPT_BAO_HIEM!$B$5:$N$992,13,FALSE)</f>
        <v>38750</v>
      </c>
      <c r="Z186" s="19">
        <f>MIN(VLOOKUP(B186,[1]RPT_DOAN_PHI!$B$5:$H$894,7,FALSE),115000)</f>
        <v>38750</v>
      </c>
      <c r="AA186" s="18">
        <f>VLOOKUP(B186,[1]RPT_THUE!$B$5:$H$850,7,FALSE)</f>
        <v>0</v>
      </c>
      <c r="AB186" s="18">
        <f t="shared" si="1"/>
        <v>445625</v>
      </c>
      <c r="AC186" s="20">
        <f t="shared" si="2"/>
        <v>6967090.384615385</v>
      </c>
      <c r="AD186" s="20"/>
      <c r="AE186" s="20"/>
      <c r="AF186" s="20">
        <f t="shared" si="3"/>
        <v>6967090.384615385</v>
      </c>
    </row>
    <row r="187" spans="1:32" ht="19.5" customHeight="1">
      <c r="A187" s="12">
        <f t="shared" si="6"/>
        <v>181</v>
      </c>
      <c r="B187" s="40">
        <f>[1]GD_CHUNG!B189</f>
        <v>13769</v>
      </c>
      <c r="C187" s="42" t="str">
        <f>[1]GD_CHUNG!C189</f>
        <v>Nguyễn Thị Hồng Thu</v>
      </c>
      <c r="D187" s="42" t="str">
        <f>[1]GD_CHUNG!D189</f>
        <v>Nhân viên phục vụ hành khách</v>
      </c>
      <c r="E187" s="13" t="str">
        <f>[1]GD_CHUNG!G189</f>
        <v>HD1N</v>
      </c>
      <c r="F187" s="14">
        <f>VLOOKUP(B187,[1]GD_LCD_HS_LNS!$B$4:$E$993,4,FALSE)</f>
        <v>3875000</v>
      </c>
      <c r="G187" s="55">
        <v>19029389437017</v>
      </c>
      <c r="H187" s="15">
        <f>VLOOKUP(B187,[1]GD_CHAM_CONG!$C$6:$AN$934,38,FALSE)</f>
        <v>27</v>
      </c>
      <c r="I187" s="15">
        <f>VLOOKUP(B187,[1]GD_CHAM_CONG!$C$6:$AS$934,39,FALSE)+VLOOKUP(B187,[1]GD_CHAM_CONG!$C$6:$AS$934,40,FALSE)+VLOOKUP(B187,[1]GD_CHAM_CONG!$C$6:$AS$934,41,FALSE)+VLOOKUP(B187,[1]GD_CHAM_CONG!$C$6:$AS$934,42,FALSE)+VLOOKUP(B187,[1]GD_CHAM_CONG!$C$6:$AS$934,43,FALSE)</f>
        <v>0</v>
      </c>
      <c r="J187" s="15">
        <f>VLOOKUP(B187,[1]GD_CHAM_CONG!$C$6:$AV$934,44,FALSE)+VLOOKUP(B187,[1]GD_CHAM_CONG!$C$6:$AV$934,45,FALSE)+VLOOKUP(B187,[1]GD_CHAM_CONG!$C$6:$AV$934,46,FALSE)</f>
        <v>0</v>
      </c>
      <c r="K187" s="15">
        <f>VLOOKUP(B187,[1]GD_CHAM_CONG!$C$6:$AW$934,47,FALSE)</f>
        <v>0</v>
      </c>
      <c r="L187" s="15">
        <f>VLOOKUP(B187,[1]GD_CHAM_CONG!$C$6:$AZ$934,48,FALSE)</f>
        <v>0</v>
      </c>
      <c r="M187" s="15">
        <f>VLOOKUP(B187,[1]GD_CHAM_CONG!$C$6:$BF$934,50,FALSE)+VLOOKUP(B187,[1]GD_CHAM_CONG!$C$6:$BF$934,51,FALSE)+VLOOKUP(B187,[1]GD_CHAM_CONG!$C$6:$BF$934,52,FALSE)+VLOOKUP(B187,[1]GD_CHAM_CONG!$C$6:$BF$934,53,FALSE)+VLOOKUP(B187,[1]GD_CHAM_CONG!$C$6:$BF$934,54,FALSE)</f>
        <v>0</v>
      </c>
      <c r="N187" s="16">
        <f>VLOOKUP(B187,[1]GD_CHAM_CONG!$C$1:$BK$473,61,FALSE)</f>
        <v>0.94</v>
      </c>
      <c r="O187" s="16">
        <f>VLOOKUP(B187,[1]GD_LCD_HS_LNS!$B$4:$F$469,5,FALSE)</f>
        <v>1.6</v>
      </c>
      <c r="P187" s="17">
        <f>VLOOKUP(B187,[1]RPT_LNS_LUONG_CHE_DO!$B$5:$BC$548,54,FALSE)</f>
        <v>6091200</v>
      </c>
      <c r="Q187" s="17">
        <f>VLOOKUP(B187,[1]RPT_LNS_LUONG_CHE_DO!$B$5:$CD$916,81,FALSE)</f>
        <v>0</v>
      </c>
      <c r="R187" s="17">
        <f>VLOOKUP(B187,[1]RPT_PHU_CAP_TN!$B$5:$G$992,6,FALSE)</f>
        <v>0</v>
      </c>
      <c r="S187" s="17">
        <f>VLOOKUP(B187,[1]RPT_TIEN_AN_TRUA!$B$5:$I$993,8,FALSE)</f>
        <v>680000</v>
      </c>
      <c r="T187" s="17">
        <f>VLOOKUP(B187,[1]RPT_LNS_LUONG_CHE_DO!$B$5:$BX$920,75,FALSE)+VLOOKUP(B187,[1]RPT_LNS_LUONG_CHE_DO!$B$5:$BY$920,76,FALSE)</f>
        <v>447115.38461538468</v>
      </c>
      <c r="U187" s="13">
        <f>VLOOKUP(B187,[1]RPT_CAC_KHOAN_GIAM_TRU!$B$4:$I$472,7,FALSE) + VLOOKUP(B187,[1]RPT_CAC_KHOAN_GIAM_TRU!$B$4:$I$472,8,FALSE)</f>
        <v>149038.46153846156</v>
      </c>
      <c r="V187" s="17">
        <f t="shared" si="0"/>
        <v>7218315.384615385</v>
      </c>
      <c r="W187" s="18">
        <f>VLOOKUP(B187,[1]RPT_BAO_HIEM!$B$5:$N$992,11,FALSE)</f>
        <v>310000</v>
      </c>
      <c r="X187" s="18">
        <f>VLOOKUP(B187,[1]RPT_BAO_HIEM!$B$5:$N$992,12,FALSE)</f>
        <v>58125</v>
      </c>
      <c r="Y187" s="18">
        <f>VLOOKUP(B187,[1]RPT_BAO_HIEM!$B$5:$N$992,13,FALSE)</f>
        <v>38750</v>
      </c>
      <c r="Z187" s="19">
        <f>MIN(VLOOKUP(B187,[1]RPT_DOAN_PHI!$B$5:$H$894,7,FALSE),115000)</f>
        <v>38750</v>
      </c>
      <c r="AA187" s="18">
        <f>VLOOKUP(B187,[1]RPT_THUE!$B$5:$H$850,7,FALSE)</f>
        <v>0</v>
      </c>
      <c r="AB187" s="18">
        <f t="shared" si="1"/>
        <v>445625</v>
      </c>
      <c r="AC187" s="20">
        <f t="shared" si="2"/>
        <v>6772690.384615385</v>
      </c>
      <c r="AD187" s="20"/>
      <c r="AE187" s="20"/>
      <c r="AF187" s="20">
        <f t="shared" si="3"/>
        <v>6772690.384615385</v>
      </c>
    </row>
    <row r="188" spans="1:32" ht="19.5" customHeight="1">
      <c r="A188" s="12">
        <f t="shared" si="6"/>
        <v>182</v>
      </c>
      <c r="B188" s="40">
        <f>[1]GD_CHUNG!B190</f>
        <v>13771</v>
      </c>
      <c r="C188" s="42" t="str">
        <f>[1]GD_CHUNG!C190</f>
        <v>Nguyễn Thị Thoa</v>
      </c>
      <c r="D188" s="42" t="str">
        <f>[1]GD_CHUNG!D190</f>
        <v>Nhân viên phục vụ hành khách</v>
      </c>
      <c r="E188" s="13" t="str">
        <f>[1]GD_CHUNG!G190</f>
        <v>HD1N</v>
      </c>
      <c r="F188" s="14">
        <f>VLOOKUP(B188,[1]GD_LCD_HS_LNS!$B$4:$E$993,4,FALSE)</f>
        <v>3875000</v>
      </c>
      <c r="G188" s="55">
        <v>19029389444013</v>
      </c>
      <c r="H188" s="15">
        <f>VLOOKUP(B188,[1]GD_CHAM_CONG!$C$6:$AN$934,38,FALSE)</f>
        <v>27</v>
      </c>
      <c r="I188" s="15">
        <f>VLOOKUP(B188,[1]GD_CHAM_CONG!$C$6:$AS$934,39,FALSE)+VLOOKUP(B188,[1]GD_CHAM_CONG!$C$6:$AS$934,40,FALSE)+VLOOKUP(B188,[1]GD_CHAM_CONG!$C$6:$AS$934,41,FALSE)+VLOOKUP(B188,[1]GD_CHAM_CONG!$C$6:$AS$934,42,FALSE)+VLOOKUP(B188,[1]GD_CHAM_CONG!$C$6:$AS$934,43,FALSE)</f>
        <v>0</v>
      </c>
      <c r="J188" s="15">
        <f>VLOOKUP(B188,[1]GD_CHAM_CONG!$C$6:$AV$934,44,FALSE)+VLOOKUP(B188,[1]GD_CHAM_CONG!$C$6:$AV$934,45,FALSE)+VLOOKUP(B188,[1]GD_CHAM_CONG!$C$6:$AV$934,46,FALSE)</f>
        <v>0</v>
      </c>
      <c r="K188" s="15">
        <f>VLOOKUP(B188,[1]GD_CHAM_CONG!$C$6:$AW$934,47,FALSE)</f>
        <v>0</v>
      </c>
      <c r="L188" s="15">
        <f>VLOOKUP(B188,[1]GD_CHAM_CONG!$C$6:$AZ$934,48,FALSE)</f>
        <v>0</v>
      </c>
      <c r="M188" s="15">
        <f>VLOOKUP(B188,[1]GD_CHAM_CONG!$C$6:$BF$934,50,FALSE)+VLOOKUP(B188,[1]GD_CHAM_CONG!$C$6:$BF$934,51,FALSE)+VLOOKUP(B188,[1]GD_CHAM_CONG!$C$6:$BF$934,52,FALSE)+VLOOKUP(B188,[1]GD_CHAM_CONG!$C$6:$BF$934,53,FALSE)+VLOOKUP(B188,[1]GD_CHAM_CONG!$C$6:$BF$934,54,FALSE)</f>
        <v>0</v>
      </c>
      <c r="N188" s="16">
        <f>VLOOKUP(B188,[1]GD_CHAM_CONG!$C$1:$BK$473,61,FALSE)</f>
        <v>0.96</v>
      </c>
      <c r="O188" s="16">
        <f>VLOOKUP(B188,[1]GD_LCD_HS_LNS!$B$4:$F$469,5,FALSE)</f>
        <v>1.6</v>
      </c>
      <c r="P188" s="17">
        <f>VLOOKUP(B188,[1]RPT_LNS_LUONG_CHE_DO!$B$5:$BC$548,54,FALSE)</f>
        <v>6220800</v>
      </c>
      <c r="Q188" s="17">
        <f>VLOOKUP(B188,[1]RPT_LNS_LUONG_CHE_DO!$B$5:$CD$916,81,FALSE)</f>
        <v>0</v>
      </c>
      <c r="R188" s="17">
        <f>VLOOKUP(B188,[1]RPT_PHU_CAP_TN!$B$5:$G$992,6,FALSE)</f>
        <v>0</v>
      </c>
      <c r="S188" s="17">
        <f>VLOOKUP(B188,[1]RPT_TIEN_AN_TRUA!$B$5:$I$993,8,FALSE)</f>
        <v>680000</v>
      </c>
      <c r="T188" s="17">
        <f>VLOOKUP(B188,[1]RPT_LNS_LUONG_CHE_DO!$B$5:$BX$920,75,FALSE)+VLOOKUP(B188,[1]RPT_LNS_LUONG_CHE_DO!$B$5:$BY$920,76,FALSE)</f>
        <v>447115.38461538468</v>
      </c>
      <c r="U188" s="13">
        <f>VLOOKUP(B188,[1]RPT_CAC_KHOAN_GIAM_TRU!$B$4:$I$472,7,FALSE) + VLOOKUP(B188,[1]RPT_CAC_KHOAN_GIAM_TRU!$B$4:$I$472,8,FALSE)</f>
        <v>149038.46153846156</v>
      </c>
      <c r="V188" s="17">
        <f t="shared" si="0"/>
        <v>7347915.384615385</v>
      </c>
      <c r="W188" s="18">
        <f>VLOOKUP(B188,[1]RPT_BAO_HIEM!$B$5:$N$992,11,FALSE)</f>
        <v>310000</v>
      </c>
      <c r="X188" s="18">
        <f>VLOOKUP(B188,[1]RPT_BAO_HIEM!$B$5:$N$992,12,FALSE)</f>
        <v>58125</v>
      </c>
      <c r="Y188" s="18">
        <f>VLOOKUP(B188,[1]RPT_BAO_HIEM!$B$5:$N$992,13,FALSE)</f>
        <v>38750</v>
      </c>
      <c r="Z188" s="19">
        <f>MIN(VLOOKUP(B188,[1]RPT_DOAN_PHI!$B$5:$H$894,7,FALSE),115000)</f>
        <v>38750</v>
      </c>
      <c r="AA188" s="18">
        <f>VLOOKUP(B188,[1]RPT_THUE!$B$5:$H$850,7,FALSE)</f>
        <v>0</v>
      </c>
      <c r="AB188" s="18">
        <f t="shared" si="1"/>
        <v>445625</v>
      </c>
      <c r="AC188" s="20">
        <f t="shared" si="2"/>
        <v>6902290.384615385</v>
      </c>
      <c r="AD188" s="20"/>
      <c r="AE188" s="20"/>
      <c r="AF188" s="20">
        <f t="shared" si="3"/>
        <v>6902290.384615385</v>
      </c>
    </row>
    <row r="189" spans="1:32" ht="19.5" customHeight="1">
      <c r="A189" s="12">
        <f t="shared" si="6"/>
        <v>183</v>
      </c>
      <c r="B189" s="40">
        <f>[1]GD_CHUNG!B191</f>
        <v>13772</v>
      </c>
      <c r="C189" s="42" t="str">
        <f>[1]GD_CHUNG!C191</f>
        <v>Nguyễn Thị Thu Thủy</v>
      </c>
      <c r="D189" s="42" t="str">
        <f>[1]GD_CHUNG!D191</f>
        <v>Nhân viên phục vụ hành khách</v>
      </c>
      <c r="E189" s="13" t="str">
        <f>[1]GD_CHUNG!G191</f>
        <v>HD1N</v>
      </c>
      <c r="F189" s="14">
        <f>VLOOKUP(B189,[1]GD_LCD_HS_LNS!$B$4:$E$993,4,FALSE)</f>
        <v>3875000</v>
      </c>
      <c r="G189" s="55">
        <v>19029389448019</v>
      </c>
      <c r="H189" s="15">
        <f>VLOOKUP(B189,[1]GD_CHAM_CONG!$C$6:$AN$934,38,FALSE)</f>
        <v>27</v>
      </c>
      <c r="I189" s="15">
        <f>VLOOKUP(B189,[1]GD_CHAM_CONG!$C$6:$AS$934,39,FALSE)+VLOOKUP(B189,[1]GD_CHAM_CONG!$C$6:$AS$934,40,FALSE)+VLOOKUP(B189,[1]GD_CHAM_CONG!$C$6:$AS$934,41,FALSE)+VLOOKUP(B189,[1]GD_CHAM_CONG!$C$6:$AS$934,42,FALSE)+VLOOKUP(B189,[1]GD_CHAM_CONG!$C$6:$AS$934,43,FALSE)</f>
        <v>0</v>
      </c>
      <c r="J189" s="15">
        <f>VLOOKUP(B189,[1]GD_CHAM_CONG!$C$6:$AV$934,44,FALSE)+VLOOKUP(B189,[1]GD_CHAM_CONG!$C$6:$AV$934,45,FALSE)+VLOOKUP(B189,[1]GD_CHAM_CONG!$C$6:$AV$934,46,FALSE)</f>
        <v>0</v>
      </c>
      <c r="K189" s="15">
        <f>VLOOKUP(B189,[1]GD_CHAM_CONG!$C$6:$AW$934,47,FALSE)</f>
        <v>0</v>
      </c>
      <c r="L189" s="15">
        <f>VLOOKUP(B189,[1]GD_CHAM_CONG!$C$6:$AZ$934,48,FALSE)</f>
        <v>0</v>
      </c>
      <c r="M189" s="15">
        <f>VLOOKUP(B189,[1]GD_CHAM_CONG!$C$6:$BF$934,50,FALSE)+VLOOKUP(B189,[1]GD_CHAM_CONG!$C$6:$BF$934,51,FALSE)+VLOOKUP(B189,[1]GD_CHAM_CONG!$C$6:$BF$934,52,FALSE)+VLOOKUP(B189,[1]GD_CHAM_CONG!$C$6:$BF$934,53,FALSE)+VLOOKUP(B189,[1]GD_CHAM_CONG!$C$6:$BF$934,54,FALSE)</f>
        <v>0</v>
      </c>
      <c r="N189" s="16">
        <f>VLOOKUP(B189,[1]GD_CHAM_CONG!$C$1:$BK$473,61,FALSE)</f>
        <v>1</v>
      </c>
      <c r="O189" s="16">
        <f>VLOOKUP(B189,[1]GD_LCD_HS_LNS!$B$4:$F$469,5,FALSE)</f>
        <v>1.6</v>
      </c>
      <c r="P189" s="17">
        <f>VLOOKUP(B189,[1]RPT_LNS_LUONG_CHE_DO!$B$5:$BC$548,54,FALSE)</f>
        <v>6480000</v>
      </c>
      <c r="Q189" s="17">
        <f>VLOOKUP(B189,[1]RPT_LNS_LUONG_CHE_DO!$B$5:$CD$916,81,FALSE)</f>
        <v>0</v>
      </c>
      <c r="R189" s="17">
        <f>VLOOKUP(B189,[1]RPT_PHU_CAP_TN!$B$5:$G$992,6,FALSE)</f>
        <v>0</v>
      </c>
      <c r="S189" s="17">
        <f>VLOOKUP(B189,[1]RPT_TIEN_AN_TRUA!$B$5:$I$993,8,FALSE)</f>
        <v>680000</v>
      </c>
      <c r="T189" s="17">
        <f>VLOOKUP(B189,[1]RPT_LNS_LUONG_CHE_DO!$B$5:$BX$920,75,FALSE)+VLOOKUP(B189,[1]RPT_LNS_LUONG_CHE_DO!$B$5:$BY$920,76,FALSE)</f>
        <v>447115.38461538468</v>
      </c>
      <c r="U189" s="13">
        <f>VLOOKUP(B189,[1]RPT_CAC_KHOAN_GIAM_TRU!$B$4:$I$472,7,FALSE) + VLOOKUP(B189,[1]RPT_CAC_KHOAN_GIAM_TRU!$B$4:$I$472,8,FALSE)</f>
        <v>149038.46153846156</v>
      </c>
      <c r="V189" s="17">
        <f t="shared" si="0"/>
        <v>7607115.384615385</v>
      </c>
      <c r="W189" s="18">
        <f>VLOOKUP(B189,[1]RPT_BAO_HIEM!$B$5:$N$992,11,FALSE)</f>
        <v>310000</v>
      </c>
      <c r="X189" s="18">
        <f>VLOOKUP(B189,[1]RPT_BAO_HIEM!$B$5:$N$992,12,FALSE)</f>
        <v>58125</v>
      </c>
      <c r="Y189" s="18">
        <f>VLOOKUP(B189,[1]RPT_BAO_HIEM!$B$5:$N$992,13,FALSE)</f>
        <v>38750</v>
      </c>
      <c r="Z189" s="19">
        <f>MIN(VLOOKUP(B189,[1]RPT_DOAN_PHI!$B$5:$H$894,7,FALSE),115000)</f>
        <v>38750</v>
      </c>
      <c r="AA189" s="18">
        <f>VLOOKUP(B189,[1]RPT_THUE!$B$5:$H$850,7,FALSE)</f>
        <v>0</v>
      </c>
      <c r="AB189" s="18">
        <f t="shared" si="1"/>
        <v>445625</v>
      </c>
      <c r="AC189" s="20">
        <f t="shared" si="2"/>
        <v>7161490.384615385</v>
      </c>
      <c r="AD189" s="20"/>
      <c r="AE189" s="20"/>
      <c r="AF189" s="20">
        <f t="shared" si="3"/>
        <v>7161490.384615385</v>
      </c>
    </row>
    <row r="190" spans="1:32" ht="19.5" customHeight="1">
      <c r="A190" s="12">
        <f t="shared" si="6"/>
        <v>184</v>
      </c>
      <c r="B190" s="40">
        <f>[1]GD_CHUNG!B192</f>
        <v>13773</v>
      </c>
      <c r="C190" s="42" t="str">
        <f>[1]GD_CHUNG!C192</f>
        <v>Nguyễn Thị Trang</v>
      </c>
      <c r="D190" s="42" t="str">
        <f>[1]GD_CHUNG!D192</f>
        <v>Nhân viên phục vụ hành khách</v>
      </c>
      <c r="E190" s="13" t="str">
        <f>[1]GD_CHUNG!G192</f>
        <v>HD1N</v>
      </c>
      <c r="F190" s="14">
        <f>VLOOKUP(B190,[1]GD_LCD_HS_LNS!$B$4:$E$993,4,FALSE)</f>
        <v>3875000</v>
      </c>
      <c r="G190" s="55">
        <v>19029389449015</v>
      </c>
      <c r="H190" s="15">
        <f>VLOOKUP(B190,[1]GD_CHAM_CONG!$C$6:$AN$934,38,FALSE)</f>
        <v>27</v>
      </c>
      <c r="I190" s="15">
        <f>VLOOKUP(B190,[1]GD_CHAM_CONG!$C$6:$AS$934,39,FALSE)+VLOOKUP(B190,[1]GD_CHAM_CONG!$C$6:$AS$934,40,FALSE)+VLOOKUP(B190,[1]GD_CHAM_CONG!$C$6:$AS$934,41,FALSE)+VLOOKUP(B190,[1]GD_CHAM_CONG!$C$6:$AS$934,42,FALSE)+VLOOKUP(B190,[1]GD_CHAM_CONG!$C$6:$AS$934,43,FALSE)</f>
        <v>0</v>
      </c>
      <c r="J190" s="15">
        <f>VLOOKUP(B190,[1]GD_CHAM_CONG!$C$6:$AV$934,44,FALSE)+VLOOKUP(B190,[1]GD_CHAM_CONG!$C$6:$AV$934,45,FALSE)+VLOOKUP(B190,[1]GD_CHAM_CONG!$C$6:$AV$934,46,FALSE)</f>
        <v>0</v>
      </c>
      <c r="K190" s="15">
        <f>VLOOKUP(B190,[1]GD_CHAM_CONG!$C$6:$AW$934,47,FALSE)</f>
        <v>0</v>
      </c>
      <c r="L190" s="15">
        <f>VLOOKUP(B190,[1]GD_CHAM_CONG!$C$6:$AZ$934,48,FALSE)</f>
        <v>0</v>
      </c>
      <c r="M190" s="15">
        <f>VLOOKUP(B190,[1]GD_CHAM_CONG!$C$6:$BF$934,50,FALSE)+VLOOKUP(B190,[1]GD_CHAM_CONG!$C$6:$BF$934,51,FALSE)+VLOOKUP(B190,[1]GD_CHAM_CONG!$C$6:$BF$934,52,FALSE)+VLOOKUP(B190,[1]GD_CHAM_CONG!$C$6:$BF$934,53,FALSE)+VLOOKUP(B190,[1]GD_CHAM_CONG!$C$6:$BF$934,54,FALSE)</f>
        <v>0</v>
      </c>
      <c r="N190" s="16">
        <f>VLOOKUP(B190,[1]GD_CHAM_CONG!$C$1:$BK$473,61,FALSE)</f>
        <v>0.99</v>
      </c>
      <c r="O190" s="16">
        <f>VLOOKUP(B190,[1]GD_LCD_HS_LNS!$B$4:$F$469,5,FALSE)</f>
        <v>1.6</v>
      </c>
      <c r="P190" s="17">
        <f>VLOOKUP(B190,[1]RPT_LNS_LUONG_CHE_DO!$B$5:$BC$548,54,FALSE)</f>
        <v>6415200</v>
      </c>
      <c r="Q190" s="17">
        <f>VLOOKUP(B190,[1]RPT_LNS_LUONG_CHE_DO!$B$5:$CD$916,81,FALSE)</f>
        <v>0</v>
      </c>
      <c r="R190" s="17">
        <f>VLOOKUP(B190,[1]RPT_PHU_CAP_TN!$B$5:$G$992,6,FALSE)</f>
        <v>0</v>
      </c>
      <c r="S190" s="17">
        <f>VLOOKUP(B190,[1]RPT_TIEN_AN_TRUA!$B$5:$I$993,8,FALSE)</f>
        <v>680000</v>
      </c>
      <c r="T190" s="17">
        <f>VLOOKUP(B190,[1]RPT_LNS_LUONG_CHE_DO!$B$5:$BX$920,75,FALSE)+VLOOKUP(B190,[1]RPT_LNS_LUONG_CHE_DO!$B$5:$BY$920,76,FALSE)</f>
        <v>447115.38461538468</v>
      </c>
      <c r="U190" s="13">
        <f>VLOOKUP(B190,[1]RPT_CAC_KHOAN_GIAM_TRU!$B$4:$I$472,7,FALSE) + VLOOKUP(B190,[1]RPT_CAC_KHOAN_GIAM_TRU!$B$4:$I$472,8,FALSE)</f>
        <v>149038.46153846156</v>
      </c>
      <c r="V190" s="17">
        <f t="shared" si="0"/>
        <v>7542315.384615385</v>
      </c>
      <c r="W190" s="18">
        <f>VLOOKUP(B190,[1]RPT_BAO_HIEM!$B$5:$N$992,11,FALSE)</f>
        <v>310000</v>
      </c>
      <c r="X190" s="18">
        <f>VLOOKUP(B190,[1]RPT_BAO_HIEM!$B$5:$N$992,12,FALSE)</f>
        <v>58125</v>
      </c>
      <c r="Y190" s="18">
        <f>VLOOKUP(B190,[1]RPT_BAO_HIEM!$B$5:$N$992,13,FALSE)</f>
        <v>38750</v>
      </c>
      <c r="Z190" s="19">
        <f>MIN(VLOOKUP(B190,[1]RPT_DOAN_PHI!$B$5:$H$894,7,FALSE),115000)</f>
        <v>38750</v>
      </c>
      <c r="AA190" s="18">
        <f>VLOOKUP(B190,[1]RPT_THUE!$B$5:$H$850,7,FALSE)</f>
        <v>0</v>
      </c>
      <c r="AB190" s="18">
        <f t="shared" si="1"/>
        <v>445625</v>
      </c>
      <c r="AC190" s="20">
        <f t="shared" si="2"/>
        <v>7096690.384615385</v>
      </c>
      <c r="AD190" s="20"/>
      <c r="AE190" s="20"/>
      <c r="AF190" s="20">
        <f t="shared" si="3"/>
        <v>7096690.384615385</v>
      </c>
    </row>
    <row r="191" spans="1:32" ht="19.5" customHeight="1">
      <c r="A191" s="12">
        <f t="shared" si="6"/>
        <v>185</v>
      </c>
      <c r="B191" s="40">
        <f>[1]GD_CHUNG!B193</f>
        <v>13774</v>
      </c>
      <c r="C191" s="42" t="str">
        <f>[1]GD_CHUNG!C193</f>
        <v>Hoàng Thị Kiều Trang</v>
      </c>
      <c r="D191" s="42" t="str">
        <f>[1]GD_CHUNG!D193</f>
        <v>Nhân viên phục vụ hành khách</v>
      </c>
      <c r="E191" s="13" t="str">
        <f>[1]GD_CHUNG!G193</f>
        <v>HD1N</v>
      </c>
      <c r="F191" s="14">
        <f>VLOOKUP(B191,[1]GD_LCD_HS_LNS!$B$4:$E$993,4,FALSE)</f>
        <v>3875000</v>
      </c>
      <c r="G191" s="55">
        <v>19029389451011</v>
      </c>
      <c r="H191" s="15">
        <f>VLOOKUP(B191,[1]GD_CHAM_CONG!$C$6:$AN$934,38,FALSE)</f>
        <v>27</v>
      </c>
      <c r="I191" s="15">
        <f>VLOOKUP(B191,[1]GD_CHAM_CONG!$C$6:$AS$934,39,FALSE)+VLOOKUP(B191,[1]GD_CHAM_CONG!$C$6:$AS$934,40,FALSE)+VLOOKUP(B191,[1]GD_CHAM_CONG!$C$6:$AS$934,41,FALSE)+VLOOKUP(B191,[1]GD_CHAM_CONG!$C$6:$AS$934,42,FALSE)+VLOOKUP(B191,[1]GD_CHAM_CONG!$C$6:$AS$934,43,FALSE)</f>
        <v>0</v>
      </c>
      <c r="J191" s="15">
        <f>VLOOKUP(B191,[1]GD_CHAM_CONG!$C$6:$AV$934,44,FALSE)+VLOOKUP(B191,[1]GD_CHAM_CONG!$C$6:$AV$934,45,FALSE)+VLOOKUP(B191,[1]GD_CHAM_CONG!$C$6:$AV$934,46,FALSE)</f>
        <v>0</v>
      </c>
      <c r="K191" s="15">
        <f>VLOOKUP(B191,[1]GD_CHAM_CONG!$C$6:$AW$934,47,FALSE)</f>
        <v>0</v>
      </c>
      <c r="L191" s="15">
        <f>VLOOKUP(B191,[1]GD_CHAM_CONG!$C$6:$AZ$934,48,FALSE)</f>
        <v>0</v>
      </c>
      <c r="M191" s="15">
        <f>VLOOKUP(B191,[1]GD_CHAM_CONG!$C$6:$BF$934,50,FALSE)+VLOOKUP(B191,[1]GD_CHAM_CONG!$C$6:$BF$934,51,FALSE)+VLOOKUP(B191,[1]GD_CHAM_CONG!$C$6:$BF$934,52,FALSE)+VLOOKUP(B191,[1]GD_CHAM_CONG!$C$6:$BF$934,53,FALSE)+VLOOKUP(B191,[1]GD_CHAM_CONG!$C$6:$BF$934,54,FALSE)</f>
        <v>0</v>
      </c>
      <c r="N191" s="16">
        <f>VLOOKUP(B191,[1]GD_CHAM_CONG!$C$1:$BK$473,61,FALSE)</f>
        <v>0.91</v>
      </c>
      <c r="O191" s="16">
        <f>VLOOKUP(B191,[1]GD_LCD_HS_LNS!$B$4:$F$469,5,FALSE)</f>
        <v>1.6</v>
      </c>
      <c r="P191" s="17">
        <f>VLOOKUP(B191,[1]RPT_LNS_LUONG_CHE_DO!$B$5:$BC$548,54,FALSE)</f>
        <v>5896800.0000000009</v>
      </c>
      <c r="Q191" s="17">
        <f>VLOOKUP(B191,[1]RPT_LNS_LUONG_CHE_DO!$B$5:$CD$916,81,FALSE)</f>
        <v>0</v>
      </c>
      <c r="R191" s="17">
        <f>VLOOKUP(B191,[1]RPT_PHU_CAP_TN!$B$5:$G$992,6,FALSE)</f>
        <v>0</v>
      </c>
      <c r="S191" s="17">
        <f>VLOOKUP(B191,[1]RPT_TIEN_AN_TRUA!$B$5:$I$993,8,FALSE)</f>
        <v>680000</v>
      </c>
      <c r="T191" s="17">
        <f>VLOOKUP(B191,[1]RPT_LNS_LUONG_CHE_DO!$B$5:$BX$920,75,FALSE)+VLOOKUP(B191,[1]RPT_LNS_LUONG_CHE_DO!$B$5:$BY$920,76,FALSE)</f>
        <v>447115.38461538468</v>
      </c>
      <c r="U191" s="13">
        <f>VLOOKUP(B191,[1]RPT_CAC_KHOAN_GIAM_TRU!$B$4:$I$472,7,FALSE) + VLOOKUP(B191,[1]RPT_CAC_KHOAN_GIAM_TRU!$B$4:$I$472,8,FALSE)</f>
        <v>149038.46153846156</v>
      </c>
      <c r="V191" s="17">
        <f t="shared" si="0"/>
        <v>7023915.3846153859</v>
      </c>
      <c r="W191" s="18">
        <f>VLOOKUP(B191,[1]RPT_BAO_HIEM!$B$5:$N$992,11,FALSE)</f>
        <v>310000</v>
      </c>
      <c r="X191" s="18">
        <f>VLOOKUP(B191,[1]RPT_BAO_HIEM!$B$5:$N$992,12,FALSE)</f>
        <v>58125</v>
      </c>
      <c r="Y191" s="18">
        <f>VLOOKUP(B191,[1]RPT_BAO_HIEM!$B$5:$N$992,13,FALSE)</f>
        <v>38750</v>
      </c>
      <c r="Z191" s="19">
        <f>MIN(VLOOKUP(B191,[1]RPT_DOAN_PHI!$B$5:$H$894,7,FALSE),115000)</f>
        <v>38750</v>
      </c>
      <c r="AA191" s="18">
        <f>VLOOKUP(B191,[1]RPT_THUE!$B$5:$H$850,7,FALSE)</f>
        <v>0</v>
      </c>
      <c r="AB191" s="18">
        <f t="shared" si="1"/>
        <v>445625</v>
      </c>
      <c r="AC191" s="20">
        <f t="shared" si="2"/>
        <v>6578290.3846153859</v>
      </c>
      <c r="AD191" s="20"/>
      <c r="AE191" s="20"/>
      <c r="AF191" s="20">
        <f t="shared" si="3"/>
        <v>6578290.3846153859</v>
      </c>
    </row>
    <row r="192" spans="1:32" ht="19.5" customHeight="1">
      <c r="A192" s="12">
        <f t="shared" si="6"/>
        <v>186</v>
      </c>
      <c r="B192" s="40">
        <f>[1]GD_CHUNG!B194</f>
        <v>13775</v>
      </c>
      <c r="C192" s="42" t="str">
        <f>[1]GD_CHUNG!C194</f>
        <v>Ngô Thị Thơm</v>
      </c>
      <c r="D192" s="42" t="str">
        <f>[1]GD_CHUNG!D194</f>
        <v>Nhân viên phục vụ hành khách</v>
      </c>
      <c r="E192" s="13" t="str">
        <f>[1]GD_CHUNG!G194</f>
        <v>HD1N</v>
      </c>
      <c r="F192" s="14">
        <f>VLOOKUP(B192,[1]GD_LCD_HS_LNS!$B$4:$E$993,4,FALSE)</f>
        <v>3875000</v>
      </c>
      <c r="G192" s="55">
        <v>19029389452016</v>
      </c>
      <c r="H192" s="15">
        <f>VLOOKUP(B192,[1]GD_CHAM_CONG!$C$6:$AN$934,38,FALSE)</f>
        <v>27</v>
      </c>
      <c r="I192" s="15">
        <f>VLOOKUP(B192,[1]GD_CHAM_CONG!$C$6:$AS$934,39,FALSE)+VLOOKUP(B192,[1]GD_CHAM_CONG!$C$6:$AS$934,40,FALSE)+VLOOKUP(B192,[1]GD_CHAM_CONG!$C$6:$AS$934,41,FALSE)+VLOOKUP(B192,[1]GD_CHAM_CONG!$C$6:$AS$934,42,FALSE)+VLOOKUP(B192,[1]GD_CHAM_CONG!$C$6:$AS$934,43,FALSE)</f>
        <v>0</v>
      </c>
      <c r="J192" s="15">
        <f>VLOOKUP(B192,[1]GD_CHAM_CONG!$C$6:$AV$934,44,FALSE)+VLOOKUP(B192,[1]GD_CHAM_CONG!$C$6:$AV$934,45,FALSE)+VLOOKUP(B192,[1]GD_CHAM_CONG!$C$6:$AV$934,46,FALSE)</f>
        <v>0</v>
      </c>
      <c r="K192" s="15">
        <f>VLOOKUP(B192,[1]GD_CHAM_CONG!$C$6:$AW$934,47,FALSE)</f>
        <v>0</v>
      </c>
      <c r="L192" s="15">
        <f>VLOOKUP(B192,[1]GD_CHAM_CONG!$C$6:$AZ$934,48,FALSE)</f>
        <v>0</v>
      </c>
      <c r="M192" s="15">
        <f>VLOOKUP(B192,[1]GD_CHAM_CONG!$C$6:$BF$934,50,FALSE)+VLOOKUP(B192,[1]GD_CHAM_CONG!$C$6:$BF$934,51,FALSE)+VLOOKUP(B192,[1]GD_CHAM_CONG!$C$6:$BF$934,52,FALSE)+VLOOKUP(B192,[1]GD_CHAM_CONG!$C$6:$BF$934,53,FALSE)+VLOOKUP(B192,[1]GD_CHAM_CONG!$C$6:$BF$934,54,FALSE)</f>
        <v>0</v>
      </c>
      <c r="N192" s="16">
        <f>VLOOKUP(B192,[1]GD_CHAM_CONG!$C$1:$BK$473,61,FALSE)</f>
        <v>1</v>
      </c>
      <c r="O192" s="16">
        <f>VLOOKUP(B192,[1]GD_LCD_HS_LNS!$B$4:$F$469,5,FALSE)</f>
        <v>1.6</v>
      </c>
      <c r="P192" s="17">
        <f>VLOOKUP(B192,[1]RPT_LNS_LUONG_CHE_DO!$B$5:$BC$548,54,FALSE)</f>
        <v>6480000</v>
      </c>
      <c r="Q192" s="17">
        <f>VLOOKUP(B192,[1]RPT_LNS_LUONG_CHE_DO!$B$5:$CD$916,81,FALSE)</f>
        <v>0</v>
      </c>
      <c r="R192" s="17">
        <f>VLOOKUP(B192,[1]RPT_PHU_CAP_TN!$B$5:$G$992,6,FALSE)</f>
        <v>0</v>
      </c>
      <c r="S192" s="17">
        <f>VLOOKUP(B192,[1]RPT_TIEN_AN_TRUA!$B$5:$I$993,8,FALSE)</f>
        <v>680000</v>
      </c>
      <c r="T192" s="17">
        <f>VLOOKUP(B192,[1]RPT_LNS_LUONG_CHE_DO!$B$5:$BX$920,75,FALSE)+VLOOKUP(B192,[1]RPT_LNS_LUONG_CHE_DO!$B$5:$BY$920,76,FALSE)</f>
        <v>447115.38461538468</v>
      </c>
      <c r="U192" s="13">
        <f>VLOOKUP(B192,[1]RPT_CAC_KHOAN_GIAM_TRU!$B$4:$I$472,7,FALSE) + VLOOKUP(B192,[1]RPT_CAC_KHOAN_GIAM_TRU!$B$4:$I$472,8,FALSE)</f>
        <v>149038.46153846156</v>
      </c>
      <c r="V192" s="17">
        <f t="shared" si="0"/>
        <v>7607115.384615385</v>
      </c>
      <c r="W192" s="18">
        <f>VLOOKUP(B192,[1]RPT_BAO_HIEM!$B$5:$N$992,11,FALSE)</f>
        <v>310000</v>
      </c>
      <c r="X192" s="18">
        <f>VLOOKUP(B192,[1]RPT_BAO_HIEM!$B$5:$N$992,12,FALSE)</f>
        <v>58125</v>
      </c>
      <c r="Y192" s="18">
        <f>VLOOKUP(B192,[1]RPT_BAO_HIEM!$B$5:$N$992,13,FALSE)</f>
        <v>38750</v>
      </c>
      <c r="Z192" s="19">
        <f>MIN(VLOOKUP(B192,[1]RPT_DOAN_PHI!$B$5:$H$894,7,FALSE),115000)</f>
        <v>38750</v>
      </c>
      <c r="AA192" s="18">
        <f>VLOOKUP(B192,[1]RPT_THUE!$B$5:$H$850,7,FALSE)</f>
        <v>0</v>
      </c>
      <c r="AB192" s="18">
        <f t="shared" si="1"/>
        <v>445625</v>
      </c>
      <c r="AC192" s="20">
        <f t="shared" si="2"/>
        <v>7161490.384615385</v>
      </c>
      <c r="AD192" s="20"/>
      <c r="AE192" s="20"/>
      <c r="AF192" s="20">
        <f t="shared" si="3"/>
        <v>7161490.384615385</v>
      </c>
    </row>
    <row r="193" spans="1:32" ht="19.5" customHeight="1">
      <c r="A193" s="12">
        <f t="shared" si="6"/>
        <v>187</v>
      </c>
      <c r="B193" s="40">
        <f>[1]GD_CHUNG!B195</f>
        <v>13776</v>
      </c>
      <c r="C193" s="42" t="str">
        <f>[1]GD_CHUNG!C195</f>
        <v>Đặng Thị Thùy Dương</v>
      </c>
      <c r="D193" s="42" t="str">
        <f>[1]GD_CHUNG!D195</f>
        <v>Nhân viên phục vụ hành khách</v>
      </c>
      <c r="E193" s="13" t="str">
        <f>[1]GD_CHUNG!G195</f>
        <v>HD1N</v>
      </c>
      <c r="F193" s="14">
        <f>VLOOKUP(B193,[1]GD_LCD_HS_LNS!$B$4:$E$993,4,FALSE)</f>
        <v>3875000</v>
      </c>
      <c r="G193" s="55">
        <v>19029389453012</v>
      </c>
      <c r="H193" s="15">
        <f>VLOOKUP(B193,[1]GD_CHAM_CONG!$C$6:$AN$934,38,FALSE)</f>
        <v>27</v>
      </c>
      <c r="I193" s="15">
        <f>VLOOKUP(B193,[1]GD_CHAM_CONG!$C$6:$AS$934,39,FALSE)+VLOOKUP(B193,[1]GD_CHAM_CONG!$C$6:$AS$934,40,FALSE)+VLOOKUP(B193,[1]GD_CHAM_CONG!$C$6:$AS$934,41,FALSE)+VLOOKUP(B193,[1]GD_CHAM_CONG!$C$6:$AS$934,42,FALSE)+VLOOKUP(B193,[1]GD_CHAM_CONG!$C$6:$AS$934,43,FALSE)</f>
        <v>0</v>
      </c>
      <c r="J193" s="15">
        <f>VLOOKUP(B193,[1]GD_CHAM_CONG!$C$6:$AV$934,44,FALSE)+VLOOKUP(B193,[1]GD_CHAM_CONG!$C$6:$AV$934,45,FALSE)+VLOOKUP(B193,[1]GD_CHAM_CONG!$C$6:$AV$934,46,FALSE)</f>
        <v>0</v>
      </c>
      <c r="K193" s="15">
        <f>VLOOKUP(B193,[1]GD_CHAM_CONG!$C$6:$AW$934,47,FALSE)</f>
        <v>0</v>
      </c>
      <c r="L193" s="15">
        <f>VLOOKUP(B193,[1]GD_CHAM_CONG!$C$6:$AZ$934,48,FALSE)</f>
        <v>0</v>
      </c>
      <c r="M193" s="15">
        <f>VLOOKUP(B193,[1]GD_CHAM_CONG!$C$6:$BF$934,50,FALSE)+VLOOKUP(B193,[1]GD_CHAM_CONG!$C$6:$BF$934,51,FALSE)+VLOOKUP(B193,[1]GD_CHAM_CONG!$C$6:$BF$934,52,FALSE)+VLOOKUP(B193,[1]GD_CHAM_CONG!$C$6:$BF$934,53,FALSE)+VLOOKUP(B193,[1]GD_CHAM_CONG!$C$6:$BF$934,54,FALSE)</f>
        <v>0</v>
      </c>
      <c r="N193" s="16">
        <f>VLOOKUP(B193,[1]GD_CHAM_CONG!$C$1:$BK$473,61,FALSE)</f>
        <v>0.88</v>
      </c>
      <c r="O193" s="16">
        <f>VLOOKUP(B193,[1]GD_LCD_HS_LNS!$B$4:$F$469,5,FALSE)</f>
        <v>1.6</v>
      </c>
      <c r="P193" s="17">
        <f>VLOOKUP(B193,[1]RPT_LNS_LUONG_CHE_DO!$B$5:$BC$548,54,FALSE)</f>
        <v>5702400.0000000009</v>
      </c>
      <c r="Q193" s="17">
        <f>VLOOKUP(B193,[1]RPT_LNS_LUONG_CHE_DO!$B$5:$CD$916,81,FALSE)</f>
        <v>0</v>
      </c>
      <c r="R193" s="17">
        <f>VLOOKUP(B193,[1]RPT_PHU_CAP_TN!$B$5:$G$992,6,FALSE)</f>
        <v>0</v>
      </c>
      <c r="S193" s="17">
        <f>VLOOKUP(B193,[1]RPT_TIEN_AN_TRUA!$B$5:$I$993,8,FALSE)</f>
        <v>680000</v>
      </c>
      <c r="T193" s="17">
        <f>VLOOKUP(B193,[1]RPT_LNS_LUONG_CHE_DO!$B$5:$BX$920,75,FALSE)+VLOOKUP(B193,[1]RPT_LNS_LUONG_CHE_DO!$B$5:$BY$920,76,FALSE)</f>
        <v>447115.38461538468</v>
      </c>
      <c r="U193" s="13">
        <f>VLOOKUP(B193,[1]RPT_CAC_KHOAN_GIAM_TRU!$B$4:$I$472,7,FALSE) + VLOOKUP(B193,[1]RPT_CAC_KHOAN_GIAM_TRU!$B$4:$I$472,8,FALSE)</f>
        <v>149038.46153846156</v>
      </c>
      <c r="V193" s="17">
        <f t="shared" si="0"/>
        <v>6829515.3846153859</v>
      </c>
      <c r="W193" s="18">
        <f>VLOOKUP(B193,[1]RPT_BAO_HIEM!$B$5:$N$992,11,FALSE)</f>
        <v>310000</v>
      </c>
      <c r="X193" s="18">
        <f>VLOOKUP(B193,[1]RPT_BAO_HIEM!$B$5:$N$992,12,FALSE)</f>
        <v>58125</v>
      </c>
      <c r="Y193" s="18">
        <f>VLOOKUP(B193,[1]RPT_BAO_HIEM!$B$5:$N$992,13,FALSE)</f>
        <v>38750</v>
      </c>
      <c r="Z193" s="19">
        <f>MIN(VLOOKUP(B193,[1]RPT_DOAN_PHI!$B$5:$H$894,7,FALSE),115000)</f>
        <v>38750</v>
      </c>
      <c r="AA193" s="18">
        <f>VLOOKUP(B193,[1]RPT_THUE!$B$5:$H$850,7,FALSE)</f>
        <v>0</v>
      </c>
      <c r="AB193" s="18">
        <f t="shared" si="1"/>
        <v>445625</v>
      </c>
      <c r="AC193" s="20">
        <f t="shared" si="2"/>
        <v>6383890.3846153859</v>
      </c>
      <c r="AD193" s="20"/>
      <c r="AE193" s="20"/>
      <c r="AF193" s="20">
        <f t="shared" si="3"/>
        <v>6383890.3846153859</v>
      </c>
    </row>
    <row r="194" spans="1:32" ht="19.5" customHeight="1">
      <c r="A194" s="12">
        <f t="shared" si="6"/>
        <v>188</v>
      </c>
      <c r="B194" s="40">
        <f>[1]GD_CHUNG!B196</f>
        <v>13778</v>
      </c>
      <c r="C194" s="42" t="str">
        <f>[1]GD_CHUNG!C196</f>
        <v>Nguyễn Phương Cương</v>
      </c>
      <c r="D194" s="42" t="str">
        <f>[1]GD_CHUNG!D196</f>
        <v>Nhân viên phục vụ hành khách</v>
      </c>
      <c r="E194" s="13" t="str">
        <f>[1]GD_CHUNG!G196</f>
        <v>HD1N</v>
      </c>
      <c r="F194" s="14">
        <f>VLOOKUP(B194,[1]GD_LCD_HS_LNS!$B$4:$E$993,4,FALSE)</f>
        <v>3875000</v>
      </c>
      <c r="G194" s="54">
        <v>19028629788010</v>
      </c>
      <c r="H194" s="15">
        <f>VLOOKUP(B194,[1]GD_CHAM_CONG!$C$6:$AN$934,38,FALSE)</f>
        <v>27</v>
      </c>
      <c r="I194" s="15">
        <f>VLOOKUP(B194,[1]GD_CHAM_CONG!$C$6:$AS$934,39,FALSE)+VLOOKUP(B194,[1]GD_CHAM_CONG!$C$6:$AS$934,40,FALSE)+VLOOKUP(B194,[1]GD_CHAM_CONG!$C$6:$AS$934,41,FALSE)+VLOOKUP(B194,[1]GD_CHAM_CONG!$C$6:$AS$934,42,FALSE)+VLOOKUP(B194,[1]GD_CHAM_CONG!$C$6:$AS$934,43,FALSE)</f>
        <v>0</v>
      </c>
      <c r="J194" s="15">
        <f>VLOOKUP(B194,[1]GD_CHAM_CONG!$C$6:$AV$934,44,FALSE)+VLOOKUP(B194,[1]GD_CHAM_CONG!$C$6:$AV$934,45,FALSE)+VLOOKUP(B194,[1]GD_CHAM_CONG!$C$6:$AV$934,46,FALSE)</f>
        <v>0</v>
      </c>
      <c r="K194" s="15">
        <f>VLOOKUP(B194,[1]GD_CHAM_CONG!$C$6:$AW$934,47,FALSE)</f>
        <v>0</v>
      </c>
      <c r="L194" s="15">
        <f>VLOOKUP(B194,[1]GD_CHAM_CONG!$C$6:$AZ$934,48,FALSE)</f>
        <v>0</v>
      </c>
      <c r="M194" s="15">
        <f>VLOOKUP(B194,[1]GD_CHAM_CONG!$C$6:$BF$934,50,FALSE)+VLOOKUP(B194,[1]GD_CHAM_CONG!$C$6:$BF$934,51,FALSE)+VLOOKUP(B194,[1]GD_CHAM_CONG!$C$6:$BF$934,52,FALSE)+VLOOKUP(B194,[1]GD_CHAM_CONG!$C$6:$BF$934,53,FALSE)+VLOOKUP(B194,[1]GD_CHAM_CONG!$C$6:$BF$934,54,FALSE)</f>
        <v>0</v>
      </c>
      <c r="N194" s="16">
        <f>VLOOKUP(B194,[1]GD_CHAM_CONG!$C$1:$BK$473,61,FALSE)</f>
        <v>0.87</v>
      </c>
      <c r="O194" s="16">
        <f>VLOOKUP(B194,[1]GD_LCD_HS_LNS!$B$4:$F$469,5,FALSE)</f>
        <v>1.6</v>
      </c>
      <c r="P194" s="17">
        <f>VLOOKUP(B194,[1]RPT_LNS_LUONG_CHE_DO!$B$5:$BC$548,54,FALSE)</f>
        <v>5637600.0000000009</v>
      </c>
      <c r="Q194" s="17">
        <f>VLOOKUP(B194,[1]RPT_LNS_LUONG_CHE_DO!$B$5:$CD$916,81,FALSE)</f>
        <v>0</v>
      </c>
      <c r="R194" s="17">
        <f>VLOOKUP(B194,[1]RPT_PHU_CAP_TN!$B$5:$G$992,6,FALSE)</f>
        <v>0</v>
      </c>
      <c r="S194" s="17">
        <f>VLOOKUP(B194,[1]RPT_TIEN_AN_TRUA!$B$5:$I$993,8,FALSE)</f>
        <v>680000</v>
      </c>
      <c r="T194" s="17">
        <f>VLOOKUP(B194,[1]RPT_LNS_LUONG_CHE_DO!$B$5:$BX$920,75,FALSE)+VLOOKUP(B194,[1]RPT_LNS_LUONG_CHE_DO!$B$5:$BY$920,76,FALSE)</f>
        <v>447115.38461538468</v>
      </c>
      <c r="U194" s="13">
        <f>VLOOKUP(B194,[1]RPT_CAC_KHOAN_GIAM_TRU!$B$4:$I$472,7,FALSE) + VLOOKUP(B194,[1]RPT_CAC_KHOAN_GIAM_TRU!$B$4:$I$472,8,FALSE)</f>
        <v>149038.46153846156</v>
      </c>
      <c r="V194" s="17">
        <f t="shared" si="0"/>
        <v>6764715.3846153859</v>
      </c>
      <c r="W194" s="18">
        <f>VLOOKUP(B194,[1]RPT_BAO_HIEM!$B$5:$N$992,11,FALSE)</f>
        <v>310000</v>
      </c>
      <c r="X194" s="18">
        <f>VLOOKUP(B194,[1]RPT_BAO_HIEM!$B$5:$N$992,12,FALSE)</f>
        <v>58125</v>
      </c>
      <c r="Y194" s="18">
        <f>VLOOKUP(B194,[1]RPT_BAO_HIEM!$B$5:$N$992,13,FALSE)</f>
        <v>38750</v>
      </c>
      <c r="Z194" s="19">
        <f>MIN(VLOOKUP(B194,[1]RPT_DOAN_PHI!$B$5:$H$894,7,FALSE),115000)</f>
        <v>38750</v>
      </c>
      <c r="AA194" s="18">
        <f>VLOOKUP(B194,[1]RPT_THUE!$B$5:$H$850,7,FALSE)</f>
        <v>0</v>
      </c>
      <c r="AB194" s="18">
        <f t="shared" si="1"/>
        <v>445625</v>
      </c>
      <c r="AC194" s="20">
        <f t="shared" si="2"/>
        <v>6319090.3846153859</v>
      </c>
      <c r="AD194" s="20"/>
      <c r="AE194" s="20"/>
      <c r="AF194" s="20">
        <f t="shared" si="3"/>
        <v>6319090.3846153859</v>
      </c>
    </row>
    <row r="195" spans="1:32" ht="19.5" customHeight="1">
      <c r="A195" s="12">
        <f t="shared" si="6"/>
        <v>189</v>
      </c>
      <c r="B195" s="40">
        <f>[1]GD_CHUNG!B197</f>
        <v>13779</v>
      </c>
      <c r="C195" s="42" t="str">
        <f>[1]GD_CHUNG!C197</f>
        <v>Lê Hoàng Gia</v>
      </c>
      <c r="D195" s="42" t="str">
        <f>[1]GD_CHUNG!D197</f>
        <v>Nhân viên phục vụ hành khách</v>
      </c>
      <c r="E195" s="13" t="str">
        <f>[1]GD_CHUNG!G197</f>
        <v>HD1N</v>
      </c>
      <c r="F195" s="14">
        <f>VLOOKUP(B195,[1]GD_LCD_HS_LNS!$B$4:$E$993,4,FALSE)</f>
        <v>3875000</v>
      </c>
      <c r="G195" s="55">
        <v>19029389454019</v>
      </c>
      <c r="H195" s="15">
        <f>VLOOKUP(B195,[1]GD_CHAM_CONG!$C$6:$AN$934,38,FALSE)</f>
        <v>27</v>
      </c>
      <c r="I195" s="15">
        <f>VLOOKUP(B195,[1]GD_CHAM_CONG!$C$6:$AS$934,39,FALSE)+VLOOKUP(B195,[1]GD_CHAM_CONG!$C$6:$AS$934,40,FALSE)+VLOOKUP(B195,[1]GD_CHAM_CONG!$C$6:$AS$934,41,FALSE)+VLOOKUP(B195,[1]GD_CHAM_CONG!$C$6:$AS$934,42,FALSE)+VLOOKUP(B195,[1]GD_CHAM_CONG!$C$6:$AS$934,43,FALSE)</f>
        <v>0</v>
      </c>
      <c r="J195" s="15">
        <f>VLOOKUP(B195,[1]GD_CHAM_CONG!$C$6:$AV$934,44,FALSE)+VLOOKUP(B195,[1]GD_CHAM_CONG!$C$6:$AV$934,45,FALSE)+VLOOKUP(B195,[1]GD_CHAM_CONG!$C$6:$AV$934,46,FALSE)</f>
        <v>0</v>
      </c>
      <c r="K195" s="15">
        <f>VLOOKUP(B195,[1]GD_CHAM_CONG!$C$6:$AW$934,47,FALSE)</f>
        <v>0</v>
      </c>
      <c r="L195" s="15">
        <f>VLOOKUP(B195,[1]GD_CHAM_CONG!$C$6:$AZ$934,48,FALSE)</f>
        <v>0</v>
      </c>
      <c r="M195" s="15">
        <f>VLOOKUP(B195,[1]GD_CHAM_CONG!$C$6:$BF$934,50,FALSE)+VLOOKUP(B195,[1]GD_CHAM_CONG!$C$6:$BF$934,51,FALSE)+VLOOKUP(B195,[1]GD_CHAM_CONG!$C$6:$BF$934,52,FALSE)+VLOOKUP(B195,[1]GD_CHAM_CONG!$C$6:$BF$934,53,FALSE)+VLOOKUP(B195,[1]GD_CHAM_CONG!$C$6:$BF$934,54,FALSE)</f>
        <v>0</v>
      </c>
      <c r="N195" s="16">
        <f>VLOOKUP(B195,[1]GD_CHAM_CONG!$C$1:$BK$473,61,FALSE)</f>
        <v>1</v>
      </c>
      <c r="O195" s="16">
        <f>VLOOKUP(B195,[1]GD_LCD_HS_LNS!$B$4:$F$469,5,FALSE)</f>
        <v>1.6</v>
      </c>
      <c r="P195" s="17">
        <f>VLOOKUP(B195,[1]RPT_LNS_LUONG_CHE_DO!$B$5:$BC$548,54,FALSE)</f>
        <v>6480000</v>
      </c>
      <c r="Q195" s="17">
        <f>VLOOKUP(B195,[1]RPT_LNS_LUONG_CHE_DO!$B$5:$CD$916,81,FALSE)</f>
        <v>0</v>
      </c>
      <c r="R195" s="17">
        <f>VLOOKUP(B195,[1]RPT_PHU_CAP_TN!$B$5:$G$992,6,FALSE)</f>
        <v>0</v>
      </c>
      <c r="S195" s="17">
        <f>VLOOKUP(B195,[1]RPT_TIEN_AN_TRUA!$B$5:$I$993,8,FALSE)</f>
        <v>680000</v>
      </c>
      <c r="T195" s="17">
        <f>VLOOKUP(B195,[1]RPT_LNS_LUONG_CHE_DO!$B$5:$BX$920,75,FALSE)+VLOOKUP(B195,[1]RPT_LNS_LUONG_CHE_DO!$B$5:$BY$920,76,FALSE)</f>
        <v>447115.38461538468</v>
      </c>
      <c r="U195" s="13">
        <f>VLOOKUP(B195,[1]RPT_CAC_KHOAN_GIAM_TRU!$B$4:$I$472,7,FALSE) + VLOOKUP(B195,[1]RPT_CAC_KHOAN_GIAM_TRU!$B$4:$I$472,8,FALSE)</f>
        <v>149038.46153846156</v>
      </c>
      <c r="V195" s="17">
        <f t="shared" si="0"/>
        <v>7607115.384615385</v>
      </c>
      <c r="W195" s="18">
        <f>VLOOKUP(B195,[1]RPT_BAO_HIEM!$B$5:$N$992,11,FALSE)</f>
        <v>310000</v>
      </c>
      <c r="X195" s="18">
        <f>VLOOKUP(B195,[1]RPT_BAO_HIEM!$B$5:$N$992,12,FALSE)</f>
        <v>58125</v>
      </c>
      <c r="Y195" s="18">
        <f>VLOOKUP(B195,[1]RPT_BAO_HIEM!$B$5:$N$992,13,FALSE)</f>
        <v>38750</v>
      </c>
      <c r="Z195" s="19">
        <f>MIN(VLOOKUP(B195,[1]RPT_DOAN_PHI!$B$5:$H$894,7,FALSE),115000)</f>
        <v>38750</v>
      </c>
      <c r="AA195" s="18">
        <f>VLOOKUP(B195,[1]RPT_THUE!$B$5:$H$850,7,FALSE)</f>
        <v>0</v>
      </c>
      <c r="AB195" s="18">
        <f t="shared" si="1"/>
        <v>445625</v>
      </c>
      <c r="AC195" s="20">
        <f t="shared" si="2"/>
        <v>7161490.384615385</v>
      </c>
      <c r="AD195" s="20"/>
      <c r="AE195" s="20"/>
      <c r="AF195" s="20">
        <f t="shared" si="3"/>
        <v>7161490.384615385</v>
      </c>
    </row>
    <row r="196" spans="1:32" ht="19.5" customHeight="1">
      <c r="A196" s="12">
        <f t="shared" si="6"/>
        <v>190</v>
      </c>
      <c r="B196" s="40">
        <f>[1]GD_CHUNG!B198</f>
        <v>13780</v>
      </c>
      <c r="C196" s="42" t="str">
        <f>[1]GD_CHUNG!C198</f>
        <v>Nguyễn Quang Hà Sơn</v>
      </c>
      <c r="D196" s="42" t="str">
        <f>[1]GD_CHUNG!D198</f>
        <v>Nhân viên phục vụ hành khách</v>
      </c>
      <c r="E196" s="13" t="str">
        <f>[1]GD_CHUNG!G198</f>
        <v>HD1N</v>
      </c>
      <c r="F196" s="14">
        <f>VLOOKUP(B196,[1]GD_LCD_HS_LNS!$B$4:$E$993,4,FALSE)</f>
        <v>3875000</v>
      </c>
      <c r="G196" s="55">
        <v>19028333069027</v>
      </c>
      <c r="H196" s="15">
        <f>VLOOKUP(B196,[1]GD_CHAM_CONG!$C$6:$AN$934,38,FALSE)</f>
        <v>27</v>
      </c>
      <c r="I196" s="15">
        <f>VLOOKUP(B196,[1]GD_CHAM_CONG!$C$6:$AS$934,39,FALSE)+VLOOKUP(B196,[1]GD_CHAM_CONG!$C$6:$AS$934,40,FALSE)+VLOOKUP(B196,[1]GD_CHAM_CONG!$C$6:$AS$934,41,FALSE)+VLOOKUP(B196,[1]GD_CHAM_CONG!$C$6:$AS$934,42,FALSE)+VLOOKUP(B196,[1]GD_CHAM_CONG!$C$6:$AS$934,43,FALSE)</f>
        <v>0</v>
      </c>
      <c r="J196" s="15">
        <f>VLOOKUP(B196,[1]GD_CHAM_CONG!$C$6:$AV$934,44,FALSE)+VLOOKUP(B196,[1]GD_CHAM_CONG!$C$6:$AV$934,45,FALSE)+VLOOKUP(B196,[1]GD_CHAM_CONG!$C$6:$AV$934,46,FALSE)</f>
        <v>0</v>
      </c>
      <c r="K196" s="15">
        <f>VLOOKUP(B196,[1]GD_CHAM_CONG!$C$6:$AW$934,47,FALSE)</f>
        <v>0</v>
      </c>
      <c r="L196" s="15">
        <f>VLOOKUP(B196,[1]GD_CHAM_CONG!$C$6:$AZ$934,48,FALSE)</f>
        <v>0</v>
      </c>
      <c r="M196" s="15">
        <f>VLOOKUP(B196,[1]GD_CHAM_CONG!$C$6:$BF$934,50,FALSE)+VLOOKUP(B196,[1]GD_CHAM_CONG!$C$6:$BF$934,51,FALSE)+VLOOKUP(B196,[1]GD_CHAM_CONG!$C$6:$BF$934,52,FALSE)+VLOOKUP(B196,[1]GD_CHAM_CONG!$C$6:$BF$934,53,FALSE)+VLOOKUP(B196,[1]GD_CHAM_CONG!$C$6:$BF$934,54,FALSE)</f>
        <v>0</v>
      </c>
      <c r="N196" s="16">
        <f>VLOOKUP(B196,[1]GD_CHAM_CONG!$C$1:$BK$473,61,FALSE)</f>
        <v>1.05</v>
      </c>
      <c r="O196" s="16">
        <f>VLOOKUP(B196,[1]GD_LCD_HS_LNS!$B$4:$F$469,5,FALSE)</f>
        <v>1.6</v>
      </c>
      <c r="P196" s="17">
        <f>VLOOKUP(B196,[1]RPT_LNS_LUONG_CHE_DO!$B$5:$BC$548,54,FALSE)</f>
        <v>6804000.0000000009</v>
      </c>
      <c r="Q196" s="17">
        <f>VLOOKUP(B196,[1]RPT_LNS_LUONG_CHE_DO!$B$5:$CD$916,81,FALSE)</f>
        <v>0</v>
      </c>
      <c r="R196" s="17">
        <f>VLOOKUP(B196,[1]RPT_PHU_CAP_TN!$B$5:$G$992,6,FALSE)</f>
        <v>0</v>
      </c>
      <c r="S196" s="17">
        <f>VLOOKUP(B196,[1]RPT_TIEN_AN_TRUA!$B$5:$I$993,8,FALSE)</f>
        <v>680000</v>
      </c>
      <c r="T196" s="17">
        <f>VLOOKUP(B196,[1]RPT_LNS_LUONG_CHE_DO!$B$5:$BX$920,75,FALSE)+VLOOKUP(B196,[1]RPT_LNS_LUONG_CHE_DO!$B$5:$BY$920,76,FALSE)</f>
        <v>447115.38461538468</v>
      </c>
      <c r="U196" s="13">
        <f>VLOOKUP(B196,[1]RPT_CAC_KHOAN_GIAM_TRU!$B$4:$I$472,7,FALSE) + VLOOKUP(B196,[1]RPT_CAC_KHOAN_GIAM_TRU!$B$4:$I$472,8,FALSE)</f>
        <v>149038.46153846156</v>
      </c>
      <c r="V196" s="17">
        <f t="shared" si="0"/>
        <v>7931115.3846153859</v>
      </c>
      <c r="W196" s="18">
        <f>VLOOKUP(B196,[1]RPT_BAO_HIEM!$B$5:$N$992,11,FALSE)</f>
        <v>310000</v>
      </c>
      <c r="X196" s="18">
        <f>VLOOKUP(B196,[1]RPT_BAO_HIEM!$B$5:$N$992,12,FALSE)</f>
        <v>58125</v>
      </c>
      <c r="Y196" s="18">
        <f>VLOOKUP(B196,[1]RPT_BAO_HIEM!$B$5:$N$992,13,FALSE)</f>
        <v>38750</v>
      </c>
      <c r="Z196" s="19">
        <f>MIN(VLOOKUP(B196,[1]RPT_DOAN_PHI!$B$5:$H$894,7,FALSE),115000)</f>
        <v>38750</v>
      </c>
      <c r="AA196" s="18">
        <f>VLOOKUP(B196,[1]RPT_THUE!$B$5:$H$850,7,FALSE)</f>
        <v>0</v>
      </c>
      <c r="AB196" s="18">
        <f t="shared" si="1"/>
        <v>445625</v>
      </c>
      <c r="AC196" s="20">
        <f t="shared" si="2"/>
        <v>7485490.3846153859</v>
      </c>
      <c r="AD196" s="20"/>
      <c r="AE196" s="20"/>
      <c r="AF196" s="20">
        <f t="shared" si="3"/>
        <v>7485490.3846153859</v>
      </c>
    </row>
    <row r="197" spans="1:32" ht="19.5" customHeight="1">
      <c r="A197" s="12">
        <f t="shared" si="6"/>
        <v>191</v>
      </c>
      <c r="B197" s="40">
        <f>[1]GD_CHUNG!B199</f>
        <v>13781</v>
      </c>
      <c r="C197" s="42" t="str">
        <f>[1]GD_CHUNG!C199</f>
        <v>Bùi Anh Tuấn</v>
      </c>
      <c r="D197" s="42" t="str">
        <f>[1]GD_CHUNG!D199</f>
        <v>Nhân viên phục vụ hành khách</v>
      </c>
      <c r="E197" s="13" t="str">
        <f>[1]GD_CHUNG!G199</f>
        <v>HD1N</v>
      </c>
      <c r="F197" s="14">
        <f>VLOOKUP(B197,[1]GD_LCD_HS_LNS!$B$4:$E$993,4,FALSE)</f>
        <v>3875000</v>
      </c>
      <c r="G197" s="55">
        <v>19029389456011</v>
      </c>
      <c r="H197" s="15">
        <f>VLOOKUP(B197,[1]GD_CHAM_CONG!$C$6:$AN$934,38,FALSE)</f>
        <v>27</v>
      </c>
      <c r="I197" s="15">
        <f>VLOOKUP(B197,[1]GD_CHAM_CONG!$C$6:$AS$934,39,FALSE)+VLOOKUP(B197,[1]GD_CHAM_CONG!$C$6:$AS$934,40,FALSE)+VLOOKUP(B197,[1]GD_CHAM_CONG!$C$6:$AS$934,41,FALSE)+VLOOKUP(B197,[1]GD_CHAM_CONG!$C$6:$AS$934,42,FALSE)+VLOOKUP(B197,[1]GD_CHAM_CONG!$C$6:$AS$934,43,FALSE)</f>
        <v>0</v>
      </c>
      <c r="J197" s="15">
        <f>VLOOKUP(B197,[1]GD_CHAM_CONG!$C$6:$AV$934,44,FALSE)+VLOOKUP(B197,[1]GD_CHAM_CONG!$C$6:$AV$934,45,FALSE)+VLOOKUP(B197,[1]GD_CHAM_CONG!$C$6:$AV$934,46,FALSE)</f>
        <v>0</v>
      </c>
      <c r="K197" s="15">
        <f>VLOOKUP(B197,[1]GD_CHAM_CONG!$C$6:$AW$934,47,FALSE)</f>
        <v>0</v>
      </c>
      <c r="L197" s="15">
        <f>VLOOKUP(B197,[1]GD_CHAM_CONG!$C$6:$AZ$934,48,FALSE)</f>
        <v>0</v>
      </c>
      <c r="M197" s="15">
        <f>VLOOKUP(B197,[1]GD_CHAM_CONG!$C$6:$BF$934,50,FALSE)+VLOOKUP(B197,[1]GD_CHAM_CONG!$C$6:$BF$934,51,FALSE)+VLOOKUP(B197,[1]GD_CHAM_CONG!$C$6:$BF$934,52,FALSE)+VLOOKUP(B197,[1]GD_CHAM_CONG!$C$6:$BF$934,53,FALSE)+VLOOKUP(B197,[1]GD_CHAM_CONG!$C$6:$BF$934,54,FALSE)</f>
        <v>0</v>
      </c>
      <c r="N197" s="16">
        <f>VLOOKUP(B197,[1]GD_CHAM_CONG!$C$1:$BK$473,61,FALSE)</f>
        <v>0.87</v>
      </c>
      <c r="O197" s="16">
        <f>VLOOKUP(B197,[1]GD_LCD_HS_LNS!$B$4:$F$469,5,FALSE)</f>
        <v>1.6</v>
      </c>
      <c r="P197" s="17">
        <f>VLOOKUP(B197,[1]RPT_LNS_LUONG_CHE_DO!$B$5:$BC$548,54,FALSE)</f>
        <v>5637600.0000000009</v>
      </c>
      <c r="Q197" s="17">
        <f>VLOOKUP(B197,[1]RPT_LNS_LUONG_CHE_DO!$B$5:$CD$916,81,FALSE)</f>
        <v>0</v>
      </c>
      <c r="R197" s="17">
        <f>VLOOKUP(B197,[1]RPT_PHU_CAP_TN!$B$5:$G$992,6,FALSE)</f>
        <v>0</v>
      </c>
      <c r="S197" s="17">
        <f>VLOOKUP(B197,[1]RPT_TIEN_AN_TRUA!$B$5:$I$993,8,FALSE)</f>
        <v>680000</v>
      </c>
      <c r="T197" s="17">
        <f>VLOOKUP(B197,[1]RPT_LNS_LUONG_CHE_DO!$B$5:$BX$920,75,FALSE)+VLOOKUP(B197,[1]RPT_LNS_LUONG_CHE_DO!$B$5:$BY$920,76,FALSE)</f>
        <v>447115.38461538468</v>
      </c>
      <c r="U197" s="13">
        <f>VLOOKUP(B197,[1]RPT_CAC_KHOAN_GIAM_TRU!$B$4:$I$472,7,FALSE) + VLOOKUP(B197,[1]RPT_CAC_KHOAN_GIAM_TRU!$B$4:$I$472,8,FALSE)</f>
        <v>149038.46153846156</v>
      </c>
      <c r="V197" s="17">
        <f t="shared" si="0"/>
        <v>6764715.3846153859</v>
      </c>
      <c r="W197" s="18">
        <f>VLOOKUP(B197,[1]RPT_BAO_HIEM!$B$5:$N$992,11,FALSE)</f>
        <v>310000</v>
      </c>
      <c r="X197" s="18">
        <f>VLOOKUP(B197,[1]RPT_BAO_HIEM!$B$5:$N$992,12,FALSE)</f>
        <v>58125</v>
      </c>
      <c r="Y197" s="18">
        <f>VLOOKUP(B197,[1]RPT_BAO_HIEM!$B$5:$N$992,13,FALSE)</f>
        <v>38750</v>
      </c>
      <c r="Z197" s="19">
        <f>MIN(VLOOKUP(B197,[1]RPT_DOAN_PHI!$B$5:$H$894,7,FALSE),115000)</f>
        <v>38750</v>
      </c>
      <c r="AA197" s="18">
        <f>VLOOKUP(B197,[1]RPT_THUE!$B$5:$H$850,7,FALSE)</f>
        <v>0</v>
      </c>
      <c r="AB197" s="18">
        <f t="shared" si="1"/>
        <v>445625</v>
      </c>
      <c r="AC197" s="20">
        <f t="shared" si="2"/>
        <v>6319090.3846153859</v>
      </c>
      <c r="AD197" s="20"/>
      <c r="AE197" s="20"/>
      <c r="AF197" s="20">
        <f t="shared" si="3"/>
        <v>6319090.3846153859</v>
      </c>
    </row>
    <row r="198" spans="1:32" ht="19.5" customHeight="1">
      <c r="A198" s="12">
        <f t="shared" si="6"/>
        <v>192</v>
      </c>
      <c r="B198" s="40">
        <f>[1]GD_CHUNG!B200</f>
        <v>13782</v>
      </c>
      <c r="C198" s="42" t="str">
        <f>[1]GD_CHUNG!C200</f>
        <v>Hoàng Thanh Tùng</v>
      </c>
      <c r="D198" s="42" t="str">
        <f>[1]GD_CHUNG!D200</f>
        <v>Nhân viên phục vụ hành khách</v>
      </c>
      <c r="E198" s="13" t="str">
        <f>[1]GD_CHUNG!G200</f>
        <v>HD1N</v>
      </c>
      <c r="F198" s="14">
        <f>VLOOKUP(B198,[1]GD_LCD_HS_LNS!$B$4:$E$993,4,FALSE)</f>
        <v>3875000</v>
      </c>
      <c r="G198" s="55">
        <v>19024697161012</v>
      </c>
      <c r="H198" s="15">
        <f>VLOOKUP(B198,[1]GD_CHAM_CONG!$C$6:$AN$934,38,FALSE)</f>
        <v>27</v>
      </c>
      <c r="I198" s="15">
        <f>VLOOKUP(B198,[1]GD_CHAM_CONG!$C$6:$AS$934,39,FALSE)+VLOOKUP(B198,[1]GD_CHAM_CONG!$C$6:$AS$934,40,FALSE)+VLOOKUP(B198,[1]GD_CHAM_CONG!$C$6:$AS$934,41,FALSE)+VLOOKUP(B198,[1]GD_CHAM_CONG!$C$6:$AS$934,42,FALSE)+VLOOKUP(B198,[1]GD_CHAM_CONG!$C$6:$AS$934,43,FALSE)</f>
        <v>0</v>
      </c>
      <c r="J198" s="15">
        <f>VLOOKUP(B198,[1]GD_CHAM_CONG!$C$6:$AV$934,44,FALSE)+VLOOKUP(B198,[1]GD_CHAM_CONG!$C$6:$AV$934,45,FALSE)+VLOOKUP(B198,[1]GD_CHAM_CONG!$C$6:$AV$934,46,FALSE)</f>
        <v>0</v>
      </c>
      <c r="K198" s="15">
        <f>VLOOKUP(B198,[1]GD_CHAM_CONG!$C$6:$AW$934,47,FALSE)</f>
        <v>0</v>
      </c>
      <c r="L198" s="15">
        <f>VLOOKUP(B198,[1]GD_CHAM_CONG!$C$6:$AZ$934,48,FALSE)</f>
        <v>0</v>
      </c>
      <c r="M198" s="15">
        <f>VLOOKUP(B198,[1]GD_CHAM_CONG!$C$6:$BF$934,50,FALSE)+VLOOKUP(B198,[1]GD_CHAM_CONG!$C$6:$BF$934,51,FALSE)+VLOOKUP(B198,[1]GD_CHAM_CONG!$C$6:$BF$934,52,FALSE)+VLOOKUP(B198,[1]GD_CHAM_CONG!$C$6:$BF$934,53,FALSE)+VLOOKUP(B198,[1]GD_CHAM_CONG!$C$6:$BF$934,54,FALSE)</f>
        <v>0</v>
      </c>
      <c r="N198" s="16">
        <f>VLOOKUP(B198,[1]GD_CHAM_CONG!$C$1:$BK$473,61,FALSE)</f>
        <v>1</v>
      </c>
      <c r="O198" s="16">
        <f>VLOOKUP(B198,[1]GD_LCD_HS_LNS!$B$4:$F$469,5,FALSE)</f>
        <v>1.6</v>
      </c>
      <c r="P198" s="17">
        <f>VLOOKUP(B198,[1]RPT_LNS_LUONG_CHE_DO!$B$5:$BC$548,54,FALSE)</f>
        <v>6480000</v>
      </c>
      <c r="Q198" s="17">
        <f>VLOOKUP(B198,[1]RPT_LNS_LUONG_CHE_DO!$B$5:$CD$916,81,FALSE)</f>
        <v>0</v>
      </c>
      <c r="R198" s="17">
        <f>VLOOKUP(B198,[1]RPT_PHU_CAP_TN!$B$5:$G$992,6,FALSE)</f>
        <v>0</v>
      </c>
      <c r="S198" s="17">
        <f>VLOOKUP(B198,[1]RPT_TIEN_AN_TRUA!$B$5:$I$993,8,FALSE)</f>
        <v>680000</v>
      </c>
      <c r="T198" s="17">
        <f>VLOOKUP(B198,[1]RPT_LNS_LUONG_CHE_DO!$B$5:$BX$920,75,FALSE)+VLOOKUP(B198,[1]RPT_LNS_LUONG_CHE_DO!$B$5:$BY$920,76,FALSE)</f>
        <v>447115.38461538468</v>
      </c>
      <c r="U198" s="13">
        <f>VLOOKUP(B198,[1]RPT_CAC_KHOAN_GIAM_TRU!$B$4:$I$472,7,FALSE) + VLOOKUP(B198,[1]RPT_CAC_KHOAN_GIAM_TRU!$B$4:$I$472,8,FALSE)</f>
        <v>149038.46153846156</v>
      </c>
      <c r="V198" s="17">
        <f t="shared" si="0"/>
        <v>7607115.384615385</v>
      </c>
      <c r="W198" s="18">
        <f>VLOOKUP(B198,[1]RPT_BAO_HIEM!$B$5:$N$992,11,FALSE)</f>
        <v>310000</v>
      </c>
      <c r="X198" s="18">
        <f>VLOOKUP(B198,[1]RPT_BAO_HIEM!$B$5:$N$992,12,FALSE)</f>
        <v>58125</v>
      </c>
      <c r="Y198" s="18">
        <f>VLOOKUP(B198,[1]RPT_BAO_HIEM!$B$5:$N$992,13,FALSE)</f>
        <v>38750</v>
      </c>
      <c r="Z198" s="19">
        <f>MIN(VLOOKUP(B198,[1]RPT_DOAN_PHI!$B$5:$H$894,7,FALSE),115000)</f>
        <v>38750</v>
      </c>
      <c r="AA198" s="18">
        <f>VLOOKUP(B198,[1]RPT_THUE!$B$5:$H$850,7,FALSE)</f>
        <v>0</v>
      </c>
      <c r="AB198" s="18">
        <f t="shared" si="1"/>
        <v>445625</v>
      </c>
      <c r="AC198" s="20">
        <f t="shared" si="2"/>
        <v>7161490.384615385</v>
      </c>
      <c r="AD198" s="20"/>
      <c r="AE198" s="20"/>
      <c r="AF198" s="20">
        <f t="shared" si="3"/>
        <v>7161490.384615385</v>
      </c>
    </row>
    <row r="199" spans="1:32" ht="19.5" customHeight="1">
      <c r="A199" s="12">
        <f t="shared" si="6"/>
        <v>193</v>
      </c>
      <c r="B199" s="40">
        <f>[1]GD_CHUNG!B201</f>
        <v>13784</v>
      </c>
      <c r="C199" s="42" t="str">
        <f>[1]GD_CHUNG!C201</f>
        <v>Đoàn Duy Anh</v>
      </c>
      <c r="D199" s="42" t="str">
        <f>[1]GD_CHUNG!D201</f>
        <v>Nhân viên phục vụ hành khách</v>
      </c>
      <c r="E199" s="13" t="str">
        <f>[1]GD_CHUNG!G201</f>
        <v>HD1N</v>
      </c>
      <c r="F199" s="14">
        <f>VLOOKUP(B199,[1]GD_LCD_HS_LNS!$B$4:$E$993,4,FALSE)</f>
        <v>3875000</v>
      </c>
      <c r="G199" s="55">
        <v>19029389460019</v>
      </c>
      <c r="H199" s="15">
        <f>VLOOKUP(B199,[1]GD_CHAM_CONG!$C$6:$AN$934,38,FALSE)</f>
        <v>27</v>
      </c>
      <c r="I199" s="15">
        <f>VLOOKUP(B199,[1]GD_CHAM_CONG!$C$6:$AS$934,39,FALSE)+VLOOKUP(B199,[1]GD_CHAM_CONG!$C$6:$AS$934,40,FALSE)+VLOOKUP(B199,[1]GD_CHAM_CONG!$C$6:$AS$934,41,FALSE)+VLOOKUP(B199,[1]GD_CHAM_CONG!$C$6:$AS$934,42,FALSE)+VLOOKUP(B199,[1]GD_CHAM_CONG!$C$6:$AS$934,43,FALSE)</f>
        <v>0</v>
      </c>
      <c r="J199" s="15">
        <f>VLOOKUP(B199,[1]GD_CHAM_CONG!$C$6:$AV$934,44,FALSE)+VLOOKUP(B199,[1]GD_CHAM_CONG!$C$6:$AV$934,45,FALSE)+VLOOKUP(B199,[1]GD_CHAM_CONG!$C$6:$AV$934,46,FALSE)</f>
        <v>0</v>
      </c>
      <c r="K199" s="15">
        <f>VLOOKUP(B199,[1]GD_CHAM_CONG!$C$6:$AW$934,47,FALSE)</f>
        <v>0</v>
      </c>
      <c r="L199" s="15">
        <f>VLOOKUP(B199,[1]GD_CHAM_CONG!$C$6:$AZ$934,48,FALSE)</f>
        <v>0</v>
      </c>
      <c r="M199" s="15">
        <f>VLOOKUP(B199,[1]GD_CHAM_CONG!$C$6:$BF$934,50,FALSE)+VLOOKUP(B199,[1]GD_CHAM_CONG!$C$6:$BF$934,51,FALSE)+VLOOKUP(B199,[1]GD_CHAM_CONG!$C$6:$BF$934,52,FALSE)+VLOOKUP(B199,[1]GD_CHAM_CONG!$C$6:$BF$934,53,FALSE)+VLOOKUP(B199,[1]GD_CHAM_CONG!$C$6:$BF$934,54,FALSE)</f>
        <v>0</v>
      </c>
      <c r="N199" s="16">
        <f>VLOOKUP(B199,[1]GD_CHAM_CONG!$C$1:$BK$473,61,FALSE)</f>
        <v>0.95</v>
      </c>
      <c r="O199" s="16">
        <f>VLOOKUP(B199,[1]GD_LCD_HS_LNS!$B$4:$F$469,5,FALSE)</f>
        <v>1.6</v>
      </c>
      <c r="P199" s="17">
        <f>VLOOKUP(B199,[1]RPT_LNS_LUONG_CHE_DO!$B$5:$BC$548,54,FALSE)</f>
        <v>6156000</v>
      </c>
      <c r="Q199" s="17">
        <f>VLOOKUP(B199,[1]RPT_LNS_LUONG_CHE_DO!$B$5:$CD$916,81,FALSE)</f>
        <v>0</v>
      </c>
      <c r="R199" s="17">
        <f>VLOOKUP(B199,[1]RPT_PHU_CAP_TN!$B$5:$G$992,6,FALSE)</f>
        <v>0</v>
      </c>
      <c r="S199" s="17">
        <f>VLOOKUP(B199,[1]RPT_TIEN_AN_TRUA!$B$5:$I$993,8,FALSE)</f>
        <v>680000</v>
      </c>
      <c r="T199" s="17">
        <f>VLOOKUP(B199,[1]RPT_LNS_LUONG_CHE_DO!$B$5:$BX$920,75,FALSE)+VLOOKUP(B199,[1]RPT_LNS_LUONG_CHE_DO!$B$5:$BY$920,76,FALSE)</f>
        <v>447115.38461538468</v>
      </c>
      <c r="U199" s="13">
        <f>VLOOKUP(B199,[1]RPT_CAC_KHOAN_GIAM_TRU!$B$4:$I$472,7,FALSE) + VLOOKUP(B199,[1]RPT_CAC_KHOAN_GIAM_TRU!$B$4:$I$472,8,FALSE)</f>
        <v>149038.46153846156</v>
      </c>
      <c r="V199" s="17">
        <f t="shared" si="0"/>
        <v>7283115.384615385</v>
      </c>
      <c r="W199" s="18">
        <f>VLOOKUP(B199,[1]RPT_BAO_HIEM!$B$5:$N$992,11,FALSE)</f>
        <v>310000</v>
      </c>
      <c r="X199" s="18">
        <f>VLOOKUP(B199,[1]RPT_BAO_HIEM!$B$5:$N$992,12,FALSE)</f>
        <v>58125</v>
      </c>
      <c r="Y199" s="18">
        <f>VLOOKUP(B199,[1]RPT_BAO_HIEM!$B$5:$N$992,13,FALSE)</f>
        <v>38750</v>
      </c>
      <c r="Z199" s="19">
        <f>MIN(VLOOKUP(B199,[1]RPT_DOAN_PHI!$B$5:$H$894,7,FALSE),115000)</f>
        <v>38750</v>
      </c>
      <c r="AA199" s="18">
        <f>VLOOKUP(B199,[1]RPT_THUE!$B$5:$H$850,7,FALSE)</f>
        <v>0</v>
      </c>
      <c r="AB199" s="18">
        <f t="shared" si="1"/>
        <v>445625</v>
      </c>
      <c r="AC199" s="20">
        <f t="shared" si="2"/>
        <v>6837490.384615385</v>
      </c>
      <c r="AD199" s="20"/>
      <c r="AE199" s="20"/>
      <c r="AF199" s="20">
        <f t="shared" si="3"/>
        <v>6837490.384615385</v>
      </c>
    </row>
    <row r="200" spans="1:32" ht="19.5" customHeight="1">
      <c r="A200" s="12">
        <f t="shared" si="6"/>
        <v>194</v>
      </c>
      <c r="B200" s="40">
        <f>[1]GD_CHUNG!B202</f>
        <v>13754</v>
      </c>
      <c r="C200" s="42" t="str">
        <f>[1]GD_CHUNG!C202</f>
        <v>Đinh Kiều Trang</v>
      </c>
      <c r="D200" s="42" t="str">
        <f>[1]GD_CHUNG!D202</f>
        <v>Nhân viên phục vụ hành khách</v>
      </c>
      <c r="E200" s="13" t="str">
        <f>[1]GD_CHUNG!G202</f>
        <v>HD1N</v>
      </c>
      <c r="F200" s="14">
        <f>VLOOKUP(B200,[1]GD_LCD_HS_LNS!$B$4:$E$993,4,FALSE)</f>
        <v>3875000</v>
      </c>
      <c r="G200" s="55">
        <v>19022485321017</v>
      </c>
      <c r="H200" s="15">
        <f>VLOOKUP(B200,[1]GD_CHAM_CONG!$C$6:$AN$934,38,FALSE)</f>
        <v>24</v>
      </c>
      <c r="I200" s="15">
        <f>VLOOKUP(B200,[1]GD_CHAM_CONG!$C$6:$AS$934,39,FALSE)+VLOOKUP(B200,[1]GD_CHAM_CONG!$C$6:$AS$934,40,FALSE)+VLOOKUP(B200,[1]GD_CHAM_CONG!$C$6:$AS$934,41,FALSE)+VLOOKUP(B200,[1]GD_CHAM_CONG!$C$6:$AS$934,42,FALSE)+VLOOKUP(B200,[1]GD_CHAM_CONG!$C$6:$AS$934,43,FALSE)</f>
        <v>3</v>
      </c>
      <c r="J200" s="15">
        <f>VLOOKUP(B200,[1]GD_CHAM_CONG!$C$6:$AV$934,44,FALSE)+VLOOKUP(B200,[1]GD_CHAM_CONG!$C$6:$AV$934,45,FALSE)+VLOOKUP(B200,[1]GD_CHAM_CONG!$C$6:$AV$934,46,FALSE)</f>
        <v>0</v>
      </c>
      <c r="K200" s="15">
        <f>VLOOKUP(B200,[1]GD_CHAM_CONG!$C$6:$AW$934,47,FALSE)</f>
        <v>0</v>
      </c>
      <c r="L200" s="15">
        <f>VLOOKUP(B200,[1]GD_CHAM_CONG!$C$6:$AZ$934,48,FALSE)</f>
        <v>0</v>
      </c>
      <c r="M200" s="15">
        <f>VLOOKUP(B200,[1]GD_CHAM_CONG!$C$6:$BF$934,50,FALSE)+VLOOKUP(B200,[1]GD_CHAM_CONG!$C$6:$BF$934,51,FALSE)+VLOOKUP(B200,[1]GD_CHAM_CONG!$C$6:$BF$934,52,FALSE)+VLOOKUP(B200,[1]GD_CHAM_CONG!$C$6:$BF$934,53,FALSE)+VLOOKUP(B200,[1]GD_CHAM_CONG!$C$6:$BF$934,54,FALSE)</f>
        <v>0</v>
      </c>
      <c r="N200" s="16">
        <f>VLOOKUP(B200,[1]GD_CHAM_CONG!$C$1:$BK$473,61,FALSE)</f>
        <v>1</v>
      </c>
      <c r="O200" s="16">
        <f>VLOOKUP(B200,[1]GD_LCD_HS_LNS!$B$4:$F$469,5,FALSE)</f>
        <v>1.6</v>
      </c>
      <c r="P200" s="17">
        <f>VLOOKUP(B200,[1]RPT_LNS_LUONG_CHE_DO!$B$5:$BC$548,54,FALSE)</f>
        <v>5760000</v>
      </c>
      <c r="Q200" s="17">
        <f>VLOOKUP(B200,[1]RPT_LNS_LUONG_CHE_DO!$B$5:$CD$916,81,FALSE)</f>
        <v>0</v>
      </c>
      <c r="R200" s="17">
        <f>VLOOKUP(B200,[1]RPT_PHU_CAP_TN!$B$5:$G$992,6,FALSE)</f>
        <v>0</v>
      </c>
      <c r="S200" s="17">
        <f>VLOOKUP(B200,[1]RPT_TIEN_AN_TRUA!$B$5:$I$993,8,FALSE)</f>
        <v>604444.44444444438</v>
      </c>
      <c r="T200" s="17">
        <f>VLOOKUP(B200,[1]RPT_LNS_LUONG_CHE_DO!$B$5:$BX$920,75,FALSE)+VLOOKUP(B200,[1]RPT_LNS_LUONG_CHE_DO!$B$5:$BY$920,76,FALSE)</f>
        <v>447115.38461538468</v>
      </c>
      <c r="U200" s="13">
        <f>VLOOKUP(B200,[1]RPT_CAC_KHOAN_GIAM_TRU!$B$4:$I$472,7,FALSE) + VLOOKUP(B200,[1]RPT_CAC_KHOAN_GIAM_TRU!$B$4:$I$472,8,FALSE)</f>
        <v>149038.46153846156</v>
      </c>
      <c r="V200" s="17">
        <f t="shared" si="0"/>
        <v>6811559.829059829</v>
      </c>
      <c r="W200" s="18">
        <f>VLOOKUP(B200,[1]RPT_BAO_HIEM!$B$5:$N$992,11,FALSE)</f>
        <v>310000</v>
      </c>
      <c r="X200" s="18">
        <f>VLOOKUP(B200,[1]RPT_BAO_HIEM!$B$5:$N$992,12,FALSE)</f>
        <v>58125</v>
      </c>
      <c r="Y200" s="18">
        <f>VLOOKUP(B200,[1]RPT_BAO_HIEM!$B$5:$N$992,13,FALSE)</f>
        <v>38750</v>
      </c>
      <c r="Z200" s="19">
        <f>MIN(VLOOKUP(B200,[1]RPT_DOAN_PHI!$B$5:$H$894,7,FALSE),115000)</f>
        <v>38750</v>
      </c>
      <c r="AA200" s="18">
        <f>VLOOKUP(B200,[1]RPT_THUE!$B$5:$H$850,7,FALSE)</f>
        <v>0</v>
      </c>
      <c r="AB200" s="18">
        <f t="shared" si="1"/>
        <v>445625</v>
      </c>
      <c r="AC200" s="20">
        <f t="shared" si="2"/>
        <v>6365934.829059829</v>
      </c>
      <c r="AD200" s="20"/>
      <c r="AE200" s="20"/>
      <c r="AF200" s="20">
        <f t="shared" si="3"/>
        <v>6365934.829059829</v>
      </c>
    </row>
    <row r="201" spans="1:32" ht="19.5" customHeight="1">
      <c r="A201" s="12">
        <f t="shared" ref="A201:A264" si="7">+A200+1</f>
        <v>195</v>
      </c>
      <c r="B201" s="40">
        <f>[1]GD_CHUNG!B203</f>
        <v>13756</v>
      </c>
      <c r="C201" s="42" t="str">
        <f>[1]GD_CHUNG!C203</f>
        <v>Nguyễn Thị Diệu Hoa</v>
      </c>
      <c r="D201" s="42" t="str">
        <f>[1]GD_CHUNG!D203</f>
        <v>Nhân viên phục vụ hành khách</v>
      </c>
      <c r="E201" s="13" t="str">
        <f>[1]GD_CHUNG!G203</f>
        <v>HD1N</v>
      </c>
      <c r="F201" s="14">
        <f>VLOOKUP(B201,[1]GD_LCD_HS_LNS!$B$4:$E$993,4,FALSE)</f>
        <v>3875000</v>
      </c>
      <c r="G201" s="55">
        <v>19024294942014</v>
      </c>
      <c r="H201" s="15">
        <f>VLOOKUP(B201,[1]GD_CHAM_CONG!$C$6:$AN$934,38,FALSE)</f>
        <v>27</v>
      </c>
      <c r="I201" s="15">
        <f>VLOOKUP(B201,[1]GD_CHAM_CONG!$C$6:$AS$934,39,FALSE)+VLOOKUP(B201,[1]GD_CHAM_CONG!$C$6:$AS$934,40,FALSE)+VLOOKUP(B201,[1]GD_CHAM_CONG!$C$6:$AS$934,41,FALSE)+VLOOKUP(B201,[1]GD_CHAM_CONG!$C$6:$AS$934,42,FALSE)+VLOOKUP(B201,[1]GD_CHAM_CONG!$C$6:$AS$934,43,FALSE)</f>
        <v>0</v>
      </c>
      <c r="J201" s="15">
        <f>VLOOKUP(B201,[1]GD_CHAM_CONG!$C$6:$AV$934,44,FALSE)+VLOOKUP(B201,[1]GD_CHAM_CONG!$C$6:$AV$934,45,FALSE)+VLOOKUP(B201,[1]GD_CHAM_CONG!$C$6:$AV$934,46,FALSE)</f>
        <v>0</v>
      </c>
      <c r="K201" s="15">
        <f>VLOOKUP(B201,[1]GD_CHAM_CONG!$C$6:$AW$934,47,FALSE)</f>
        <v>0</v>
      </c>
      <c r="L201" s="15">
        <f>VLOOKUP(B201,[1]GD_CHAM_CONG!$C$6:$AZ$934,48,FALSE)</f>
        <v>0</v>
      </c>
      <c r="M201" s="15">
        <f>VLOOKUP(B201,[1]GD_CHAM_CONG!$C$6:$BF$934,50,FALSE)+VLOOKUP(B201,[1]GD_CHAM_CONG!$C$6:$BF$934,51,FALSE)+VLOOKUP(B201,[1]GD_CHAM_CONG!$C$6:$BF$934,52,FALSE)+VLOOKUP(B201,[1]GD_CHAM_CONG!$C$6:$BF$934,53,FALSE)+VLOOKUP(B201,[1]GD_CHAM_CONG!$C$6:$BF$934,54,FALSE)</f>
        <v>0</v>
      </c>
      <c r="N201" s="16">
        <f>VLOOKUP(B201,[1]GD_CHAM_CONG!$C$1:$BK$473,61,FALSE)</f>
        <v>0.92</v>
      </c>
      <c r="O201" s="16">
        <f>VLOOKUP(B201,[1]GD_LCD_HS_LNS!$B$4:$F$469,5,FALSE)</f>
        <v>1.6</v>
      </c>
      <c r="P201" s="17">
        <f>VLOOKUP(B201,[1]RPT_LNS_LUONG_CHE_DO!$B$5:$BC$548,54,FALSE)</f>
        <v>5961600.0000000009</v>
      </c>
      <c r="Q201" s="17">
        <f>VLOOKUP(B201,[1]RPT_LNS_LUONG_CHE_DO!$B$5:$CD$916,81,FALSE)</f>
        <v>0</v>
      </c>
      <c r="R201" s="17">
        <f>VLOOKUP(B201,[1]RPT_PHU_CAP_TN!$B$5:$G$992,6,FALSE)</f>
        <v>0</v>
      </c>
      <c r="S201" s="17">
        <f>VLOOKUP(B201,[1]RPT_TIEN_AN_TRUA!$B$5:$I$993,8,FALSE)</f>
        <v>680000</v>
      </c>
      <c r="T201" s="17">
        <f>VLOOKUP(B201,[1]RPT_LNS_LUONG_CHE_DO!$B$5:$BX$920,75,FALSE)+VLOOKUP(B201,[1]RPT_LNS_LUONG_CHE_DO!$B$5:$BY$920,76,FALSE)</f>
        <v>447115.38461538468</v>
      </c>
      <c r="U201" s="13">
        <f>VLOOKUP(B201,[1]RPT_CAC_KHOAN_GIAM_TRU!$B$4:$I$472,7,FALSE) + VLOOKUP(B201,[1]RPT_CAC_KHOAN_GIAM_TRU!$B$4:$I$472,8,FALSE)</f>
        <v>149038.46153846156</v>
      </c>
      <c r="V201" s="17">
        <f t="shared" si="0"/>
        <v>7088715.3846153859</v>
      </c>
      <c r="W201" s="18">
        <f>VLOOKUP(B201,[1]RPT_BAO_HIEM!$B$5:$N$992,11,FALSE)</f>
        <v>310000</v>
      </c>
      <c r="X201" s="18">
        <f>VLOOKUP(B201,[1]RPT_BAO_HIEM!$B$5:$N$992,12,FALSE)</f>
        <v>58125</v>
      </c>
      <c r="Y201" s="18">
        <f>VLOOKUP(B201,[1]RPT_BAO_HIEM!$B$5:$N$992,13,FALSE)</f>
        <v>38750</v>
      </c>
      <c r="Z201" s="19">
        <f>MIN(VLOOKUP(B201,[1]RPT_DOAN_PHI!$B$5:$H$894,7,FALSE),115000)</f>
        <v>38750</v>
      </c>
      <c r="AA201" s="18">
        <f>VLOOKUP(B201,[1]RPT_THUE!$B$5:$H$850,7,FALSE)</f>
        <v>0</v>
      </c>
      <c r="AB201" s="18">
        <f t="shared" si="1"/>
        <v>445625</v>
      </c>
      <c r="AC201" s="20">
        <f t="shared" si="2"/>
        <v>6643090.3846153859</v>
      </c>
      <c r="AD201" s="20"/>
      <c r="AE201" s="20"/>
      <c r="AF201" s="20">
        <f t="shared" si="3"/>
        <v>6643090.3846153859</v>
      </c>
    </row>
    <row r="202" spans="1:32" ht="19.5" customHeight="1">
      <c r="A202" s="12">
        <f t="shared" si="7"/>
        <v>196</v>
      </c>
      <c r="B202" s="40">
        <f>[1]GD_CHUNG!B204</f>
        <v>13757</v>
      </c>
      <c r="C202" s="42" t="str">
        <f>[1]GD_CHUNG!C204</f>
        <v>Trần Thanh Trang</v>
      </c>
      <c r="D202" s="42" t="str">
        <f>[1]GD_CHUNG!D204</f>
        <v>Nhân viên phục vụ hành khách</v>
      </c>
      <c r="E202" s="13" t="str">
        <f>[1]GD_CHUNG!G204</f>
        <v>HD1N</v>
      </c>
      <c r="F202" s="14">
        <f>VLOOKUP(B202,[1]GD_LCD_HS_LNS!$B$4:$E$993,4,FALSE)</f>
        <v>3875000</v>
      </c>
      <c r="G202" s="55">
        <v>19029388844018</v>
      </c>
      <c r="H202" s="15">
        <f>VLOOKUP(B202,[1]GD_CHAM_CONG!$C$6:$AN$934,38,FALSE)</f>
        <v>27</v>
      </c>
      <c r="I202" s="15">
        <f>VLOOKUP(B202,[1]GD_CHAM_CONG!$C$6:$AS$934,39,FALSE)+VLOOKUP(B202,[1]GD_CHAM_CONG!$C$6:$AS$934,40,FALSE)+VLOOKUP(B202,[1]GD_CHAM_CONG!$C$6:$AS$934,41,FALSE)+VLOOKUP(B202,[1]GD_CHAM_CONG!$C$6:$AS$934,42,FALSE)+VLOOKUP(B202,[1]GD_CHAM_CONG!$C$6:$AS$934,43,FALSE)</f>
        <v>0</v>
      </c>
      <c r="J202" s="15">
        <f>VLOOKUP(B202,[1]GD_CHAM_CONG!$C$6:$AV$934,44,FALSE)+VLOOKUP(B202,[1]GD_CHAM_CONG!$C$6:$AV$934,45,FALSE)+VLOOKUP(B202,[1]GD_CHAM_CONG!$C$6:$AV$934,46,FALSE)</f>
        <v>0</v>
      </c>
      <c r="K202" s="15">
        <f>VLOOKUP(B202,[1]GD_CHAM_CONG!$C$6:$AW$934,47,FALSE)</f>
        <v>0</v>
      </c>
      <c r="L202" s="15">
        <f>VLOOKUP(B202,[1]GD_CHAM_CONG!$C$6:$AZ$934,48,FALSE)</f>
        <v>0</v>
      </c>
      <c r="M202" s="15">
        <f>VLOOKUP(B202,[1]GD_CHAM_CONG!$C$6:$BF$934,50,FALSE)+VLOOKUP(B202,[1]GD_CHAM_CONG!$C$6:$BF$934,51,FALSE)+VLOOKUP(B202,[1]GD_CHAM_CONG!$C$6:$BF$934,52,FALSE)+VLOOKUP(B202,[1]GD_CHAM_CONG!$C$6:$BF$934,53,FALSE)+VLOOKUP(B202,[1]GD_CHAM_CONG!$C$6:$BF$934,54,FALSE)</f>
        <v>0</v>
      </c>
      <c r="N202" s="16">
        <f>VLOOKUP(B202,[1]GD_CHAM_CONG!$C$1:$BK$473,61,FALSE)</f>
        <v>0.96</v>
      </c>
      <c r="O202" s="16">
        <f>VLOOKUP(B202,[1]GD_LCD_HS_LNS!$B$4:$F$469,5,FALSE)</f>
        <v>1.6</v>
      </c>
      <c r="P202" s="17">
        <f>VLOOKUP(B202,[1]RPT_LNS_LUONG_CHE_DO!$B$5:$BC$548,54,FALSE)</f>
        <v>6220800</v>
      </c>
      <c r="Q202" s="17">
        <f>VLOOKUP(B202,[1]RPT_LNS_LUONG_CHE_DO!$B$5:$CD$916,81,FALSE)</f>
        <v>0</v>
      </c>
      <c r="R202" s="17">
        <f>VLOOKUP(B202,[1]RPT_PHU_CAP_TN!$B$5:$G$992,6,FALSE)</f>
        <v>0</v>
      </c>
      <c r="S202" s="17">
        <f>VLOOKUP(B202,[1]RPT_TIEN_AN_TRUA!$B$5:$I$993,8,FALSE)</f>
        <v>680000</v>
      </c>
      <c r="T202" s="17">
        <f>VLOOKUP(B202,[1]RPT_LNS_LUONG_CHE_DO!$B$5:$BX$920,75,FALSE)+VLOOKUP(B202,[1]RPT_LNS_LUONG_CHE_DO!$B$5:$BY$920,76,FALSE)</f>
        <v>447115.38461538468</v>
      </c>
      <c r="U202" s="13">
        <f>VLOOKUP(B202,[1]RPT_CAC_KHOAN_GIAM_TRU!$B$4:$I$472,7,FALSE) + VLOOKUP(B202,[1]RPT_CAC_KHOAN_GIAM_TRU!$B$4:$I$472,8,FALSE)</f>
        <v>149038.46153846156</v>
      </c>
      <c r="V202" s="17">
        <f t="shared" si="0"/>
        <v>7347915.384615385</v>
      </c>
      <c r="W202" s="18">
        <f>VLOOKUP(B202,[1]RPT_BAO_HIEM!$B$5:$N$992,11,FALSE)</f>
        <v>310000</v>
      </c>
      <c r="X202" s="18">
        <f>VLOOKUP(B202,[1]RPT_BAO_HIEM!$B$5:$N$992,12,FALSE)</f>
        <v>58125</v>
      </c>
      <c r="Y202" s="18">
        <f>VLOOKUP(B202,[1]RPT_BAO_HIEM!$B$5:$N$992,13,FALSE)</f>
        <v>38750</v>
      </c>
      <c r="Z202" s="19">
        <f>MIN(VLOOKUP(B202,[1]RPT_DOAN_PHI!$B$5:$H$894,7,FALSE),115000)</f>
        <v>38750</v>
      </c>
      <c r="AA202" s="18">
        <f>VLOOKUP(B202,[1]RPT_THUE!$B$5:$H$850,7,FALSE)</f>
        <v>0</v>
      </c>
      <c r="AB202" s="18">
        <f t="shared" si="1"/>
        <v>445625</v>
      </c>
      <c r="AC202" s="20">
        <f t="shared" si="2"/>
        <v>6902290.384615385</v>
      </c>
      <c r="AD202" s="20"/>
      <c r="AE202" s="20"/>
      <c r="AF202" s="20">
        <f t="shared" si="3"/>
        <v>6902290.384615385</v>
      </c>
    </row>
    <row r="203" spans="1:32" ht="19.5" customHeight="1">
      <c r="A203" s="12">
        <f t="shared" si="7"/>
        <v>197</v>
      </c>
      <c r="B203" s="40">
        <f>[1]GD_CHUNG!B205</f>
        <v>13768</v>
      </c>
      <c r="C203" s="42" t="str">
        <f>[1]GD_CHUNG!C205</f>
        <v>Mạc Thị Thùy Dương</v>
      </c>
      <c r="D203" s="42" t="str">
        <f>[1]GD_CHUNG!D205</f>
        <v>Nhân viên phục vụ hành khách</v>
      </c>
      <c r="E203" s="13" t="str">
        <f>[1]GD_CHUNG!G205</f>
        <v>HD1N</v>
      </c>
      <c r="F203" s="14">
        <f>VLOOKUP(B203,[1]GD_LCD_HS_LNS!$B$4:$E$993,4,FALSE)</f>
        <v>3875000</v>
      </c>
      <c r="G203" s="55">
        <v>19029389434018</v>
      </c>
      <c r="H203" s="15">
        <f>VLOOKUP(B203,[1]GD_CHAM_CONG!$C$6:$AN$934,38,FALSE)</f>
        <v>27</v>
      </c>
      <c r="I203" s="15">
        <f>VLOOKUP(B203,[1]GD_CHAM_CONG!$C$6:$AS$934,39,FALSE)+VLOOKUP(B203,[1]GD_CHAM_CONG!$C$6:$AS$934,40,FALSE)+VLOOKUP(B203,[1]GD_CHAM_CONG!$C$6:$AS$934,41,FALSE)+VLOOKUP(B203,[1]GD_CHAM_CONG!$C$6:$AS$934,42,FALSE)+VLOOKUP(B203,[1]GD_CHAM_CONG!$C$6:$AS$934,43,FALSE)</f>
        <v>0</v>
      </c>
      <c r="J203" s="15">
        <f>VLOOKUP(B203,[1]GD_CHAM_CONG!$C$6:$AV$934,44,FALSE)+VLOOKUP(B203,[1]GD_CHAM_CONG!$C$6:$AV$934,45,FALSE)+VLOOKUP(B203,[1]GD_CHAM_CONG!$C$6:$AV$934,46,FALSE)</f>
        <v>0</v>
      </c>
      <c r="K203" s="15">
        <f>VLOOKUP(B203,[1]GD_CHAM_CONG!$C$6:$AW$934,47,FALSE)</f>
        <v>0</v>
      </c>
      <c r="L203" s="15">
        <f>VLOOKUP(B203,[1]GD_CHAM_CONG!$C$6:$AZ$934,48,FALSE)</f>
        <v>0</v>
      </c>
      <c r="M203" s="15">
        <f>VLOOKUP(B203,[1]GD_CHAM_CONG!$C$6:$BF$934,50,FALSE)+VLOOKUP(B203,[1]GD_CHAM_CONG!$C$6:$BF$934,51,FALSE)+VLOOKUP(B203,[1]GD_CHAM_CONG!$C$6:$BF$934,52,FALSE)+VLOOKUP(B203,[1]GD_CHAM_CONG!$C$6:$BF$934,53,FALSE)+VLOOKUP(B203,[1]GD_CHAM_CONG!$C$6:$BF$934,54,FALSE)</f>
        <v>0</v>
      </c>
      <c r="N203" s="16">
        <f>VLOOKUP(B203,[1]GD_CHAM_CONG!$C$1:$BK$473,61,FALSE)</f>
        <v>0.97</v>
      </c>
      <c r="O203" s="16">
        <f>VLOOKUP(B203,[1]GD_LCD_HS_LNS!$B$4:$F$469,5,FALSE)</f>
        <v>1.6</v>
      </c>
      <c r="P203" s="17">
        <f>VLOOKUP(B203,[1]RPT_LNS_LUONG_CHE_DO!$B$5:$BC$548,54,FALSE)</f>
        <v>6285600</v>
      </c>
      <c r="Q203" s="17">
        <f>VLOOKUP(B203,[1]RPT_LNS_LUONG_CHE_DO!$B$5:$CD$916,81,FALSE)</f>
        <v>0</v>
      </c>
      <c r="R203" s="17">
        <f>VLOOKUP(B203,[1]RPT_PHU_CAP_TN!$B$5:$G$992,6,FALSE)</f>
        <v>0</v>
      </c>
      <c r="S203" s="17">
        <f>VLOOKUP(B203,[1]RPT_TIEN_AN_TRUA!$B$5:$I$993,8,FALSE)</f>
        <v>680000</v>
      </c>
      <c r="T203" s="17">
        <f>VLOOKUP(B203,[1]RPT_LNS_LUONG_CHE_DO!$B$5:$BX$920,75,FALSE)+VLOOKUP(B203,[1]RPT_LNS_LUONG_CHE_DO!$B$5:$BY$920,76,FALSE)</f>
        <v>447115.38461538468</v>
      </c>
      <c r="U203" s="13">
        <f>VLOOKUP(B203,[1]RPT_CAC_KHOAN_GIAM_TRU!$B$4:$I$472,7,FALSE) + VLOOKUP(B203,[1]RPT_CAC_KHOAN_GIAM_TRU!$B$4:$I$472,8,FALSE)</f>
        <v>149038.46153846156</v>
      </c>
      <c r="V203" s="17">
        <f t="shared" si="0"/>
        <v>7412715.384615385</v>
      </c>
      <c r="W203" s="18">
        <f>VLOOKUP(B203,[1]RPT_BAO_HIEM!$B$5:$N$992,11,FALSE)</f>
        <v>310000</v>
      </c>
      <c r="X203" s="18">
        <f>VLOOKUP(B203,[1]RPT_BAO_HIEM!$B$5:$N$992,12,FALSE)</f>
        <v>58125</v>
      </c>
      <c r="Y203" s="18">
        <f>VLOOKUP(B203,[1]RPT_BAO_HIEM!$B$5:$N$992,13,FALSE)</f>
        <v>38750</v>
      </c>
      <c r="Z203" s="19">
        <f>MIN(VLOOKUP(B203,[1]RPT_DOAN_PHI!$B$5:$H$894,7,FALSE),115000)</f>
        <v>38750</v>
      </c>
      <c r="AA203" s="18">
        <f>VLOOKUP(B203,[1]RPT_THUE!$B$5:$H$850,7,FALSE)</f>
        <v>0</v>
      </c>
      <c r="AB203" s="18">
        <f t="shared" si="1"/>
        <v>445625</v>
      </c>
      <c r="AC203" s="20">
        <f t="shared" si="2"/>
        <v>6967090.384615385</v>
      </c>
      <c r="AD203" s="20"/>
      <c r="AE203" s="20"/>
      <c r="AF203" s="20">
        <f t="shared" si="3"/>
        <v>6967090.384615385</v>
      </c>
    </row>
    <row r="204" spans="1:32" ht="19.5" customHeight="1">
      <c r="A204" s="12">
        <f t="shared" si="7"/>
        <v>198</v>
      </c>
      <c r="B204" s="40">
        <f>[1]GD_CHUNG!B206</f>
        <v>201505</v>
      </c>
      <c r="C204" s="42" t="str">
        <f>[1]GD_CHUNG!C206</f>
        <v>Nguyễn Văn Lập</v>
      </c>
      <c r="D204" s="42" t="str">
        <f>[1]GD_CHUNG!D206</f>
        <v>Nhân viên phục vụ hành khách</v>
      </c>
      <c r="E204" s="13" t="str">
        <f>[1]GD_CHUNG!G206</f>
        <v>HD1N</v>
      </c>
      <c r="F204" s="14">
        <f>VLOOKUP(B204,[1]GD_LCD_HS_LNS!$B$4:$E$993,4,FALSE)</f>
        <v>3875000</v>
      </c>
      <c r="G204" s="55">
        <v>19029389581010</v>
      </c>
      <c r="H204" s="15">
        <f>VLOOKUP(B204,[1]GD_CHAM_CONG!$C$6:$AN$934,38,FALSE)</f>
        <v>27</v>
      </c>
      <c r="I204" s="15">
        <f>VLOOKUP(B204,[1]GD_CHAM_CONG!$C$6:$AS$934,39,FALSE)+VLOOKUP(B204,[1]GD_CHAM_CONG!$C$6:$AS$934,40,FALSE)+VLOOKUP(B204,[1]GD_CHAM_CONG!$C$6:$AS$934,41,FALSE)+VLOOKUP(B204,[1]GD_CHAM_CONG!$C$6:$AS$934,42,FALSE)+VLOOKUP(B204,[1]GD_CHAM_CONG!$C$6:$AS$934,43,FALSE)</f>
        <v>0</v>
      </c>
      <c r="J204" s="15">
        <f>VLOOKUP(B204,[1]GD_CHAM_CONG!$C$6:$AV$934,44,FALSE)+VLOOKUP(B204,[1]GD_CHAM_CONG!$C$6:$AV$934,45,FALSE)+VLOOKUP(B204,[1]GD_CHAM_CONG!$C$6:$AV$934,46,FALSE)</f>
        <v>0</v>
      </c>
      <c r="K204" s="15">
        <f>VLOOKUP(B204,[1]GD_CHAM_CONG!$C$6:$AW$934,47,FALSE)</f>
        <v>0</v>
      </c>
      <c r="L204" s="15">
        <f>VLOOKUP(B204,[1]GD_CHAM_CONG!$C$6:$AZ$934,48,FALSE)</f>
        <v>0</v>
      </c>
      <c r="M204" s="15">
        <f>VLOOKUP(B204,[1]GD_CHAM_CONG!$C$6:$BF$934,50,FALSE)+VLOOKUP(B204,[1]GD_CHAM_CONG!$C$6:$BF$934,51,FALSE)+VLOOKUP(B204,[1]GD_CHAM_CONG!$C$6:$BF$934,52,FALSE)+VLOOKUP(B204,[1]GD_CHAM_CONG!$C$6:$BF$934,53,FALSE)+VLOOKUP(B204,[1]GD_CHAM_CONG!$C$6:$BF$934,54,FALSE)</f>
        <v>0</v>
      </c>
      <c r="N204" s="16">
        <f>VLOOKUP(B204,[1]GD_CHAM_CONG!$C$1:$BK$473,61,FALSE)</f>
        <v>1</v>
      </c>
      <c r="O204" s="16">
        <f>VLOOKUP(B204,[1]GD_LCD_HS_LNS!$B$4:$F$469,5,FALSE)</f>
        <v>1.6</v>
      </c>
      <c r="P204" s="17">
        <f>VLOOKUP(B204,[1]RPT_LNS_LUONG_CHE_DO!$B$5:$BC$548,54,FALSE)</f>
        <v>6480000</v>
      </c>
      <c r="Q204" s="17">
        <f>VLOOKUP(B204,[1]RPT_LNS_LUONG_CHE_DO!$B$5:$CD$916,81,FALSE)</f>
        <v>0</v>
      </c>
      <c r="R204" s="17">
        <f>VLOOKUP(B204,[1]RPT_PHU_CAP_TN!$B$5:$G$992,6,FALSE)</f>
        <v>0</v>
      </c>
      <c r="S204" s="17">
        <f>VLOOKUP(B204,[1]RPT_TIEN_AN_TRUA!$B$5:$I$993,8,FALSE)</f>
        <v>680000</v>
      </c>
      <c r="T204" s="17">
        <f>VLOOKUP(B204,[1]RPT_LNS_LUONG_CHE_DO!$B$5:$BX$920,75,FALSE)+VLOOKUP(B204,[1]RPT_LNS_LUONG_CHE_DO!$B$5:$BY$920,76,FALSE)</f>
        <v>447115.38461538468</v>
      </c>
      <c r="U204" s="13">
        <f>VLOOKUP(B204,[1]RPT_CAC_KHOAN_GIAM_TRU!$B$4:$I$472,7,FALSE) + VLOOKUP(B204,[1]RPT_CAC_KHOAN_GIAM_TRU!$B$4:$I$472,8,FALSE)</f>
        <v>149038.46153846156</v>
      </c>
      <c r="V204" s="17">
        <f t="shared" si="0"/>
        <v>7607115.384615385</v>
      </c>
      <c r="W204" s="18">
        <f>VLOOKUP(B204,[1]RPT_BAO_HIEM!$B$5:$N$992,11,FALSE)</f>
        <v>310000</v>
      </c>
      <c r="X204" s="18">
        <f>VLOOKUP(B204,[1]RPT_BAO_HIEM!$B$5:$N$992,12,FALSE)</f>
        <v>58125</v>
      </c>
      <c r="Y204" s="18">
        <f>VLOOKUP(B204,[1]RPT_BAO_HIEM!$B$5:$N$992,13,FALSE)</f>
        <v>38750</v>
      </c>
      <c r="Z204" s="19">
        <f>MIN(VLOOKUP(B204,[1]RPT_DOAN_PHI!$B$5:$H$894,7,FALSE),115000)</f>
        <v>38750</v>
      </c>
      <c r="AA204" s="18">
        <f>VLOOKUP(B204,[1]RPT_THUE!$B$5:$H$850,7,FALSE)</f>
        <v>0</v>
      </c>
      <c r="AB204" s="18">
        <f t="shared" si="1"/>
        <v>445625</v>
      </c>
      <c r="AC204" s="20">
        <f t="shared" si="2"/>
        <v>7161490.384615385</v>
      </c>
      <c r="AD204" s="20"/>
      <c r="AE204" s="20"/>
      <c r="AF204" s="20">
        <f t="shared" si="3"/>
        <v>7161490.384615385</v>
      </c>
    </row>
    <row r="205" spans="1:32" ht="19.5" customHeight="1">
      <c r="A205" s="12">
        <f t="shared" si="7"/>
        <v>199</v>
      </c>
      <c r="B205" s="40">
        <f>[1]GD_CHUNG!B207</f>
        <v>201506</v>
      </c>
      <c r="C205" s="42" t="str">
        <f>[1]GD_CHUNG!C207</f>
        <v>Đặng Thị Hằng Linh</v>
      </c>
      <c r="D205" s="42" t="str">
        <f>[1]GD_CHUNG!D207</f>
        <v>Nhân viên phục vụ hành khách</v>
      </c>
      <c r="E205" s="13" t="str">
        <f>[1]GD_CHUNG!G207</f>
        <v>HD1N</v>
      </c>
      <c r="F205" s="14">
        <f>VLOOKUP(B205,[1]GD_LCD_HS_LNS!$B$4:$E$993,4,FALSE)</f>
        <v>3875000</v>
      </c>
      <c r="G205" s="55">
        <v>19023737863019</v>
      </c>
      <c r="H205" s="15">
        <f>VLOOKUP(B205,[1]GD_CHAM_CONG!$C$6:$AN$934,38,FALSE)</f>
        <v>27</v>
      </c>
      <c r="I205" s="15">
        <f>VLOOKUP(B205,[1]GD_CHAM_CONG!$C$6:$AS$934,39,FALSE)+VLOOKUP(B205,[1]GD_CHAM_CONG!$C$6:$AS$934,40,FALSE)+VLOOKUP(B205,[1]GD_CHAM_CONG!$C$6:$AS$934,41,FALSE)+VLOOKUP(B205,[1]GD_CHAM_CONG!$C$6:$AS$934,42,FALSE)+VLOOKUP(B205,[1]GD_CHAM_CONG!$C$6:$AS$934,43,FALSE)</f>
        <v>0</v>
      </c>
      <c r="J205" s="15">
        <f>VLOOKUP(B205,[1]GD_CHAM_CONG!$C$6:$AV$934,44,FALSE)+VLOOKUP(B205,[1]GD_CHAM_CONG!$C$6:$AV$934,45,FALSE)+VLOOKUP(B205,[1]GD_CHAM_CONG!$C$6:$AV$934,46,FALSE)</f>
        <v>0</v>
      </c>
      <c r="K205" s="15">
        <f>VLOOKUP(B205,[1]GD_CHAM_CONG!$C$6:$AW$934,47,FALSE)</f>
        <v>0</v>
      </c>
      <c r="L205" s="15">
        <f>VLOOKUP(B205,[1]GD_CHAM_CONG!$C$6:$AZ$934,48,FALSE)</f>
        <v>0</v>
      </c>
      <c r="M205" s="15">
        <f>VLOOKUP(B205,[1]GD_CHAM_CONG!$C$6:$BF$934,50,FALSE)+VLOOKUP(B205,[1]GD_CHAM_CONG!$C$6:$BF$934,51,FALSE)+VLOOKUP(B205,[1]GD_CHAM_CONG!$C$6:$BF$934,52,FALSE)+VLOOKUP(B205,[1]GD_CHAM_CONG!$C$6:$BF$934,53,FALSE)+VLOOKUP(B205,[1]GD_CHAM_CONG!$C$6:$BF$934,54,FALSE)</f>
        <v>0</v>
      </c>
      <c r="N205" s="16">
        <f>VLOOKUP(B205,[1]GD_CHAM_CONG!$C$1:$BK$473,61,FALSE)</f>
        <v>1</v>
      </c>
      <c r="O205" s="16">
        <f>VLOOKUP(B205,[1]GD_LCD_HS_LNS!$B$4:$F$469,5,FALSE)</f>
        <v>1.6</v>
      </c>
      <c r="P205" s="17">
        <f>VLOOKUP(B205,[1]RPT_LNS_LUONG_CHE_DO!$B$5:$BC$548,54,FALSE)</f>
        <v>6480000</v>
      </c>
      <c r="Q205" s="17">
        <f>VLOOKUP(B205,[1]RPT_LNS_LUONG_CHE_DO!$B$5:$CD$916,81,FALSE)</f>
        <v>0</v>
      </c>
      <c r="R205" s="17">
        <f>VLOOKUP(B205,[1]RPT_PHU_CAP_TN!$B$5:$G$992,6,FALSE)</f>
        <v>0</v>
      </c>
      <c r="S205" s="17">
        <f>VLOOKUP(B205,[1]RPT_TIEN_AN_TRUA!$B$5:$I$993,8,FALSE)</f>
        <v>680000</v>
      </c>
      <c r="T205" s="17">
        <f>VLOOKUP(B205,[1]RPT_LNS_LUONG_CHE_DO!$B$5:$BX$920,75,FALSE)+VLOOKUP(B205,[1]RPT_LNS_LUONG_CHE_DO!$B$5:$BY$920,76,FALSE)</f>
        <v>447115.38461538468</v>
      </c>
      <c r="U205" s="13">
        <f>VLOOKUP(B205,[1]RPT_CAC_KHOAN_GIAM_TRU!$B$4:$I$472,7,FALSE) + VLOOKUP(B205,[1]RPT_CAC_KHOAN_GIAM_TRU!$B$4:$I$472,8,FALSE)</f>
        <v>149038.46153846156</v>
      </c>
      <c r="V205" s="17">
        <f t="shared" si="0"/>
        <v>7607115.384615385</v>
      </c>
      <c r="W205" s="18">
        <f>VLOOKUP(B205,[1]RPT_BAO_HIEM!$B$5:$N$992,11,FALSE)</f>
        <v>310000</v>
      </c>
      <c r="X205" s="18">
        <f>VLOOKUP(B205,[1]RPT_BAO_HIEM!$B$5:$N$992,12,FALSE)</f>
        <v>58125</v>
      </c>
      <c r="Y205" s="18">
        <f>VLOOKUP(B205,[1]RPT_BAO_HIEM!$B$5:$N$992,13,FALSE)</f>
        <v>38750</v>
      </c>
      <c r="Z205" s="19">
        <f>MIN(VLOOKUP(B205,[1]RPT_DOAN_PHI!$B$5:$H$894,7,FALSE),115000)</f>
        <v>38750</v>
      </c>
      <c r="AA205" s="18">
        <f>VLOOKUP(B205,[1]RPT_THUE!$B$5:$H$850,7,FALSE)</f>
        <v>0</v>
      </c>
      <c r="AB205" s="18">
        <f t="shared" si="1"/>
        <v>445625</v>
      </c>
      <c r="AC205" s="20">
        <f t="shared" si="2"/>
        <v>7161490.384615385</v>
      </c>
      <c r="AD205" s="20"/>
      <c r="AE205" s="20"/>
      <c r="AF205" s="20">
        <f t="shared" si="3"/>
        <v>7161490.384615385</v>
      </c>
    </row>
    <row r="206" spans="1:32" ht="19.5" customHeight="1">
      <c r="A206" s="12">
        <f t="shared" si="7"/>
        <v>200</v>
      </c>
      <c r="B206" s="40">
        <f>[1]GD_CHUNG!B208</f>
        <v>201507</v>
      </c>
      <c r="C206" s="42" t="str">
        <f>[1]GD_CHUNG!C208</f>
        <v>Hà Ngọc Bích</v>
      </c>
      <c r="D206" s="42" t="str">
        <f>[1]GD_CHUNG!D208</f>
        <v>Nhân viên phục vụ hành khách</v>
      </c>
      <c r="E206" s="13" t="str">
        <f>[1]GD_CHUNG!G208</f>
        <v>HD1N</v>
      </c>
      <c r="F206" s="14">
        <f>VLOOKUP(B206,[1]GD_LCD_HS_LNS!$B$4:$E$993,4,FALSE)</f>
        <v>3875000</v>
      </c>
      <c r="G206" s="55">
        <v>19029389582017</v>
      </c>
      <c r="H206" s="15">
        <f>VLOOKUP(B206,[1]GD_CHAM_CONG!$C$6:$AN$934,38,FALSE)</f>
        <v>27</v>
      </c>
      <c r="I206" s="15">
        <f>VLOOKUP(B206,[1]GD_CHAM_CONG!$C$6:$AS$934,39,FALSE)+VLOOKUP(B206,[1]GD_CHAM_CONG!$C$6:$AS$934,40,FALSE)+VLOOKUP(B206,[1]GD_CHAM_CONG!$C$6:$AS$934,41,FALSE)+VLOOKUP(B206,[1]GD_CHAM_CONG!$C$6:$AS$934,42,FALSE)+VLOOKUP(B206,[1]GD_CHAM_CONG!$C$6:$AS$934,43,FALSE)</f>
        <v>0</v>
      </c>
      <c r="J206" s="15">
        <f>VLOOKUP(B206,[1]GD_CHAM_CONG!$C$6:$AV$934,44,FALSE)+VLOOKUP(B206,[1]GD_CHAM_CONG!$C$6:$AV$934,45,FALSE)+VLOOKUP(B206,[1]GD_CHAM_CONG!$C$6:$AV$934,46,FALSE)</f>
        <v>0</v>
      </c>
      <c r="K206" s="15">
        <f>VLOOKUP(B206,[1]GD_CHAM_CONG!$C$6:$AW$934,47,FALSE)</f>
        <v>0</v>
      </c>
      <c r="L206" s="15">
        <f>VLOOKUP(B206,[1]GD_CHAM_CONG!$C$6:$AZ$934,48,FALSE)</f>
        <v>0</v>
      </c>
      <c r="M206" s="15">
        <f>VLOOKUP(B206,[1]GD_CHAM_CONG!$C$6:$BF$934,50,FALSE)+VLOOKUP(B206,[1]GD_CHAM_CONG!$C$6:$BF$934,51,FALSE)+VLOOKUP(B206,[1]GD_CHAM_CONG!$C$6:$BF$934,52,FALSE)+VLOOKUP(B206,[1]GD_CHAM_CONG!$C$6:$BF$934,53,FALSE)+VLOOKUP(B206,[1]GD_CHAM_CONG!$C$6:$BF$934,54,FALSE)</f>
        <v>0</v>
      </c>
      <c r="N206" s="16">
        <f>VLOOKUP(B206,[1]GD_CHAM_CONG!$C$1:$BK$473,61,FALSE)</f>
        <v>1</v>
      </c>
      <c r="O206" s="16">
        <f>VLOOKUP(B206,[1]GD_LCD_HS_LNS!$B$4:$F$469,5,FALSE)</f>
        <v>1.6</v>
      </c>
      <c r="P206" s="17">
        <f>VLOOKUP(B206,[1]RPT_LNS_LUONG_CHE_DO!$B$5:$BC$548,54,FALSE)</f>
        <v>6480000</v>
      </c>
      <c r="Q206" s="17">
        <f>VLOOKUP(B206,[1]RPT_LNS_LUONG_CHE_DO!$B$5:$CD$916,81,FALSE)</f>
        <v>0</v>
      </c>
      <c r="R206" s="17">
        <f>VLOOKUP(B206,[1]RPT_PHU_CAP_TN!$B$5:$G$992,6,FALSE)</f>
        <v>0</v>
      </c>
      <c r="S206" s="17">
        <f>VLOOKUP(B206,[1]RPT_TIEN_AN_TRUA!$B$5:$I$993,8,FALSE)</f>
        <v>680000</v>
      </c>
      <c r="T206" s="17">
        <f>VLOOKUP(B206,[1]RPT_LNS_LUONG_CHE_DO!$B$5:$BX$920,75,FALSE)+VLOOKUP(B206,[1]RPT_LNS_LUONG_CHE_DO!$B$5:$BY$920,76,FALSE)</f>
        <v>447115.38461538468</v>
      </c>
      <c r="U206" s="13">
        <f>VLOOKUP(B206,[1]RPT_CAC_KHOAN_GIAM_TRU!$B$4:$I$472,7,FALSE) + VLOOKUP(B206,[1]RPT_CAC_KHOAN_GIAM_TRU!$B$4:$I$472,8,FALSE)</f>
        <v>149038.46153846156</v>
      </c>
      <c r="V206" s="17">
        <f t="shared" si="0"/>
        <v>7607115.384615385</v>
      </c>
      <c r="W206" s="18">
        <f>VLOOKUP(B206,[1]RPT_BAO_HIEM!$B$5:$N$992,11,FALSE)</f>
        <v>310000</v>
      </c>
      <c r="X206" s="18">
        <f>VLOOKUP(B206,[1]RPT_BAO_HIEM!$B$5:$N$992,12,FALSE)</f>
        <v>58125</v>
      </c>
      <c r="Y206" s="18">
        <f>VLOOKUP(B206,[1]RPT_BAO_HIEM!$B$5:$N$992,13,FALSE)</f>
        <v>38750</v>
      </c>
      <c r="Z206" s="19">
        <f>MIN(VLOOKUP(B206,[1]RPT_DOAN_PHI!$B$5:$H$894,7,FALSE),115000)</f>
        <v>38750</v>
      </c>
      <c r="AA206" s="18">
        <f>VLOOKUP(B206,[1]RPT_THUE!$B$5:$H$850,7,FALSE)</f>
        <v>0</v>
      </c>
      <c r="AB206" s="18">
        <f t="shared" si="1"/>
        <v>445625</v>
      </c>
      <c r="AC206" s="20">
        <f t="shared" si="2"/>
        <v>7161490.384615385</v>
      </c>
      <c r="AD206" s="20"/>
      <c r="AE206" s="20"/>
      <c r="AF206" s="20">
        <f t="shared" si="3"/>
        <v>7161490.384615385</v>
      </c>
    </row>
    <row r="207" spans="1:32" ht="19.5" customHeight="1">
      <c r="A207" s="12">
        <f t="shared" si="7"/>
        <v>201</v>
      </c>
      <c r="B207" s="40">
        <f>[1]GD_CHUNG!B209</f>
        <v>201508</v>
      </c>
      <c r="C207" s="42" t="str">
        <f>[1]GD_CHUNG!C209</f>
        <v>Nguyễn Minh Đức</v>
      </c>
      <c r="D207" s="42" t="str">
        <f>[1]GD_CHUNG!D209</f>
        <v>Nhân viên phục vụ hành khách</v>
      </c>
      <c r="E207" s="13" t="str">
        <f>[1]GD_CHUNG!G209</f>
        <v>HD1N</v>
      </c>
      <c r="F207" s="14">
        <f>VLOOKUP(B207,[1]GD_LCD_HS_LNS!$B$4:$E$993,4,FALSE)</f>
        <v>3875000</v>
      </c>
      <c r="G207" s="55">
        <v>19029389593019</v>
      </c>
      <c r="H207" s="15">
        <f>VLOOKUP(B207,[1]GD_CHAM_CONG!$C$6:$AN$934,38,FALSE)</f>
        <v>27</v>
      </c>
      <c r="I207" s="15">
        <f>VLOOKUP(B207,[1]GD_CHAM_CONG!$C$6:$AS$934,39,FALSE)+VLOOKUP(B207,[1]GD_CHAM_CONG!$C$6:$AS$934,40,FALSE)+VLOOKUP(B207,[1]GD_CHAM_CONG!$C$6:$AS$934,41,FALSE)+VLOOKUP(B207,[1]GD_CHAM_CONG!$C$6:$AS$934,42,FALSE)+VLOOKUP(B207,[1]GD_CHAM_CONG!$C$6:$AS$934,43,FALSE)</f>
        <v>0</v>
      </c>
      <c r="J207" s="15">
        <f>VLOOKUP(B207,[1]GD_CHAM_CONG!$C$6:$AV$934,44,FALSE)+VLOOKUP(B207,[1]GD_CHAM_CONG!$C$6:$AV$934,45,FALSE)+VLOOKUP(B207,[1]GD_CHAM_CONG!$C$6:$AV$934,46,FALSE)</f>
        <v>0</v>
      </c>
      <c r="K207" s="15">
        <f>VLOOKUP(B207,[1]GD_CHAM_CONG!$C$6:$AW$934,47,FALSE)</f>
        <v>0</v>
      </c>
      <c r="L207" s="15">
        <f>VLOOKUP(B207,[1]GD_CHAM_CONG!$C$6:$AZ$934,48,FALSE)</f>
        <v>0</v>
      </c>
      <c r="M207" s="15">
        <f>VLOOKUP(B207,[1]GD_CHAM_CONG!$C$6:$BF$934,50,FALSE)+VLOOKUP(B207,[1]GD_CHAM_CONG!$C$6:$BF$934,51,FALSE)+VLOOKUP(B207,[1]GD_CHAM_CONG!$C$6:$BF$934,52,FALSE)+VLOOKUP(B207,[1]GD_CHAM_CONG!$C$6:$BF$934,53,FALSE)+VLOOKUP(B207,[1]GD_CHAM_CONG!$C$6:$BF$934,54,FALSE)</f>
        <v>0</v>
      </c>
      <c r="N207" s="16">
        <f>VLOOKUP(B207,[1]GD_CHAM_CONG!$C$1:$BK$473,61,FALSE)</f>
        <v>0.97</v>
      </c>
      <c r="O207" s="16">
        <f>VLOOKUP(B207,[1]GD_LCD_HS_LNS!$B$4:$F$469,5,FALSE)</f>
        <v>1.6</v>
      </c>
      <c r="P207" s="17">
        <f>VLOOKUP(B207,[1]RPT_LNS_LUONG_CHE_DO!$B$5:$BC$548,54,FALSE)</f>
        <v>6285600</v>
      </c>
      <c r="Q207" s="17">
        <f>VLOOKUP(B207,[1]RPT_LNS_LUONG_CHE_DO!$B$5:$CD$916,81,FALSE)</f>
        <v>0</v>
      </c>
      <c r="R207" s="17">
        <f>VLOOKUP(B207,[1]RPT_PHU_CAP_TN!$B$5:$G$992,6,FALSE)</f>
        <v>0</v>
      </c>
      <c r="S207" s="17">
        <f>VLOOKUP(B207,[1]RPT_TIEN_AN_TRUA!$B$5:$I$993,8,FALSE)</f>
        <v>680000</v>
      </c>
      <c r="T207" s="17">
        <f>VLOOKUP(B207,[1]RPT_LNS_LUONG_CHE_DO!$B$5:$BX$920,75,FALSE)+VLOOKUP(B207,[1]RPT_LNS_LUONG_CHE_DO!$B$5:$BY$920,76,FALSE)</f>
        <v>447115.38461538468</v>
      </c>
      <c r="U207" s="13">
        <f>VLOOKUP(B207,[1]RPT_CAC_KHOAN_GIAM_TRU!$B$4:$I$472,7,FALSE) + VLOOKUP(B207,[1]RPT_CAC_KHOAN_GIAM_TRU!$B$4:$I$472,8,FALSE)</f>
        <v>149038.46153846156</v>
      </c>
      <c r="V207" s="17">
        <f t="shared" si="0"/>
        <v>7412715.384615385</v>
      </c>
      <c r="W207" s="18">
        <f>VLOOKUP(B207,[1]RPT_BAO_HIEM!$B$5:$N$992,11,FALSE)</f>
        <v>310000</v>
      </c>
      <c r="X207" s="18">
        <f>VLOOKUP(B207,[1]RPT_BAO_HIEM!$B$5:$N$992,12,FALSE)</f>
        <v>58125</v>
      </c>
      <c r="Y207" s="18">
        <f>VLOOKUP(B207,[1]RPT_BAO_HIEM!$B$5:$N$992,13,FALSE)</f>
        <v>38750</v>
      </c>
      <c r="Z207" s="19">
        <f>MIN(VLOOKUP(B207,[1]RPT_DOAN_PHI!$B$5:$H$894,7,FALSE),115000)</f>
        <v>38750</v>
      </c>
      <c r="AA207" s="18">
        <f>VLOOKUP(B207,[1]RPT_THUE!$B$5:$H$850,7,FALSE)</f>
        <v>0</v>
      </c>
      <c r="AB207" s="18">
        <f t="shared" si="1"/>
        <v>445625</v>
      </c>
      <c r="AC207" s="20">
        <f t="shared" si="2"/>
        <v>6967090.384615385</v>
      </c>
      <c r="AD207" s="20"/>
      <c r="AE207" s="20"/>
      <c r="AF207" s="20">
        <f t="shared" si="3"/>
        <v>6967090.384615385</v>
      </c>
    </row>
    <row r="208" spans="1:32" ht="19.5" customHeight="1">
      <c r="A208" s="12">
        <f t="shared" si="7"/>
        <v>202</v>
      </c>
      <c r="B208" s="40">
        <f>[1]GD_CHUNG!B210</f>
        <v>201509</v>
      </c>
      <c r="C208" s="42" t="str">
        <f>[1]GD_CHUNG!C210</f>
        <v>Trần Hữu Dũng</v>
      </c>
      <c r="D208" s="42" t="str">
        <f>[1]GD_CHUNG!D210</f>
        <v>Nhân viên phục vụ hành khách</v>
      </c>
      <c r="E208" s="13" t="str">
        <f>[1]GD_CHUNG!G210</f>
        <v>HD1N</v>
      </c>
      <c r="F208" s="14">
        <f>VLOOKUP(B208,[1]GD_LCD_HS_LNS!$B$4:$E$993,4,FALSE)</f>
        <v>3875000</v>
      </c>
      <c r="G208" s="55">
        <v>19024429348029</v>
      </c>
      <c r="H208" s="15">
        <f>VLOOKUP(B208,[1]GD_CHAM_CONG!$C$6:$AN$934,38,FALSE)</f>
        <v>24</v>
      </c>
      <c r="I208" s="15">
        <f>VLOOKUP(B208,[1]GD_CHAM_CONG!$C$6:$AS$934,39,FALSE)+VLOOKUP(B208,[1]GD_CHAM_CONG!$C$6:$AS$934,40,FALSE)+VLOOKUP(B208,[1]GD_CHAM_CONG!$C$6:$AS$934,41,FALSE)+VLOOKUP(B208,[1]GD_CHAM_CONG!$C$6:$AS$934,42,FALSE)+VLOOKUP(B208,[1]GD_CHAM_CONG!$C$6:$AS$934,43,FALSE)</f>
        <v>3</v>
      </c>
      <c r="J208" s="15">
        <f>VLOOKUP(B208,[1]GD_CHAM_CONG!$C$6:$AV$934,44,FALSE)+VLOOKUP(B208,[1]GD_CHAM_CONG!$C$6:$AV$934,45,FALSE)+VLOOKUP(B208,[1]GD_CHAM_CONG!$C$6:$AV$934,46,FALSE)</f>
        <v>0</v>
      </c>
      <c r="K208" s="15">
        <f>VLOOKUP(B208,[1]GD_CHAM_CONG!$C$6:$AW$934,47,FALSE)</f>
        <v>0</v>
      </c>
      <c r="L208" s="15">
        <f>VLOOKUP(B208,[1]GD_CHAM_CONG!$C$6:$AZ$934,48,FALSE)</f>
        <v>0</v>
      </c>
      <c r="M208" s="15">
        <f>VLOOKUP(B208,[1]GD_CHAM_CONG!$C$6:$BF$934,50,FALSE)+VLOOKUP(B208,[1]GD_CHAM_CONG!$C$6:$BF$934,51,FALSE)+VLOOKUP(B208,[1]GD_CHAM_CONG!$C$6:$BF$934,52,FALSE)+VLOOKUP(B208,[1]GD_CHAM_CONG!$C$6:$BF$934,53,FALSE)+VLOOKUP(B208,[1]GD_CHAM_CONG!$C$6:$BF$934,54,FALSE)</f>
        <v>0</v>
      </c>
      <c r="N208" s="16">
        <f>VLOOKUP(B208,[1]GD_CHAM_CONG!$C$1:$BK$473,61,FALSE)</f>
        <v>1</v>
      </c>
      <c r="O208" s="16">
        <f>VLOOKUP(B208,[1]GD_LCD_HS_LNS!$B$4:$F$469,5,FALSE)</f>
        <v>1.6</v>
      </c>
      <c r="P208" s="17">
        <f>VLOOKUP(B208,[1]RPT_LNS_LUONG_CHE_DO!$B$5:$BC$548,54,FALSE)</f>
        <v>5760000</v>
      </c>
      <c r="Q208" s="17">
        <f>VLOOKUP(B208,[1]RPT_LNS_LUONG_CHE_DO!$B$5:$CD$916,81,FALSE)</f>
        <v>0</v>
      </c>
      <c r="R208" s="17">
        <f>VLOOKUP(B208,[1]RPT_PHU_CAP_TN!$B$5:$G$992,6,FALSE)</f>
        <v>0</v>
      </c>
      <c r="S208" s="17">
        <f>VLOOKUP(B208,[1]RPT_TIEN_AN_TRUA!$B$5:$I$993,8,FALSE)</f>
        <v>604444.44444444438</v>
      </c>
      <c r="T208" s="17">
        <f>VLOOKUP(B208,[1]RPT_LNS_LUONG_CHE_DO!$B$5:$BX$920,75,FALSE)+VLOOKUP(B208,[1]RPT_LNS_LUONG_CHE_DO!$B$5:$BY$920,76,FALSE)</f>
        <v>0</v>
      </c>
      <c r="U208" s="13">
        <f>VLOOKUP(B208,[1]RPT_CAC_KHOAN_GIAM_TRU!$B$4:$I$472,7,FALSE) + VLOOKUP(B208,[1]RPT_CAC_KHOAN_GIAM_TRU!$B$4:$I$472,8,FALSE)</f>
        <v>0</v>
      </c>
      <c r="V208" s="17">
        <f t="shared" si="0"/>
        <v>6364444.444444444</v>
      </c>
      <c r="W208" s="18">
        <f>VLOOKUP(B208,[1]RPT_BAO_HIEM!$B$5:$N$992,11,FALSE)</f>
        <v>310000</v>
      </c>
      <c r="X208" s="18">
        <f>VLOOKUP(B208,[1]RPT_BAO_HIEM!$B$5:$N$992,12,FALSE)</f>
        <v>58125</v>
      </c>
      <c r="Y208" s="18">
        <f>VLOOKUP(B208,[1]RPT_BAO_HIEM!$B$5:$N$992,13,FALSE)</f>
        <v>38750</v>
      </c>
      <c r="Z208" s="19">
        <f>MIN(VLOOKUP(B208,[1]RPT_DOAN_PHI!$B$5:$H$894,7,FALSE),115000)</f>
        <v>38750</v>
      </c>
      <c r="AA208" s="18">
        <f>VLOOKUP(B208,[1]RPT_THUE!$B$5:$H$850,7,FALSE)</f>
        <v>0</v>
      </c>
      <c r="AB208" s="18">
        <f t="shared" si="1"/>
        <v>445625</v>
      </c>
      <c r="AC208" s="20">
        <f t="shared" si="2"/>
        <v>5918819.444444444</v>
      </c>
      <c r="AD208" s="20"/>
      <c r="AE208" s="20"/>
      <c r="AF208" s="20">
        <f t="shared" si="3"/>
        <v>5918819.444444444</v>
      </c>
    </row>
    <row r="209" spans="1:32" ht="19.5" customHeight="1">
      <c r="A209" s="12">
        <f t="shared" si="7"/>
        <v>203</v>
      </c>
      <c r="B209" s="40">
        <f>[1]GD_CHUNG!B211</f>
        <v>201510</v>
      </c>
      <c r="C209" s="42" t="str">
        <f>[1]GD_CHUNG!C211</f>
        <v>Lương Quốc Chính</v>
      </c>
      <c r="D209" s="42" t="str">
        <f>[1]GD_CHUNG!D211</f>
        <v>Nhân viên phục vụ hành khách</v>
      </c>
      <c r="E209" s="13" t="str">
        <f>[1]GD_CHUNG!G211</f>
        <v>HD1N</v>
      </c>
      <c r="F209" s="14">
        <f>VLOOKUP(B209,[1]GD_LCD_HS_LNS!$B$4:$E$993,4,FALSE)</f>
        <v>3875000</v>
      </c>
      <c r="G209" s="55">
        <v>19029389595011</v>
      </c>
      <c r="H209" s="15">
        <f>VLOOKUP(B209,[1]GD_CHAM_CONG!$C$6:$AN$934,38,FALSE)</f>
        <v>27</v>
      </c>
      <c r="I209" s="15">
        <f>VLOOKUP(B209,[1]GD_CHAM_CONG!$C$6:$AS$934,39,FALSE)+VLOOKUP(B209,[1]GD_CHAM_CONG!$C$6:$AS$934,40,FALSE)+VLOOKUP(B209,[1]GD_CHAM_CONG!$C$6:$AS$934,41,FALSE)+VLOOKUP(B209,[1]GD_CHAM_CONG!$C$6:$AS$934,42,FALSE)+VLOOKUP(B209,[1]GD_CHAM_CONG!$C$6:$AS$934,43,FALSE)</f>
        <v>0</v>
      </c>
      <c r="J209" s="15">
        <f>VLOOKUP(B209,[1]GD_CHAM_CONG!$C$6:$AV$934,44,FALSE)+VLOOKUP(B209,[1]GD_CHAM_CONG!$C$6:$AV$934,45,FALSE)+VLOOKUP(B209,[1]GD_CHAM_CONG!$C$6:$AV$934,46,FALSE)</f>
        <v>0</v>
      </c>
      <c r="K209" s="15">
        <f>VLOOKUP(B209,[1]GD_CHAM_CONG!$C$6:$AW$934,47,FALSE)</f>
        <v>0</v>
      </c>
      <c r="L209" s="15">
        <f>VLOOKUP(B209,[1]GD_CHAM_CONG!$C$6:$AZ$934,48,FALSE)</f>
        <v>0</v>
      </c>
      <c r="M209" s="15">
        <f>VLOOKUP(B209,[1]GD_CHAM_CONG!$C$6:$BF$934,50,FALSE)+VLOOKUP(B209,[1]GD_CHAM_CONG!$C$6:$BF$934,51,FALSE)+VLOOKUP(B209,[1]GD_CHAM_CONG!$C$6:$BF$934,52,FALSE)+VLOOKUP(B209,[1]GD_CHAM_CONG!$C$6:$BF$934,53,FALSE)+VLOOKUP(B209,[1]GD_CHAM_CONG!$C$6:$BF$934,54,FALSE)</f>
        <v>0</v>
      </c>
      <c r="N209" s="16">
        <f>VLOOKUP(B209,[1]GD_CHAM_CONG!$C$1:$BK$473,61,FALSE)</f>
        <v>0.98</v>
      </c>
      <c r="O209" s="16">
        <f>VLOOKUP(B209,[1]GD_LCD_HS_LNS!$B$4:$F$469,5,FALSE)</f>
        <v>1.6</v>
      </c>
      <c r="P209" s="17">
        <f>VLOOKUP(B209,[1]RPT_LNS_LUONG_CHE_DO!$B$5:$BC$548,54,FALSE)</f>
        <v>6350400</v>
      </c>
      <c r="Q209" s="17">
        <f>VLOOKUP(B209,[1]RPT_LNS_LUONG_CHE_DO!$B$5:$CD$916,81,FALSE)</f>
        <v>0</v>
      </c>
      <c r="R209" s="17">
        <f>VLOOKUP(B209,[1]RPT_PHU_CAP_TN!$B$5:$G$992,6,FALSE)</f>
        <v>0</v>
      </c>
      <c r="S209" s="17">
        <f>VLOOKUP(B209,[1]RPT_TIEN_AN_TRUA!$B$5:$I$993,8,FALSE)</f>
        <v>680000</v>
      </c>
      <c r="T209" s="17">
        <f>VLOOKUP(B209,[1]RPT_LNS_LUONG_CHE_DO!$B$5:$BX$920,75,FALSE)+VLOOKUP(B209,[1]RPT_LNS_LUONG_CHE_DO!$B$5:$BY$920,76,FALSE)</f>
        <v>447115.38461538468</v>
      </c>
      <c r="U209" s="13">
        <f>VLOOKUP(B209,[1]RPT_CAC_KHOAN_GIAM_TRU!$B$4:$I$472,7,FALSE) + VLOOKUP(B209,[1]RPT_CAC_KHOAN_GIAM_TRU!$B$4:$I$472,8,FALSE)</f>
        <v>149038.46153846156</v>
      </c>
      <c r="V209" s="17">
        <f t="shared" si="0"/>
        <v>7477515.384615385</v>
      </c>
      <c r="W209" s="18">
        <f>VLOOKUP(B209,[1]RPT_BAO_HIEM!$B$5:$N$992,11,FALSE)</f>
        <v>310000</v>
      </c>
      <c r="X209" s="18">
        <f>VLOOKUP(B209,[1]RPT_BAO_HIEM!$B$5:$N$992,12,FALSE)</f>
        <v>58125</v>
      </c>
      <c r="Y209" s="18">
        <f>VLOOKUP(B209,[1]RPT_BAO_HIEM!$B$5:$N$992,13,FALSE)</f>
        <v>38750</v>
      </c>
      <c r="Z209" s="19">
        <f>MIN(VLOOKUP(B209,[1]RPT_DOAN_PHI!$B$5:$H$894,7,FALSE),115000)</f>
        <v>38750</v>
      </c>
      <c r="AA209" s="18">
        <f>VLOOKUP(B209,[1]RPT_THUE!$B$5:$H$850,7,FALSE)</f>
        <v>0</v>
      </c>
      <c r="AB209" s="18">
        <f t="shared" si="1"/>
        <v>445625</v>
      </c>
      <c r="AC209" s="20">
        <f t="shared" si="2"/>
        <v>7031890.384615385</v>
      </c>
      <c r="AD209" s="20"/>
      <c r="AE209" s="20"/>
      <c r="AF209" s="20">
        <f t="shared" si="3"/>
        <v>7031890.384615385</v>
      </c>
    </row>
    <row r="210" spans="1:32" ht="19.5" customHeight="1">
      <c r="A210" s="12">
        <f t="shared" si="7"/>
        <v>204</v>
      </c>
      <c r="B210" s="40">
        <f>[1]GD_CHUNG!B212</f>
        <v>201511</v>
      </c>
      <c r="C210" s="42" t="str">
        <f>[1]GD_CHUNG!C212</f>
        <v>Trần Thị Nga</v>
      </c>
      <c r="D210" s="42" t="str">
        <f>[1]GD_CHUNG!D212</f>
        <v>Nhân viên phục vụ hành khách</v>
      </c>
      <c r="E210" s="13" t="str">
        <f>[1]GD_CHUNG!G212</f>
        <v>HD1N</v>
      </c>
      <c r="F210" s="14">
        <f>VLOOKUP(B210,[1]GD_LCD_HS_LNS!$B$4:$E$993,4,FALSE)</f>
        <v>3875000</v>
      </c>
      <c r="G210" s="55">
        <v>19029389596018</v>
      </c>
      <c r="H210" s="15">
        <f>VLOOKUP(B210,[1]GD_CHAM_CONG!$C$6:$AN$934,38,FALSE)</f>
        <v>24</v>
      </c>
      <c r="I210" s="15">
        <f>VLOOKUP(B210,[1]GD_CHAM_CONG!$C$6:$AS$934,39,FALSE)+VLOOKUP(B210,[1]GD_CHAM_CONG!$C$6:$AS$934,40,FALSE)+VLOOKUP(B210,[1]GD_CHAM_CONG!$C$6:$AS$934,41,FALSE)+VLOOKUP(B210,[1]GD_CHAM_CONG!$C$6:$AS$934,42,FALSE)+VLOOKUP(B210,[1]GD_CHAM_CONG!$C$6:$AS$934,43,FALSE)</f>
        <v>3</v>
      </c>
      <c r="J210" s="15">
        <f>VLOOKUP(B210,[1]GD_CHAM_CONG!$C$6:$AV$934,44,FALSE)+VLOOKUP(B210,[1]GD_CHAM_CONG!$C$6:$AV$934,45,FALSE)+VLOOKUP(B210,[1]GD_CHAM_CONG!$C$6:$AV$934,46,FALSE)</f>
        <v>0</v>
      </c>
      <c r="K210" s="15">
        <f>VLOOKUP(B210,[1]GD_CHAM_CONG!$C$6:$AW$934,47,FALSE)</f>
        <v>0</v>
      </c>
      <c r="L210" s="15">
        <f>VLOOKUP(B210,[1]GD_CHAM_CONG!$C$6:$AZ$934,48,FALSE)</f>
        <v>0</v>
      </c>
      <c r="M210" s="15">
        <f>VLOOKUP(B210,[1]GD_CHAM_CONG!$C$6:$BF$934,50,FALSE)+VLOOKUP(B210,[1]GD_CHAM_CONG!$C$6:$BF$934,51,FALSE)+VLOOKUP(B210,[1]GD_CHAM_CONG!$C$6:$BF$934,52,FALSE)+VLOOKUP(B210,[1]GD_CHAM_CONG!$C$6:$BF$934,53,FALSE)+VLOOKUP(B210,[1]GD_CHAM_CONG!$C$6:$BF$934,54,FALSE)</f>
        <v>0</v>
      </c>
      <c r="N210" s="16">
        <f>VLOOKUP(B210,[1]GD_CHAM_CONG!$C$1:$BK$473,61,FALSE)</f>
        <v>1</v>
      </c>
      <c r="O210" s="16">
        <f>VLOOKUP(B210,[1]GD_LCD_HS_LNS!$B$4:$F$469,5,FALSE)</f>
        <v>1.6</v>
      </c>
      <c r="P210" s="17">
        <f>VLOOKUP(B210,[1]RPT_LNS_LUONG_CHE_DO!$B$5:$BC$548,54,FALSE)</f>
        <v>5760000</v>
      </c>
      <c r="Q210" s="17">
        <f>VLOOKUP(B210,[1]RPT_LNS_LUONG_CHE_DO!$B$5:$CD$916,81,FALSE)</f>
        <v>0</v>
      </c>
      <c r="R210" s="17">
        <f>VLOOKUP(B210,[1]RPT_PHU_CAP_TN!$B$5:$G$992,6,FALSE)</f>
        <v>0</v>
      </c>
      <c r="S210" s="17">
        <f>VLOOKUP(B210,[1]RPT_TIEN_AN_TRUA!$B$5:$I$993,8,FALSE)</f>
        <v>604444.44444444438</v>
      </c>
      <c r="T210" s="17">
        <f>VLOOKUP(B210,[1]RPT_LNS_LUONG_CHE_DO!$B$5:$BX$920,75,FALSE)+VLOOKUP(B210,[1]RPT_LNS_LUONG_CHE_DO!$B$5:$BY$920,76,FALSE)</f>
        <v>223557.69230769234</v>
      </c>
      <c r="U210" s="13">
        <f>VLOOKUP(B210,[1]RPT_CAC_KHOAN_GIAM_TRU!$B$4:$I$472,7,FALSE) + VLOOKUP(B210,[1]RPT_CAC_KHOAN_GIAM_TRU!$B$4:$I$472,8,FALSE)</f>
        <v>74519.23076923078</v>
      </c>
      <c r="V210" s="17">
        <f t="shared" si="0"/>
        <v>6588002.1367521361</v>
      </c>
      <c r="W210" s="18">
        <f>VLOOKUP(B210,[1]RPT_BAO_HIEM!$B$5:$N$992,11,FALSE)</f>
        <v>310000</v>
      </c>
      <c r="X210" s="18">
        <f>VLOOKUP(B210,[1]RPT_BAO_HIEM!$B$5:$N$992,12,FALSE)</f>
        <v>58125</v>
      </c>
      <c r="Y210" s="18">
        <f>VLOOKUP(B210,[1]RPT_BAO_HIEM!$B$5:$N$992,13,FALSE)</f>
        <v>38750</v>
      </c>
      <c r="Z210" s="19">
        <f>MIN(VLOOKUP(B210,[1]RPT_DOAN_PHI!$B$5:$H$894,7,FALSE),115000)</f>
        <v>38750</v>
      </c>
      <c r="AA210" s="18">
        <f>VLOOKUP(B210,[1]RPT_THUE!$B$5:$H$850,7,FALSE)</f>
        <v>0</v>
      </c>
      <c r="AB210" s="18">
        <f t="shared" si="1"/>
        <v>445625</v>
      </c>
      <c r="AC210" s="20">
        <f t="shared" si="2"/>
        <v>6142377.1367521361</v>
      </c>
      <c r="AD210" s="20"/>
      <c r="AE210" s="20"/>
      <c r="AF210" s="20">
        <f t="shared" si="3"/>
        <v>6142377.1367521361</v>
      </c>
    </row>
    <row r="211" spans="1:32" ht="19.5" customHeight="1">
      <c r="A211" s="12">
        <f t="shared" si="7"/>
        <v>205</v>
      </c>
      <c r="B211" s="40">
        <f>[1]GD_CHUNG!B213</f>
        <v>201512</v>
      </c>
      <c r="C211" s="42" t="str">
        <f>[1]GD_CHUNG!C213</f>
        <v>Nguyễn Kim Phượng</v>
      </c>
      <c r="D211" s="42" t="str">
        <f>[1]GD_CHUNG!D213</f>
        <v>Nhân viên phục vụ hành khách</v>
      </c>
      <c r="E211" s="13" t="str">
        <f>[1]GD_CHUNG!G213</f>
        <v>HD1N</v>
      </c>
      <c r="F211" s="14">
        <f>VLOOKUP(B211,[1]GD_LCD_HS_LNS!$B$4:$E$993,4,FALSE)</f>
        <v>3875000</v>
      </c>
      <c r="G211" s="55">
        <v>19020845862011</v>
      </c>
      <c r="H211" s="15">
        <f>VLOOKUP(B211,[1]GD_CHAM_CONG!$C$6:$AN$934,38,FALSE)</f>
        <v>27</v>
      </c>
      <c r="I211" s="15">
        <f>VLOOKUP(B211,[1]GD_CHAM_CONG!$C$6:$AS$934,39,FALSE)+VLOOKUP(B211,[1]GD_CHAM_CONG!$C$6:$AS$934,40,FALSE)+VLOOKUP(B211,[1]GD_CHAM_CONG!$C$6:$AS$934,41,FALSE)+VLOOKUP(B211,[1]GD_CHAM_CONG!$C$6:$AS$934,42,FALSE)+VLOOKUP(B211,[1]GD_CHAM_CONG!$C$6:$AS$934,43,FALSE)</f>
        <v>0</v>
      </c>
      <c r="J211" s="15">
        <f>VLOOKUP(B211,[1]GD_CHAM_CONG!$C$6:$AV$934,44,FALSE)+VLOOKUP(B211,[1]GD_CHAM_CONG!$C$6:$AV$934,45,FALSE)+VLOOKUP(B211,[1]GD_CHAM_CONG!$C$6:$AV$934,46,FALSE)</f>
        <v>0</v>
      </c>
      <c r="K211" s="15">
        <f>VLOOKUP(B211,[1]GD_CHAM_CONG!$C$6:$AW$934,47,FALSE)</f>
        <v>0</v>
      </c>
      <c r="L211" s="15">
        <f>VLOOKUP(B211,[1]GD_CHAM_CONG!$C$6:$AZ$934,48,FALSE)</f>
        <v>0</v>
      </c>
      <c r="M211" s="15">
        <f>VLOOKUP(B211,[1]GD_CHAM_CONG!$C$6:$BF$934,50,FALSE)+VLOOKUP(B211,[1]GD_CHAM_CONG!$C$6:$BF$934,51,FALSE)+VLOOKUP(B211,[1]GD_CHAM_CONG!$C$6:$BF$934,52,FALSE)+VLOOKUP(B211,[1]GD_CHAM_CONG!$C$6:$BF$934,53,FALSE)+VLOOKUP(B211,[1]GD_CHAM_CONG!$C$6:$BF$934,54,FALSE)</f>
        <v>0</v>
      </c>
      <c r="N211" s="16">
        <f>VLOOKUP(B211,[1]GD_CHAM_CONG!$C$1:$BK$473,61,FALSE)</f>
        <v>0.96</v>
      </c>
      <c r="O211" s="16">
        <f>VLOOKUP(B211,[1]GD_LCD_HS_LNS!$B$4:$F$469,5,FALSE)</f>
        <v>1.6</v>
      </c>
      <c r="P211" s="17">
        <f>VLOOKUP(B211,[1]RPT_LNS_LUONG_CHE_DO!$B$5:$BC$548,54,FALSE)</f>
        <v>6220800</v>
      </c>
      <c r="Q211" s="17">
        <f>VLOOKUP(B211,[1]RPT_LNS_LUONG_CHE_DO!$B$5:$CD$916,81,FALSE)</f>
        <v>0</v>
      </c>
      <c r="R211" s="17">
        <f>VLOOKUP(B211,[1]RPT_PHU_CAP_TN!$B$5:$G$992,6,FALSE)</f>
        <v>0</v>
      </c>
      <c r="S211" s="17">
        <f>VLOOKUP(B211,[1]RPT_TIEN_AN_TRUA!$B$5:$I$993,8,FALSE)</f>
        <v>680000</v>
      </c>
      <c r="T211" s="17">
        <f>VLOOKUP(B211,[1]RPT_LNS_LUONG_CHE_DO!$B$5:$BX$920,75,FALSE)+VLOOKUP(B211,[1]RPT_LNS_LUONG_CHE_DO!$B$5:$BY$920,76,FALSE)</f>
        <v>447115.38461538468</v>
      </c>
      <c r="U211" s="13">
        <f>VLOOKUP(B211,[1]RPT_CAC_KHOAN_GIAM_TRU!$B$4:$I$472,7,FALSE) + VLOOKUP(B211,[1]RPT_CAC_KHOAN_GIAM_TRU!$B$4:$I$472,8,FALSE)</f>
        <v>149038.46153846156</v>
      </c>
      <c r="V211" s="17">
        <f t="shared" si="0"/>
        <v>7347915.384615385</v>
      </c>
      <c r="W211" s="18">
        <f>VLOOKUP(B211,[1]RPT_BAO_HIEM!$B$5:$N$992,11,FALSE)</f>
        <v>310000</v>
      </c>
      <c r="X211" s="18">
        <f>VLOOKUP(B211,[1]RPT_BAO_HIEM!$B$5:$N$992,12,FALSE)</f>
        <v>58125</v>
      </c>
      <c r="Y211" s="18">
        <f>VLOOKUP(B211,[1]RPT_BAO_HIEM!$B$5:$N$992,13,FALSE)</f>
        <v>38750</v>
      </c>
      <c r="Z211" s="19">
        <f>MIN(VLOOKUP(B211,[1]RPT_DOAN_PHI!$B$5:$H$894,7,FALSE),115000)</f>
        <v>38750</v>
      </c>
      <c r="AA211" s="18">
        <f>VLOOKUP(B211,[1]RPT_THUE!$B$5:$H$850,7,FALSE)</f>
        <v>0</v>
      </c>
      <c r="AB211" s="18">
        <f t="shared" si="1"/>
        <v>445625</v>
      </c>
      <c r="AC211" s="20">
        <f t="shared" si="2"/>
        <v>6902290.384615385</v>
      </c>
      <c r="AD211" s="20"/>
      <c r="AE211" s="20"/>
      <c r="AF211" s="20">
        <f t="shared" si="3"/>
        <v>6902290.384615385</v>
      </c>
    </row>
    <row r="212" spans="1:32" ht="19.5" customHeight="1">
      <c r="A212" s="12">
        <f t="shared" si="7"/>
        <v>206</v>
      </c>
      <c r="B212" s="40">
        <f>[1]GD_CHUNG!B214</f>
        <v>201513</v>
      </c>
      <c r="C212" s="42" t="str">
        <f>[1]GD_CHUNG!C214</f>
        <v>Bùi Thị Minh Hạnh</v>
      </c>
      <c r="D212" s="42" t="str">
        <f>[1]GD_CHUNG!D214</f>
        <v>Nhân viên phục vụ hành khách</v>
      </c>
      <c r="E212" s="13" t="str">
        <f>[1]GD_CHUNG!G214</f>
        <v>HD1N</v>
      </c>
      <c r="F212" s="14">
        <f>VLOOKUP(B212,[1]GD_LCD_HS_LNS!$B$4:$E$993,4,FALSE)</f>
        <v>3875000</v>
      </c>
      <c r="G212" s="55">
        <v>19021900349015</v>
      </c>
      <c r="H212" s="15">
        <f>VLOOKUP(B212,[1]GD_CHAM_CONG!$C$6:$AN$934,38,FALSE)</f>
        <v>27</v>
      </c>
      <c r="I212" s="15">
        <f>VLOOKUP(B212,[1]GD_CHAM_CONG!$C$6:$AS$934,39,FALSE)+VLOOKUP(B212,[1]GD_CHAM_CONG!$C$6:$AS$934,40,FALSE)+VLOOKUP(B212,[1]GD_CHAM_CONG!$C$6:$AS$934,41,FALSE)+VLOOKUP(B212,[1]GD_CHAM_CONG!$C$6:$AS$934,42,FALSE)+VLOOKUP(B212,[1]GD_CHAM_CONG!$C$6:$AS$934,43,FALSE)</f>
        <v>0</v>
      </c>
      <c r="J212" s="15">
        <f>VLOOKUP(B212,[1]GD_CHAM_CONG!$C$6:$AV$934,44,FALSE)+VLOOKUP(B212,[1]GD_CHAM_CONG!$C$6:$AV$934,45,FALSE)+VLOOKUP(B212,[1]GD_CHAM_CONG!$C$6:$AV$934,46,FALSE)</f>
        <v>0</v>
      </c>
      <c r="K212" s="15">
        <f>VLOOKUP(B212,[1]GD_CHAM_CONG!$C$6:$AW$934,47,FALSE)</f>
        <v>0</v>
      </c>
      <c r="L212" s="15">
        <f>VLOOKUP(B212,[1]GD_CHAM_CONG!$C$6:$AZ$934,48,FALSE)</f>
        <v>0</v>
      </c>
      <c r="M212" s="15">
        <f>VLOOKUP(B212,[1]GD_CHAM_CONG!$C$6:$BF$934,50,FALSE)+VLOOKUP(B212,[1]GD_CHAM_CONG!$C$6:$BF$934,51,FALSE)+VLOOKUP(B212,[1]GD_CHAM_CONG!$C$6:$BF$934,52,FALSE)+VLOOKUP(B212,[1]GD_CHAM_CONG!$C$6:$BF$934,53,FALSE)+VLOOKUP(B212,[1]GD_CHAM_CONG!$C$6:$BF$934,54,FALSE)</f>
        <v>0</v>
      </c>
      <c r="N212" s="16">
        <f>VLOOKUP(B212,[1]GD_CHAM_CONG!$C$1:$BK$473,61,FALSE)</f>
        <v>0.92</v>
      </c>
      <c r="O212" s="16">
        <f>VLOOKUP(B212,[1]GD_LCD_HS_LNS!$B$4:$F$469,5,FALSE)</f>
        <v>1.6</v>
      </c>
      <c r="P212" s="17">
        <f>VLOOKUP(B212,[1]RPT_LNS_LUONG_CHE_DO!$B$5:$BC$548,54,FALSE)</f>
        <v>5961600.0000000009</v>
      </c>
      <c r="Q212" s="17">
        <f>VLOOKUP(B212,[1]RPT_LNS_LUONG_CHE_DO!$B$5:$CD$916,81,FALSE)</f>
        <v>0</v>
      </c>
      <c r="R212" s="17">
        <f>VLOOKUP(B212,[1]RPT_PHU_CAP_TN!$B$5:$G$992,6,FALSE)</f>
        <v>0</v>
      </c>
      <c r="S212" s="17">
        <f>VLOOKUP(B212,[1]RPT_TIEN_AN_TRUA!$B$5:$I$993,8,FALSE)</f>
        <v>680000</v>
      </c>
      <c r="T212" s="17">
        <f>VLOOKUP(B212,[1]RPT_LNS_LUONG_CHE_DO!$B$5:$BX$920,75,FALSE)+VLOOKUP(B212,[1]RPT_LNS_LUONG_CHE_DO!$B$5:$BY$920,76,FALSE)</f>
        <v>447115.38461538468</v>
      </c>
      <c r="U212" s="13">
        <f>VLOOKUP(B212,[1]RPT_CAC_KHOAN_GIAM_TRU!$B$4:$I$472,7,FALSE) + VLOOKUP(B212,[1]RPT_CAC_KHOAN_GIAM_TRU!$B$4:$I$472,8,FALSE)</f>
        <v>149038.46153846156</v>
      </c>
      <c r="V212" s="17">
        <f t="shared" si="0"/>
        <v>7088715.3846153859</v>
      </c>
      <c r="W212" s="18">
        <f>VLOOKUP(B212,[1]RPT_BAO_HIEM!$B$5:$N$992,11,FALSE)</f>
        <v>310000</v>
      </c>
      <c r="X212" s="18">
        <f>VLOOKUP(B212,[1]RPT_BAO_HIEM!$B$5:$N$992,12,FALSE)</f>
        <v>58125</v>
      </c>
      <c r="Y212" s="18">
        <f>VLOOKUP(B212,[1]RPT_BAO_HIEM!$B$5:$N$992,13,FALSE)</f>
        <v>38750</v>
      </c>
      <c r="Z212" s="19">
        <f>MIN(VLOOKUP(B212,[1]RPT_DOAN_PHI!$B$5:$H$894,7,FALSE),115000)</f>
        <v>38750</v>
      </c>
      <c r="AA212" s="18">
        <f>VLOOKUP(B212,[1]RPT_THUE!$B$5:$H$850,7,FALSE)</f>
        <v>0</v>
      </c>
      <c r="AB212" s="18">
        <f t="shared" si="1"/>
        <v>445625</v>
      </c>
      <c r="AC212" s="20">
        <f t="shared" si="2"/>
        <v>6643090.3846153859</v>
      </c>
      <c r="AD212" s="20"/>
      <c r="AE212" s="20"/>
      <c r="AF212" s="20">
        <f t="shared" si="3"/>
        <v>6643090.3846153859</v>
      </c>
    </row>
    <row r="213" spans="1:32" ht="19.5" customHeight="1">
      <c r="A213" s="12">
        <f t="shared" si="7"/>
        <v>207</v>
      </c>
      <c r="B213" s="40">
        <f>[1]GD_CHUNG!B215</f>
        <v>201514</v>
      </c>
      <c r="C213" s="42" t="str">
        <f>[1]GD_CHUNG!C215</f>
        <v>Đặng Thị Hải Yến</v>
      </c>
      <c r="D213" s="42" t="str">
        <f>[1]GD_CHUNG!D215</f>
        <v>Nhân viên phục vụ hành khách</v>
      </c>
      <c r="E213" s="13" t="str">
        <f>[1]GD_CHUNG!G215</f>
        <v>HD1N</v>
      </c>
      <c r="F213" s="14">
        <f>VLOOKUP(B213,[1]GD_LCD_HS_LNS!$B$4:$E$993,4,FALSE)</f>
        <v>3875000</v>
      </c>
      <c r="G213" s="55">
        <v>19029389598010</v>
      </c>
      <c r="H213" s="15">
        <f>VLOOKUP(B213,[1]GD_CHAM_CONG!$C$6:$AN$934,38,FALSE)</f>
        <v>27</v>
      </c>
      <c r="I213" s="15">
        <f>VLOOKUP(B213,[1]GD_CHAM_CONG!$C$6:$AS$934,39,FALSE)+VLOOKUP(B213,[1]GD_CHAM_CONG!$C$6:$AS$934,40,FALSE)+VLOOKUP(B213,[1]GD_CHAM_CONG!$C$6:$AS$934,41,FALSE)+VLOOKUP(B213,[1]GD_CHAM_CONG!$C$6:$AS$934,42,FALSE)+VLOOKUP(B213,[1]GD_CHAM_CONG!$C$6:$AS$934,43,FALSE)</f>
        <v>0</v>
      </c>
      <c r="J213" s="15">
        <f>VLOOKUP(B213,[1]GD_CHAM_CONG!$C$6:$AV$934,44,FALSE)+VLOOKUP(B213,[1]GD_CHAM_CONG!$C$6:$AV$934,45,FALSE)+VLOOKUP(B213,[1]GD_CHAM_CONG!$C$6:$AV$934,46,FALSE)</f>
        <v>0</v>
      </c>
      <c r="K213" s="15">
        <f>VLOOKUP(B213,[1]GD_CHAM_CONG!$C$6:$AW$934,47,FALSE)</f>
        <v>0</v>
      </c>
      <c r="L213" s="15">
        <f>VLOOKUP(B213,[1]GD_CHAM_CONG!$C$6:$AZ$934,48,FALSE)</f>
        <v>0</v>
      </c>
      <c r="M213" s="15">
        <f>VLOOKUP(B213,[1]GD_CHAM_CONG!$C$6:$BF$934,50,FALSE)+VLOOKUP(B213,[1]GD_CHAM_CONG!$C$6:$BF$934,51,FALSE)+VLOOKUP(B213,[1]GD_CHAM_CONG!$C$6:$BF$934,52,FALSE)+VLOOKUP(B213,[1]GD_CHAM_CONG!$C$6:$BF$934,53,FALSE)+VLOOKUP(B213,[1]GD_CHAM_CONG!$C$6:$BF$934,54,FALSE)</f>
        <v>0</v>
      </c>
      <c r="N213" s="16">
        <f>VLOOKUP(B213,[1]GD_CHAM_CONG!$C$1:$BK$473,61,FALSE)</f>
        <v>1.05</v>
      </c>
      <c r="O213" s="16">
        <f>VLOOKUP(B213,[1]GD_LCD_HS_LNS!$B$4:$F$469,5,FALSE)</f>
        <v>1.6</v>
      </c>
      <c r="P213" s="17">
        <f>VLOOKUP(B213,[1]RPT_LNS_LUONG_CHE_DO!$B$5:$BC$548,54,FALSE)</f>
        <v>6804000.0000000009</v>
      </c>
      <c r="Q213" s="17">
        <f>VLOOKUP(B213,[1]RPT_LNS_LUONG_CHE_DO!$B$5:$CD$916,81,FALSE)</f>
        <v>0</v>
      </c>
      <c r="R213" s="17">
        <f>VLOOKUP(B213,[1]RPT_PHU_CAP_TN!$B$5:$G$992,6,FALSE)</f>
        <v>0</v>
      </c>
      <c r="S213" s="17">
        <f>VLOOKUP(B213,[1]RPT_TIEN_AN_TRUA!$B$5:$I$993,8,FALSE)</f>
        <v>680000</v>
      </c>
      <c r="T213" s="17">
        <f>VLOOKUP(B213,[1]RPT_LNS_LUONG_CHE_DO!$B$5:$BX$920,75,FALSE)+VLOOKUP(B213,[1]RPT_LNS_LUONG_CHE_DO!$B$5:$BY$920,76,FALSE)</f>
        <v>447115.38461538468</v>
      </c>
      <c r="U213" s="13">
        <f>VLOOKUP(B213,[1]RPT_CAC_KHOAN_GIAM_TRU!$B$4:$I$472,7,FALSE) + VLOOKUP(B213,[1]RPT_CAC_KHOAN_GIAM_TRU!$B$4:$I$472,8,FALSE)</f>
        <v>149038.46153846156</v>
      </c>
      <c r="V213" s="17">
        <f t="shared" si="0"/>
        <v>7931115.3846153859</v>
      </c>
      <c r="W213" s="18">
        <f>VLOOKUP(B213,[1]RPT_BAO_HIEM!$B$5:$N$992,11,FALSE)</f>
        <v>310000</v>
      </c>
      <c r="X213" s="18">
        <f>VLOOKUP(B213,[1]RPT_BAO_HIEM!$B$5:$N$992,12,FALSE)</f>
        <v>58125</v>
      </c>
      <c r="Y213" s="18">
        <f>VLOOKUP(B213,[1]RPT_BAO_HIEM!$B$5:$N$992,13,FALSE)</f>
        <v>38750</v>
      </c>
      <c r="Z213" s="19">
        <f>MIN(VLOOKUP(B213,[1]RPT_DOAN_PHI!$B$5:$H$894,7,FALSE),115000)</f>
        <v>38750</v>
      </c>
      <c r="AA213" s="18">
        <f>VLOOKUP(B213,[1]RPT_THUE!$B$5:$H$850,7,FALSE)</f>
        <v>0</v>
      </c>
      <c r="AB213" s="18">
        <f t="shared" si="1"/>
        <v>445625</v>
      </c>
      <c r="AC213" s="20">
        <f t="shared" si="2"/>
        <v>7485490.3846153859</v>
      </c>
      <c r="AD213" s="20"/>
      <c r="AE213" s="20"/>
      <c r="AF213" s="20">
        <f t="shared" si="3"/>
        <v>7485490.3846153859</v>
      </c>
    </row>
    <row r="214" spans="1:32" ht="19.5" customHeight="1">
      <c r="A214" s="12">
        <f t="shared" si="7"/>
        <v>208</v>
      </c>
      <c r="B214" s="40">
        <f>[1]GD_CHUNG!B216</f>
        <v>201515</v>
      </c>
      <c r="C214" s="42" t="str">
        <f>[1]GD_CHUNG!C216</f>
        <v>Phạm Minh Dũng</v>
      </c>
      <c r="D214" s="42" t="str">
        <f>[1]GD_CHUNG!D216</f>
        <v>Nhân viên phục vụ hành khách</v>
      </c>
      <c r="E214" s="13" t="str">
        <f>[1]GD_CHUNG!G216</f>
        <v>HD1N</v>
      </c>
      <c r="F214" s="14">
        <f>VLOOKUP(B214,[1]GD_LCD_HS_LNS!$B$4:$E$993,4,FALSE)</f>
        <v>3875000</v>
      </c>
      <c r="G214" s="55">
        <v>19029389603014</v>
      </c>
      <c r="H214" s="15">
        <f>VLOOKUP(B214,[1]GD_CHAM_CONG!$C$6:$AN$934,38,FALSE)</f>
        <v>27</v>
      </c>
      <c r="I214" s="15">
        <f>VLOOKUP(B214,[1]GD_CHAM_CONG!$C$6:$AS$934,39,FALSE)+VLOOKUP(B214,[1]GD_CHAM_CONG!$C$6:$AS$934,40,FALSE)+VLOOKUP(B214,[1]GD_CHAM_CONG!$C$6:$AS$934,41,FALSE)+VLOOKUP(B214,[1]GD_CHAM_CONG!$C$6:$AS$934,42,FALSE)+VLOOKUP(B214,[1]GD_CHAM_CONG!$C$6:$AS$934,43,FALSE)</f>
        <v>0</v>
      </c>
      <c r="J214" s="15">
        <f>VLOOKUP(B214,[1]GD_CHAM_CONG!$C$6:$AV$934,44,FALSE)+VLOOKUP(B214,[1]GD_CHAM_CONG!$C$6:$AV$934,45,FALSE)+VLOOKUP(B214,[1]GD_CHAM_CONG!$C$6:$AV$934,46,FALSE)</f>
        <v>0</v>
      </c>
      <c r="K214" s="15">
        <f>VLOOKUP(B214,[1]GD_CHAM_CONG!$C$6:$AW$934,47,FALSE)</f>
        <v>0</v>
      </c>
      <c r="L214" s="15">
        <f>VLOOKUP(B214,[1]GD_CHAM_CONG!$C$6:$AZ$934,48,FALSE)</f>
        <v>0</v>
      </c>
      <c r="M214" s="15">
        <f>VLOOKUP(B214,[1]GD_CHAM_CONG!$C$6:$BF$934,50,FALSE)+VLOOKUP(B214,[1]GD_CHAM_CONG!$C$6:$BF$934,51,FALSE)+VLOOKUP(B214,[1]GD_CHAM_CONG!$C$6:$BF$934,52,FALSE)+VLOOKUP(B214,[1]GD_CHAM_CONG!$C$6:$BF$934,53,FALSE)+VLOOKUP(B214,[1]GD_CHAM_CONG!$C$6:$BF$934,54,FALSE)</f>
        <v>0</v>
      </c>
      <c r="N214" s="16">
        <f>VLOOKUP(B214,[1]GD_CHAM_CONG!$C$1:$BK$473,61,FALSE)</f>
        <v>0.99</v>
      </c>
      <c r="O214" s="16">
        <f>VLOOKUP(B214,[1]GD_LCD_HS_LNS!$B$4:$F$469,5,FALSE)</f>
        <v>1.6</v>
      </c>
      <c r="P214" s="17">
        <f>VLOOKUP(B214,[1]RPT_LNS_LUONG_CHE_DO!$B$5:$BC$548,54,FALSE)</f>
        <v>6415200</v>
      </c>
      <c r="Q214" s="17">
        <f>VLOOKUP(B214,[1]RPT_LNS_LUONG_CHE_DO!$B$5:$CD$916,81,FALSE)</f>
        <v>0</v>
      </c>
      <c r="R214" s="17">
        <f>VLOOKUP(B214,[1]RPT_PHU_CAP_TN!$B$5:$G$992,6,FALSE)</f>
        <v>0</v>
      </c>
      <c r="S214" s="17">
        <f>VLOOKUP(B214,[1]RPT_TIEN_AN_TRUA!$B$5:$I$993,8,FALSE)</f>
        <v>680000</v>
      </c>
      <c r="T214" s="17">
        <f>VLOOKUP(B214,[1]RPT_LNS_LUONG_CHE_DO!$B$5:$BX$920,75,FALSE)+VLOOKUP(B214,[1]RPT_LNS_LUONG_CHE_DO!$B$5:$BY$920,76,FALSE)</f>
        <v>447115.38461538468</v>
      </c>
      <c r="U214" s="13">
        <f>VLOOKUP(B214,[1]RPT_CAC_KHOAN_GIAM_TRU!$B$4:$I$472,7,FALSE) + VLOOKUP(B214,[1]RPT_CAC_KHOAN_GIAM_TRU!$B$4:$I$472,8,FALSE)</f>
        <v>149038.46153846156</v>
      </c>
      <c r="V214" s="17">
        <f t="shared" si="0"/>
        <v>7542315.384615385</v>
      </c>
      <c r="W214" s="18">
        <f>VLOOKUP(B214,[1]RPT_BAO_HIEM!$B$5:$N$992,11,FALSE)</f>
        <v>310000</v>
      </c>
      <c r="X214" s="18">
        <f>VLOOKUP(B214,[1]RPT_BAO_HIEM!$B$5:$N$992,12,FALSE)</f>
        <v>58125</v>
      </c>
      <c r="Y214" s="18">
        <f>VLOOKUP(B214,[1]RPT_BAO_HIEM!$B$5:$N$992,13,FALSE)</f>
        <v>38750</v>
      </c>
      <c r="Z214" s="19">
        <f>MIN(VLOOKUP(B214,[1]RPT_DOAN_PHI!$B$5:$H$894,7,FALSE),115000)</f>
        <v>38750</v>
      </c>
      <c r="AA214" s="18">
        <f>VLOOKUP(B214,[1]RPT_THUE!$B$5:$H$850,7,FALSE)</f>
        <v>0</v>
      </c>
      <c r="AB214" s="18">
        <f t="shared" si="1"/>
        <v>445625</v>
      </c>
      <c r="AC214" s="20">
        <f t="shared" si="2"/>
        <v>7096690.384615385</v>
      </c>
      <c r="AD214" s="20"/>
      <c r="AE214" s="20"/>
      <c r="AF214" s="20">
        <f t="shared" si="3"/>
        <v>7096690.384615385</v>
      </c>
    </row>
    <row r="215" spans="1:32" ht="19.5" customHeight="1">
      <c r="A215" s="12">
        <f t="shared" si="7"/>
        <v>209</v>
      </c>
      <c r="B215" s="40">
        <f>[1]GD_CHUNG!B217</f>
        <v>10599</v>
      </c>
      <c r="C215" s="42" t="str">
        <f>[1]GD_CHUNG!C217</f>
        <v>Đào Thu Giang</v>
      </c>
      <c r="D215" s="42" t="str">
        <f>[1]GD_CHUNG!D217</f>
        <v>NV PVHK</v>
      </c>
      <c r="E215" s="13" t="str">
        <f>[1]GD_CHUNG!G217</f>
        <v>HD3N</v>
      </c>
      <c r="F215" s="14">
        <f>VLOOKUP(B215,[1]GD_LCD_HS_LNS!$B$4:$E$993,4,FALSE)</f>
        <v>3875000</v>
      </c>
      <c r="G215" s="54">
        <f>VLOOKUP(B215,[1]GD_CHUNG!$B$5:$N$532,13,FALSE)</f>
        <v>10525213781018</v>
      </c>
      <c r="H215" s="15">
        <f>VLOOKUP(B215,[1]GD_CHAM_CONG!$C$6:$AN$934,38,FALSE)</f>
        <v>0</v>
      </c>
      <c r="I215" s="15">
        <f>VLOOKUP(B215,[1]GD_CHAM_CONG!$C$6:$AS$934,39,FALSE)+VLOOKUP(B215,[1]GD_CHAM_CONG!$C$6:$AS$934,40,FALSE)+VLOOKUP(B215,[1]GD_CHAM_CONG!$C$6:$AS$934,41,FALSE)+VLOOKUP(B215,[1]GD_CHAM_CONG!$C$6:$AS$934,42,FALSE)+VLOOKUP(B215,[1]GD_CHAM_CONG!$C$6:$AS$934,43,FALSE)</f>
        <v>0</v>
      </c>
      <c r="J215" s="15">
        <f>VLOOKUP(B215,[1]GD_CHAM_CONG!$C$6:$AV$934,44,FALSE)+VLOOKUP(B215,[1]GD_CHAM_CONG!$C$6:$AV$934,45,FALSE)+VLOOKUP(B215,[1]GD_CHAM_CONG!$C$6:$AV$934,46,FALSE)</f>
        <v>27</v>
      </c>
      <c r="K215" s="15">
        <f>VLOOKUP(B215,[1]GD_CHAM_CONG!$C$6:$AW$934,47,FALSE)</f>
        <v>0</v>
      </c>
      <c r="L215" s="15">
        <f>VLOOKUP(B215,[1]GD_CHAM_CONG!$C$6:$AZ$934,48,FALSE)</f>
        <v>0</v>
      </c>
      <c r="M215" s="15">
        <f>VLOOKUP(B215,[1]GD_CHAM_CONG!$C$6:$BF$934,50,FALSE)+VLOOKUP(B215,[1]GD_CHAM_CONG!$C$6:$BF$934,51,FALSE)+VLOOKUP(B215,[1]GD_CHAM_CONG!$C$6:$BF$934,52,FALSE)+VLOOKUP(B215,[1]GD_CHAM_CONG!$C$6:$BF$934,53,FALSE)+VLOOKUP(B215,[1]GD_CHAM_CONG!$C$6:$BF$934,54,FALSE)</f>
        <v>0</v>
      </c>
      <c r="N215" s="16">
        <f>VLOOKUP(B215,[1]GD_CHAM_CONG!$C$1:$BK$473,61,FALSE)</f>
        <v>1</v>
      </c>
      <c r="O215" s="16">
        <f>VLOOKUP(B215,[1]GD_LCD_HS_LNS!$B$4:$F$469,5,FALSE)</f>
        <v>1.91</v>
      </c>
      <c r="P215" s="17">
        <f>VLOOKUP(B215,[1]RPT_LNS_LUONG_CHE_DO!$B$5:$BC$548,54,FALSE)</f>
        <v>859500</v>
      </c>
      <c r="Q215" s="17">
        <f>VLOOKUP(B215,[1]RPT_LNS_LUONG_CHE_DO!$B$5:$CD$916,81,FALSE)</f>
        <v>0</v>
      </c>
      <c r="R215" s="17">
        <f>VLOOKUP(B215,[1]RPT_PHU_CAP_TN!$B$5:$G$992,6,FALSE)</f>
        <v>0</v>
      </c>
      <c r="S215" s="17">
        <f>VLOOKUP(B215,[1]RPT_TIEN_AN_TRUA!$B$5:$I$993,8,FALSE)</f>
        <v>0</v>
      </c>
      <c r="T215" s="17">
        <f>VLOOKUP(B215,[1]RPT_LNS_LUONG_CHE_DO!$B$5:$BX$920,75,FALSE)+VLOOKUP(B215,[1]RPT_LNS_LUONG_CHE_DO!$B$5:$BY$920,76,FALSE)</f>
        <v>0</v>
      </c>
      <c r="U215" s="13">
        <f>VLOOKUP(B215,[1]RPT_CAC_KHOAN_GIAM_TRU!$B$4:$I$472,7,FALSE) + VLOOKUP(B215,[1]RPT_CAC_KHOAN_GIAM_TRU!$B$4:$I$472,8,FALSE)</f>
        <v>0</v>
      </c>
      <c r="V215" s="17">
        <f t="shared" si="0"/>
        <v>859500</v>
      </c>
      <c r="W215" s="18">
        <f>VLOOKUP(B215,[1]RPT_BAO_HIEM!$B$5:$N$992,11,FALSE)</f>
        <v>0</v>
      </c>
      <c r="X215" s="18">
        <f>VLOOKUP(B215,[1]RPT_BAO_HIEM!$B$5:$N$992,12,FALSE)</f>
        <v>0</v>
      </c>
      <c r="Y215" s="18">
        <f>VLOOKUP(B215,[1]RPT_BAO_HIEM!$B$5:$N$992,13,FALSE)</f>
        <v>0</v>
      </c>
      <c r="Z215" s="19">
        <f>MIN(VLOOKUP(B215,[1]RPT_DOAN_PHI!$B$5:$H$894,7,FALSE),115000)</f>
        <v>0</v>
      </c>
      <c r="AA215" s="18">
        <f>VLOOKUP(B215,[1]RPT_THUE!$B$5:$H$850,7,FALSE)</f>
        <v>0</v>
      </c>
      <c r="AB215" s="18">
        <f t="shared" si="1"/>
        <v>0</v>
      </c>
      <c r="AC215" s="20">
        <f t="shared" si="2"/>
        <v>859500</v>
      </c>
      <c r="AD215" s="21"/>
      <c r="AE215" s="20"/>
      <c r="AF215" s="20">
        <f t="shared" si="3"/>
        <v>859500</v>
      </c>
    </row>
    <row r="216" spans="1:32" ht="19.5" customHeight="1">
      <c r="A216" s="12">
        <f t="shared" si="7"/>
        <v>210</v>
      </c>
      <c r="B216" s="40">
        <f>[1]GD_CHUNG!B218</f>
        <v>10765</v>
      </c>
      <c r="C216" s="42" t="str">
        <f>[1]GD_CHUNG!C218</f>
        <v>Nguyễn Thị Thuý</v>
      </c>
      <c r="D216" s="42" t="str">
        <f>[1]GD_CHUNG!D218</f>
        <v>Nv Thống kê</v>
      </c>
      <c r="E216" s="13" t="str">
        <f>[1]GD_CHUNG!G218</f>
        <v>HD3N</v>
      </c>
      <c r="F216" s="14">
        <v>3500000</v>
      </c>
      <c r="G216" s="54">
        <f>VLOOKUP(B216,[1]GD_CHUNG!$B$5:$N$532,13,FALSE)</f>
        <v>10524470160011</v>
      </c>
      <c r="H216" s="15">
        <f>VLOOKUP(B216,[1]GD_CHAM_CONG!$C$6:$AN$934,38,FALSE)</f>
        <v>23</v>
      </c>
      <c r="I216" s="15">
        <f>VLOOKUP(B216,[1]GD_CHAM_CONG!$C$6:$AS$934,39,FALSE)+VLOOKUP(B216,[1]GD_CHAM_CONG!$C$6:$AS$934,40,FALSE)+VLOOKUP(B216,[1]GD_CHAM_CONG!$C$6:$AS$934,41,FALSE)+VLOOKUP(B216,[1]GD_CHAM_CONG!$C$6:$AS$934,42,FALSE)+VLOOKUP(B216,[1]GD_CHAM_CONG!$C$6:$AS$934,43,FALSE)</f>
        <v>0</v>
      </c>
      <c r="J216" s="15">
        <f>VLOOKUP(B216,[1]GD_CHAM_CONG!$C$6:$AV$934,44,FALSE)+VLOOKUP(B216,[1]GD_CHAM_CONG!$C$6:$AV$934,45,FALSE)+VLOOKUP(B216,[1]GD_CHAM_CONG!$C$6:$AV$934,46,FALSE)</f>
        <v>0</v>
      </c>
      <c r="K216" s="15">
        <f>VLOOKUP(B216,[1]GD_CHAM_CONG!$C$6:$AW$934,47,FALSE)</f>
        <v>0</v>
      </c>
      <c r="L216" s="15">
        <f>VLOOKUP(B216,[1]GD_CHAM_CONG!$C$6:$AZ$934,48,FALSE)</f>
        <v>0</v>
      </c>
      <c r="M216" s="15">
        <f>VLOOKUP(B216,[1]GD_CHAM_CONG!$C$6:$BF$934,50,FALSE)+VLOOKUP(B216,[1]GD_CHAM_CONG!$C$6:$BF$934,51,FALSE)+VLOOKUP(B216,[1]GD_CHAM_CONG!$C$6:$BF$934,52,FALSE)+VLOOKUP(B216,[1]GD_CHAM_CONG!$C$6:$BF$934,53,FALSE)+VLOOKUP(B216,[1]GD_CHAM_CONG!$C$6:$BF$934,54,FALSE)</f>
        <v>0</v>
      </c>
      <c r="N216" s="16">
        <f>VLOOKUP(B216,[1]GD_CHAM_CONG!$C$1:$BK$473,61,FALSE)</f>
        <v>1</v>
      </c>
      <c r="O216" s="16">
        <f>VLOOKUP(B216,[1]GD_LCD_HS_LNS!$B$4:$F$469,5,FALSE)</f>
        <v>1.9</v>
      </c>
      <c r="P216" s="17">
        <f>VLOOKUP(B216,[1]RPT_LNS_LUONG_CHE_DO!$B$5:$BC$548,54,FALSE)</f>
        <v>8550000</v>
      </c>
      <c r="Q216" s="17">
        <f>VLOOKUP(B216,[1]RPT_LNS_LUONG_CHE_DO!$B$5:$CD$916,81,FALSE)</f>
        <v>0</v>
      </c>
      <c r="R216" s="17">
        <f>VLOOKUP(B216,[1]RPT_PHU_CAP_TN!$B$5:$G$992,6,FALSE)</f>
        <v>0</v>
      </c>
      <c r="S216" s="17">
        <f>VLOOKUP(B216,[1]RPT_TIEN_AN_TRUA!$B$5:$I$993,8,FALSE)</f>
        <v>680000</v>
      </c>
      <c r="T216" s="17">
        <f>VLOOKUP(B216,[1]RPT_LNS_LUONG_CHE_DO!$B$5:$BX$920,75,FALSE)+VLOOKUP(B216,[1]RPT_LNS_LUONG_CHE_DO!$B$5:$BY$920,76,FALSE)</f>
        <v>0</v>
      </c>
      <c r="U216" s="13">
        <f>VLOOKUP(B216,[1]RPT_CAC_KHOAN_GIAM_TRU!$B$4:$I$472,7,FALSE) + VLOOKUP(B216,[1]RPT_CAC_KHOAN_GIAM_TRU!$B$4:$I$472,8,FALSE)</f>
        <v>0</v>
      </c>
      <c r="V216" s="17">
        <f t="shared" si="0"/>
        <v>9230000</v>
      </c>
      <c r="W216" s="18">
        <f>VLOOKUP(B216,[1]RPT_BAO_HIEM!$B$5:$N$992,11,FALSE)</f>
        <v>279040</v>
      </c>
      <c r="X216" s="18">
        <f>VLOOKUP(B216,[1]RPT_BAO_HIEM!$B$5:$N$992,12,FALSE)</f>
        <v>52320</v>
      </c>
      <c r="Y216" s="18">
        <f>VLOOKUP(B216,[1]RPT_BAO_HIEM!$B$5:$N$992,13,FALSE)</f>
        <v>34880</v>
      </c>
      <c r="Z216" s="19">
        <f>MIN(VLOOKUP(B216,[1]RPT_DOAN_PHI!$B$5:$H$894,7,FALSE),115000)</f>
        <v>34880</v>
      </c>
      <c r="AA216" s="18">
        <f>VLOOKUP(B216,[1]RPT_THUE!$B$5:$H$850,7,FALSE)</f>
        <v>0</v>
      </c>
      <c r="AB216" s="18">
        <f t="shared" si="1"/>
        <v>401120</v>
      </c>
      <c r="AC216" s="20">
        <f t="shared" si="2"/>
        <v>8828880</v>
      </c>
      <c r="AD216" s="20"/>
      <c r="AE216" s="20"/>
      <c r="AF216" s="20">
        <f t="shared" si="3"/>
        <v>8828880</v>
      </c>
    </row>
    <row r="217" spans="1:32" ht="19.5" customHeight="1">
      <c r="A217" s="12">
        <f t="shared" si="7"/>
        <v>211</v>
      </c>
      <c r="B217" s="40">
        <f>[1]GD_CHUNG!B219</f>
        <v>10787</v>
      </c>
      <c r="C217" s="42" t="str">
        <f>[1]GD_CHUNG!C219</f>
        <v>Lê Đình Tuấn</v>
      </c>
      <c r="D217" s="42" t="str">
        <f>[1]GD_CHUNG!D219</f>
        <v>Trưởng phòng</v>
      </c>
      <c r="E217" s="13" t="str">
        <f>[1]GD_CHUNG!G219</f>
        <v>HDKX</v>
      </c>
      <c r="F217" s="14">
        <f>VLOOKUP(B217,[1]GD_LCD_HS_LNS!$B$4:$E$993,4,FALSE)</f>
        <v>5503000</v>
      </c>
      <c r="G217" s="54">
        <f>VLOOKUP(B217,[1]GD_CHUNG!$B$5:$N$532,13,FALSE)</f>
        <v>10520089208019</v>
      </c>
      <c r="H217" s="15">
        <f>VLOOKUP(B217,[1]GD_CHAM_CONG!$C$6:$AN$934,38,FALSE)</f>
        <v>23</v>
      </c>
      <c r="I217" s="15">
        <f>VLOOKUP(B217,[1]GD_CHAM_CONG!$C$6:$AS$934,39,FALSE)+VLOOKUP(B217,[1]GD_CHAM_CONG!$C$6:$AS$934,40,FALSE)+VLOOKUP(B217,[1]GD_CHAM_CONG!$C$6:$AS$934,41,FALSE)+VLOOKUP(B217,[1]GD_CHAM_CONG!$C$6:$AS$934,42,FALSE)+VLOOKUP(B217,[1]GD_CHAM_CONG!$C$6:$AS$934,43,FALSE)</f>
        <v>0</v>
      </c>
      <c r="J217" s="15">
        <f>VLOOKUP(B217,[1]GD_CHAM_CONG!$C$6:$AV$934,44,FALSE)+VLOOKUP(B217,[1]GD_CHAM_CONG!$C$6:$AV$934,45,FALSE)+VLOOKUP(B217,[1]GD_CHAM_CONG!$C$6:$AV$934,46,FALSE)</f>
        <v>0</v>
      </c>
      <c r="K217" s="15">
        <f>VLOOKUP(B217,[1]GD_CHAM_CONG!$C$6:$AW$934,47,FALSE)</f>
        <v>0</v>
      </c>
      <c r="L217" s="15">
        <f>VLOOKUP(B217,[1]GD_CHAM_CONG!$C$6:$AZ$934,48,FALSE)</f>
        <v>0</v>
      </c>
      <c r="M217" s="15">
        <f>VLOOKUP(B217,[1]GD_CHAM_CONG!$C$6:$BF$934,50,FALSE)+VLOOKUP(B217,[1]GD_CHAM_CONG!$C$6:$BF$934,51,FALSE)+VLOOKUP(B217,[1]GD_CHAM_CONG!$C$6:$BF$934,52,FALSE)+VLOOKUP(B217,[1]GD_CHAM_CONG!$C$6:$BF$934,53,FALSE)+VLOOKUP(B217,[1]GD_CHAM_CONG!$C$6:$BF$934,54,FALSE)</f>
        <v>0</v>
      </c>
      <c r="N217" s="16">
        <f>VLOOKUP(B217,[1]GD_CHAM_CONG!$C$1:$BK$473,61,FALSE)</f>
        <v>1</v>
      </c>
      <c r="O217" s="16">
        <f>VLOOKUP(B217,[1]GD_LCD_HS_LNS!$B$4:$F$469,5,FALSE)</f>
        <v>6.33</v>
      </c>
      <c r="P217" s="17">
        <f>VLOOKUP(B217,[1]RPT_LNS_LUONG_CHE_DO!$B$5:$BC$548,54,FALSE)</f>
        <v>28485000</v>
      </c>
      <c r="Q217" s="17">
        <f>VLOOKUP(B217,[1]RPT_LNS_LUONG_CHE_DO!$B$5:$CD$916,81,FALSE)</f>
        <v>0</v>
      </c>
      <c r="R217" s="17">
        <f>VLOOKUP(B217,[1]RPT_PHU_CAP_TN!$B$5:$G$992,6,FALSE)</f>
        <v>0</v>
      </c>
      <c r="S217" s="17">
        <f>VLOOKUP(B217,[1]RPT_TIEN_AN_TRUA!$B$5:$I$993,8,FALSE)</f>
        <v>680000</v>
      </c>
      <c r="T217" s="17">
        <f>VLOOKUP(B217,[1]RPT_LNS_LUONG_CHE_DO!$B$5:$BX$920,75,FALSE)+VLOOKUP(B217,[1]RPT_LNS_LUONG_CHE_DO!$B$5:$BY$920,76,FALSE)</f>
        <v>0</v>
      </c>
      <c r="U217" s="13">
        <f>VLOOKUP(B217,[1]RPT_CAC_KHOAN_GIAM_TRU!$B$4:$I$472,7,FALSE) + VLOOKUP(B217,[1]RPT_CAC_KHOAN_GIAM_TRU!$B$4:$I$472,8,FALSE)</f>
        <v>0</v>
      </c>
      <c r="V217" s="17">
        <f t="shared" si="0"/>
        <v>29165000</v>
      </c>
      <c r="W217" s="18">
        <f>VLOOKUP(B217,[1]RPT_BAO_HIEM!$B$5:$N$992,11,FALSE)</f>
        <v>440240</v>
      </c>
      <c r="X217" s="18">
        <f>VLOOKUP(B217,[1]RPT_BAO_HIEM!$B$5:$N$992,12,FALSE)</f>
        <v>82545</v>
      </c>
      <c r="Y217" s="18">
        <f>VLOOKUP(B217,[1]RPT_BAO_HIEM!$B$5:$N$992,13,FALSE)</f>
        <v>55030</v>
      </c>
      <c r="Z217" s="19">
        <f>MIN(VLOOKUP(B217,[1]RPT_DOAN_PHI!$B$5:$H$894,7,FALSE),115000)</f>
        <v>55030</v>
      </c>
      <c r="AA217" s="18">
        <f>VLOOKUP(B217,[1]RPT_THUE!$B$5:$H$850,7,FALSE)</f>
        <v>1006077.75</v>
      </c>
      <c r="AB217" s="18">
        <f t="shared" si="1"/>
        <v>1638922.75</v>
      </c>
      <c r="AC217" s="20">
        <f t="shared" si="2"/>
        <v>27526077.25</v>
      </c>
      <c r="AD217" s="20"/>
      <c r="AE217" s="21"/>
      <c r="AF217" s="20">
        <f t="shared" si="3"/>
        <v>27526077.25</v>
      </c>
    </row>
    <row r="218" spans="1:32" ht="19.5" customHeight="1">
      <c r="A218" s="12">
        <f t="shared" si="7"/>
        <v>212</v>
      </c>
      <c r="B218" s="40">
        <f>[1]GD_CHUNG!B220</f>
        <v>10753</v>
      </c>
      <c r="C218" s="42" t="str">
        <f>[1]GD_CHUNG!C220</f>
        <v>Hoàng Việt Cường</v>
      </c>
      <c r="D218" s="42" t="str">
        <f>[1]GD_CHUNG!D220</f>
        <v>Phó Trưởng Phòng</v>
      </c>
      <c r="E218" s="13" t="str">
        <f>[1]GD_CHUNG!G220</f>
        <v>HDKX</v>
      </c>
      <c r="F218" s="14">
        <f>VLOOKUP(B218,[1]GD_LCD_HS_LNS!$B$4:$E$993,4,FALSE)</f>
        <v>5309000</v>
      </c>
      <c r="G218" s="54">
        <f>VLOOKUP(B218,[1]GD_CHUNG!$B$5:$N$532,13,FALSE)</f>
        <v>10520030753013</v>
      </c>
      <c r="H218" s="15">
        <f>VLOOKUP(B218,[1]GD_CHAM_CONG!$C$6:$AN$934,38,FALSE)</f>
        <v>23</v>
      </c>
      <c r="I218" s="15">
        <f>VLOOKUP(B218,[1]GD_CHAM_CONG!$C$6:$AS$934,39,FALSE)+VLOOKUP(B218,[1]GD_CHAM_CONG!$C$6:$AS$934,40,FALSE)+VLOOKUP(B218,[1]GD_CHAM_CONG!$C$6:$AS$934,41,FALSE)+VLOOKUP(B218,[1]GD_CHAM_CONG!$C$6:$AS$934,42,FALSE)+VLOOKUP(B218,[1]GD_CHAM_CONG!$C$6:$AS$934,43,FALSE)</f>
        <v>0</v>
      </c>
      <c r="J218" s="15">
        <f>VLOOKUP(B218,[1]GD_CHAM_CONG!$C$6:$AV$934,44,FALSE)+VLOOKUP(B218,[1]GD_CHAM_CONG!$C$6:$AV$934,45,FALSE)+VLOOKUP(B218,[1]GD_CHAM_CONG!$C$6:$AV$934,46,FALSE)</f>
        <v>0</v>
      </c>
      <c r="K218" s="15">
        <f>VLOOKUP(B218,[1]GD_CHAM_CONG!$C$6:$AW$934,47,FALSE)</f>
        <v>0</v>
      </c>
      <c r="L218" s="15">
        <f>VLOOKUP(B218,[1]GD_CHAM_CONG!$C$6:$AZ$934,48,FALSE)</f>
        <v>0</v>
      </c>
      <c r="M218" s="15">
        <f>VLOOKUP(B218,[1]GD_CHAM_CONG!$C$6:$BF$934,50,FALSE)+VLOOKUP(B218,[1]GD_CHAM_CONG!$C$6:$BF$934,51,FALSE)+VLOOKUP(B218,[1]GD_CHAM_CONG!$C$6:$BF$934,52,FALSE)+VLOOKUP(B218,[1]GD_CHAM_CONG!$C$6:$BF$934,53,FALSE)+VLOOKUP(B218,[1]GD_CHAM_CONG!$C$6:$BF$934,54,FALSE)</f>
        <v>0</v>
      </c>
      <c r="N218" s="16">
        <f>VLOOKUP(B218,[1]GD_CHAM_CONG!$C$1:$BK$473,61,FALSE)</f>
        <v>1</v>
      </c>
      <c r="O218" s="16">
        <f>VLOOKUP(B218,[1]GD_LCD_HS_LNS!$B$4:$F$469,5,FALSE)</f>
        <v>5.19</v>
      </c>
      <c r="P218" s="17">
        <f>VLOOKUP(B218,[1]RPT_LNS_LUONG_CHE_DO!$B$5:$BC$548,54,FALSE)</f>
        <v>23355000</v>
      </c>
      <c r="Q218" s="17">
        <f>VLOOKUP(B218,[1]RPT_LNS_LUONG_CHE_DO!$B$5:$CD$916,81,FALSE)</f>
        <v>0</v>
      </c>
      <c r="R218" s="17">
        <f>VLOOKUP(B218,[1]RPT_PHU_CAP_TN!$B$5:$G$992,6,FALSE)</f>
        <v>0</v>
      </c>
      <c r="S218" s="17">
        <f>VLOOKUP(B218,[1]RPT_TIEN_AN_TRUA!$B$5:$I$993,8,FALSE)</f>
        <v>680000</v>
      </c>
      <c r="T218" s="17">
        <f>VLOOKUP(B218,[1]RPT_LNS_LUONG_CHE_DO!$B$5:$BX$920,75,FALSE)+VLOOKUP(B218,[1]RPT_LNS_LUONG_CHE_DO!$B$5:$BY$920,76,FALSE)</f>
        <v>0</v>
      </c>
      <c r="U218" s="13">
        <f>VLOOKUP(B218,[1]RPT_CAC_KHOAN_GIAM_TRU!$B$4:$I$472,7,FALSE) + VLOOKUP(B218,[1]RPT_CAC_KHOAN_GIAM_TRU!$B$4:$I$472,8,FALSE)</f>
        <v>0</v>
      </c>
      <c r="V218" s="17">
        <f t="shared" si="0"/>
        <v>24035000</v>
      </c>
      <c r="W218" s="18">
        <f>VLOOKUP(B218,[1]RPT_BAO_HIEM!$B$5:$N$992,11,FALSE)</f>
        <v>424720</v>
      </c>
      <c r="X218" s="18">
        <f>VLOOKUP(B218,[1]RPT_BAO_HIEM!$B$5:$N$992,12,FALSE)</f>
        <v>79635</v>
      </c>
      <c r="Y218" s="18">
        <f>VLOOKUP(B218,[1]RPT_BAO_HIEM!$B$5:$N$992,13,FALSE)</f>
        <v>53090</v>
      </c>
      <c r="Z218" s="19">
        <f>MIN(VLOOKUP(B218,[1]RPT_DOAN_PHI!$B$5:$H$894,7,FALSE),115000)</f>
        <v>53090</v>
      </c>
      <c r="AA218" s="18">
        <f>VLOOKUP(B218,[1]RPT_THUE!$B$5:$H$850,7,FALSE)</f>
        <v>409755.5</v>
      </c>
      <c r="AB218" s="18">
        <f t="shared" si="1"/>
        <v>1020290.5</v>
      </c>
      <c r="AC218" s="20">
        <f t="shared" si="2"/>
        <v>23014709.5</v>
      </c>
      <c r="AD218" s="20"/>
      <c r="AE218" s="21"/>
      <c r="AF218" s="20">
        <f t="shared" si="3"/>
        <v>23014709.5</v>
      </c>
    </row>
    <row r="219" spans="1:32" ht="19.5" customHeight="1">
      <c r="A219" s="12">
        <f t="shared" si="7"/>
        <v>213</v>
      </c>
      <c r="B219" s="40">
        <f>[1]GD_CHUNG!B221</f>
        <v>10785</v>
      </c>
      <c r="C219" s="42" t="str">
        <f>[1]GD_CHUNG!C221</f>
        <v>Nguyễn Duy Thái</v>
      </c>
      <c r="D219" s="42" t="str">
        <f>[1]GD_CHUNG!D221</f>
        <v>Phó Trưởng Phòng</v>
      </c>
      <c r="E219" s="13" t="str">
        <f>[1]GD_CHUNG!G221</f>
        <v>HDKX</v>
      </c>
      <c r="F219" s="14">
        <f>VLOOKUP(B219,[1]GD_LCD_HS_LNS!$B$4:$E$993,4,FALSE)</f>
        <v>5309000</v>
      </c>
      <c r="G219" s="54">
        <f>VLOOKUP(B219,[1]GD_CHUNG!$B$5:$N$532,13,FALSE)</f>
        <v>10522162696011</v>
      </c>
      <c r="H219" s="15">
        <f>VLOOKUP(B219,[1]GD_CHAM_CONG!$C$6:$AN$934,38,FALSE)</f>
        <v>23</v>
      </c>
      <c r="I219" s="15">
        <f>VLOOKUP(B219,[1]GD_CHAM_CONG!$C$6:$AS$934,39,FALSE)+VLOOKUP(B219,[1]GD_CHAM_CONG!$C$6:$AS$934,40,FALSE)+VLOOKUP(B219,[1]GD_CHAM_CONG!$C$6:$AS$934,41,FALSE)+VLOOKUP(B219,[1]GD_CHAM_CONG!$C$6:$AS$934,42,FALSE)+VLOOKUP(B219,[1]GD_CHAM_CONG!$C$6:$AS$934,43,FALSE)</f>
        <v>0</v>
      </c>
      <c r="J219" s="15">
        <f>VLOOKUP(B219,[1]GD_CHAM_CONG!$C$6:$AV$934,44,FALSE)+VLOOKUP(B219,[1]GD_CHAM_CONG!$C$6:$AV$934,45,FALSE)+VLOOKUP(B219,[1]GD_CHAM_CONG!$C$6:$AV$934,46,FALSE)</f>
        <v>0</v>
      </c>
      <c r="K219" s="15">
        <f>VLOOKUP(B219,[1]GD_CHAM_CONG!$C$6:$AW$934,47,FALSE)</f>
        <v>0</v>
      </c>
      <c r="L219" s="15">
        <f>VLOOKUP(B219,[1]GD_CHAM_CONG!$C$6:$AZ$934,48,FALSE)</f>
        <v>0</v>
      </c>
      <c r="M219" s="15">
        <f>VLOOKUP(B219,[1]GD_CHAM_CONG!$C$6:$BF$934,50,FALSE)+VLOOKUP(B219,[1]GD_CHAM_CONG!$C$6:$BF$934,51,FALSE)+VLOOKUP(B219,[1]GD_CHAM_CONG!$C$6:$BF$934,52,FALSE)+VLOOKUP(B219,[1]GD_CHAM_CONG!$C$6:$BF$934,53,FALSE)+VLOOKUP(B219,[1]GD_CHAM_CONG!$C$6:$BF$934,54,FALSE)</f>
        <v>0</v>
      </c>
      <c r="N219" s="16">
        <f>VLOOKUP(B219,[1]GD_CHAM_CONG!$C$1:$BK$473,61,FALSE)</f>
        <v>1</v>
      </c>
      <c r="O219" s="16">
        <f>VLOOKUP(B219,[1]GD_LCD_HS_LNS!$B$4:$F$469,5,FALSE)</f>
        <v>5.19</v>
      </c>
      <c r="P219" s="17">
        <f>VLOOKUP(B219,[1]RPT_LNS_LUONG_CHE_DO!$B$5:$BC$548,54,FALSE)</f>
        <v>23355000</v>
      </c>
      <c r="Q219" s="17">
        <f>VLOOKUP(B219,[1]RPT_LNS_LUONG_CHE_DO!$B$5:$CD$916,81,FALSE)</f>
        <v>0</v>
      </c>
      <c r="R219" s="17">
        <f>VLOOKUP(B219,[1]RPT_PHU_CAP_TN!$B$5:$G$992,6,FALSE)</f>
        <v>0</v>
      </c>
      <c r="S219" s="17">
        <f>VLOOKUP(B219,[1]RPT_TIEN_AN_TRUA!$B$5:$I$993,8,FALSE)</f>
        <v>680000</v>
      </c>
      <c r="T219" s="17">
        <f>VLOOKUP(B219,[1]RPT_LNS_LUONG_CHE_DO!$B$5:$BX$920,75,FALSE)+VLOOKUP(B219,[1]RPT_LNS_LUONG_CHE_DO!$B$5:$BY$920,76,FALSE)</f>
        <v>0</v>
      </c>
      <c r="U219" s="13">
        <f>VLOOKUP(B219,[1]RPT_CAC_KHOAN_GIAM_TRU!$B$4:$I$472,7,FALSE) + VLOOKUP(B219,[1]RPT_CAC_KHOAN_GIAM_TRU!$B$4:$I$472,8,FALSE)</f>
        <v>0</v>
      </c>
      <c r="V219" s="17">
        <f t="shared" si="0"/>
        <v>24035000</v>
      </c>
      <c r="W219" s="18">
        <f>VLOOKUP(B219,[1]RPT_BAO_HIEM!$B$5:$N$992,11,FALSE)</f>
        <v>424720</v>
      </c>
      <c r="X219" s="18">
        <f>VLOOKUP(B219,[1]RPT_BAO_HIEM!$B$5:$N$992,12,FALSE)</f>
        <v>79635</v>
      </c>
      <c r="Y219" s="18">
        <f>VLOOKUP(B219,[1]RPT_BAO_HIEM!$B$5:$N$992,13,FALSE)</f>
        <v>53090</v>
      </c>
      <c r="Z219" s="19">
        <f>MIN(VLOOKUP(B219,[1]RPT_DOAN_PHI!$B$5:$H$894,7,FALSE),115000)</f>
        <v>53090</v>
      </c>
      <c r="AA219" s="18">
        <f>VLOOKUP(B219,[1]RPT_THUE!$B$5:$H$850,7,FALSE)</f>
        <v>149877.75</v>
      </c>
      <c r="AB219" s="18">
        <f t="shared" si="1"/>
        <v>760412.75</v>
      </c>
      <c r="AC219" s="20">
        <f t="shared" si="2"/>
        <v>23274587.25</v>
      </c>
      <c r="AD219" s="20"/>
      <c r="AE219" s="20"/>
      <c r="AF219" s="20">
        <f t="shared" si="3"/>
        <v>23274587.25</v>
      </c>
    </row>
    <row r="220" spans="1:32" ht="19.5" customHeight="1">
      <c r="A220" s="12">
        <f t="shared" si="7"/>
        <v>214</v>
      </c>
      <c r="B220" s="40">
        <f>[1]GD_CHUNG!B222</f>
        <v>10786</v>
      </c>
      <c r="C220" s="42" t="str">
        <f>[1]GD_CHUNG!C222</f>
        <v>Nguyễn Hà Thanh</v>
      </c>
      <c r="D220" s="42" t="str">
        <f>[1]GD_CHUNG!D222</f>
        <v>Phó Trưởng Phòng</v>
      </c>
      <c r="E220" s="13" t="str">
        <f>[1]GD_CHUNG!G222</f>
        <v>HDKX</v>
      </c>
      <c r="F220" s="14">
        <f>VLOOKUP(B220,[1]GD_LCD_HS_LNS!$B$4:$E$993,4,FALSE)</f>
        <v>5309000</v>
      </c>
      <c r="G220" s="54">
        <f>VLOOKUP(B220,[1]GD_CHUNG!$B$5:$N$532,13,FALSE)</f>
        <v>10522162943019</v>
      </c>
      <c r="H220" s="15">
        <f>VLOOKUP(B220,[1]GD_CHAM_CONG!$C$6:$AN$934,38,FALSE)</f>
        <v>23</v>
      </c>
      <c r="I220" s="15">
        <f>VLOOKUP(B220,[1]GD_CHAM_CONG!$C$6:$AS$934,39,FALSE)+VLOOKUP(B220,[1]GD_CHAM_CONG!$C$6:$AS$934,40,FALSE)+VLOOKUP(B220,[1]GD_CHAM_CONG!$C$6:$AS$934,41,FALSE)+VLOOKUP(B220,[1]GD_CHAM_CONG!$C$6:$AS$934,42,FALSE)+VLOOKUP(B220,[1]GD_CHAM_CONG!$C$6:$AS$934,43,FALSE)</f>
        <v>0</v>
      </c>
      <c r="J220" s="15">
        <f>VLOOKUP(B220,[1]GD_CHAM_CONG!$C$6:$AV$934,44,FALSE)+VLOOKUP(B220,[1]GD_CHAM_CONG!$C$6:$AV$934,45,FALSE)+VLOOKUP(B220,[1]GD_CHAM_CONG!$C$6:$AV$934,46,FALSE)</f>
        <v>0</v>
      </c>
      <c r="K220" s="15">
        <f>VLOOKUP(B220,[1]GD_CHAM_CONG!$C$6:$AW$934,47,FALSE)</f>
        <v>0</v>
      </c>
      <c r="L220" s="15">
        <f>VLOOKUP(B220,[1]GD_CHAM_CONG!$C$6:$AZ$934,48,FALSE)</f>
        <v>0</v>
      </c>
      <c r="M220" s="15">
        <f>VLOOKUP(B220,[1]GD_CHAM_CONG!$C$6:$BF$934,50,FALSE)+VLOOKUP(B220,[1]GD_CHAM_CONG!$C$6:$BF$934,51,FALSE)+VLOOKUP(B220,[1]GD_CHAM_CONG!$C$6:$BF$934,52,FALSE)+VLOOKUP(B220,[1]GD_CHAM_CONG!$C$6:$BF$934,53,FALSE)+VLOOKUP(B220,[1]GD_CHAM_CONG!$C$6:$BF$934,54,FALSE)</f>
        <v>0</v>
      </c>
      <c r="N220" s="16">
        <f>VLOOKUP(B220,[1]GD_CHAM_CONG!$C$1:$BK$473,61,FALSE)</f>
        <v>1</v>
      </c>
      <c r="O220" s="16">
        <f>VLOOKUP(B220,[1]GD_LCD_HS_LNS!$B$4:$F$469,5,FALSE)</f>
        <v>5.19</v>
      </c>
      <c r="P220" s="17">
        <f>VLOOKUP(B220,[1]RPT_LNS_LUONG_CHE_DO!$B$5:$BC$548,54,FALSE)</f>
        <v>23355000</v>
      </c>
      <c r="Q220" s="17">
        <f>VLOOKUP(B220,[1]RPT_LNS_LUONG_CHE_DO!$B$5:$CD$916,81,FALSE)</f>
        <v>0</v>
      </c>
      <c r="R220" s="17">
        <f>VLOOKUP(B220,[1]RPT_PHU_CAP_TN!$B$5:$G$992,6,FALSE)</f>
        <v>0</v>
      </c>
      <c r="S220" s="17">
        <f>VLOOKUP(B220,[1]RPT_TIEN_AN_TRUA!$B$5:$I$993,8,FALSE)</f>
        <v>680000</v>
      </c>
      <c r="T220" s="17">
        <f>VLOOKUP(B220,[1]RPT_LNS_LUONG_CHE_DO!$B$5:$BX$920,75,FALSE)+VLOOKUP(B220,[1]RPT_LNS_LUONG_CHE_DO!$B$5:$BY$920,76,FALSE)</f>
        <v>0</v>
      </c>
      <c r="U220" s="13">
        <f>VLOOKUP(B220,[1]RPT_CAC_KHOAN_GIAM_TRU!$B$4:$I$472,7,FALSE) + VLOOKUP(B220,[1]RPT_CAC_KHOAN_GIAM_TRU!$B$4:$I$472,8,FALSE)</f>
        <v>0</v>
      </c>
      <c r="V220" s="17">
        <f t="shared" si="0"/>
        <v>24035000</v>
      </c>
      <c r="W220" s="18">
        <f>VLOOKUP(B220,[1]RPT_BAO_HIEM!$B$5:$N$992,11,FALSE)</f>
        <v>424720</v>
      </c>
      <c r="X220" s="18">
        <f>VLOOKUP(B220,[1]RPT_BAO_HIEM!$B$5:$N$992,12,FALSE)</f>
        <v>79635</v>
      </c>
      <c r="Y220" s="18">
        <f>VLOOKUP(B220,[1]RPT_BAO_HIEM!$B$5:$N$992,13,FALSE)</f>
        <v>53090</v>
      </c>
      <c r="Z220" s="19">
        <f>MIN(VLOOKUP(B220,[1]RPT_DOAN_PHI!$B$5:$H$894,7,FALSE),115000)</f>
        <v>53090</v>
      </c>
      <c r="AA220" s="18">
        <f>VLOOKUP(B220,[1]RPT_THUE!$B$5:$H$850,7,FALSE)</f>
        <v>149877.75</v>
      </c>
      <c r="AB220" s="18">
        <f t="shared" si="1"/>
        <v>760412.75</v>
      </c>
      <c r="AC220" s="20">
        <f t="shared" si="2"/>
        <v>23274587.25</v>
      </c>
      <c r="AD220" s="20"/>
      <c r="AE220" s="20"/>
      <c r="AF220" s="20">
        <f t="shared" si="3"/>
        <v>23274587.25</v>
      </c>
    </row>
    <row r="221" spans="1:32" ht="19.5" customHeight="1">
      <c r="A221" s="12">
        <f t="shared" si="7"/>
        <v>215</v>
      </c>
      <c r="B221" s="40">
        <f>[1]GD_CHUNG!B223</f>
        <v>10704</v>
      </c>
      <c r="C221" s="42" t="str">
        <f>[1]GD_CHUNG!C223</f>
        <v>Ngô Quốc Khánh</v>
      </c>
      <c r="D221" s="42" t="str">
        <f>[1]GD_CHUNG!D223</f>
        <v>Đội phó</v>
      </c>
      <c r="E221" s="13" t="str">
        <f>[1]GD_CHUNG!G223</f>
        <v>HDKX</v>
      </c>
      <c r="F221" s="14">
        <f>VLOOKUP(B221,[1]GD_LCD_HS_LNS!$B$4:$E$993,4,FALSE)</f>
        <v>5522000</v>
      </c>
      <c r="G221" s="54">
        <f>VLOOKUP(B221,[1]GD_CHUNG!$B$5:$N$532,13,FALSE)</f>
        <v>10522162947014</v>
      </c>
      <c r="H221" s="15">
        <f>VLOOKUP(B221,[1]GD_CHAM_CONG!$C$6:$AN$934,38,FALSE)</f>
        <v>27</v>
      </c>
      <c r="I221" s="15">
        <f>VLOOKUP(B221,[1]GD_CHAM_CONG!$C$6:$AS$934,39,FALSE)+VLOOKUP(B221,[1]GD_CHAM_CONG!$C$6:$AS$934,40,FALSE)+VLOOKUP(B221,[1]GD_CHAM_CONG!$C$6:$AS$934,41,FALSE)+VLOOKUP(B221,[1]GD_CHAM_CONG!$C$6:$AS$934,42,FALSE)+VLOOKUP(B221,[1]GD_CHAM_CONG!$C$6:$AS$934,43,FALSE)</f>
        <v>0</v>
      </c>
      <c r="J221" s="15">
        <f>VLOOKUP(B221,[1]GD_CHAM_CONG!$C$6:$AV$934,44,FALSE)+VLOOKUP(B221,[1]GD_CHAM_CONG!$C$6:$AV$934,45,FALSE)+VLOOKUP(B221,[1]GD_CHAM_CONG!$C$6:$AV$934,46,FALSE)</f>
        <v>0</v>
      </c>
      <c r="K221" s="15">
        <f>VLOOKUP(B221,[1]GD_CHAM_CONG!$C$6:$AW$934,47,FALSE)</f>
        <v>0</v>
      </c>
      <c r="L221" s="15">
        <f>VLOOKUP(B221,[1]GD_CHAM_CONG!$C$6:$AZ$934,48,FALSE)</f>
        <v>0</v>
      </c>
      <c r="M221" s="15">
        <f>VLOOKUP(B221,[1]GD_CHAM_CONG!$C$6:$BF$934,50,FALSE)+VLOOKUP(B221,[1]GD_CHAM_CONG!$C$6:$BF$934,51,FALSE)+VLOOKUP(B221,[1]GD_CHAM_CONG!$C$6:$BF$934,52,FALSE)+VLOOKUP(B221,[1]GD_CHAM_CONG!$C$6:$BF$934,53,FALSE)+VLOOKUP(B221,[1]GD_CHAM_CONG!$C$6:$BF$934,54,FALSE)</f>
        <v>0</v>
      </c>
      <c r="N221" s="15">
        <f>VLOOKUP(B221,[1]GD_CHAM_CONG!$C$1:$BK$473,61,FALSE)</f>
        <v>1</v>
      </c>
      <c r="O221" s="16">
        <f>VLOOKUP(B221,[1]GD_LCD_HS_LNS!$B$4:$F$469,5,FALSE)</f>
        <v>3.27</v>
      </c>
      <c r="P221" s="17">
        <f>VLOOKUP(B221,[1]RPT_LNS_LUONG_CHE_DO!$B$5:$BC$548,54,FALSE)</f>
        <v>14715000</v>
      </c>
      <c r="Q221" s="17">
        <f>VLOOKUP(B221,[1]RPT_LNS_LUONG_CHE_DO!$B$5:$CD$916,81,FALSE)</f>
        <v>0</v>
      </c>
      <c r="R221" s="17">
        <f>VLOOKUP(B221,[1]RPT_PHU_CAP_TN!$B$5:$G$992,6,FALSE)</f>
        <v>0</v>
      </c>
      <c r="S221" s="17">
        <f>VLOOKUP(B221,[1]RPT_TIEN_AN_TRUA!$B$5:$I$993,8,FALSE)</f>
        <v>680000</v>
      </c>
      <c r="T221" s="17">
        <f>VLOOKUP(B221,[1]RPT_LNS_LUONG_CHE_DO!$B$5:$BX$920,75,FALSE)+VLOOKUP(B221,[1]RPT_LNS_LUONG_CHE_DO!$B$5:$BY$920,76,FALSE)</f>
        <v>637153.84615384624</v>
      </c>
      <c r="U221" s="13">
        <f>VLOOKUP(B221,[1]RPT_CAC_KHOAN_GIAM_TRU!$B$4:$I$472,7,FALSE) + VLOOKUP(B221,[1]RPT_CAC_KHOAN_GIAM_TRU!$B$4:$I$472,8,FALSE)</f>
        <v>212384.6153846154</v>
      </c>
      <c r="V221" s="17">
        <f t="shared" si="0"/>
        <v>16032153.846153846</v>
      </c>
      <c r="W221" s="18">
        <f>VLOOKUP(B221,[1]RPT_BAO_HIEM!$B$5:$N$992,11,FALSE)</f>
        <v>441760</v>
      </c>
      <c r="X221" s="18">
        <f>VLOOKUP(B221,[1]RPT_BAO_HIEM!$B$5:$N$992,12,FALSE)</f>
        <v>82830</v>
      </c>
      <c r="Y221" s="18">
        <f>VLOOKUP(B221,[1]RPT_BAO_HIEM!$B$5:$N$992,13,FALSE)</f>
        <v>55220</v>
      </c>
      <c r="Z221" s="19">
        <f>MIN(VLOOKUP(B221,[1]RPT_DOAN_PHI!$B$5:$H$894,7,FALSE),115000)</f>
        <v>55220</v>
      </c>
      <c r="AA221" s="18">
        <f>VLOOKUP(B221,[1]RPT_THUE!$B$5:$H$850,7,FALSE)</f>
        <v>0</v>
      </c>
      <c r="AB221" s="18">
        <f t="shared" si="1"/>
        <v>635030</v>
      </c>
      <c r="AC221" s="20">
        <f t="shared" si="2"/>
        <v>15397123.846153846</v>
      </c>
      <c r="AD221" s="20"/>
      <c r="AE221" s="20"/>
      <c r="AF221" s="20">
        <f t="shared" si="3"/>
        <v>15397123.846153846</v>
      </c>
    </row>
    <row r="222" spans="1:32" ht="19.5" customHeight="1">
      <c r="A222" s="12">
        <f t="shared" si="7"/>
        <v>216</v>
      </c>
      <c r="B222" s="40">
        <f>[1]GD_CHUNG!B224</f>
        <v>10686</v>
      </c>
      <c r="C222" s="42" t="str">
        <f>[1]GD_CHUNG!C224</f>
        <v>Đỗ Anh Tuấn</v>
      </c>
      <c r="D222" s="42" t="str">
        <f>[1]GD_CHUNG!D224</f>
        <v>NV Lái xe - VHTTB</v>
      </c>
      <c r="E222" s="13" t="str">
        <f>[1]GD_CHUNG!G224</f>
        <v>HDKX</v>
      </c>
      <c r="F222" s="14">
        <f>VLOOKUP(B222,[1]GD_LCD_HS_LNS!$B$4:$E$993,4,FALSE)</f>
        <v>4921000</v>
      </c>
      <c r="G222" s="54">
        <f>VLOOKUP(B222,[1]GD_CHUNG!$B$5:$N$532,13,FALSE)</f>
        <v>10522162969018</v>
      </c>
      <c r="H222" s="15">
        <f>VLOOKUP(B222,[1]GD_CHAM_CONG!$C$6:$AN$934,38,FALSE)</f>
        <v>20</v>
      </c>
      <c r="I222" s="15">
        <f>VLOOKUP(B222,[1]GD_CHAM_CONG!$C$6:$AS$934,39,FALSE)+VLOOKUP(B222,[1]GD_CHAM_CONG!$C$6:$AS$934,40,FALSE)+VLOOKUP(B222,[1]GD_CHAM_CONG!$C$6:$AS$934,41,FALSE)+VLOOKUP(B222,[1]GD_CHAM_CONG!$C$6:$AS$934,42,FALSE)+VLOOKUP(B222,[1]GD_CHAM_CONG!$C$6:$AS$934,43,FALSE)</f>
        <v>0</v>
      </c>
      <c r="J222" s="15">
        <f>VLOOKUP(B222,[1]GD_CHAM_CONG!$C$6:$AV$934,44,FALSE)+VLOOKUP(B222,[1]GD_CHAM_CONG!$C$6:$AV$934,45,FALSE)+VLOOKUP(B222,[1]GD_CHAM_CONG!$C$6:$AV$934,46,FALSE)</f>
        <v>0</v>
      </c>
      <c r="K222" s="15">
        <f>VLOOKUP(B222,[1]GD_CHAM_CONG!$C$6:$AW$934,47,FALSE)</f>
        <v>0</v>
      </c>
      <c r="L222" s="15">
        <f>VLOOKUP(B222,[1]GD_CHAM_CONG!$C$6:$AZ$934,48,FALSE)</f>
        <v>7</v>
      </c>
      <c r="M222" s="15">
        <f>VLOOKUP(B222,[1]GD_CHAM_CONG!$C$6:$BF$934,50,FALSE)+VLOOKUP(B222,[1]GD_CHAM_CONG!$C$6:$BF$934,51,FALSE)+VLOOKUP(B222,[1]GD_CHAM_CONG!$C$6:$BF$934,52,FALSE)+VLOOKUP(B222,[1]GD_CHAM_CONG!$C$6:$BF$934,53,FALSE)+VLOOKUP(B222,[1]GD_CHAM_CONG!$C$6:$BF$934,54,FALSE)</f>
        <v>0</v>
      </c>
      <c r="N222" s="16">
        <f>VLOOKUP(B222,[1]GD_CHAM_CONG!$C$1:$BK$473,61,FALSE)</f>
        <v>1</v>
      </c>
      <c r="O222" s="16">
        <f>VLOOKUP(B222,[1]GD_LCD_HS_LNS!$B$4:$F$469,5,FALSE)</f>
        <v>2.14</v>
      </c>
      <c r="P222" s="17">
        <f>VLOOKUP(B222,[1]RPT_LNS_LUONG_CHE_DO!$B$5:$BC$548,54,FALSE)</f>
        <v>7133333.333333334</v>
      </c>
      <c r="Q222" s="17">
        <f>VLOOKUP(B222,[1]RPT_LNS_LUONG_CHE_DO!$B$5:$CD$916,81,FALSE)</f>
        <v>1324884.6153846153</v>
      </c>
      <c r="R222" s="17">
        <f>VLOOKUP(B222,[1]RPT_PHU_CAP_TN!$B$5:$G$992,6,FALSE)</f>
        <v>0</v>
      </c>
      <c r="S222" s="17">
        <f>VLOOKUP(B222,[1]RPT_TIEN_AN_TRUA!$B$5:$I$993,8,FALSE)</f>
        <v>503703.70370370365</v>
      </c>
      <c r="T222" s="17">
        <f>VLOOKUP(B222,[1]RPT_LNS_LUONG_CHE_DO!$B$5:$BX$920,75,FALSE)+VLOOKUP(B222,[1]RPT_LNS_LUONG_CHE_DO!$B$5:$BY$920,76,FALSE)</f>
        <v>567807.69230769237</v>
      </c>
      <c r="U222" s="13">
        <f>VLOOKUP(B222,[1]RPT_CAC_KHOAN_GIAM_TRU!$B$4:$I$472,7,FALSE) + VLOOKUP(B222,[1]RPT_CAC_KHOAN_GIAM_TRU!$B$4:$I$472,8,FALSE)</f>
        <v>189269.23076923078</v>
      </c>
      <c r="V222" s="17">
        <f t="shared" si="0"/>
        <v>9529729.3447293453</v>
      </c>
      <c r="W222" s="18">
        <f>VLOOKUP(B222,[1]RPT_BAO_HIEM!$B$5:$N$992,11,FALSE)</f>
        <v>393680</v>
      </c>
      <c r="X222" s="18">
        <f>VLOOKUP(B222,[1]RPT_BAO_HIEM!$B$5:$N$992,12,FALSE)</f>
        <v>73815</v>
      </c>
      <c r="Y222" s="18">
        <f>VLOOKUP(B222,[1]RPT_BAO_HIEM!$B$5:$N$992,13,FALSE)</f>
        <v>49210</v>
      </c>
      <c r="Z222" s="19">
        <f>MIN(VLOOKUP(B222,[1]RPT_DOAN_PHI!$B$5:$H$894,7,FALSE),115000)</f>
        <v>49210</v>
      </c>
      <c r="AA222" s="18">
        <f>VLOOKUP(B222,[1]RPT_THUE!$B$5:$H$850,7,FALSE)</f>
        <v>0</v>
      </c>
      <c r="AB222" s="18">
        <f t="shared" si="1"/>
        <v>565915</v>
      </c>
      <c r="AC222" s="20">
        <f t="shared" si="2"/>
        <v>8963814.3447293453</v>
      </c>
      <c r="AD222" s="20"/>
      <c r="AE222" s="20"/>
      <c r="AF222" s="20">
        <f t="shared" si="3"/>
        <v>8963814.3447293453</v>
      </c>
    </row>
    <row r="223" spans="1:32" ht="19.5" customHeight="1">
      <c r="A223" s="12">
        <f t="shared" si="7"/>
        <v>217</v>
      </c>
      <c r="B223" s="40">
        <f>[1]GD_CHUNG!B225</f>
        <v>10687</v>
      </c>
      <c r="C223" s="42" t="str">
        <f>[1]GD_CHUNG!C225</f>
        <v>Lê Hồng Nam</v>
      </c>
      <c r="D223" s="42" t="str">
        <f>[1]GD_CHUNG!D225</f>
        <v>NV Lái xe - VHTTB</v>
      </c>
      <c r="E223" s="13" t="str">
        <f>[1]GD_CHUNG!G225</f>
        <v>HDKX</v>
      </c>
      <c r="F223" s="14">
        <f>VLOOKUP(B223,[1]GD_LCD_HS_LNS!$B$4:$E$993,4,FALSE)</f>
        <v>4921000</v>
      </c>
      <c r="G223" s="54">
        <f>VLOOKUP(B223,[1]GD_CHUNG!$B$5:$N$532,13,FALSE)</f>
        <v>10520981787015</v>
      </c>
      <c r="H223" s="15">
        <f>VLOOKUP(B223,[1]GD_CHAM_CONG!$C$6:$AN$934,38,FALSE)</f>
        <v>27</v>
      </c>
      <c r="I223" s="15">
        <f>VLOOKUP(B223,[1]GD_CHAM_CONG!$C$6:$AS$934,39,FALSE)+VLOOKUP(B223,[1]GD_CHAM_CONG!$C$6:$AS$934,40,FALSE)+VLOOKUP(B223,[1]GD_CHAM_CONG!$C$6:$AS$934,41,FALSE)+VLOOKUP(B223,[1]GD_CHAM_CONG!$C$6:$AS$934,42,FALSE)+VLOOKUP(B223,[1]GD_CHAM_CONG!$C$6:$AS$934,43,FALSE)</f>
        <v>0</v>
      </c>
      <c r="J223" s="15">
        <f>VLOOKUP(B223,[1]GD_CHAM_CONG!$C$6:$AV$934,44,FALSE)+VLOOKUP(B223,[1]GD_CHAM_CONG!$C$6:$AV$934,45,FALSE)+VLOOKUP(B223,[1]GD_CHAM_CONG!$C$6:$AV$934,46,FALSE)</f>
        <v>0</v>
      </c>
      <c r="K223" s="15">
        <f>VLOOKUP(B223,[1]GD_CHAM_CONG!$C$6:$AW$934,47,FALSE)</f>
        <v>0</v>
      </c>
      <c r="L223" s="15">
        <f>VLOOKUP(B223,[1]GD_CHAM_CONG!$C$6:$AZ$934,48,FALSE)</f>
        <v>0</v>
      </c>
      <c r="M223" s="15">
        <f>VLOOKUP(B223,[1]GD_CHAM_CONG!$C$6:$BF$934,50,FALSE)+VLOOKUP(B223,[1]GD_CHAM_CONG!$C$6:$BF$934,51,FALSE)+VLOOKUP(B223,[1]GD_CHAM_CONG!$C$6:$BF$934,52,FALSE)+VLOOKUP(B223,[1]GD_CHAM_CONG!$C$6:$BF$934,53,FALSE)+VLOOKUP(B223,[1]GD_CHAM_CONG!$C$6:$BF$934,54,FALSE)</f>
        <v>0</v>
      </c>
      <c r="N223" s="16">
        <f>VLOOKUP(B223,[1]GD_CHAM_CONG!$C$1:$BK$473,61,FALSE)</f>
        <v>1</v>
      </c>
      <c r="O223" s="16">
        <f>VLOOKUP(B223,[1]GD_LCD_HS_LNS!$B$4:$F$469,5,FALSE)</f>
        <v>2.27</v>
      </c>
      <c r="P223" s="17">
        <f>VLOOKUP(B223,[1]RPT_LNS_LUONG_CHE_DO!$B$5:$BC$548,54,FALSE)</f>
        <v>10215000</v>
      </c>
      <c r="Q223" s="17">
        <f>VLOOKUP(B223,[1]RPT_LNS_LUONG_CHE_DO!$B$5:$CD$916,81,FALSE)</f>
        <v>0</v>
      </c>
      <c r="R223" s="17">
        <f>VLOOKUP(B223,[1]RPT_PHU_CAP_TN!$B$5:$G$992,6,FALSE)</f>
        <v>310000</v>
      </c>
      <c r="S223" s="17">
        <f>VLOOKUP(B223,[1]RPT_TIEN_AN_TRUA!$B$5:$I$993,8,FALSE)</f>
        <v>680000</v>
      </c>
      <c r="T223" s="17">
        <f>VLOOKUP(B223,[1]RPT_LNS_LUONG_CHE_DO!$B$5:$BX$920,75,FALSE)+VLOOKUP(B223,[1]RPT_LNS_LUONG_CHE_DO!$B$5:$BY$920,76,FALSE)</f>
        <v>567807.69230769237</v>
      </c>
      <c r="U223" s="13">
        <f>VLOOKUP(B223,[1]RPT_CAC_KHOAN_GIAM_TRU!$B$4:$I$472,7,FALSE) + VLOOKUP(B223,[1]RPT_CAC_KHOAN_GIAM_TRU!$B$4:$I$472,8,FALSE)</f>
        <v>189269.23076923078</v>
      </c>
      <c r="V223" s="17">
        <f t="shared" si="0"/>
        <v>11772807.692307692</v>
      </c>
      <c r="W223" s="18">
        <f>VLOOKUP(B223,[1]RPT_BAO_HIEM!$B$5:$N$992,11,FALSE)</f>
        <v>393680</v>
      </c>
      <c r="X223" s="18">
        <f>VLOOKUP(B223,[1]RPT_BAO_HIEM!$B$5:$N$992,12,FALSE)</f>
        <v>73815</v>
      </c>
      <c r="Y223" s="18">
        <f>VLOOKUP(B223,[1]RPT_BAO_HIEM!$B$5:$N$992,13,FALSE)</f>
        <v>49210</v>
      </c>
      <c r="Z223" s="19">
        <f>MIN(VLOOKUP(B223,[1]RPT_DOAN_PHI!$B$5:$H$894,7,FALSE),115000)</f>
        <v>49210</v>
      </c>
      <c r="AA223" s="18">
        <f>VLOOKUP(B223,[1]RPT_THUE!$B$5:$H$850,7,FALSE)</f>
        <v>0</v>
      </c>
      <c r="AB223" s="18">
        <f t="shared" si="1"/>
        <v>565915</v>
      </c>
      <c r="AC223" s="20">
        <f t="shared" si="2"/>
        <v>11206892.692307692</v>
      </c>
      <c r="AD223" s="20"/>
      <c r="AE223" s="20"/>
      <c r="AF223" s="20">
        <f t="shared" si="3"/>
        <v>11206892.692307692</v>
      </c>
    </row>
    <row r="224" spans="1:32" ht="19.5" customHeight="1">
      <c r="A224" s="12">
        <f t="shared" si="7"/>
        <v>218</v>
      </c>
      <c r="B224" s="40">
        <f>[1]GD_CHUNG!B226</f>
        <v>10688</v>
      </c>
      <c r="C224" s="42" t="str">
        <f>[1]GD_CHUNG!C226</f>
        <v>Cao Thế Vinh</v>
      </c>
      <c r="D224" s="42" t="str">
        <f>[1]GD_CHUNG!D226</f>
        <v>NV Lái xe - VHTTB</v>
      </c>
      <c r="E224" s="13" t="str">
        <f>[1]GD_CHUNG!G226</f>
        <v>HDKX</v>
      </c>
      <c r="F224" s="14">
        <f>VLOOKUP(B224,[1]GD_LCD_HS_LNS!$B$4:$E$993,4,FALSE)</f>
        <v>4921000</v>
      </c>
      <c r="G224" s="54">
        <f>VLOOKUP(B224,[1]GD_CHUNG!$B$5:$N$532,13,FALSE)</f>
        <v>10522162949017</v>
      </c>
      <c r="H224" s="15">
        <f>VLOOKUP(B224,[1]GD_CHAM_CONG!$C$6:$AN$934,38,FALSE)</f>
        <v>27</v>
      </c>
      <c r="I224" s="15">
        <f>VLOOKUP(B224,[1]GD_CHAM_CONG!$C$6:$AS$934,39,FALSE)+VLOOKUP(B224,[1]GD_CHAM_CONG!$C$6:$AS$934,40,FALSE)+VLOOKUP(B224,[1]GD_CHAM_CONG!$C$6:$AS$934,41,FALSE)+VLOOKUP(B224,[1]GD_CHAM_CONG!$C$6:$AS$934,42,FALSE)+VLOOKUP(B224,[1]GD_CHAM_CONG!$C$6:$AS$934,43,FALSE)</f>
        <v>0</v>
      </c>
      <c r="J224" s="15">
        <f>VLOOKUP(B224,[1]GD_CHAM_CONG!$C$6:$AV$934,44,FALSE)+VLOOKUP(B224,[1]GD_CHAM_CONG!$C$6:$AV$934,45,FALSE)+VLOOKUP(B224,[1]GD_CHAM_CONG!$C$6:$AV$934,46,FALSE)</f>
        <v>0</v>
      </c>
      <c r="K224" s="15">
        <f>VLOOKUP(B224,[1]GD_CHAM_CONG!$C$6:$AW$934,47,FALSE)</f>
        <v>0</v>
      </c>
      <c r="L224" s="15">
        <f>VLOOKUP(B224,[1]GD_CHAM_CONG!$C$6:$AZ$934,48,FALSE)</f>
        <v>0</v>
      </c>
      <c r="M224" s="15">
        <f>VLOOKUP(B224,[1]GD_CHAM_CONG!$C$6:$BF$934,50,FALSE)+VLOOKUP(B224,[1]GD_CHAM_CONG!$C$6:$BF$934,51,FALSE)+VLOOKUP(B224,[1]GD_CHAM_CONG!$C$6:$BF$934,52,FALSE)+VLOOKUP(B224,[1]GD_CHAM_CONG!$C$6:$BF$934,53,FALSE)+VLOOKUP(B224,[1]GD_CHAM_CONG!$C$6:$BF$934,54,FALSE)</f>
        <v>0</v>
      </c>
      <c r="N224" s="16">
        <f>VLOOKUP(B224,[1]GD_CHAM_CONG!$C$1:$BK$473,61,FALSE)</f>
        <v>1.05</v>
      </c>
      <c r="O224" s="16">
        <f>VLOOKUP(B224,[1]GD_LCD_HS_LNS!$B$4:$F$469,5,FALSE)</f>
        <v>2.27</v>
      </c>
      <c r="P224" s="17">
        <f>VLOOKUP(B224,[1]RPT_LNS_LUONG_CHE_DO!$B$5:$BC$548,54,FALSE)</f>
        <v>10725750</v>
      </c>
      <c r="Q224" s="17">
        <f>VLOOKUP(B224,[1]RPT_LNS_LUONG_CHE_DO!$B$5:$CD$916,81,FALSE)</f>
        <v>0</v>
      </c>
      <c r="R224" s="17">
        <f>VLOOKUP(B224,[1]RPT_PHU_CAP_TN!$B$5:$G$992,6,FALSE)</f>
        <v>620000</v>
      </c>
      <c r="S224" s="17">
        <f>VLOOKUP(B224,[1]RPT_TIEN_AN_TRUA!$B$5:$I$993,8,FALSE)</f>
        <v>680000</v>
      </c>
      <c r="T224" s="17">
        <f>VLOOKUP(B224,[1]RPT_LNS_LUONG_CHE_DO!$B$5:$BX$920,75,FALSE)+VLOOKUP(B224,[1]RPT_LNS_LUONG_CHE_DO!$B$5:$BY$920,76,FALSE)</f>
        <v>567807.69230769237</v>
      </c>
      <c r="U224" s="13">
        <f>VLOOKUP(B224,[1]RPT_CAC_KHOAN_GIAM_TRU!$B$4:$I$472,7,FALSE) + VLOOKUP(B224,[1]RPT_CAC_KHOAN_GIAM_TRU!$B$4:$I$472,8,FALSE)</f>
        <v>189269.23076923078</v>
      </c>
      <c r="V224" s="17">
        <f t="shared" si="0"/>
        <v>12593557.692307692</v>
      </c>
      <c r="W224" s="18">
        <f>VLOOKUP(B224,[1]RPT_BAO_HIEM!$B$5:$N$992,11,FALSE)</f>
        <v>393680</v>
      </c>
      <c r="X224" s="18">
        <f>VLOOKUP(B224,[1]RPT_BAO_HIEM!$B$5:$N$992,12,FALSE)</f>
        <v>73815</v>
      </c>
      <c r="Y224" s="18">
        <f>VLOOKUP(B224,[1]RPT_BAO_HIEM!$B$5:$N$992,13,FALSE)</f>
        <v>49210</v>
      </c>
      <c r="Z224" s="19">
        <f>MIN(VLOOKUP(B224,[1]RPT_DOAN_PHI!$B$5:$H$894,7,FALSE),115000)</f>
        <v>49210</v>
      </c>
      <c r="AA224" s="18">
        <f>VLOOKUP(B224,[1]RPT_THUE!$B$5:$H$850,7,FALSE)</f>
        <v>0</v>
      </c>
      <c r="AB224" s="18">
        <f t="shared" si="1"/>
        <v>565915</v>
      </c>
      <c r="AC224" s="20">
        <f t="shared" si="2"/>
        <v>12027642.692307692</v>
      </c>
      <c r="AD224" s="20"/>
      <c r="AE224" s="20"/>
      <c r="AF224" s="20">
        <f t="shared" si="3"/>
        <v>12027642.692307692</v>
      </c>
    </row>
    <row r="225" spans="1:32" ht="19.5" customHeight="1">
      <c r="A225" s="12">
        <f t="shared" si="7"/>
        <v>219</v>
      </c>
      <c r="B225" s="40">
        <f>[1]GD_CHUNG!B227</f>
        <v>10689</v>
      </c>
      <c r="C225" s="42" t="str">
        <f>[1]GD_CHUNG!C227</f>
        <v>Đỗ Minh Hải</v>
      </c>
      <c r="D225" s="42" t="str">
        <f>[1]GD_CHUNG!D227</f>
        <v>NV Lái xe - VHTTB</v>
      </c>
      <c r="E225" s="13" t="str">
        <f>[1]GD_CHUNG!G227</f>
        <v>HDKX</v>
      </c>
      <c r="F225" s="14">
        <f>VLOOKUP(B225,[1]GD_LCD_HS_LNS!$B$4:$E$993,4,FALSE)</f>
        <v>4921000</v>
      </c>
      <c r="G225" s="54">
        <f>VLOOKUP(B225,[1]GD_CHUNG!$B$5:$N$532,13,FALSE)</f>
        <v>10520037366015</v>
      </c>
      <c r="H225" s="15">
        <f>VLOOKUP(B225,[1]GD_CHAM_CONG!$C$6:$AN$934,38,FALSE)</f>
        <v>27</v>
      </c>
      <c r="I225" s="15">
        <f>VLOOKUP(B225,[1]GD_CHAM_CONG!$C$6:$AS$934,39,FALSE)+VLOOKUP(B225,[1]GD_CHAM_CONG!$C$6:$AS$934,40,FALSE)+VLOOKUP(B225,[1]GD_CHAM_CONG!$C$6:$AS$934,41,FALSE)+VLOOKUP(B225,[1]GD_CHAM_CONG!$C$6:$AS$934,42,FALSE)+VLOOKUP(B225,[1]GD_CHAM_CONG!$C$6:$AS$934,43,FALSE)</f>
        <v>0</v>
      </c>
      <c r="J225" s="15">
        <f>VLOOKUP(B225,[1]GD_CHAM_CONG!$C$6:$AV$934,44,FALSE)+VLOOKUP(B225,[1]GD_CHAM_CONG!$C$6:$AV$934,45,FALSE)+VLOOKUP(B225,[1]GD_CHAM_CONG!$C$6:$AV$934,46,FALSE)</f>
        <v>0</v>
      </c>
      <c r="K225" s="15">
        <f>VLOOKUP(B225,[1]GD_CHAM_CONG!$C$6:$AW$934,47,FALSE)</f>
        <v>0</v>
      </c>
      <c r="L225" s="15">
        <f>VLOOKUP(B225,[1]GD_CHAM_CONG!$C$6:$AZ$934,48,FALSE)</f>
        <v>0</v>
      </c>
      <c r="M225" s="15">
        <f>VLOOKUP(B225,[1]GD_CHAM_CONG!$C$6:$BF$934,50,FALSE)+VLOOKUP(B225,[1]GD_CHAM_CONG!$C$6:$BF$934,51,FALSE)+VLOOKUP(B225,[1]GD_CHAM_CONG!$C$6:$BF$934,52,FALSE)+VLOOKUP(B225,[1]GD_CHAM_CONG!$C$6:$BF$934,53,FALSE)+VLOOKUP(B225,[1]GD_CHAM_CONG!$C$6:$BF$934,54,FALSE)</f>
        <v>0</v>
      </c>
      <c r="N225" s="16">
        <f>VLOOKUP(B225,[1]GD_CHAM_CONG!$C$1:$BK$473,61,FALSE)</f>
        <v>1</v>
      </c>
      <c r="O225" s="16">
        <f>VLOOKUP(B225,[1]GD_LCD_HS_LNS!$B$4:$F$469,5,FALSE)</f>
        <v>2.27</v>
      </c>
      <c r="P225" s="17">
        <f>VLOOKUP(B225,[1]RPT_LNS_LUONG_CHE_DO!$B$5:$BC$548,54,FALSE)</f>
        <v>10215000</v>
      </c>
      <c r="Q225" s="17">
        <f>VLOOKUP(B225,[1]RPT_LNS_LUONG_CHE_DO!$B$5:$CD$916,81,FALSE)</f>
        <v>0</v>
      </c>
      <c r="R225" s="17">
        <f>VLOOKUP(B225,[1]RPT_PHU_CAP_TN!$B$5:$G$992,6,FALSE)</f>
        <v>310000</v>
      </c>
      <c r="S225" s="17">
        <f>VLOOKUP(B225,[1]RPT_TIEN_AN_TRUA!$B$5:$I$993,8,FALSE)</f>
        <v>680000</v>
      </c>
      <c r="T225" s="17">
        <f>VLOOKUP(B225,[1]RPT_LNS_LUONG_CHE_DO!$B$5:$BX$920,75,FALSE)+VLOOKUP(B225,[1]RPT_LNS_LUONG_CHE_DO!$B$5:$BY$920,76,FALSE)</f>
        <v>567807.69230769237</v>
      </c>
      <c r="U225" s="13">
        <f>VLOOKUP(B225,[1]RPT_CAC_KHOAN_GIAM_TRU!$B$4:$I$472,7,FALSE) + VLOOKUP(B225,[1]RPT_CAC_KHOAN_GIAM_TRU!$B$4:$I$472,8,FALSE)</f>
        <v>189269.23076923078</v>
      </c>
      <c r="V225" s="17">
        <f t="shared" si="0"/>
        <v>11772807.692307692</v>
      </c>
      <c r="W225" s="18">
        <f>VLOOKUP(B225,[1]RPT_BAO_HIEM!$B$5:$N$992,11,FALSE)</f>
        <v>393680</v>
      </c>
      <c r="X225" s="18">
        <f>VLOOKUP(B225,[1]RPT_BAO_HIEM!$B$5:$N$992,12,FALSE)</f>
        <v>73815</v>
      </c>
      <c r="Y225" s="18">
        <f>VLOOKUP(B225,[1]RPT_BAO_HIEM!$B$5:$N$992,13,FALSE)</f>
        <v>49210</v>
      </c>
      <c r="Z225" s="19">
        <f>MIN(VLOOKUP(B225,[1]RPT_DOAN_PHI!$B$5:$H$894,7,FALSE),115000)</f>
        <v>49210</v>
      </c>
      <c r="AA225" s="18">
        <f>VLOOKUP(B225,[1]RPT_THUE!$B$5:$H$850,7,FALSE)</f>
        <v>0</v>
      </c>
      <c r="AB225" s="18">
        <f t="shared" si="1"/>
        <v>565915</v>
      </c>
      <c r="AC225" s="20">
        <f t="shared" si="2"/>
        <v>11206892.692307692</v>
      </c>
      <c r="AD225" s="20"/>
      <c r="AE225" s="20"/>
      <c r="AF225" s="20">
        <f t="shared" si="3"/>
        <v>11206892.692307692</v>
      </c>
    </row>
    <row r="226" spans="1:32" ht="19.5" customHeight="1">
      <c r="A226" s="12">
        <f t="shared" si="7"/>
        <v>220</v>
      </c>
      <c r="B226" s="40">
        <f>[1]GD_CHUNG!B228</f>
        <v>10690</v>
      </c>
      <c r="C226" s="42" t="str">
        <f>[1]GD_CHUNG!C228</f>
        <v>Phạm Đăng Khoa</v>
      </c>
      <c r="D226" s="42" t="str">
        <f>[1]GD_CHUNG!D228</f>
        <v>NV Lái xe - VHTTB</v>
      </c>
      <c r="E226" s="13" t="str">
        <f>[1]GD_CHUNG!G228</f>
        <v>HDKX</v>
      </c>
      <c r="F226" s="14">
        <f>VLOOKUP(B226,[1]GD_LCD_HS_LNS!$B$4:$E$993,4,FALSE)</f>
        <v>4921000</v>
      </c>
      <c r="G226" s="54">
        <f>VLOOKUP(B226,[1]GD_CHUNG!$B$5:$N$532,13,FALSE)</f>
        <v>10520036699010</v>
      </c>
      <c r="H226" s="15">
        <f>VLOOKUP(B226,[1]GD_CHAM_CONG!$C$6:$AN$934,38,FALSE)</f>
        <v>27</v>
      </c>
      <c r="I226" s="15">
        <f>VLOOKUP(B226,[1]GD_CHAM_CONG!$C$6:$AS$934,39,FALSE)+VLOOKUP(B226,[1]GD_CHAM_CONG!$C$6:$AS$934,40,FALSE)+VLOOKUP(B226,[1]GD_CHAM_CONG!$C$6:$AS$934,41,FALSE)+VLOOKUP(B226,[1]GD_CHAM_CONG!$C$6:$AS$934,42,FALSE)+VLOOKUP(B226,[1]GD_CHAM_CONG!$C$6:$AS$934,43,FALSE)</f>
        <v>0</v>
      </c>
      <c r="J226" s="15">
        <f>VLOOKUP(B226,[1]GD_CHAM_CONG!$C$6:$AV$934,44,FALSE)+VLOOKUP(B226,[1]GD_CHAM_CONG!$C$6:$AV$934,45,FALSE)+VLOOKUP(B226,[1]GD_CHAM_CONG!$C$6:$AV$934,46,FALSE)</f>
        <v>0</v>
      </c>
      <c r="K226" s="15">
        <f>VLOOKUP(B226,[1]GD_CHAM_CONG!$C$6:$AW$934,47,FALSE)</f>
        <v>0</v>
      </c>
      <c r="L226" s="15">
        <f>VLOOKUP(B226,[1]GD_CHAM_CONG!$C$6:$AZ$934,48,FALSE)</f>
        <v>0</v>
      </c>
      <c r="M226" s="15">
        <f>VLOOKUP(B226,[1]GD_CHAM_CONG!$C$6:$BF$934,50,FALSE)+VLOOKUP(B226,[1]GD_CHAM_CONG!$C$6:$BF$934,51,FALSE)+VLOOKUP(B226,[1]GD_CHAM_CONG!$C$6:$BF$934,52,FALSE)+VLOOKUP(B226,[1]GD_CHAM_CONG!$C$6:$BF$934,53,FALSE)+VLOOKUP(B226,[1]GD_CHAM_CONG!$C$6:$BF$934,54,FALSE)</f>
        <v>0</v>
      </c>
      <c r="N226" s="16">
        <f>VLOOKUP(B226,[1]GD_CHAM_CONG!$C$1:$BK$473,61,FALSE)</f>
        <v>1</v>
      </c>
      <c r="O226" s="16">
        <f>VLOOKUP(B226,[1]GD_LCD_HS_LNS!$B$4:$F$469,5,FALSE)</f>
        <v>2.14</v>
      </c>
      <c r="P226" s="17">
        <f>VLOOKUP(B226,[1]RPT_LNS_LUONG_CHE_DO!$B$5:$BC$548,54,FALSE)</f>
        <v>9630000</v>
      </c>
      <c r="Q226" s="17">
        <f>VLOOKUP(B226,[1]RPT_LNS_LUONG_CHE_DO!$B$5:$CD$916,81,FALSE)</f>
        <v>0</v>
      </c>
      <c r="R226" s="17">
        <f>VLOOKUP(B226,[1]RPT_PHU_CAP_TN!$B$5:$G$992,6,FALSE)</f>
        <v>0</v>
      </c>
      <c r="S226" s="17">
        <f>VLOOKUP(B226,[1]RPT_TIEN_AN_TRUA!$B$5:$I$993,8,FALSE)</f>
        <v>680000</v>
      </c>
      <c r="T226" s="17">
        <f>VLOOKUP(B226,[1]RPT_LNS_LUONG_CHE_DO!$B$5:$BX$920,75,FALSE)+VLOOKUP(B226,[1]RPT_LNS_LUONG_CHE_DO!$B$5:$BY$920,76,FALSE)</f>
        <v>567807.69230769237</v>
      </c>
      <c r="U226" s="13">
        <f>VLOOKUP(B226,[1]RPT_CAC_KHOAN_GIAM_TRU!$B$4:$I$472,7,FALSE) + VLOOKUP(B226,[1]RPT_CAC_KHOAN_GIAM_TRU!$B$4:$I$472,8,FALSE)</f>
        <v>189269.23076923078</v>
      </c>
      <c r="V226" s="17">
        <f t="shared" si="0"/>
        <v>10877807.692307692</v>
      </c>
      <c r="W226" s="18">
        <f>VLOOKUP(B226,[1]RPT_BAO_HIEM!$B$5:$N$992,11,FALSE)</f>
        <v>393680</v>
      </c>
      <c r="X226" s="18">
        <f>VLOOKUP(B226,[1]RPT_BAO_HIEM!$B$5:$N$992,12,FALSE)</f>
        <v>73815</v>
      </c>
      <c r="Y226" s="18">
        <f>VLOOKUP(B226,[1]RPT_BAO_HIEM!$B$5:$N$992,13,FALSE)</f>
        <v>49210</v>
      </c>
      <c r="Z226" s="19">
        <f>MIN(VLOOKUP(B226,[1]RPT_DOAN_PHI!$B$5:$H$894,7,FALSE),115000)</f>
        <v>49210</v>
      </c>
      <c r="AA226" s="18">
        <f>VLOOKUP(B226,[1]RPT_THUE!$B$5:$H$850,7,FALSE)</f>
        <v>34055.134615384603</v>
      </c>
      <c r="AB226" s="18">
        <f t="shared" si="1"/>
        <v>599970.13461538462</v>
      </c>
      <c r="AC226" s="20">
        <f t="shared" si="2"/>
        <v>10277837.557692308</v>
      </c>
      <c r="AD226" s="20"/>
      <c r="AE226" s="20"/>
      <c r="AF226" s="20">
        <f t="shared" si="3"/>
        <v>10277837.557692308</v>
      </c>
    </row>
    <row r="227" spans="1:32" ht="19.5" customHeight="1">
      <c r="A227" s="12">
        <f t="shared" si="7"/>
        <v>221</v>
      </c>
      <c r="B227" s="40">
        <f>[1]GD_CHUNG!B229</f>
        <v>10691</v>
      </c>
      <c r="C227" s="42" t="str">
        <f>[1]GD_CHUNG!C229</f>
        <v>Hoàng Văn Thanh</v>
      </c>
      <c r="D227" s="42" t="str">
        <f>[1]GD_CHUNG!D229</f>
        <v>NV Lái xe - VHTTB</v>
      </c>
      <c r="E227" s="13" t="str">
        <f>[1]GD_CHUNG!G229</f>
        <v>HDKX</v>
      </c>
      <c r="F227" s="14">
        <f>VLOOKUP(B227,[1]GD_LCD_HS_LNS!$B$4:$E$993,4,FALSE)</f>
        <v>5541000</v>
      </c>
      <c r="G227" s="54">
        <f>VLOOKUP(B227,[1]GD_CHUNG!$B$5:$N$532,13,FALSE)</f>
        <v>10522162954010</v>
      </c>
      <c r="H227" s="15">
        <f>VLOOKUP(B227,[1]GD_CHAM_CONG!$C$6:$AN$934,38,FALSE)</f>
        <v>27</v>
      </c>
      <c r="I227" s="15">
        <f>VLOOKUP(B227,[1]GD_CHAM_CONG!$C$6:$AS$934,39,FALSE)+VLOOKUP(B227,[1]GD_CHAM_CONG!$C$6:$AS$934,40,FALSE)+VLOOKUP(B227,[1]GD_CHAM_CONG!$C$6:$AS$934,41,FALSE)+VLOOKUP(B227,[1]GD_CHAM_CONG!$C$6:$AS$934,42,FALSE)+VLOOKUP(B227,[1]GD_CHAM_CONG!$C$6:$AS$934,43,FALSE)</f>
        <v>0</v>
      </c>
      <c r="J227" s="15">
        <f>VLOOKUP(B227,[1]GD_CHAM_CONG!$C$6:$AV$934,44,FALSE)+VLOOKUP(B227,[1]GD_CHAM_CONG!$C$6:$AV$934,45,FALSE)+VLOOKUP(B227,[1]GD_CHAM_CONG!$C$6:$AV$934,46,FALSE)</f>
        <v>0</v>
      </c>
      <c r="K227" s="15">
        <f>VLOOKUP(B227,[1]GD_CHAM_CONG!$C$6:$AW$934,47,FALSE)</f>
        <v>0</v>
      </c>
      <c r="L227" s="15">
        <f>VLOOKUP(B227,[1]GD_CHAM_CONG!$C$6:$AZ$934,48,FALSE)</f>
        <v>0</v>
      </c>
      <c r="M227" s="15">
        <f>VLOOKUP(B227,[1]GD_CHAM_CONG!$C$6:$BF$934,50,FALSE)+VLOOKUP(B227,[1]GD_CHAM_CONG!$C$6:$BF$934,51,FALSE)+VLOOKUP(B227,[1]GD_CHAM_CONG!$C$6:$BF$934,52,FALSE)+VLOOKUP(B227,[1]GD_CHAM_CONG!$C$6:$BF$934,53,FALSE)+VLOOKUP(B227,[1]GD_CHAM_CONG!$C$6:$BF$934,54,FALSE)</f>
        <v>0</v>
      </c>
      <c r="N227" s="16">
        <f>VLOOKUP(B227,[1]GD_CHAM_CONG!$C$1:$BK$473,61,FALSE)</f>
        <v>1</v>
      </c>
      <c r="O227" s="16">
        <f>VLOOKUP(B227,[1]GD_LCD_HS_LNS!$B$4:$F$469,5,FALSE)</f>
        <v>2.27</v>
      </c>
      <c r="P227" s="17">
        <f>VLOOKUP(B227,[1]RPT_LNS_LUONG_CHE_DO!$B$5:$BC$548,54,FALSE)</f>
        <v>10215000</v>
      </c>
      <c r="Q227" s="17">
        <f>VLOOKUP(B227,[1]RPT_LNS_LUONG_CHE_DO!$B$5:$CD$916,81,FALSE)</f>
        <v>0</v>
      </c>
      <c r="R227" s="17">
        <f>VLOOKUP(B227,[1]RPT_PHU_CAP_TN!$B$5:$G$992,6,FALSE)</f>
        <v>0</v>
      </c>
      <c r="S227" s="17">
        <f>VLOOKUP(B227,[1]RPT_TIEN_AN_TRUA!$B$5:$I$993,8,FALSE)</f>
        <v>680000</v>
      </c>
      <c r="T227" s="17">
        <f>VLOOKUP(B227,[1]RPT_LNS_LUONG_CHE_DO!$B$5:$BX$920,75,FALSE)+VLOOKUP(B227,[1]RPT_LNS_LUONG_CHE_DO!$B$5:$BY$920,76,FALSE)</f>
        <v>639346.15384615387</v>
      </c>
      <c r="U227" s="13">
        <f>VLOOKUP(B227,[1]RPT_CAC_KHOAN_GIAM_TRU!$B$4:$I$472,7,FALSE) + VLOOKUP(B227,[1]RPT_CAC_KHOAN_GIAM_TRU!$B$4:$I$472,8,FALSE)</f>
        <v>213115.38461538462</v>
      </c>
      <c r="V227" s="17">
        <f t="shared" si="0"/>
        <v>11534346.153846154</v>
      </c>
      <c r="W227" s="18">
        <f>VLOOKUP(B227,[1]RPT_BAO_HIEM!$B$5:$N$992,11,FALSE)</f>
        <v>443280</v>
      </c>
      <c r="X227" s="18">
        <f>VLOOKUP(B227,[1]RPT_BAO_HIEM!$B$5:$N$992,12,FALSE)</f>
        <v>83115</v>
      </c>
      <c r="Y227" s="18">
        <f>VLOOKUP(B227,[1]RPT_BAO_HIEM!$B$5:$N$992,13,FALSE)</f>
        <v>55410</v>
      </c>
      <c r="Z227" s="19">
        <f>MIN(VLOOKUP(B227,[1]RPT_DOAN_PHI!$B$5:$H$894,7,FALSE),115000)</f>
        <v>55410</v>
      </c>
      <c r="AA227" s="18">
        <f>VLOOKUP(B227,[1]RPT_THUE!$B$5:$H$850,7,FALSE)</f>
        <v>63627.057692307702</v>
      </c>
      <c r="AB227" s="18">
        <f t="shared" si="1"/>
        <v>700842.05769230775</v>
      </c>
      <c r="AC227" s="20">
        <f t="shared" si="2"/>
        <v>10833504.096153846</v>
      </c>
      <c r="AD227" s="20"/>
      <c r="AE227" s="20"/>
      <c r="AF227" s="20">
        <f t="shared" si="3"/>
        <v>10833504.096153846</v>
      </c>
    </row>
    <row r="228" spans="1:32" ht="19.5" customHeight="1">
      <c r="A228" s="12">
        <f t="shared" si="7"/>
        <v>222</v>
      </c>
      <c r="B228" s="40">
        <f>[1]GD_CHUNG!B230</f>
        <v>10692</v>
      </c>
      <c r="C228" s="42" t="str">
        <f>[1]GD_CHUNG!C230</f>
        <v>Đỗ Quang Tiến</v>
      </c>
      <c r="D228" s="42" t="str">
        <f>[1]GD_CHUNG!D230</f>
        <v>NV Lái xe - VHTTB</v>
      </c>
      <c r="E228" s="13" t="str">
        <f>[1]GD_CHUNG!G230</f>
        <v>HDKX</v>
      </c>
      <c r="F228" s="14">
        <f>VLOOKUP(B228,[1]GD_LCD_HS_LNS!$B$4:$E$993,4,FALSE)</f>
        <v>4921000</v>
      </c>
      <c r="G228" s="54">
        <f>VLOOKUP(B228,[1]GD_CHUNG!$B$5:$N$532,13,FALSE)</f>
        <v>10520324211014</v>
      </c>
      <c r="H228" s="15">
        <f>VLOOKUP(B228,[1]GD_CHAM_CONG!$C$6:$AN$934,38,FALSE)</f>
        <v>27</v>
      </c>
      <c r="I228" s="15">
        <f>VLOOKUP(B228,[1]GD_CHAM_CONG!$C$6:$AS$934,39,FALSE)+VLOOKUP(B228,[1]GD_CHAM_CONG!$C$6:$AS$934,40,FALSE)+VLOOKUP(B228,[1]GD_CHAM_CONG!$C$6:$AS$934,41,FALSE)+VLOOKUP(B228,[1]GD_CHAM_CONG!$C$6:$AS$934,42,FALSE)+VLOOKUP(B228,[1]GD_CHAM_CONG!$C$6:$AS$934,43,FALSE)</f>
        <v>0</v>
      </c>
      <c r="J228" s="15">
        <f>VLOOKUP(B228,[1]GD_CHAM_CONG!$C$6:$AV$934,44,FALSE)+VLOOKUP(B228,[1]GD_CHAM_CONG!$C$6:$AV$934,45,FALSE)+VLOOKUP(B228,[1]GD_CHAM_CONG!$C$6:$AV$934,46,FALSE)</f>
        <v>0</v>
      </c>
      <c r="K228" s="15">
        <f>VLOOKUP(B228,[1]GD_CHAM_CONG!$C$6:$AW$934,47,FALSE)</f>
        <v>0</v>
      </c>
      <c r="L228" s="15">
        <f>VLOOKUP(B228,[1]GD_CHAM_CONG!$C$6:$AZ$934,48,FALSE)</f>
        <v>0</v>
      </c>
      <c r="M228" s="15">
        <f>VLOOKUP(B228,[1]GD_CHAM_CONG!$C$6:$BF$934,50,FALSE)+VLOOKUP(B228,[1]GD_CHAM_CONG!$C$6:$BF$934,51,FALSE)+VLOOKUP(B228,[1]GD_CHAM_CONG!$C$6:$BF$934,52,FALSE)+VLOOKUP(B228,[1]GD_CHAM_CONG!$C$6:$BF$934,53,FALSE)+VLOOKUP(B228,[1]GD_CHAM_CONG!$C$6:$BF$934,54,FALSE)</f>
        <v>0</v>
      </c>
      <c r="N228" s="16">
        <f>VLOOKUP(B228,[1]GD_CHAM_CONG!$C$1:$BK$473,61,FALSE)</f>
        <v>1</v>
      </c>
      <c r="O228" s="16">
        <f>VLOOKUP(B228,[1]GD_LCD_HS_LNS!$B$4:$F$469,5,FALSE)</f>
        <v>2.14</v>
      </c>
      <c r="P228" s="17">
        <f>VLOOKUP(B228,[1]RPT_LNS_LUONG_CHE_DO!$B$5:$BC$548,54,FALSE)</f>
        <v>9630000</v>
      </c>
      <c r="Q228" s="17">
        <f>VLOOKUP(B228,[1]RPT_LNS_LUONG_CHE_DO!$B$5:$CD$916,81,FALSE)</f>
        <v>0</v>
      </c>
      <c r="R228" s="17">
        <f>VLOOKUP(B228,[1]RPT_PHU_CAP_TN!$B$5:$G$992,6,FALSE)</f>
        <v>155000</v>
      </c>
      <c r="S228" s="17">
        <f>VLOOKUP(B228,[1]RPT_TIEN_AN_TRUA!$B$5:$I$993,8,FALSE)</f>
        <v>680000</v>
      </c>
      <c r="T228" s="17">
        <f>VLOOKUP(B228,[1]RPT_LNS_LUONG_CHE_DO!$B$5:$BX$920,75,FALSE)+VLOOKUP(B228,[1]RPT_LNS_LUONG_CHE_DO!$B$5:$BY$920,76,FALSE)</f>
        <v>567807.69230769237</v>
      </c>
      <c r="U228" s="13">
        <f>VLOOKUP(B228,[1]RPT_CAC_KHOAN_GIAM_TRU!$B$4:$I$472,7,FALSE) + VLOOKUP(B228,[1]RPT_CAC_KHOAN_GIAM_TRU!$B$4:$I$472,8,FALSE)</f>
        <v>189269.23076923078</v>
      </c>
      <c r="V228" s="17">
        <f t="shared" si="0"/>
        <v>11032807.692307692</v>
      </c>
      <c r="W228" s="18">
        <f>VLOOKUP(B228,[1]RPT_BAO_HIEM!$B$5:$N$992,11,FALSE)</f>
        <v>393680</v>
      </c>
      <c r="X228" s="18">
        <f>VLOOKUP(B228,[1]RPT_BAO_HIEM!$B$5:$N$992,12,FALSE)</f>
        <v>73815</v>
      </c>
      <c r="Y228" s="18">
        <f>VLOOKUP(B228,[1]RPT_BAO_HIEM!$B$5:$N$992,13,FALSE)</f>
        <v>49210</v>
      </c>
      <c r="Z228" s="19">
        <f>MIN(VLOOKUP(B228,[1]RPT_DOAN_PHI!$B$5:$H$894,7,FALSE),115000)</f>
        <v>49210</v>
      </c>
      <c r="AA228" s="18">
        <f>VLOOKUP(B228,[1]RPT_THUE!$B$5:$H$850,7,FALSE)</f>
        <v>0</v>
      </c>
      <c r="AB228" s="18">
        <f t="shared" si="1"/>
        <v>565915</v>
      </c>
      <c r="AC228" s="20">
        <f t="shared" si="2"/>
        <v>10466892.692307692</v>
      </c>
      <c r="AD228" s="20"/>
      <c r="AE228" s="21"/>
      <c r="AF228" s="20">
        <f t="shared" si="3"/>
        <v>10466892.692307692</v>
      </c>
    </row>
    <row r="229" spans="1:32" ht="19.5" customHeight="1">
      <c r="A229" s="12">
        <f t="shared" si="7"/>
        <v>223</v>
      </c>
      <c r="B229" s="40">
        <f>[1]GD_CHUNG!B231</f>
        <v>10693</v>
      </c>
      <c r="C229" s="42" t="str">
        <f>[1]GD_CHUNG!C231</f>
        <v>Hoàng Sơn</v>
      </c>
      <c r="D229" s="42" t="str">
        <f>[1]GD_CHUNG!D231</f>
        <v>NV Lái xe - VHTTB</v>
      </c>
      <c r="E229" s="13" t="str">
        <f>[1]GD_CHUNG!G231</f>
        <v>HDKX</v>
      </c>
      <c r="F229" s="14">
        <f>VLOOKUP(B229,[1]GD_LCD_HS_LNS!$B$4:$E$993,4,FALSE)</f>
        <v>4921000</v>
      </c>
      <c r="G229" s="54">
        <f>VLOOKUP(B229,[1]GD_CHUNG!$B$5:$N$532,13,FALSE)</f>
        <v>10522162931010</v>
      </c>
      <c r="H229" s="15">
        <f>VLOOKUP(B229,[1]GD_CHAM_CONG!$C$6:$AN$934,38,FALSE)</f>
        <v>27</v>
      </c>
      <c r="I229" s="15">
        <f>VLOOKUP(B229,[1]GD_CHAM_CONG!$C$6:$AS$934,39,FALSE)+VLOOKUP(B229,[1]GD_CHAM_CONG!$C$6:$AS$934,40,FALSE)+VLOOKUP(B229,[1]GD_CHAM_CONG!$C$6:$AS$934,41,FALSE)+VLOOKUP(B229,[1]GD_CHAM_CONG!$C$6:$AS$934,42,FALSE)+VLOOKUP(B229,[1]GD_CHAM_CONG!$C$6:$AS$934,43,FALSE)</f>
        <v>0</v>
      </c>
      <c r="J229" s="15">
        <f>VLOOKUP(B229,[1]GD_CHAM_CONG!$C$6:$AV$934,44,FALSE)+VLOOKUP(B229,[1]GD_CHAM_CONG!$C$6:$AV$934,45,FALSE)+VLOOKUP(B229,[1]GD_CHAM_CONG!$C$6:$AV$934,46,FALSE)</f>
        <v>0</v>
      </c>
      <c r="K229" s="15">
        <f>VLOOKUP(B229,[1]GD_CHAM_CONG!$C$6:$AW$934,47,FALSE)</f>
        <v>0</v>
      </c>
      <c r="L229" s="15">
        <f>VLOOKUP(B229,[1]GD_CHAM_CONG!$C$6:$AZ$934,48,FALSE)</f>
        <v>0</v>
      </c>
      <c r="M229" s="15">
        <f>VLOOKUP(B229,[1]GD_CHAM_CONG!$C$6:$BF$934,50,FALSE)+VLOOKUP(B229,[1]GD_CHAM_CONG!$C$6:$BF$934,51,FALSE)+VLOOKUP(B229,[1]GD_CHAM_CONG!$C$6:$BF$934,52,FALSE)+VLOOKUP(B229,[1]GD_CHAM_CONG!$C$6:$BF$934,53,FALSE)+VLOOKUP(B229,[1]GD_CHAM_CONG!$C$6:$BF$934,54,FALSE)</f>
        <v>0</v>
      </c>
      <c r="N229" s="16">
        <f>VLOOKUP(B229,[1]GD_CHAM_CONG!$C$1:$BK$473,61,FALSE)</f>
        <v>1</v>
      </c>
      <c r="O229" s="16">
        <f>VLOOKUP(B229,[1]GD_LCD_HS_LNS!$B$4:$F$469,5,FALSE)</f>
        <v>1.8</v>
      </c>
      <c r="P229" s="17">
        <f>VLOOKUP(B229,[1]RPT_LNS_LUONG_CHE_DO!$B$5:$BC$548,54,FALSE)</f>
        <v>8100000</v>
      </c>
      <c r="Q229" s="17">
        <f>VLOOKUP(B229,[1]RPT_LNS_LUONG_CHE_DO!$B$5:$CD$916,81,FALSE)</f>
        <v>0</v>
      </c>
      <c r="R229" s="17">
        <f>VLOOKUP(B229,[1]RPT_PHU_CAP_TN!$B$5:$G$992,6,FALSE)</f>
        <v>0</v>
      </c>
      <c r="S229" s="17">
        <f>VLOOKUP(B229,[1]RPT_TIEN_AN_TRUA!$B$5:$I$993,8,FALSE)</f>
        <v>680000</v>
      </c>
      <c r="T229" s="17">
        <f>VLOOKUP(B229,[1]RPT_LNS_LUONG_CHE_DO!$B$5:$BX$920,75,FALSE)+VLOOKUP(B229,[1]RPT_LNS_LUONG_CHE_DO!$B$5:$BY$920,76,FALSE)</f>
        <v>567807.69230769237</v>
      </c>
      <c r="U229" s="13">
        <f>VLOOKUP(B229,[1]RPT_CAC_KHOAN_GIAM_TRU!$B$4:$I$472,7,FALSE) + VLOOKUP(B229,[1]RPT_CAC_KHOAN_GIAM_TRU!$B$4:$I$472,8,FALSE)</f>
        <v>189269.23076923078</v>
      </c>
      <c r="V229" s="17">
        <f t="shared" si="0"/>
        <v>9347807.692307692</v>
      </c>
      <c r="W229" s="18">
        <f>VLOOKUP(B229,[1]RPT_BAO_HIEM!$B$5:$N$992,11,FALSE)</f>
        <v>393680</v>
      </c>
      <c r="X229" s="18">
        <f>VLOOKUP(B229,[1]RPT_BAO_HIEM!$B$5:$N$992,12,FALSE)</f>
        <v>73815</v>
      </c>
      <c r="Y229" s="18">
        <f>VLOOKUP(B229,[1]RPT_BAO_HIEM!$B$5:$N$992,13,FALSE)</f>
        <v>49210</v>
      </c>
      <c r="Z229" s="19">
        <f>MIN(VLOOKUP(B229,[1]RPT_DOAN_PHI!$B$5:$H$894,7,FALSE),115000)</f>
        <v>49210</v>
      </c>
      <c r="AA229" s="18">
        <f>VLOOKUP(B229,[1]RPT_THUE!$B$5:$H$850,7,FALSE)</f>
        <v>0</v>
      </c>
      <c r="AB229" s="18">
        <f t="shared" si="1"/>
        <v>565915</v>
      </c>
      <c r="AC229" s="20">
        <f t="shared" si="2"/>
        <v>8781892.692307692</v>
      </c>
      <c r="AD229" s="20"/>
      <c r="AE229" s="21"/>
      <c r="AF229" s="20">
        <f t="shared" si="3"/>
        <v>8781892.692307692</v>
      </c>
    </row>
    <row r="230" spans="1:32" ht="19.5" customHeight="1">
      <c r="A230" s="12">
        <f t="shared" si="7"/>
        <v>224</v>
      </c>
      <c r="B230" s="40">
        <f>[1]GD_CHUNG!B232</f>
        <v>10694</v>
      </c>
      <c r="C230" s="42" t="str">
        <f>[1]GD_CHUNG!C232</f>
        <v>Trần Văn Trà</v>
      </c>
      <c r="D230" s="42" t="str">
        <f>[1]GD_CHUNG!D232</f>
        <v>NV Lái xe - VHTTB</v>
      </c>
      <c r="E230" s="13" t="str">
        <f>[1]GD_CHUNG!G232</f>
        <v>HDKX</v>
      </c>
      <c r="F230" s="14">
        <f>VLOOKUP(B230,[1]GD_LCD_HS_LNS!$B$4:$E$993,4,FALSE)</f>
        <v>4921000</v>
      </c>
      <c r="G230" s="54">
        <f>VLOOKUP(B230,[1]GD_CHUNG!$B$5:$N$532,13,FALSE)</f>
        <v>10522162896010</v>
      </c>
      <c r="H230" s="15">
        <f>VLOOKUP(B230,[1]GD_CHAM_CONG!$C$6:$AN$934,38,FALSE)</f>
        <v>27</v>
      </c>
      <c r="I230" s="15">
        <f>VLOOKUP(B230,[1]GD_CHAM_CONG!$C$6:$AS$934,39,FALSE)+VLOOKUP(B230,[1]GD_CHAM_CONG!$C$6:$AS$934,40,FALSE)+VLOOKUP(B230,[1]GD_CHAM_CONG!$C$6:$AS$934,41,FALSE)+VLOOKUP(B230,[1]GD_CHAM_CONG!$C$6:$AS$934,42,FALSE)+VLOOKUP(B230,[1]GD_CHAM_CONG!$C$6:$AS$934,43,FALSE)</f>
        <v>0</v>
      </c>
      <c r="J230" s="15">
        <f>VLOOKUP(B230,[1]GD_CHAM_CONG!$C$6:$AV$934,44,FALSE)+VLOOKUP(B230,[1]GD_CHAM_CONG!$C$6:$AV$934,45,FALSE)+VLOOKUP(B230,[1]GD_CHAM_CONG!$C$6:$AV$934,46,FALSE)</f>
        <v>0</v>
      </c>
      <c r="K230" s="15">
        <f>VLOOKUP(B230,[1]GD_CHAM_CONG!$C$6:$AW$934,47,FALSE)</f>
        <v>0</v>
      </c>
      <c r="L230" s="15">
        <f>VLOOKUP(B230,[1]GD_CHAM_CONG!$C$6:$AZ$934,48,FALSE)</f>
        <v>0</v>
      </c>
      <c r="M230" s="15">
        <f>VLOOKUP(B230,[1]GD_CHAM_CONG!$C$6:$BF$934,50,FALSE)+VLOOKUP(B230,[1]GD_CHAM_CONG!$C$6:$BF$934,51,FALSE)+VLOOKUP(B230,[1]GD_CHAM_CONG!$C$6:$BF$934,52,FALSE)+VLOOKUP(B230,[1]GD_CHAM_CONG!$C$6:$BF$934,53,FALSE)+VLOOKUP(B230,[1]GD_CHAM_CONG!$C$6:$BF$934,54,FALSE)</f>
        <v>0</v>
      </c>
      <c r="N230" s="16">
        <f>VLOOKUP(B230,[1]GD_CHAM_CONG!$C$1:$BK$473,61,FALSE)</f>
        <v>1</v>
      </c>
      <c r="O230" s="16">
        <f>VLOOKUP(B230,[1]GD_LCD_HS_LNS!$B$4:$F$469,5,FALSE)</f>
        <v>1.8</v>
      </c>
      <c r="P230" s="17">
        <f>VLOOKUP(B230,[1]RPT_LNS_LUONG_CHE_DO!$B$5:$BC$548,54,FALSE)</f>
        <v>8100000</v>
      </c>
      <c r="Q230" s="17">
        <f>VLOOKUP(B230,[1]RPT_LNS_LUONG_CHE_DO!$B$5:$CD$916,81,FALSE)</f>
        <v>0</v>
      </c>
      <c r="R230" s="17">
        <f>VLOOKUP(B230,[1]RPT_PHU_CAP_TN!$B$5:$G$992,6,FALSE)</f>
        <v>155000</v>
      </c>
      <c r="S230" s="17">
        <f>VLOOKUP(B230,[1]RPT_TIEN_AN_TRUA!$B$5:$I$993,8,FALSE)</f>
        <v>680000</v>
      </c>
      <c r="T230" s="17">
        <f>VLOOKUP(B230,[1]RPT_LNS_LUONG_CHE_DO!$B$5:$BX$920,75,FALSE)+VLOOKUP(B230,[1]RPT_LNS_LUONG_CHE_DO!$B$5:$BY$920,76,FALSE)</f>
        <v>567807.69230769237</v>
      </c>
      <c r="U230" s="13">
        <f>VLOOKUP(B230,[1]RPT_CAC_KHOAN_GIAM_TRU!$B$4:$I$472,7,FALSE) + VLOOKUP(B230,[1]RPT_CAC_KHOAN_GIAM_TRU!$B$4:$I$472,8,FALSE)</f>
        <v>189269.23076923078</v>
      </c>
      <c r="V230" s="17">
        <f t="shared" si="0"/>
        <v>9502807.692307692</v>
      </c>
      <c r="W230" s="18">
        <f>VLOOKUP(B230,[1]RPT_BAO_HIEM!$B$5:$N$992,11,FALSE)</f>
        <v>393680</v>
      </c>
      <c r="X230" s="18">
        <f>VLOOKUP(B230,[1]RPT_BAO_HIEM!$B$5:$N$992,12,FALSE)</f>
        <v>73815</v>
      </c>
      <c r="Y230" s="18">
        <f>VLOOKUP(B230,[1]RPT_BAO_HIEM!$B$5:$N$992,13,FALSE)</f>
        <v>49210</v>
      </c>
      <c r="Z230" s="19">
        <f>MIN(VLOOKUP(B230,[1]RPT_DOAN_PHI!$B$5:$H$894,7,FALSE),115000)</f>
        <v>49210</v>
      </c>
      <c r="AA230" s="18">
        <f>VLOOKUP(B230,[1]RPT_THUE!$B$5:$H$850,7,FALSE)</f>
        <v>0</v>
      </c>
      <c r="AB230" s="18">
        <f t="shared" si="1"/>
        <v>565915</v>
      </c>
      <c r="AC230" s="20">
        <f t="shared" si="2"/>
        <v>8936892.692307692</v>
      </c>
      <c r="AD230" s="20"/>
      <c r="AE230" s="20"/>
      <c r="AF230" s="20">
        <f t="shared" si="3"/>
        <v>8936892.692307692</v>
      </c>
    </row>
    <row r="231" spans="1:32" ht="19.5" customHeight="1">
      <c r="A231" s="12">
        <f t="shared" si="7"/>
        <v>225</v>
      </c>
      <c r="B231" s="40">
        <f>[1]GD_CHUNG!B233</f>
        <v>10696</v>
      </c>
      <c r="C231" s="42" t="str">
        <f>[1]GD_CHUNG!C233</f>
        <v>Nguyễn Đình Thiện</v>
      </c>
      <c r="D231" s="42" t="str">
        <f>[1]GD_CHUNG!D233</f>
        <v>NV Lái xe - VHTTB</v>
      </c>
      <c r="E231" s="13" t="str">
        <f>[1]GD_CHUNG!G233</f>
        <v>HDKX</v>
      </c>
      <c r="F231" s="14">
        <f>VLOOKUP(B231,[1]GD_LCD_HS_LNS!$B$4:$E$993,4,FALSE)</f>
        <v>4921000</v>
      </c>
      <c r="G231" s="54">
        <f>VLOOKUP(B231,[1]GD_CHUNG!$B$5:$N$532,13,FALSE)</f>
        <v>10520035677013</v>
      </c>
      <c r="H231" s="15">
        <f>VLOOKUP(B231,[1]GD_CHAM_CONG!$C$6:$AN$934,38,FALSE)</f>
        <v>27</v>
      </c>
      <c r="I231" s="15">
        <f>VLOOKUP(B231,[1]GD_CHAM_CONG!$C$6:$AS$934,39,FALSE)+VLOOKUP(B231,[1]GD_CHAM_CONG!$C$6:$AS$934,40,FALSE)+VLOOKUP(B231,[1]GD_CHAM_CONG!$C$6:$AS$934,41,FALSE)+VLOOKUP(B231,[1]GD_CHAM_CONG!$C$6:$AS$934,42,FALSE)+VLOOKUP(B231,[1]GD_CHAM_CONG!$C$6:$AS$934,43,FALSE)</f>
        <v>0</v>
      </c>
      <c r="J231" s="15">
        <f>VLOOKUP(B231,[1]GD_CHAM_CONG!$C$6:$AV$934,44,FALSE)+VLOOKUP(B231,[1]GD_CHAM_CONG!$C$6:$AV$934,45,FALSE)+VLOOKUP(B231,[1]GD_CHAM_CONG!$C$6:$AV$934,46,FALSE)</f>
        <v>0</v>
      </c>
      <c r="K231" s="15">
        <f>VLOOKUP(B231,[1]GD_CHAM_CONG!$C$6:$AW$934,47,FALSE)</f>
        <v>0</v>
      </c>
      <c r="L231" s="15">
        <f>VLOOKUP(B231,[1]GD_CHAM_CONG!$C$6:$AZ$934,48,FALSE)</f>
        <v>0</v>
      </c>
      <c r="M231" s="15">
        <f>VLOOKUP(B231,[1]GD_CHAM_CONG!$C$6:$BF$934,50,FALSE)+VLOOKUP(B231,[1]GD_CHAM_CONG!$C$6:$BF$934,51,FALSE)+VLOOKUP(B231,[1]GD_CHAM_CONG!$C$6:$BF$934,52,FALSE)+VLOOKUP(B231,[1]GD_CHAM_CONG!$C$6:$BF$934,53,FALSE)+VLOOKUP(B231,[1]GD_CHAM_CONG!$C$6:$BF$934,54,FALSE)</f>
        <v>0</v>
      </c>
      <c r="N231" s="16">
        <f>VLOOKUP(B231,[1]GD_CHAM_CONG!$C$1:$BK$473,61,FALSE)</f>
        <v>1</v>
      </c>
      <c r="O231" s="16">
        <f>VLOOKUP(B231,[1]GD_LCD_HS_LNS!$B$4:$F$469,5,FALSE)</f>
        <v>2.14</v>
      </c>
      <c r="P231" s="17">
        <f>VLOOKUP(B231,[1]RPT_LNS_LUONG_CHE_DO!$B$5:$BC$548,54,FALSE)</f>
        <v>9630000</v>
      </c>
      <c r="Q231" s="17">
        <f>VLOOKUP(B231,[1]RPT_LNS_LUONG_CHE_DO!$B$5:$CD$916,81,FALSE)</f>
        <v>0</v>
      </c>
      <c r="R231" s="17">
        <f>VLOOKUP(B231,[1]RPT_PHU_CAP_TN!$B$5:$G$992,6,FALSE)</f>
        <v>0</v>
      </c>
      <c r="S231" s="17">
        <f>VLOOKUP(B231,[1]RPT_TIEN_AN_TRUA!$B$5:$I$993,8,FALSE)</f>
        <v>680000</v>
      </c>
      <c r="T231" s="17">
        <f>VLOOKUP(B231,[1]RPT_LNS_LUONG_CHE_DO!$B$5:$BX$920,75,FALSE)+VLOOKUP(B231,[1]RPT_LNS_LUONG_CHE_DO!$B$5:$BY$920,76,FALSE)</f>
        <v>567807.69230769237</v>
      </c>
      <c r="U231" s="13">
        <f>VLOOKUP(B231,[1]RPT_CAC_KHOAN_GIAM_TRU!$B$4:$I$472,7,FALSE) + VLOOKUP(B231,[1]RPT_CAC_KHOAN_GIAM_TRU!$B$4:$I$472,8,FALSE)</f>
        <v>189269.23076923078</v>
      </c>
      <c r="V231" s="17">
        <f t="shared" si="0"/>
        <v>10877807.692307692</v>
      </c>
      <c r="W231" s="18">
        <f>VLOOKUP(B231,[1]RPT_BAO_HIEM!$B$5:$N$992,11,FALSE)</f>
        <v>393680</v>
      </c>
      <c r="X231" s="18">
        <f>VLOOKUP(B231,[1]RPT_BAO_HIEM!$B$5:$N$992,12,FALSE)</f>
        <v>73815</v>
      </c>
      <c r="Y231" s="18">
        <f>VLOOKUP(B231,[1]RPT_BAO_HIEM!$B$5:$N$992,13,FALSE)</f>
        <v>49210</v>
      </c>
      <c r="Z231" s="19">
        <f>MIN(VLOOKUP(B231,[1]RPT_DOAN_PHI!$B$5:$H$894,7,FALSE),115000)</f>
        <v>49210</v>
      </c>
      <c r="AA231" s="18">
        <f>VLOOKUP(B231,[1]RPT_THUE!$B$5:$H$850,7,FALSE)</f>
        <v>0</v>
      </c>
      <c r="AB231" s="18">
        <f t="shared" si="1"/>
        <v>565915</v>
      </c>
      <c r="AC231" s="20">
        <f t="shared" si="2"/>
        <v>10311892.692307692</v>
      </c>
      <c r="AD231" s="21"/>
      <c r="AE231" s="20"/>
      <c r="AF231" s="20">
        <f t="shared" si="3"/>
        <v>10311892.692307692</v>
      </c>
    </row>
    <row r="232" spans="1:32" ht="19.5" customHeight="1">
      <c r="A232" s="12">
        <f t="shared" si="7"/>
        <v>226</v>
      </c>
      <c r="B232" s="40">
        <f>[1]GD_CHUNG!B234</f>
        <v>10697</v>
      </c>
      <c r="C232" s="42" t="str">
        <f>[1]GD_CHUNG!C234</f>
        <v>Trần Hưng Nhân</v>
      </c>
      <c r="D232" s="42" t="str">
        <f>[1]GD_CHUNG!D234</f>
        <v>NV Lái xe - VHTTB</v>
      </c>
      <c r="E232" s="13" t="str">
        <f>[1]GD_CHUNG!G234</f>
        <v>HDKX</v>
      </c>
      <c r="F232" s="14">
        <f>VLOOKUP(B232,[1]GD_LCD_HS_LNS!$B$4:$E$993,4,FALSE)</f>
        <v>4921000</v>
      </c>
      <c r="G232" s="54">
        <f>VLOOKUP(B232,[1]GD_CHUNG!$B$5:$N$532,13,FALSE)</f>
        <v>10520440823019</v>
      </c>
      <c r="H232" s="15">
        <f>VLOOKUP(B232,[1]GD_CHAM_CONG!$C$6:$AN$934,38,FALSE)</f>
        <v>27</v>
      </c>
      <c r="I232" s="15">
        <f>VLOOKUP(B232,[1]GD_CHAM_CONG!$C$6:$AS$934,39,FALSE)+VLOOKUP(B232,[1]GD_CHAM_CONG!$C$6:$AS$934,40,FALSE)+VLOOKUP(B232,[1]GD_CHAM_CONG!$C$6:$AS$934,41,FALSE)+VLOOKUP(B232,[1]GD_CHAM_CONG!$C$6:$AS$934,42,FALSE)+VLOOKUP(B232,[1]GD_CHAM_CONG!$C$6:$AS$934,43,FALSE)</f>
        <v>0</v>
      </c>
      <c r="J232" s="15">
        <f>VLOOKUP(B232,[1]GD_CHAM_CONG!$C$6:$AV$934,44,FALSE)+VLOOKUP(B232,[1]GD_CHAM_CONG!$C$6:$AV$934,45,FALSE)+VLOOKUP(B232,[1]GD_CHAM_CONG!$C$6:$AV$934,46,FALSE)</f>
        <v>0</v>
      </c>
      <c r="K232" s="15">
        <f>VLOOKUP(B232,[1]GD_CHAM_CONG!$C$6:$AW$934,47,FALSE)</f>
        <v>0</v>
      </c>
      <c r="L232" s="15">
        <f>VLOOKUP(B232,[1]GD_CHAM_CONG!$C$6:$AZ$934,48,FALSE)</f>
        <v>0</v>
      </c>
      <c r="M232" s="15">
        <f>VLOOKUP(B232,[1]GD_CHAM_CONG!$C$6:$BF$934,50,FALSE)+VLOOKUP(B232,[1]GD_CHAM_CONG!$C$6:$BF$934,51,FALSE)+VLOOKUP(B232,[1]GD_CHAM_CONG!$C$6:$BF$934,52,FALSE)+VLOOKUP(B232,[1]GD_CHAM_CONG!$C$6:$BF$934,53,FALSE)+VLOOKUP(B232,[1]GD_CHAM_CONG!$C$6:$BF$934,54,FALSE)</f>
        <v>0</v>
      </c>
      <c r="N232" s="16">
        <f>VLOOKUP(B232,[1]GD_CHAM_CONG!$C$1:$BK$473,61,FALSE)</f>
        <v>1</v>
      </c>
      <c r="O232" s="16">
        <f>VLOOKUP(B232,[1]GD_LCD_HS_LNS!$B$4:$F$469,5,FALSE)</f>
        <v>2.14</v>
      </c>
      <c r="P232" s="17">
        <f>VLOOKUP(B232,[1]RPT_LNS_LUONG_CHE_DO!$B$5:$BC$548,54,FALSE)</f>
        <v>9630000</v>
      </c>
      <c r="Q232" s="17">
        <f>VLOOKUP(B232,[1]RPT_LNS_LUONG_CHE_DO!$B$5:$CD$916,81,FALSE)</f>
        <v>0</v>
      </c>
      <c r="R232" s="17">
        <f>VLOOKUP(B232,[1]RPT_PHU_CAP_TN!$B$5:$G$992,6,FALSE)</f>
        <v>0</v>
      </c>
      <c r="S232" s="17">
        <f>VLOOKUP(B232,[1]RPT_TIEN_AN_TRUA!$B$5:$I$993,8,FALSE)</f>
        <v>680000</v>
      </c>
      <c r="T232" s="17">
        <f>VLOOKUP(B232,[1]RPT_LNS_LUONG_CHE_DO!$B$5:$BX$920,75,FALSE)+VLOOKUP(B232,[1]RPT_LNS_LUONG_CHE_DO!$B$5:$BY$920,76,FALSE)</f>
        <v>567807.69230769237</v>
      </c>
      <c r="U232" s="13">
        <f>VLOOKUP(B232,[1]RPT_CAC_KHOAN_GIAM_TRU!$B$4:$I$472,7,FALSE) + VLOOKUP(B232,[1]RPT_CAC_KHOAN_GIAM_TRU!$B$4:$I$472,8,FALSE)</f>
        <v>189269.23076923078</v>
      </c>
      <c r="V232" s="17">
        <f t="shared" si="0"/>
        <v>10877807.692307692</v>
      </c>
      <c r="W232" s="18">
        <f>VLOOKUP(B232,[1]RPT_BAO_HIEM!$B$5:$N$992,11,FALSE)</f>
        <v>393680</v>
      </c>
      <c r="X232" s="18">
        <f>VLOOKUP(B232,[1]RPT_BAO_HIEM!$B$5:$N$992,12,FALSE)</f>
        <v>73815</v>
      </c>
      <c r="Y232" s="18">
        <f>VLOOKUP(B232,[1]RPT_BAO_HIEM!$B$5:$N$992,13,FALSE)</f>
        <v>49210</v>
      </c>
      <c r="Z232" s="19">
        <f>MIN(VLOOKUP(B232,[1]RPT_DOAN_PHI!$B$5:$H$894,7,FALSE),115000)</f>
        <v>49210</v>
      </c>
      <c r="AA232" s="18">
        <f>VLOOKUP(B232,[1]RPT_THUE!$B$5:$H$850,7,FALSE)</f>
        <v>0</v>
      </c>
      <c r="AB232" s="18">
        <f t="shared" si="1"/>
        <v>565915</v>
      </c>
      <c r="AC232" s="20">
        <f t="shared" si="2"/>
        <v>10311892.692307692</v>
      </c>
      <c r="AD232" s="20"/>
      <c r="AE232" s="20"/>
      <c r="AF232" s="20">
        <f t="shared" si="3"/>
        <v>10311892.692307692</v>
      </c>
    </row>
    <row r="233" spans="1:32" ht="19.5" customHeight="1">
      <c r="A233" s="12">
        <f t="shared" si="7"/>
        <v>227</v>
      </c>
      <c r="B233" s="40">
        <f>[1]GD_CHUNG!B235</f>
        <v>10698</v>
      </c>
      <c r="C233" s="42" t="str">
        <f>[1]GD_CHUNG!C235</f>
        <v>Nguyễn Ngọc Toàn</v>
      </c>
      <c r="D233" s="42" t="str">
        <f>[1]GD_CHUNG!D235</f>
        <v>NV Lái xe - VHTTB</v>
      </c>
      <c r="E233" s="13" t="str">
        <f>[1]GD_CHUNG!G235</f>
        <v>HDKX</v>
      </c>
      <c r="F233" s="14">
        <f>VLOOKUP(B233,[1]GD_LCD_HS_LNS!$B$4:$E$993,4,FALSE)</f>
        <v>4921000</v>
      </c>
      <c r="G233" s="54">
        <f>VLOOKUP(B233,[1]GD_CHUNG!$B$5:$N$532,13,FALSE)</f>
        <v>10520036969018</v>
      </c>
      <c r="H233" s="15">
        <f>VLOOKUP(B233,[1]GD_CHAM_CONG!$C$6:$AN$934,38,FALSE)</f>
        <v>27</v>
      </c>
      <c r="I233" s="15">
        <f>VLOOKUP(B233,[1]GD_CHAM_CONG!$C$6:$AS$934,39,FALSE)+VLOOKUP(B233,[1]GD_CHAM_CONG!$C$6:$AS$934,40,FALSE)+VLOOKUP(B233,[1]GD_CHAM_CONG!$C$6:$AS$934,41,FALSE)+VLOOKUP(B233,[1]GD_CHAM_CONG!$C$6:$AS$934,42,FALSE)+VLOOKUP(B233,[1]GD_CHAM_CONG!$C$6:$AS$934,43,FALSE)</f>
        <v>0</v>
      </c>
      <c r="J233" s="15">
        <f>VLOOKUP(B233,[1]GD_CHAM_CONG!$C$6:$AV$934,44,FALSE)+VLOOKUP(B233,[1]GD_CHAM_CONG!$C$6:$AV$934,45,FALSE)+VLOOKUP(B233,[1]GD_CHAM_CONG!$C$6:$AV$934,46,FALSE)</f>
        <v>0</v>
      </c>
      <c r="K233" s="15">
        <f>VLOOKUP(B233,[1]GD_CHAM_CONG!$C$6:$AW$934,47,FALSE)</f>
        <v>0</v>
      </c>
      <c r="L233" s="15">
        <f>VLOOKUP(B233,[1]GD_CHAM_CONG!$C$6:$AZ$934,48,FALSE)</f>
        <v>0</v>
      </c>
      <c r="M233" s="15">
        <f>VLOOKUP(B233,[1]GD_CHAM_CONG!$C$6:$BF$934,50,FALSE)+VLOOKUP(B233,[1]GD_CHAM_CONG!$C$6:$BF$934,51,FALSE)+VLOOKUP(B233,[1]GD_CHAM_CONG!$C$6:$BF$934,52,FALSE)+VLOOKUP(B233,[1]GD_CHAM_CONG!$C$6:$BF$934,53,FALSE)+VLOOKUP(B233,[1]GD_CHAM_CONG!$C$6:$BF$934,54,FALSE)</f>
        <v>0</v>
      </c>
      <c r="N233" s="16">
        <f>VLOOKUP(B233,[1]GD_CHAM_CONG!$C$1:$BK$473,61,FALSE)</f>
        <v>1</v>
      </c>
      <c r="O233" s="16">
        <f>VLOOKUP(B233,[1]GD_LCD_HS_LNS!$B$4:$F$469,5,FALSE)</f>
        <v>2.14</v>
      </c>
      <c r="P233" s="17">
        <f>VLOOKUP(B233,[1]RPT_LNS_LUONG_CHE_DO!$B$5:$BC$548,54,FALSE)</f>
        <v>9630000</v>
      </c>
      <c r="Q233" s="17">
        <f>VLOOKUP(B233,[1]RPT_LNS_LUONG_CHE_DO!$B$5:$CD$916,81,FALSE)</f>
        <v>0</v>
      </c>
      <c r="R233" s="17">
        <f>VLOOKUP(B233,[1]RPT_PHU_CAP_TN!$B$5:$G$992,6,FALSE)</f>
        <v>0</v>
      </c>
      <c r="S233" s="17">
        <f>VLOOKUP(B233,[1]RPT_TIEN_AN_TRUA!$B$5:$I$993,8,FALSE)</f>
        <v>680000</v>
      </c>
      <c r="T233" s="17">
        <f>VLOOKUP(B233,[1]RPT_LNS_LUONG_CHE_DO!$B$5:$BX$920,75,FALSE)+VLOOKUP(B233,[1]RPT_LNS_LUONG_CHE_DO!$B$5:$BY$920,76,FALSE)</f>
        <v>567807.69230769237</v>
      </c>
      <c r="U233" s="13">
        <f>VLOOKUP(B233,[1]RPT_CAC_KHOAN_GIAM_TRU!$B$4:$I$472,7,FALSE) + VLOOKUP(B233,[1]RPT_CAC_KHOAN_GIAM_TRU!$B$4:$I$472,8,FALSE)</f>
        <v>189269.23076923078</v>
      </c>
      <c r="V233" s="17">
        <f t="shared" si="0"/>
        <v>10877807.692307692</v>
      </c>
      <c r="W233" s="18">
        <f>VLOOKUP(B233,[1]RPT_BAO_HIEM!$B$5:$N$992,11,FALSE)</f>
        <v>393680</v>
      </c>
      <c r="X233" s="18">
        <f>VLOOKUP(B233,[1]RPT_BAO_HIEM!$B$5:$N$992,12,FALSE)</f>
        <v>73815</v>
      </c>
      <c r="Y233" s="18">
        <f>VLOOKUP(B233,[1]RPT_BAO_HIEM!$B$5:$N$992,13,FALSE)</f>
        <v>49210</v>
      </c>
      <c r="Z233" s="19">
        <f>MIN(VLOOKUP(B233,[1]RPT_DOAN_PHI!$B$5:$H$894,7,FALSE),115000)</f>
        <v>49210</v>
      </c>
      <c r="AA233" s="18">
        <f>VLOOKUP(B233,[1]RPT_THUE!$B$5:$H$850,7,FALSE)</f>
        <v>0</v>
      </c>
      <c r="AB233" s="18">
        <f t="shared" si="1"/>
        <v>565915</v>
      </c>
      <c r="AC233" s="20">
        <f t="shared" si="2"/>
        <v>10311892.692307692</v>
      </c>
      <c r="AD233" s="20"/>
      <c r="AE233" s="20"/>
      <c r="AF233" s="20">
        <f t="shared" si="3"/>
        <v>10311892.692307692</v>
      </c>
    </row>
    <row r="234" spans="1:32" ht="19.5" customHeight="1">
      <c r="A234" s="12">
        <f t="shared" si="7"/>
        <v>228</v>
      </c>
      <c r="B234" s="40">
        <f>[1]GD_CHUNG!B236</f>
        <v>10700</v>
      </c>
      <c r="C234" s="42" t="str">
        <f>[1]GD_CHUNG!C236</f>
        <v>Đặng Đức Mạnh</v>
      </c>
      <c r="D234" s="42" t="str">
        <f>[1]GD_CHUNG!D236</f>
        <v>NV Lái xe - VHTTB</v>
      </c>
      <c r="E234" s="13" t="str">
        <f>[1]GD_CHUNG!G236</f>
        <v>HDKX</v>
      </c>
      <c r="F234" s="14">
        <f>VLOOKUP(B234,[1]GD_LCD_HS_LNS!$B$4:$E$993,4,FALSE)</f>
        <v>4921000</v>
      </c>
      <c r="G234" s="54">
        <f>VLOOKUP(B234,[1]GD_CHUNG!$B$5:$N$532,13,FALSE)</f>
        <v>10522162952018</v>
      </c>
      <c r="H234" s="15">
        <f>VLOOKUP(B234,[1]GD_CHAM_CONG!$C$6:$AN$934,38,FALSE)</f>
        <v>27</v>
      </c>
      <c r="I234" s="15">
        <f>VLOOKUP(B234,[1]GD_CHAM_CONG!$C$6:$AS$934,39,FALSE)+VLOOKUP(B234,[1]GD_CHAM_CONG!$C$6:$AS$934,40,FALSE)+VLOOKUP(B234,[1]GD_CHAM_CONG!$C$6:$AS$934,41,FALSE)+VLOOKUP(B234,[1]GD_CHAM_CONG!$C$6:$AS$934,42,FALSE)+VLOOKUP(B234,[1]GD_CHAM_CONG!$C$6:$AS$934,43,FALSE)</f>
        <v>0</v>
      </c>
      <c r="J234" s="15">
        <f>VLOOKUP(B234,[1]GD_CHAM_CONG!$C$6:$AV$934,44,FALSE)+VLOOKUP(B234,[1]GD_CHAM_CONG!$C$6:$AV$934,45,FALSE)+VLOOKUP(B234,[1]GD_CHAM_CONG!$C$6:$AV$934,46,FALSE)</f>
        <v>0</v>
      </c>
      <c r="K234" s="15">
        <f>VLOOKUP(B234,[1]GD_CHAM_CONG!$C$6:$AW$934,47,FALSE)</f>
        <v>0</v>
      </c>
      <c r="L234" s="15">
        <f>VLOOKUP(B234,[1]GD_CHAM_CONG!$C$6:$AZ$934,48,FALSE)</f>
        <v>0</v>
      </c>
      <c r="M234" s="15">
        <f>VLOOKUP(B234,[1]GD_CHAM_CONG!$C$6:$BF$934,50,FALSE)+VLOOKUP(B234,[1]GD_CHAM_CONG!$C$6:$BF$934,51,FALSE)+VLOOKUP(B234,[1]GD_CHAM_CONG!$C$6:$BF$934,52,FALSE)+VLOOKUP(B234,[1]GD_CHAM_CONG!$C$6:$BF$934,53,FALSE)+VLOOKUP(B234,[1]GD_CHAM_CONG!$C$6:$BF$934,54,FALSE)</f>
        <v>0</v>
      </c>
      <c r="N234" s="16">
        <f>VLOOKUP(B234,[1]GD_CHAM_CONG!$C$1:$BK$473,61,FALSE)</f>
        <v>1.05</v>
      </c>
      <c r="O234" s="16">
        <f>VLOOKUP(B234,[1]GD_LCD_HS_LNS!$B$4:$F$469,5,FALSE)</f>
        <v>2.14</v>
      </c>
      <c r="P234" s="17">
        <f>VLOOKUP(B234,[1]RPT_LNS_LUONG_CHE_DO!$B$5:$BC$548,54,FALSE)</f>
        <v>10111500.000000002</v>
      </c>
      <c r="Q234" s="17">
        <f>VLOOKUP(B234,[1]RPT_LNS_LUONG_CHE_DO!$B$5:$CD$916,81,FALSE)</f>
        <v>0</v>
      </c>
      <c r="R234" s="17">
        <f>VLOOKUP(B234,[1]RPT_PHU_CAP_TN!$B$5:$G$992,6,FALSE)</f>
        <v>0</v>
      </c>
      <c r="S234" s="17">
        <f>VLOOKUP(B234,[1]RPT_TIEN_AN_TRUA!$B$5:$I$993,8,FALSE)</f>
        <v>680000</v>
      </c>
      <c r="T234" s="17">
        <f>VLOOKUP(B234,[1]RPT_LNS_LUONG_CHE_DO!$B$5:$BX$920,75,FALSE)+VLOOKUP(B234,[1]RPT_LNS_LUONG_CHE_DO!$B$5:$BY$920,76,FALSE)</f>
        <v>567807.69230769237</v>
      </c>
      <c r="U234" s="13">
        <f>VLOOKUP(B234,[1]RPT_CAC_KHOAN_GIAM_TRU!$B$4:$I$472,7,FALSE) + VLOOKUP(B234,[1]RPT_CAC_KHOAN_GIAM_TRU!$B$4:$I$472,8,FALSE)</f>
        <v>189269.23076923078</v>
      </c>
      <c r="V234" s="17">
        <f t="shared" si="0"/>
        <v>11359307.692307694</v>
      </c>
      <c r="W234" s="18">
        <f>VLOOKUP(B234,[1]RPT_BAO_HIEM!$B$5:$N$992,11,FALSE)</f>
        <v>393680</v>
      </c>
      <c r="X234" s="18">
        <f>VLOOKUP(B234,[1]RPT_BAO_HIEM!$B$5:$N$992,12,FALSE)</f>
        <v>73815</v>
      </c>
      <c r="Y234" s="18">
        <f>VLOOKUP(B234,[1]RPT_BAO_HIEM!$B$5:$N$992,13,FALSE)</f>
        <v>49210</v>
      </c>
      <c r="Z234" s="19">
        <f>MIN(VLOOKUP(B234,[1]RPT_DOAN_PHI!$B$5:$H$894,7,FALSE),115000)</f>
        <v>49210</v>
      </c>
      <c r="AA234" s="18">
        <f>VLOOKUP(B234,[1]RPT_THUE!$B$5:$H$850,7,FALSE)</f>
        <v>0</v>
      </c>
      <c r="AB234" s="18">
        <f t="shared" si="1"/>
        <v>565915</v>
      </c>
      <c r="AC234" s="20">
        <f t="shared" si="2"/>
        <v>10793392.692307694</v>
      </c>
      <c r="AD234" s="20"/>
      <c r="AE234" s="20"/>
      <c r="AF234" s="20">
        <f t="shared" si="3"/>
        <v>10793392.692307694</v>
      </c>
    </row>
    <row r="235" spans="1:32" ht="19.5" customHeight="1">
      <c r="A235" s="12">
        <f t="shared" si="7"/>
        <v>229</v>
      </c>
      <c r="B235" s="40">
        <f>[1]GD_CHUNG!B237</f>
        <v>10701</v>
      </c>
      <c r="C235" s="42" t="str">
        <f>[1]GD_CHUNG!C237</f>
        <v>Đỗ Ngọc Lân</v>
      </c>
      <c r="D235" s="42" t="str">
        <f>[1]GD_CHUNG!D237</f>
        <v>NV Lái xe - VHTTB</v>
      </c>
      <c r="E235" s="13" t="str">
        <f>[1]GD_CHUNG!G237</f>
        <v>HDKX</v>
      </c>
      <c r="F235" s="14">
        <f>VLOOKUP(B235,[1]GD_LCD_HS_LNS!$B$4:$E$993,4,FALSE)</f>
        <v>4921000</v>
      </c>
      <c r="G235" s="54">
        <f>VLOOKUP(B235,[1]GD_CHUNG!$B$5:$N$532,13,FALSE)</f>
        <v>10520512504010</v>
      </c>
      <c r="H235" s="15">
        <f>VLOOKUP(B235,[1]GD_CHAM_CONG!$C$6:$AN$934,38,FALSE)</f>
        <v>27</v>
      </c>
      <c r="I235" s="15">
        <f>VLOOKUP(B235,[1]GD_CHAM_CONG!$C$6:$AS$934,39,FALSE)+VLOOKUP(B235,[1]GD_CHAM_CONG!$C$6:$AS$934,40,FALSE)+VLOOKUP(B235,[1]GD_CHAM_CONG!$C$6:$AS$934,41,FALSE)+VLOOKUP(B235,[1]GD_CHAM_CONG!$C$6:$AS$934,42,FALSE)+VLOOKUP(B235,[1]GD_CHAM_CONG!$C$6:$AS$934,43,FALSE)</f>
        <v>0</v>
      </c>
      <c r="J235" s="15">
        <f>VLOOKUP(B235,[1]GD_CHAM_CONG!$C$6:$AV$934,44,FALSE)+VLOOKUP(B235,[1]GD_CHAM_CONG!$C$6:$AV$934,45,FALSE)+VLOOKUP(B235,[1]GD_CHAM_CONG!$C$6:$AV$934,46,FALSE)</f>
        <v>0</v>
      </c>
      <c r="K235" s="15">
        <f>VLOOKUP(B235,[1]GD_CHAM_CONG!$C$6:$AW$934,47,FALSE)</f>
        <v>0</v>
      </c>
      <c r="L235" s="15">
        <f>VLOOKUP(B235,[1]GD_CHAM_CONG!$C$6:$AZ$934,48,FALSE)</f>
        <v>0</v>
      </c>
      <c r="M235" s="15">
        <f>VLOOKUP(B235,[1]GD_CHAM_CONG!$C$6:$BF$934,50,FALSE)+VLOOKUP(B235,[1]GD_CHAM_CONG!$C$6:$BF$934,51,FALSE)+VLOOKUP(B235,[1]GD_CHAM_CONG!$C$6:$BF$934,52,FALSE)+VLOOKUP(B235,[1]GD_CHAM_CONG!$C$6:$BF$934,53,FALSE)+VLOOKUP(B235,[1]GD_CHAM_CONG!$C$6:$BF$934,54,FALSE)</f>
        <v>0</v>
      </c>
      <c r="N235" s="16">
        <f>VLOOKUP(B235,[1]GD_CHAM_CONG!$C$1:$BK$473,61,FALSE)</f>
        <v>0.95</v>
      </c>
      <c r="O235" s="16">
        <f>VLOOKUP(B235,[1]GD_LCD_HS_LNS!$B$4:$F$469,5,FALSE)</f>
        <v>2.14</v>
      </c>
      <c r="P235" s="17">
        <f>VLOOKUP(B235,[1]RPT_LNS_LUONG_CHE_DO!$B$5:$BC$548,54,FALSE)</f>
        <v>9148500</v>
      </c>
      <c r="Q235" s="17">
        <f>VLOOKUP(B235,[1]RPT_LNS_LUONG_CHE_DO!$B$5:$CD$916,81,FALSE)</f>
        <v>0</v>
      </c>
      <c r="R235" s="17">
        <f>VLOOKUP(B235,[1]RPT_PHU_CAP_TN!$B$5:$G$992,6,FALSE)</f>
        <v>155000</v>
      </c>
      <c r="S235" s="17">
        <f>VLOOKUP(B235,[1]RPT_TIEN_AN_TRUA!$B$5:$I$993,8,FALSE)</f>
        <v>680000</v>
      </c>
      <c r="T235" s="17">
        <f>VLOOKUP(B235,[1]RPT_LNS_LUONG_CHE_DO!$B$5:$BX$920,75,FALSE)+VLOOKUP(B235,[1]RPT_LNS_LUONG_CHE_DO!$B$5:$BY$920,76,FALSE)</f>
        <v>567807.69230769237</v>
      </c>
      <c r="U235" s="13">
        <f>VLOOKUP(B235,[1]RPT_CAC_KHOAN_GIAM_TRU!$B$4:$I$472,7,FALSE) + VLOOKUP(B235,[1]RPT_CAC_KHOAN_GIAM_TRU!$B$4:$I$472,8,FALSE)</f>
        <v>189269.23076923078</v>
      </c>
      <c r="V235" s="17">
        <f t="shared" si="0"/>
        <v>10551307.692307692</v>
      </c>
      <c r="W235" s="18">
        <f>VLOOKUP(B235,[1]RPT_BAO_HIEM!$B$5:$N$992,11,FALSE)</f>
        <v>393680</v>
      </c>
      <c r="X235" s="18">
        <f>VLOOKUP(B235,[1]RPT_BAO_HIEM!$B$5:$N$992,12,FALSE)</f>
        <v>73815</v>
      </c>
      <c r="Y235" s="18">
        <f>VLOOKUP(B235,[1]RPT_BAO_HIEM!$B$5:$N$992,13,FALSE)</f>
        <v>49210</v>
      </c>
      <c r="Z235" s="19">
        <f>MIN(VLOOKUP(B235,[1]RPT_DOAN_PHI!$B$5:$H$894,7,FALSE),115000)</f>
        <v>49210</v>
      </c>
      <c r="AA235" s="18">
        <f>VLOOKUP(B235,[1]RPT_THUE!$B$5:$H$850,7,FALSE)</f>
        <v>0</v>
      </c>
      <c r="AB235" s="18">
        <f t="shared" si="1"/>
        <v>565915</v>
      </c>
      <c r="AC235" s="20">
        <f t="shared" si="2"/>
        <v>9985392.692307692</v>
      </c>
      <c r="AD235" s="20"/>
      <c r="AE235" s="20"/>
      <c r="AF235" s="20">
        <f t="shared" si="3"/>
        <v>9985392.692307692</v>
      </c>
    </row>
    <row r="236" spans="1:32" ht="19.5" customHeight="1">
      <c r="A236" s="12">
        <f t="shared" si="7"/>
        <v>230</v>
      </c>
      <c r="B236" s="40">
        <f>[1]GD_CHUNG!B238</f>
        <v>10702</v>
      </c>
      <c r="C236" s="42" t="str">
        <f>[1]GD_CHUNG!C238</f>
        <v>Nguyễn Tuấn Anh</v>
      </c>
      <c r="D236" s="42" t="str">
        <f>[1]GD_CHUNG!D238</f>
        <v>NV Lái xe - VHTTB</v>
      </c>
      <c r="E236" s="13" t="str">
        <f>[1]GD_CHUNG!G238</f>
        <v>HDKX</v>
      </c>
      <c r="F236" s="14">
        <f>VLOOKUP(B236,[1]GD_LCD_HS_LNS!$B$4:$E$993,4,FALSE)</f>
        <v>4921000</v>
      </c>
      <c r="G236" s="54">
        <f>VLOOKUP(B236,[1]GD_CHUNG!$B$5:$N$532,13,FALSE)</f>
        <v>10522162956013</v>
      </c>
      <c r="H236" s="15">
        <f>VLOOKUP(B236,[1]GD_CHAM_CONG!$C$6:$AN$934,38,FALSE)</f>
        <v>27</v>
      </c>
      <c r="I236" s="15">
        <f>VLOOKUP(B236,[1]GD_CHAM_CONG!$C$6:$AS$934,39,FALSE)+VLOOKUP(B236,[1]GD_CHAM_CONG!$C$6:$AS$934,40,FALSE)+VLOOKUP(B236,[1]GD_CHAM_CONG!$C$6:$AS$934,41,FALSE)+VLOOKUP(B236,[1]GD_CHAM_CONG!$C$6:$AS$934,42,FALSE)+VLOOKUP(B236,[1]GD_CHAM_CONG!$C$6:$AS$934,43,FALSE)</f>
        <v>0</v>
      </c>
      <c r="J236" s="15">
        <f>VLOOKUP(B236,[1]GD_CHAM_CONG!$C$6:$AV$934,44,FALSE)+VLOOKUP(B236,[1]GD_CHAM_CONG!$C$6:$AV$934,45,FALSE)+VLOOKUP(B236,[1]GD_CHAM_CONG!$C$6:$AV$934,46,FALSE)</f>
        <v>0</v>
      </c>
      <c r="K236" s="15">
        <f>VLOOKUP(B236,[1]GD_CHAM_CONG!$C$6:$AW$934,47,FALSE)</f>
        <v>0</v>
      </c>
      <c r="L236" s="15">
        <f>VLOOKUP(B236,[1]GD_CHAM_CONG!$C$6:$AZ$934,48,FALSE)</f>
        <v>0</v>
      </c>
      <c r="M236" s="15">
        <f>VLOOKUP(B236,[1]GD_CHAM_CONG!$C$6:$BF$934,50,FALSE)+VLOOKUP(B236,[1]GD_CHAM_CONG!$C$6:$BF$934,51,FALSE)+VLOOKUP(B236,[1]GD_CHAM_CONG!$C$6:$BF$934,52,FALSE)+VLOOKUP(B236,[1]GD_CHAM_CONG!$C$6:$BF$934,53,FALSE)+VLOOKUP(B236,[1]GD_CHAM_CONG!$C$6:$BF$934,54,FALSE)</f>
        <v>0</v>
      </c>
      <c r="N236" s="16">
        <f>VLOOKUP(B236,[1]GD_CHAM_CONG!$C$1:$BK$473,61,FALSE)</f>
        <v>1</v>
      </c>
      <c r="O236" s="16">
        <f>VLOOKUP(B236,[1]GD_LCD_HS_LNS!$B$4:$F$469,5,FALSE)</f>
        <v>2.14</v>
      </c>
      <c r="P236" s="17">
        <f>VLOOKUP(B236,[1]RPT_LNS_LUONG_CHE_DO!$B$5:$BC$548,54,FALSE)</f>
        <v>9630000</v>
      </c>
      <c r="Q236" s="17">
        <f>VLOOKUP(B236,[1]RPT_LNS_LUONG_CHE_DO!$B$5:$CD$916,81,FALSE)</f>
        <v>0</v>
      </c>
      <c r="R236" s="17">
        <f>VLOOKUP(B236,[1]RPT_PHU_CAP_TN!$B$5:$G$992,6,FALSE)</f>
        <v>0</v>
      </c>
      <c r="S236" s="17">
        <f>VLOOKUP(B236,[1]RPT_TIEN_AN_TRUA!$B$5:$I$993,8,FALSE)</f>
        <v>680000</v>
      </c>
      <c r="T236" s="17">
        <f>VLOOKUP(B236,[1]RPT_LNS_LUONG_CHE_DO!$B$5:$BX$920,75,FALSE)+VLOOKUP(B236,[1]RPT_LNS_LUONG_CHE_DO!$B$5:$BY$920,76,FALSE)</f>
        <v>567807.69230769237</v>
      </c>
      <c r="U236" s="13">
        <f>VLOOKUP(B236,[1]RPT_CAC_KHOAN_GIAM_TRU!$B$4:$I$472,7,FALSE) + VLOOKUP(B236,[1]RPT_CAC_KHOAN_GIAM_TRU!$B$4:$I$472,8,FALSE)</f>
        <v>189269.23076923078</v>
      </c>
      <c r="V236" s="17">
        <f t="shared" si="0"/>
        <v>10877807.692307692</v>
      </c>
      <c r="W236" s="18">
        <f>VLOOKUP(B236,[1]RPT_BAO_HIEM!$B$5:$N$992,11,FALSE)</f>
        <v>393680</v>
      </c>
      <c r="X236" s="18">
        <f>VLOOKUP(B236,[1]RPT_BAO_HIEM!$B$5:$N$992,12,FALSE)</f>
        <v>73815</v>
      </c>
      <c r="Y236" s="18">
        <f>VLOOKUP(B236,[1]RPT_BAO_HIEM!$B$5:$N$992,13,FALSE)</f>
        <v>49210</v>
      </c>
      <c r="Z236" s="19">
        <f>MIN(VLOOKUP(B236,[1]RPT_DOAN_PHI!$B$5:$H$894,7,FALSE),115000)</f>
        <v>49210</v>
      </c>
      <c r="AA236" s="18">
        <f>VLOOKUP(B236,[1]RPT_THUE!$B$5:$H$850,7,FALSE)</f>
        <v>34055.134615384603</v>
      </c>
      <c r="AB236" s="18">
        <f t="shared" si="1"/>
        <v>599970.13461538462</v>
      </c>
      <c r="AC236" s="20">
        <f t="shared" si="2"/>
        <v>10277837.557692308</v>
      </c>
      <c r="AD236" s="20"/>
      <c r="AE236" s="20"/>
      <c r="AF236" s="20">
        <f t="shared" si="3"/>
        <v>10277837.557692308</v>
      </c>
    </row>
    <row r="237" spans="1:32" ht="19.5" customHeight="1">
      <c r="A237" s="12">
        <f t="shared" si="7"/>
        <v>231</v>
      </c>
      <c r="B237" s="40">
        <f>[1]GD_CHUNG!B239</f>
        <v>10703</v>
      </c>
      <c r="C237" s="42" t="str">
        <f>[1]GD_CHUNG!C239</f>
        <v>Trần Văn Dậu</v>
      </c>
      <c r="D237" s="42" t="str">
        <f>[1]GD_CHUNG!D239</f>
        <v>NV Lái xe - VHTTB</v>
      </c>
      <c r="E237" s="13" t="str">
        <f>[1]GD_CHUNG!G239</f>
        <v>HDKX</v>
      </c>
      <c r="F237" s="14">
        <f>VLOOKUP(B237,[1]GD_LCD_HS_LNS!$B$4:$E$993,4,FALSE)</f>
        <v>4921000</v>
      </c>
      <c r="G237" s="54">
        <f>VLOOKUP(B237,[1]GD_CHUNG!$B$5:$N$532,13,FALSE)</f>
        <v>10522162962013</v>
      </c>
      <c r="H237" s="15">
        <f>VLOOKUP(B237,[1]GD_CHAM_CONG!$C$6:$AN$934,38,FALSE)</f>
        <v>27</v>
      </c>
      <c r="I237" s="15">
        <f>VLOOKUP(B237,[1]GD_CHAM_CONG!$C$6:$AS$934,39,FALSE)+VLOOKUP(B237,[1]GD_CHAM_CONG!$C$6:$AS$934,40,FALSE)+VLOOKUP(B237,[1]GD_CHAM_CONG!$C$6:$AS$934,41,FALSE)+VLOOKUP(B237,[1]GD_CHAM_CONG!$C$6:$AS$934,42,FALSE)+VLOOKUP(B237,[1]GD_CHAM_CONG!$C$6:$AS$934,43,FALSE)</f>
        <v>0</v>
      </c>
      <c r="J237" s="15">
        <f>VLOOKUP(B237,[1]GD_CHAM_CONG!$C$6:$AV$934,44,FALSE)+VLOOKUP(B237,[1]GD_CHAM_CONG!$C$6:$AV$934,45,FALSE)+VLOOKUP(B237,[1]GD_CHAM_CONG!$C$6:$AV$934,46,FALSE)</f>
        <v>0</v>
      </c>
      <c r="K237" s="15">
        <f>VLOOKUP(B237,[1]GD_CHAM_CONG!$C$6:$AW$934,47,FALSE)</f>
        <v>0</v>
      </c>
      <c r="L237" s="15">
        <f>VLOOKUP(B237,[1]GD_CHAM_CONG!$C$6:$AZ$934,48,FALSE)</f>
        <v>0</v>
      </c>
      <c r="M237" s="15">
        <f>VLOOKUP(B237,[1]GD_CHAM_CONG!$C$6:$BF$934,50,FALSE)+VLOOKUP(B237,[1]GD_CHAM_CONG!$C$6:$BF$934,51,FALSE)+VLOOKUP(B237,[1]GD_CHAM_CONG!$C$6:$BF$934,52,FALSE)+VLOOKUP(B237,[1]GD_CHAM_CONG!$C$6:$BF$934,53,FALSE)+VLOOKUP(B237,[1]GD_CHAM_CONG!$C$6:$BF$934,54,FALSE)</f>
        <v>0</v>
      </c>
      <c r="N237" s="16">
        <f>VLOOKUP(B237,[1]GD_CHAM_CONG!$C$1:$BK$473,61,FALSE)</f>
        <v>1</v>
      </c>
      <c r="O237" s="16">
        <f>VLOOKUP(B237,[1]GD_LCD_HS_LNS!$B$4:$F$469,5,FALSE)</f>
        <v>2.14</v>
      </c>
      <c r="P237" s="17">
        <f>VLOOKUP(B237,[1]RPT_LNS_LUONG_CHE_DO!$B$5:$BC$548,54,FALSE)</f>
        <v>9630000</v>
      </c>
      <c r="Q237" s="17">
        <f>VLOOKUP(B237,[1]RPT_LNS_LUONG_CHE_DO!$B$5:$CD$916,81,FALSE)</f>
        <v>0</v>
      </c>
      <c r="R237" s="17">
        <f>VLOOKUP(B237,[1]RPT_PHU_CAP_TN!$B$5:$G$992,6,FALSE)</f>
        <v>0</v>
      </c>
      <c r="S237" s="17">
        <f>VLOOKUP(B237,[1]RPT_TIEN_AN_TRUA!$B$5:$I$993,8,FALSE)</f>
        <v>680000</v>
      </c>
      <c r="T237" s="17">
        <f>VLOOKUP(B237,[1]RPT_LNS_LUONG_CHE_DO!$B$5:$BX$920,75,FALSE)+VLOOKUP(B237,[1]RPT_LNS_LUONG_CHE_DO!$B$5:$BY$920,76,FALSE)</f>
        <v>567807.69230769237</v>
      </c>
      <c r="U237" s="13">
        <f>VLOOKUP(B237,[1]RPT_CAC_KHOAN_GIAM_TRU!$B$4:$I$472,7,FALSE) + VLOOKUP(B237,[1]RPT_CAC_KHOAN_GIAM_TRU!$B$4:$I$472,8,FALSE)</f>
        <v>189269.23076923078</v>
      </c>
      <c r="V237" s="17">
        <f t="shared" si="0"/>
        <v>10877807.692307692</v>
      </c>
      <c r="W237" s="18">
        <f>VLOOKUP(B237,[1]RPT_BAO_HIEM!$B$5:$N$992,11,FALSE)</f>
        <v>393680</v>
      </c>
      <c r="X237" s="18">
        <f>VLOOKUP(B237,[1]RPT_BAO_HIEM!$B$5:$N$992,12,FALSE)</f>
        <v>73815</v>
      </c>
      <c r="Y237" s="18">
        <f>VLOOKUP(B237,[1]RPT_BAO_HIEM!$B$5:$N$992,13,FALSE)</f>
        <v>49210</v>
      </c>
      <c r="Z237" s="19">
        <f>MIN(VLOOKUP(B237,[1]RPT_DOAN_PHI!$B$5:$H$894,7,FALSE),115000)</f>
        <v>49210</v>
      </c>
      <c r="AA237" s="18">
        <f>VLOOKUP(B237,[1]RPT_THUE!$B$5:$H$850,7,FALSE)</f>
        <v>0</v>
      </c>
      <c r="AB237" s="18">
        <f t="shared" si="1"/>
        <v>565915</v>
      </c>
      <c r="AC237" s="20">
        <f t="shared" si="2"/>
        <v>10311892.692307692</v>
      </c>
      <c r="AD237" s="20"/>
      <c r="AE237" s="20"/>
      <c r="AF237" s="20">
        <f t="shared" si="3"/>
        <v>10311892.692307692</v>
      </c>
    </row>
    <row r="238" spans="1:32" ht="19.5" customHeight="1">
      <c r="A238" s="12">
        <f t="shared" si="7"/>
        <v>232</v>
      </c>
      <c r="B238" s="40">
        <f>[1]GD_CHUNG!B240</f>
        <v>11140</v>
      </c>
      <c r="C238" s="42" t="str">
        <f>[1]GD_CHUNG!C240</f>
        <v>Nguyễn Chí Công</v>
      </c>
      <c r="D238" s="42" t="str">
        <f>[1]GD_CHUNG!D240</f>
        <v>NV Lái xe - VHTTB</v>
      </c>
      <c r="E238" s="13" t="str">
        <f>[1]GD_CHUNG!G240</f>
        <v>HDKX</v>
      </c>
      <c r="F238" s="14">
        <f>VLOOKUP(B238,[1]GD_LCD_HS_LNS!$B$4:$E$993,4,FALSE)</f>
        <v>4166000</v>
      </c>
      <c r="G238" s="54">
        <f>VLOOKUP(B238,[1]GD_CHUNG!$B$5:$N$532,13,FALSE)</f>
        <v>19026970121013</v>
      </c>
      <c r="H238" s="15">
        <f>VLOOKUP(B238,[1]GD_CHAM_CONG!$C$6:$AN$934,38,FALSE)</f>
        <v>27</v>
      </c>
      <c r="I238" s="15">
        <f>VLOOKUP(B238,[1]GD_CHAM_CONG!$C$6:$AS$934,39,FALSE)+VLOOKUP(B238,[1]GD_CHAM_CONG!$C$6:$AS$934,40,FALSE)+VLOOKUP(B238,[1]GD_CHAM_CONG!$C$6:$AS$934,41,FALSE)+VLOOKUP(B238,[1]GD_CHAM_CONG!$C$6:$AS$934,42,FALSE)+VLOOKUP(B238,[1]GD_CHAM_CONG!$C$6:$AS$934,43,FALSE)</f>
        <v>0</v>
      </c>
      <c r="J238" s="15">
        <f>VLOOKUP(B238,[1]GD_CHAM_CONG!$C$6:$AV$934,44,FALSE)+VLOOKUP(B238,[1]GD_CHAM_CONG!$C$6:$AV$934,45,FALSE)+VLOOKUP(B238,[1]GD_CHAM_CONG!$C$6:$AV$934,46,FALSE)</f>
        <v>0</v>
      </c>
      <c r="K238" s="15">
        <f>VLOOKUP(B238,[1]GD_CHAM_CONG!$C$6:$AW$934,47,FALSE)</f>
        <v>0</v>
      </c>
      <c r="L238" s="15">
        <f>VLOOKUP(B238,[1]GD_CHAM_CONG!$C$6:$AZ$934,48,FALSE)</f>
        <v>0</v>
      </c>
      <c r="M238" s="15">
        <f>VLOOKUP(B238,[1]GD_CHAM_CONG!$C$6:$BF$934,50,FALSE)+VLOOKUP(B238,[1]GD_CHAM_CONG!$C$6:$BF$934,51,FALSE)+VLOOKUP(B238,[1]GD_CHAM_CONG!$C$6:$BF$934,52,FALSE)+VLOOKUP(B238,[1]GD_CHAM_CONG!$C$6:$BF$934,53,FALSE)+VLOOKUP(B238,[1]GD_CHAM_CONG!$C$6:$BF$934,54,FALSE)</f>
        <v>0</v>
      </c>
      <c r="N238" s="16">
        <f>VLOOKUP(B238,[1]GD_CHAM_CONG!$C$1:$BK$473,61,FALSE)</f>
        <v>1.05</v>
      </c>
      <c r="O238" s="16">
        <f>VLOOKUP(B238,[1]GD_LCD_HS_LNS!$B$4:$F$469,5,FALSE)</f>
        <v>1.68</v>
      </c>
      <c r="P238" s="17">
        <f>VLOOKUP(B238,[1]RPT_LNS_LUONG_CHE_DO!$B$5:$BC$548,54,FALSE)</f>
        <v>7938000</v>
      </c>
      <c r="Q238" s="17">
        <f>VLOOKUP(B238,[1]RPT_LNS_LUONG_CHE_DO!$B$5:$CD$916,81,FALSE)</f>
        <v>0</v>
      </c>
      <c r="R238" s="17">
        <f>VLOOKUP(B238,[1]RPT_PHU_CAP_TN!$B$5:$G$992,6,FALSE)</f>
        <v>0</v>
      </c>
      <c r="S238" s="17">
        <f>VLOOKUP(B238,[1]RPT_TIEN_AN_TRUA!$B$5:$I$993,8,FALSE)</f>
        <v>680000</v>
      </c>
      <c r="T238" s="17">
        <f>VLOOKUP(B238,[1]RPT_LNS_LUONG_CHE_DO!$B$5:$BX$920,75,FALSE)+VLOOKUP(B238,[1]RPT_LNS_LUONG_CHE_DO!$B$5:$BY$920,76,FALSE)</f>
        <v>480692.30769230775</v>
      </c>
      <c r="U238" s="13">
        <f>VLOOKUP(B238,[1]RPT_CAC_KHOAN_GIAM_TRU!$B$4:$I$472,7,FALSE) + VLOOKUP(B238,[1]RPT_CAC_KHOAN_GIAM_TRU!$B$4:$I$472,8,FALSE)</f>
        <v>160230.76923076925</v>
      </c>
      <c r="V238" s="17">
        <f t="shared" si="0"/>
        <v>9098692.307692308</v>
      </c>
      <c r="W238" s="18">
        <f>VLOOKUP(B238,[1]RPT_BAO_HIEM!$B$5:$N$992,11,FALSE)</f>
        <v>333280</v>
      </c>
      <c r="X238" s="18">
        <f>VLOOKUP(B238,[1]RPT_BAO_HIEM!$B$5:$N$992,12,FALSE)</f>
        <v>62490</v>
      </c>
      <c r="Y238" s="18">
        <f>VLOOKUP(B238,[1]RPT_BAO_HIEM!$B$5:$N$992,13,FALSE)</f>
        <v>41660</v>
      </c>
      <c r="Z238" s="19">
        <f>MIN(VLOOKUP(B238,[1]RPT_DOAN_PHI!$B$5:$H$894,7,FALSE),115000)</f>
        <v>41660</v>
      </c>
      <c r="AA238" s="18">
        <f>VLOOKUP(B238,[1]RPT_THUE!$B$5:$H$850,7,FALSE)</f>
        <v>0</v>
      </c>
      <c r="AB238" s="18">
        <f t="shared" si="1"/>
        <v>479090</v>
      </c>
      <c r="AC238" s="20">
        <f t="shared" si="2"/>
        <v>8619602.307692308</v>
      </c>
      <c r="AD238" s="20"/>
      <c r="AE238" s="20"/>
      <c r="AF238" s="20">
        <f t="shared" si="3"/>
        <v>8619602.307692308</v>
      </c>
    </row>
    <row r="239" spans="1:32" ht="19.5" customHeight="1">
      <c r="A239" s="12">
        <f t="shared" si="7"/>
        <v>233</v>
      </c>
      <c r="B239" s="40">
        <f>[1]GD_CHUNG!B241</f>
        <v>10685</v>
      </c>
      <c r="C239" s="42" t="str">
        <f>[1]GD_CHUNG!C241</f>
        <v>Hà Minh Trí</v>
      </c>
      <c r="D239" s="42" t="str">
        <f>[1]GD_CHUNG!D241</f>
        <v>Đội phó</v>
      </c>
      <c r="E239" s="13" t="str">
        <f>[1]GD_CHUNG!G241</f>
        <v>HDKX</v>
      </c>
      <c r="F239" s="14">
        <f>VLOOKUP(B239,[1]GD_LCD_HS_LNS!$B$4:$E$993,4,FALSE)</f>
        <v>4921000</v>
      </c>
      <c r="G239" s="54">
        <f>VLOOKUP(B239,[1]GD_CHUNG!$B$5:$N$532,13,FALSE)</f>
        <v>10520003643011</v>
      </c>
      <c r="H239" s="15">
        <f>VLOOKUP(B239,[1]GD_CHAM_CONG!$C$6:$AN$934,38,FALSE)</f>
        <v>27</v>
      </c>
      <c r="I239" s="15">
        <f>VLOOKUP(B239,[1]GD_CHAM_CONG!$C$6:$AS$934,39,FALSE)+VLOOKUP(B239,[1]GD_CHAM_CONG!$C$6:$AS$934,40,FALSE)+VLOOKUP(B239,[1]GD_CHAM_CONG!$C$6:$AS$934,41,FALSE)+VLOOKUP(B239,[1]GD_CHAM_CONG!$C$6:$AS$934,42,FALSE)+VLOOKUP(B239,[1]GD_CHAM_CONG!$C$6:$AS$934,43,FALSE)</f>
        <v>0</v>
      </c>
      <c r="J239" s="15">
        <f>VLOOKUP(B239,[1]GD_CHAM_CONG!$C$6:$AV$934,44,FALSE)+VLOOKUP(B239,[1]GD_CHAM_CONG!$C$6:$AV$934,45,FALSE)+VLOOKUP(B239,[1]GD_CHAM_CONG!$C$6:$AV$934,46,FALSE)</f>
        <v>0</v>
      </c>
      <c r="K239" s="15">
        <f>VLOOKUP(B239,[1]GD_CHAM_CONG!$C$6:$AW$934,47,FALSE)</f>
        <v>0</v>
      </c>
      <c r="L239" s="15">
        <f>VLOOKUP(B239,[1]GD_CHAM_CONG!$C$6:$AZ$934,48,FALSE)</f>
        <v>0</v>
      </c>
      <c r="M239" s="15">
        <f>VLOOKUP(B239,[1]GD_CHAM_CONG!$C$6:$BF$934,50,FALSE)+VLOOKUP(B239,[1]GD_CHAM_CONG!$C$6:$BF$934,51,FALSE)+VLOOKUP(B239,[1]GD_CHAM_CONG!$C$6:$BF$934,52,FALSE)+VLOOKUP(B239,[1]GD_CHAM_CONG!$C$6:$BF$934,53,FALSE)+VLOOKUP(B239,[1]GD_CHAM_CONG!$C$6:$BF$934,54,FALSE)</f>
        <v>0</v>
      </c>
      <c r="N239" s="16">
        <f>VLOOKUP(B239,[1]GD_CHAM_CONG!$C$1:$BK$473,61,FALSE)</f>
        <v>1</v>
      </c>
      <c r="O239" s="16">
        <f>VLOOKUP(B239,[1]GD_LCD_HS_LNS!$B$4:$F$469,5,FALSE)</f>
        <v>3.27</v>
      </c>
      <c r="P239" s="17">
        <f>VLOOKUP(B239,[1]RPT_LNS_LUONG_CHE_DO!$B$5:$BC$548,54,FALSE)</f>
        <v>14715000</v>
      </c>
      <c r="Q239" s="17">
        <f>VLOOKUP(B239,[1]RPT_LNS_LUONG_CHE_DO!$B$5:$CD$916,81,FALSE)</f>
        <v>0</v>
      </c>
      <c r="R239" s="17">
        <f>VLOOKUP(B239,[1]RPT_PHU_CAP_TN!$B$5:$G$992,6,FALSE)</f>
        <v>0</v>
      </c>
      <c r="S239" s="17">
        <f>VLOOKUP(B239,[1]RPT_TIEN_AN_TRUA!$B$5:$I$993,8,FALSE)</f>
        <v>680000</v>
      </c>
      <c r="T239" s="17">
        <f>VLOOKUP(B239,[1]RPT_LNS_LUONG_CHE_DO!$B$5:$BX$920,75,FALSE)+VLOOKUP(B239,[1]RPT_LNS_LUONG_CHE_DO!$B$5:$BY$920,76,FALSE)</f>
        <v>567807.69230769237</v>
      </c>
      <c r="U239" s="13">
        <f>VLOOKUP(B239,[1]RPT_CAC_KHOAN_GIAM_TRU!$B$4:$I$472,7,FALSE) + VLOOKUP(B239,[1]RPT_CAC_KHOAN_GIAM_TRU!$B$4:$I$472,8,FALSE)</f>
        <v>189269.23076923078</v>
      </c>
      <c r="V239" s="17">
        <f t="shared" si="0"/>
        <v>15962807.692307692</v>
      </c>
      <c r="W239" s="18">
        <f>VLOOKUP(B239,[1]RPT_BAO_HIEM!$B$5:$N$992,11,FALSE)</f>
        <v>393680</v>
      </c>
      <c r="X239" s="18">
        <f>VLOOKUP(B239,[1]RPT_BAO_HIEM!$B$5:$N$992,12,FALSE)</f>
        <v>73815</v>
      </c>
      <c r="Y239" s="18">
        <f>VLOOKUP(B239,[1]RPT_BAO_HIEM!$B$5:$N$992,13,FALSE)</f>
        <v>49210</v>
      </c>
      <c r="Z239" s="19">
        <f>MIN(VLOOKUP(B239,[1]RPT_DOAN_PHI!$B$5:$H$894,7,FALSE),115000)</f>
        <v>49210</v>
      </c>
      <c r="AA239" s="18">
        <f>VLOOKUP(B239,[1]RPT_THUE!$B$5:$H$850,7,FALSE)</f>
        <v>0</v>
      </c>
      <c r="AB239" s="18">
        <f t="shared" si="1"/>
        <v>565915</v>
      </c>
      <c r="AC239" s="20">
        <f t="shared" si="2"/>
        <v>15396892.692307692</v>
      </c>
      <c r="AD239" s="21"/>
      <c r="AE239" s="21"/>
      <c r="AF239" s="20">
        <f t="shared" si="3"/>
        <v>15396892.692307692</v>
      </c>
    </row>
    <row r="240" spans="1:32" ht="19.5" customHeight="1">
      <c r="A240" s="12">
        <f t="shared" si="7"/>
        <v>234</v>
      </c>
      <c r="B240" s="40">
        <f>[1]GD_CHUNG!B242</f>
        <v>10709</v>
      </c>
      <c r="C240" s="42" t="str">
        <f>[1]GD_CHUNG!C242</f>
        <v>Lê Hữu Thịnh</v>
      </c>
      <c r="D240" s="42" t="str">
        <f>[1]GD_CHUNG!D242</f>
        <v>Đội phó</v>
      </c>
      <c r="E240" s="13" t="str">
        <f>[1]GD_CHUNG!G242</f>
        <v>HDKX</v>
      </c>
      <c r="F240" s="14">
        <f>VLOOKUP(B240,[1]GD_LCD_HS_LNS!$B$4:$E$993,4,FALSE)</f>
        <v>4921000</v>
      </c>
      <c r="G240" s="54">
        <f>VLOOKUP(B240,[1]GD_CHUNG!$B$5:$N$532,13,FALSE)</f>
        <v>10520003340017</v>
      </c>
      <c r="H240" s="15">
        <f>VLOOKUP(B240,[1]GD_CHAM_CONG!$C$6:$AN$934,38,FALSE)</f>
        <v>27</v>
      </c>
      <c r="I240" s="15">
        <f>VLOOKUP(B240,[1]GD_CHAM_CONG!$C$6:$AS$934,39,FALSE)+VLOOKUP(B240,[1]GD_CHAM_CONG!$C$6:$AS$934,40,FALSE)+VLOOKUP(B240,[1]GD_CHAM_CONG!$C$6:$AS$934,41,FALSE)+VLOOKUP(B240,[1]GD_CHAM_CONG!$C$6:$AS$934,42,FALSE)+VLOOKUP(B240,[1]GD_CHAM_CONG!$C$6:$AS$934,43,FALSE)</f>
        <v>0</v>
      </c>
      <c r="J240" s="15">
        <f>VLOOKUP(B240,[1]GD_CHAM_CONG!$C$6:$AV$934,44,FALSE)+VLOOKUP(B240,[1]GD_CHAM_CONG!$C$6:$AV$934,45,FALSE)+VLOOKUP(B240,[1]GD_CHAM_CONG!$C$6:$AV$934,46,FALSE)</f>
        <v>0</v>
      </c>
      <c r="K240" s="15">
        <f>VLOOKUP(B240,[1]GD_CHAM_CONG!$C$6:$AW$934,47,FALSE)</f>
        <v>0</v>
      </c>
      <c r="L240" s="15">
        <f>VLOOKUP(B240,[1]GD_CHAM_CONG!$C$6:$AZ$934,48,FALSE)</f>
        <v>0</v>
      </c>
      <c r="M240" s="15">
        <f>VLOOKUP(B240,[1]GD_CHAM_CONG!$C$6:$BF$934,50,FALSE)+VLOOKUP(B240,[1]GD_CHAM_CONG!$C$6:$BF$934,51,FALSE)+VLOOKUP(B240,[1]GD_CHAM_CONG!$C$6:$BF$934,52,FALSE)+VLOOKUP(B240,[1]GD_CHAM_CONG!$C$6:$BF$934,53,FALSE)+VLOOKUP(B240,[1]GD_CHAM_CONG!$C$6:$BF$934,54,FALSE)</f>
        <v>0</v>
      </c>
      <c r="N240" s="16">
        <f>VLOOKUP(B240,[1]GD_CHAM_CONG!$C$1:$BK$473,61,FALSE)</f>
        <v>1</v>
      </c>
      <c r="O240" s="16">
        <f>VLOOKUP(B240,[1]GD_LCD_HS_LNS!$B$4:$F$469,5,FALSE)</f>
        <v>3.27</v>
      </c>
      <c r="P240" s="17">
        <f>VLOOKUP(B240,[1]RPT_LNS_LUONG_CHE_DO!$B$5:$BC$548,54,FALSE)</f>
        <v>14715000</v>
      </c>
      <c r="Q240" s="17">
        <f>VLOOKUP(B240,[1]RPT_LNS_LUONG_CHE_DO!$B$5:$CD$916,81,FALSE)</f>
        <v>0</v>
      </c>
      <c r="R240" s="17">
        <f>VLOOKUP(B240,[1]RPT_PHU_CAP_TN!$B$5:$G$992,6,FALSE)</f>
        <v>0</v>
      </c>
      <c r="S240" s="17">
        <f>VLOOKUP(B240,[1]RPT_TIEN_AN_TRUA!$B$5:$I$993,8,FALSE)</f>
        <v>680000</v>
      </c>
      <c r="T240" s="17">
        <f>VLOOKUP(B240,[1]RPT_LNS_LUONG_CHE_DO!$B$5:$BX$920,75,FALSE)+VLOOKUP(B240,[1]RPT_LNS_LUONG_CHE_DO!$B$5:$BY$920,76,FALSE)</f>
        <v>567807.69230769237</v>
      </c>
      <c r="U240" s="13">
        <f>VLOOKUP(B240,[1]RPT_CAC_KHOAN_GIAM_TRU!$B$4:$I$472,7,FALSE) + VLOOKUP(B240,[1]RPT_CAC_KHOAN_GIAM_TRU!$B$4:$I$472,8,FALSE)</f>
        <v>189269.23076923078</v>
      </c>
      <c r="V240" s="17">
        <f t="shared" si="0"/>
        <v>15962807.692307692</v>
      </c>
      <c r="W240" s="18">
        <f>VLOOKUP(B240,[1]RPT_BAO_HIEM!$B$5:$N$992,11,FALSE)</f>
        <v>393680</v>
      </c>
      <c r="X240" s="18">
        <f>VLOOKUP(B240,[1]RPT_BAO_HIEM!$B$5:$N$992,12,FALSE)</f>
        <v>73815</v>
      </c>
      <c r="Y240" s="18">
        <f>VLOOKUP(B240,[1]RPT_BAO_HIEM!$B$5:$N$992,13,FALSE)</f>
        <v>49210</v>
      </c>
      <c r="Z240" s="19">
        <f>MIN(VLOOKUP(B240,[1]RPT_DOAN_PHI!$B$5:$H$894,7,FALSE),115000)</f>
        <v>49210</v>
      </c>
      <c r="AA240" s="18">
        <f>VLOOKUP(B240,[1]RPT_THUE!$B$5:$H$850,7,FALSE)</f>
        <v>0</v>
      </c>
      <c r="AB240" s="18">
        <f t="shared" si="1"/>
        <v>565915</v>
      </c>
      <c r="AC240" s="20">
        <f t="shared" si="2"/>
        <v>15396892.692307692</v>
      </c>
      <c r="AD240" s="20"/>
      <c r="AE240" s="20"/>
      <c r="AF240" s="20">
        <f t="shared" si="3"/>
        <v>15396892.692307692</v>
      </c>
    </row>
    <row r="241" spans="1:32" ht="19.5" customHeight="1">
      <c r="A241" s="12">
        <f t="shared" si="7"/>
        <v>235</v>
      </c>
      <c r="B241" s="40">
        <f>[1]GD_CHUNG!B243</f>
        <v>10715</v>
      </c>
      <c r="C241" s="42" t="str">
        <f>[1]GD_CHUNG!C243</f>
        <v>Trần Văn Lộc</v>
      </c>
      <c r="D241" s="42" t="str">
        <f>[1]GD_CHUNG!D243</f>
        <v>Đội phó</v>
      </c>
      <c r="E241" s="13" t="str">
        <f>[1]GD_CHUNG!G243</f>
        <v>HDKX</v>
      </c>
      <c r="F241" s="14">
        <f>VLOOKUP(B241,[1]GD_LCD_HS_LNS!$B$4:$E$993,4,FALSE)</f>
        <v>4921000</v>
      </c>
      <c r="G241" s="54">
        <f>VLOOKUP(B241,[1]GD_CHUNG!$B$5:$N$532,13,FALSE)</f>
        <v>10522162660017</v>
      </c>
      <c r="H241" s="15">
        <f>VLOOKUP(B241,[1]GD_CHAM_CONG!$C$6:$AN$934,38,FALSE)</f>
        <v>27</v>
      </c>
      <c r="I241" s="15">
        <f>VLOOKUP(B241,[1]GD_CHAM_CONG!$C$6:$AS$934,39,FALSE)+VLOOKUP(B241,[1]GD_CHAM_CONG!$C$6:$AS$934,40,FALSE)+VLOOKUP(B241,[1]GD_CHAM_CONG!$C$6:$AS$934,41,FALSE)+VLOOKUP(B241,[1]GD_CHAM_CONG!$C$6:$AS$934,42,FALSE)+VLOOKUP(B241,[1]GD_CHAM_CONG!$C$6:$AS$934,43,FALSE)</f>
        <v>0</v>
      </c>
      <c r="J241" s="15">
        <f>VLOOKUP(B241,[1]GD_CHAM_CONG!$C$6:$AV$934,44,FALSE)+VLOOKUP(B241,[1]GD_CHAM_CONG!$C$6:$AV$934,45,FALSE)+VLOOKUP(B241,[1]GD_CHAM_CONG!$C$6:$AV$934,46,FALSE)</f>
        <v>0</v>
      </c>
      <c r="K241" s="15">
        <f>VLOOKUP(B241,[1]GD_CHAM_CONG!$C$6:$AW$934,47,FALSE)</f>
        <v>0</v>
      </c>
      <c r="L241" s="15">
        <f>VLOOKUP(B241,[1]GD_CHAM_CONG!$C$6:$AZ$934,48,FALSE)</f>
        <v>0</v>
      </c>
      <c r="M241" s="15">
        <f>VLOOKUP(B241,[1]GD_CHAM_CONG!$C$6:$BF$934,50,FALSE)+VLOOKUP(B241,[1]GD_CHAM_CONG!$C$6:$BF$934,51,FALSE)+VLOOKUP(B241,[1]GD_CHAM_CONG!$C$6:$BF$934,52,FALSE)+VLOOKUP(B241,[1]GD_CHAM_CONG!$C$6:$BF$934,53,FALSE)+VLOOKUP(B241,[1]GD_CHAM_CONG!$C$6:$BF$934,54,FALSE)</f>
        <v>0</v>
      </c>
      <c r="N241" s="16">
        <f>VLOOKUP(B241,[1]GD_CHAM_CONG!$C$1:$BK$473,61,FALSE)</f>
        <v>1</v>
      </c>
      <c r="O241" s="16">
        <f>VLOOKUP(B241,[1]GD_LCD_HS_LNS!$B$4:$F$469,5,FALSE)</f>
        <v>3.27</v>
      </c>
      <c r="P241" s="17">
        <f>VLOOKUP(B241,[1]RPT_LNS_LUONG_CHE_DO!$B$5:$BC$548,54,FALSE)</f>
        <v>14715000</v>
      </c>
      <c r="Q241" s="17">
        <f>VLOOKUP(B241,[1]RPT_LNS_LUONG_CHE_DO!$B$5:$CD$916,81,FALSE)</f>
        <v>0</v>
      </c>
      <c r="R241" s="17">
        <f>VLOOKUP(B241,[1]RPT_PHU_CAP_TN!$B$5:$G$992,6,FALSE)</f>
        <v>0</v>
      </c>
      <c r="S241" s="17">
        <f>VLOOKUP(B241,[1]RPT_TIEN_AN_TRUA!$B$5:$I$993,8,FALSE)</f>
        <v>680000</v>
      </c>
      <c r="T241" s="17">
        <f>VLOOKUP(B241,[1]RPT_LNS_LUONG_CHE_DO!$B$5:$BX$920,75,FALSE)+VLOOKUP(B241,[1]RPT_LNS_LUONG_CHE_DO!$B$5:$BY$920,76,FALSE)</f>
        <v>567807.69230769237</v>
      </c>
      <c r="U241" s="13">
        <f>VLOOKUP(B241,[1]RPT_CAC_KHOAN_GIAM_TRU!$B$4:$I$472,7,FALSE) + VLOOKUP(B241,[1]RPT_CAC_KHOAN_GIAM_TRU!$B$4:$I$472,8,FALSE)</f>
        <v>189269.23076923078</v>
      </c>
      <c r="V241" s="17">
        <f t="shared" si="0"/>
        <v>15962807.692307692</v>
      </c>
      <c r="W241" s="18">
        <f>VLOOKUP(B241,[1]RPT_BAO_HIEM!$B$5:$N$992,11,FALSE)</f>
        <v>393680</v>
      </c>
      <c r="X241" s="18">
        <f>VLOOKUP(B241,[1]RPT_BAO_HIEM!$B$5:$N$992,12,FALSE)</f>
        <v>73815</v>
      </c>
      <c r="Y241" s="18">
        <f>VLOOKUP(B241,[1]RPT_BAO_HIEM!$B$5:$N$992,13,FALSE)</f>
        <v>49210</v>
      </c>
      <c r="Z241" s="19">
        <f>MIN(VLOOKUP(B241,[1]RPT_DOAN_PHI!$B$5:$H$894,7,FALSE),115000)</f>
        <v>49210</v>
      </c>
      <c r="AA241" s="18">
        <f>VLOOKUP(B241,[1]RPT_THUE!$B$5:$H$850,7,FALSE)</f>
        <v>108305.13461538461</v>
      </c>
      <c r="AB241" s="18">
        <f t="shared" si="1"/>
        <v>674220.13461538462</v>
      </c>
      <c r="AC241" s="20">
        <f t="shared" si="2"/>
        <v>15288587.557692308</v>
      </c>
      <c r="AD241" s="20"/>
      <c r="AE241" s="20"/>
      <c r="AF241" s="20">
        <f t="shared" si="3"/>
        <v>15288587.557692308</v>
      </c>
    </row>
    <row r="242" spans="1:32" ht="19.5" customHeight="1">
      <c r="A242" s="12">
        <f t="shared" si="7"/>
        <v>236</v>
      </c>
      <c r="B242" s="40">
        <f>[1]GD_CHUNG!B244</f>
        <v>10734</v>
      </c>
      <c r="C242" s="42" t="str">
        <f>[1]GD_CHUNG!C244</f>
        <v>Trần Duy Hải</v>
      </c>
      <c r="D242" s="42" t="str">
        <f>[1]GD_CHUNG!D244</f>
        <v>Đội phó</v>
      </c>
      <c r="E242" s="13" t="str">
        <f>[1]GD_CHUNG!G244</f>
        <v>HDKX</v>
      </c>
      <c r="F242" s="14">
        <f>VLOOKUP(B242,[1]GD_LCD_HS_LNS!$B$4:$E$993,4,FALSE)</f>
        <v>4921000</v>
      </c>
      <c r="G242" s="54">
        <f>VLOOKUP(B242,[1]GD_CHUNG!$B$5:$N$532,13,FALSE)</f>
        <v>10522162673011</v>
      </c>
      <c r="H242" s="15">
        <f>VLOOKUP(B242,[1]GD_CHAM_CONG!$C$6:$AN$934,38,FALSE)</f>
        <v>27</v>
      </c>
      <c r="I242" s="15">
        <f>VLOOKUP(B242,[1]GD_CHAM_CONG!$C$6:$AS$934,39,FALSE)+VLOOKUP(B242,[1]GD_CHAM_CONG!$C$6:$AS$934,40,FALSE)+VLOOKUP(B242,[1]GD_CHAM_CONG!$C$6:$AS$934,41,FALSE)+VLOOKUP(B242,[1]GD_CHAM_CONG!$C$6:$AS$934,42,FALSE)+VLOOKUP(B242,[1]GD_CHAM_CONG!$C$6:$AS$934,43,FALSE)</f>
        <v>0</v>
      </c>
      <c r="J242" s="15">
        <f>VLOOKUP(B242,[1]GD_CHAM_CONG!$C$6:$AV$934,44,FALSE)+VLOOKUP(B242,[1]GD_CHAM_CONG!$C$6:$AV$934,45,FALSE)+VLOOKUP(B242,[1]GD_CHAM_CONG!$C$6:$AV$934,46,FALSE)</f>
        <v>0</v>
      </c>
      <c r="K242" s="15">
        <f>VLOOKUP(B242,[1]GD_CHAM_CONG!$C$6:$AW$934,47,FALSE)</f>
        <v>0</v>
      </c>
      <c r="L242" s="15">
        <f>VLOOKUP(B242,[1]GD_CHAM_CONG!$C$6:$AZ$934,48,FALSE)</f>
        <v>0</v>
      </c>
      <c r="M242" s="15">
        <f>VLOOKUP(B242,[1]GD_CHAM_CONG!$C$6:$BF$934,50,FALSE)+VLOOKUP(B242,[1]GD_CHAM_CONG!$C$6:$BF$934,51,FALSE)+VLOOKUP(B242,[1]GD_CHAM_CONG!$C$6:$BF$934,52,FALSE)+VLOOKUP(B242,[1]GD_CHAM_CONG!$C$6:$BF$934,53,FALSE)+VLOOKUP(B242,[1]GD_CHAM_CONG!$C$6:$BF$934,54,FALSE)</f>
        <v>0</v>
      </c>
      <c r="N242" s="16">
        <f>VLOOKUP(B242,[1]GD_CHAM_CONG!$C$1:$BK$473,61,FALSE)</f>
        <v>1</v>
      </c>
      <c r="O242" s="16">
        <f>VLOOKUP(B242,[1]GD_LCD_HS_LNS!$B$4:$F$469,5,FALSE)</f>
        <v>3.27</v>
      </c>
      <c r="P242" s="17">
        <f>VLOOKUP(B242,[1]RPT_LNS_LUONG_CHE_DO!$B$5:$BC$548,54,FALSE)</f>
        <v>14715000</v>
      </c>
      <c r="Q242" s="17">
        <f>VLOOKUP(B242,[1]RPT_LNS_LUONG_CHE_DO!$B$5:$CD$916,81,FALSE)</f>
        <v>0</v>
      </c>
      <c r="R242" s="17">
        <f>VLOOKUP(B242,[1]RPT_PHU_CAP_TN!$B$5:$G$992,6,FALSE)</f>
        <v>0</v>
      </c>
      <c r="S242" s="17">
        <f>VLOOKUP(B242,[1]RPT_TIEN_AN_TRUA!$B$5:$I$993,8,FALSE)</f>
        <v>680000</v>
      </c>
      <c r="T242" s="17">
        <f>VLOOKUP(B242,[1]RPT_LNS_LUONG_CHE_DO!$B$5:$BX$920,75,FALSE)+VLOOKUP(B242,[1]RPT_LNS_LUONG_CHE_DO!$B$5:$BY$920,76,FALSE)</f>
        <v>567807.69230769237</v>
      </c>
      <c r="U242" s="13">
        <f>VLOOKUP(B242,[1]RPT_CAC_KHOAN_GIAM_TRU!$B$4:$I$472,7,FALSE) + VLOOKUP(B242,[1]RPT_CAC_KHOAN_GIAM_TRU!$B$4:$I$472,8,FALSE)</f>
        <v>189269.23076923078</v>
      </c>
      <c r="V242" s="17">
        <f t="shared" si="0"/>
        <v>15962807.692307692</v>
      </c>
      <c r="W242" s="18">
        <f>VLOOKUP(B242,[1]RPT_BAO_HIEM!$B$5:$N$992,11,FALSE)</f>
        <v>393680</v>
      </c>
      <c r="X242" s="18">
        <f>VLOOKUP(B242,[1]RPT_BAO_HIEM!$B$5:$N$992,12,FALSE)</f>
        <v>73815</v>
      </c>
      <c r="Y242" s="18">
        <f>VLOOKUP(B242,[1]RPT_BAO_HIEM!$B$5:$N$992,13,FALSE)</f>
        <v>49210</v>
      </c>
      <c r="Z242" s="19">
        <f>MIN(VLOOKUP(B242,[1]RPT_DOAN_PHI!$B$5:$H$894,7,FALSE),115000)</f>
        <v>49210</v>
      </c>
      <c r="AA242" s="18">
        <f>VLOOKUP(B242,[1]RPT_THUE!$B$5:$H$850,7,FALSE)</f>
        <v>0</v>
      </c>
      <c r="AB242" s="18">
        <f t="shared" si="1"/>
        <v>565915</v>
      </c>
      <c r="AC242" s="20">
        <f t="shared" si="2"/>
        <v>15396892.692307692</v>
      </c>
      <c r="AD242" s="20"/>
      <c r="AE242" s="20"/>
      <c r="AF242" s="20">
        <f t="shared" si="3"/>
        <v>15396892.692307692</v>
      </c>
    </row>
    <row r="243" spans="1:32" ht="19.5" customHeight="1">
      <c r="A243" s="12">
        <f t="shared" si="7"/>
        <v>237</v>
      </c>
      <c r="B243" s="40">
        <f>[1]GD_CHUNG!B245</f>
        <v>10646</v>
      </c>
      <c r="C243" s="42" t="str">
        <f>[1]GD_CHUNG!C245</f>
        <v>Lê Ngọc Cường</v>
      </c>
      <c r="D243" s="42" t="str">
        <f>[1]GD_CHUNG!D245</f>
        <v>NV Lái xe - VHTTB</v>
      </c>
      <c r="E243" s="13" t="str">
        <f>[1]GD_CHUNG!G245</f>
        <v>HDKX</v>
      </c>
      <c r="F243" s="14">
        <f>VLOOKUP(B243,[1]GD_LCD_HS_LNS!$B$4:$E$993,4,FALSE)</f>
        <v>4166000</v>
      </c>
      <c r="G243" s="54">
        <f>VLOOKUP(B243,[1]GD_CHUNG!$B$5:$N$532,13,FALSE)</f>
        <v>10522162940011</v>
      </c>
      <c r="H243" s="15">
        <f>VLOOKUP(B243,[1]GD_CHAM_CONG!$C$6:$AN$934,38,FALSE)</f>
        <v>27</v>
      </c>
      <c r="I243" s="15">
        <f>VLOOKUP(B243,[1]GD_CHAM_CONG!$C$6:$AS$934,39,FALSE)+VLOOKUP(B243,[1]GD_CHAM_CONG!$C$6:$AS$934,40,FALSE)+VLOOKUP(B243,[1]GD_CHAM_CONG!$C$6:$AS$934,41,FALSE)+VLOOKUP(B243,[1]GD_CHAM_CONG!$C$6:$AS$934,42,FALSE)+VLOOKUP(B243,[1]GD_CHAM_CONG!$C$6:$AS$934,43,FALSE)</f>
        <v>0</v>
      </c>
      <c r="J243" s="15">
        <f>VLOOKUP(B243,[1]GD_CHAM_CONG!$C$6:$AV$934,44,FALSE)+VLOOKUP(B243,[1]GD_CHAM_CONG!$C$6:$AV$934,45,FALSE)+VLOOKUP(B243,[1]GD_CHAM_CONG!$C$6:$AV$934,46,FALSE)</f>
        <v>0</v>
      </c>
      <c r="K243" s="15">
        <f>VLOOKUP(B243,[1]GD_CHAM_CONG!$C$6:$AW$934,47,FALSE)</f>
        <v>0</v>
      </c>
      <c r="L243" s="15">
        <f>VLOOKUP(B243,[1]GD_CHAM_CONG!$C$6:$AZ$934,48,FALSE)</f>
        <v>0</v>
      </c>
      <c r="M243" s="15">
        <f>VLOOKUP(B243,[1]GD_CHAM_CONG!$C$6:$BF$934,50,FALSE)+VLOOKUP(B243,[1]GD_CHAM_CONG!$C$6:$BF$934,51,FALSE)+VLOOKUP(B243,[1]GD_CHAM_CONG!$C$6:$BF$934,52,FALSE)+VLOOKUP(B243,[1]GD_CHAM_CONG!$C$6:$BF$934,53,FALSE)+VLOOKUP(B243,[1]GD_CHAM_CONG!$C$6:$BF$934,54,FALSE)</f>
        <v>0</v>
      </c>
      <c r="N243" s="16">
        <f>VLOOKUP(B243,[1]GD_CHAM_CONG!$C$1:$BK$473,61,FALSE)</f>
        <v>1.05</v>
      </c>
      <c r="O243" s="16">
        <f>VLOOKUP(B243,[1]GD_LCD_HS_LNS!$B$4:$F$469,5,FALSE)</f>
        <v>1.68</v>
      </c>
      <c r="P243" s="17">
        <f>VLOOKUP(B243,[1]RPT_LNS_LUONG_CHE_DO!$B$5:$BC$548,54,FALSE)</f>
        <v>7938000</v>
      </c>
      <c r="Q243" s="17">
        <f>VLOOKUP(B243,[1]RPT_LNS_LUONG_CHE_DO!$B$5:$CD$916,81,FALSE)</f>
        <v>0</v>
      </c>
      <c r="R243" s="17">
        <f>VLOOKUP(B243,[1]RPT_PHU_CAP_TN!$B$5:$G$992,6,FALSE)</f>
        <v>0</v>
      </c>
      <c r="S243" s="17">
        <f>VLOOKUP(B243,[1]RPT_TIEN_AN_TRUA!$B$5:$I$993,8,FALSE)</f>
        <v>680000</v>
      </c>
      <c r="T243" s="17">
        <f>VLOOKUP(B243,[1]RPT_LNS_LUONG_CHE_DO!$B$5:$BX$920,75,FALSE)+VLOOKUP(B243,[1]RPT_LNS_LUONG_CHE_DO!$B$5:$BY$920,76,FALSE)</f>
        <v>480692.30769230775</v>
      </c>
      <c r="U243" s="13">
        <f>VLOOKUP(B243,[1]RPT_CAC_KHOAN_GIAM_TRU!$B$4:$I$472,7,FALSE) + VLOOKUP(B243,[1]RPT_CAC_KHOAN_GIAM_TRU!$B$4:$I$472,8,FALSE)</f>
        <v>160230.76923076925</v>
      </c>
      <c r="V243" s="17">
        <f t="shared" si="0"/>
        <v>9098692.307692308</v>
      </c>
      <c r="W243" s="18">
        <f>VLOOKUP(B243,[1]RPT_BAO_HIEM!$B$5:$N$992,11,FALSE)</f>
        <v>333280</v>
      </c>
      <c r="X243" s="18">
        <f>VLOOKUP(B243,[1]RPT_BAO_HIEM!$B$5:$N$992,12,FALSE)</f>
        <v>62490</v>
      </c>
      <c r="Y243" s="18">
        <f>VLOOKUP(B243,[1]RPT_BAO_HIEM!$B$5:$N$992,13,FALSE)</f>
        <v>41660</v>
      </c>
      <c r="Z243" s="19">
        <f>MIN(VLOOKUP(B243,[1]RPT_DOAN_PHI!$B$5:$H$894,7,FALSE),115000)</f>
        <v>41660</v>
      </c>
      <c r="AA243" s="18">
        <f>VLOOKUP(B243,[1]RPT_THUE!$B$5:$H$850,7,FALSE)</f>
        <v>0</v>
      </c>
      <c r="AB243" s="18">
        <f t="shared" si="1"/>
        <v>479090</v>
      </c>
      <c r="AC243" s="20">
        <f t="shared" si="2"/>
        <v>8619602.307692308</v>
      </c>
      <c r="AD243" s="21"/>
      <c r="AE243" s="20"/>
      <c r="AF243" s="20">
        <f t="shared" si="3"/>
        <v>8619602.307692308</v>
      </c>
    </row>
    <row r="244" spans="1:32" ht="19.5" customHeight="1">
      <c r="A244" s="12">
        <f t="shared" si="7"/>
        <v>238</v>
      </c>
      <c r="B244" s="40">
        <f>[1]GD_CHUNG!B246</f>
        <v>10647</v>
      </c>
      <c r="C244" s="42" t="str">
        <f>[1]GD_CHUNG!C246</f>
        <v>Nguyễn Tiến Anh</v>
      </c>
      <c r="D244" s="42" t="str">
        <f>[1]GD_CHUNG!D246</f>
        <v>Nhân viên Bốc xếp</v>
      </c>
      <c r="E244" s="13" t="str">
        <f>[1]GD_CHUNG!G246</f>
        <v>HD3N</v>
      </c>
      <c r="F244" s="14">
        <f>VLOOKUP(B244,[1]GD_LCD_HS_LNS!$B$4:$E$993,4,FALSE)</f>
        <v>3778000</v>
      </c>
      <c r="G244" s="54">
        <f>VLOOKUP(B244,[1]GD_CHUNG!$B$5:$N$532,13,FALSE)</f>
        <v>19025652321015</v>
      </c>
      <c r="H244" s="15">
        <f>VLOOKUP(B244,[1]GD_CHAM_CONG!$C$6:$AN$934,38,FALSE)</f>
        <v>27</v>
      </c>
      <c r="I244" s="15">
        <f>VLOOKUP(B244,[1]GD_CHAM_CONG!$C$6:$AS$934,39,FALSE)+VLOOKUP(B244,[1]GD_CHAM_CONG!$C$6:$AS$934,40,FALSE)+VLOOKUP(B244,[1]GD_CHAM_CONG!$C$6:$AS$934,41,FALSE)+VLOOKUP(B244,[1]GD_CHAM_CONG!$C$6:$AS$934,42,FALSE)+VLOOKUP(B244,[1]GD_CHAM_CONG!$C$6:$AS$934,43,FALSE)</f>
        <v>0</v>
      </c>
      <c r="J244" s="15">
        <f>VLOOKUP(B244,[1]GD_CHAM_CONG!$C$6:$AV$934,44,FALSE)+VLOOKUP(B244,[1]GD_CHAM_CONG!$C$6:$AV$934,45,FALSE)+VLOOKUP(B244,[1]GD_CHAM_CONG!$C$6:$AV$934,46,FALSE)</f>
        <v>0</v>
      </c>
      <c r="K244" s="15">
        <f>VLOOKUP(B244,[1]GD_CHAM_CONG!$C$6:$AW$934,47,FALSE)</f>
        <v>0</v>
      </c>
      <c r="L244" s="15">
        <f>VLOOKUP(B244,[1]GD_CHAM_CONG!$C$6:$AZ$934,48,FALSE)</f>
        <v>0</v>
      </c>
      <c r="M244" s="15">
        <f>VLOOKUP(B244,[1]GD_CHAM_CONG!$C$6:$BF$934,50,FALSE)+VLOOKUP(B244,[1]GD_CHAM_CONG!$C$6:$BF$934,51,FALSE)+VLOOKUP(B244,[1]GD_CHAM_CONG!$C$6:$BF$934,52,FALSE)+VLOOKUP(B244,[1]GD_CHAM_CONG!$C$6:$BF$934,53,FALSE)+VLOOKUP(B244,[1]GD_CHAM_CONG!$C$6:$BF$934,54,FALSE)</f>
        <v>0</v>
      </c>
      <c r="N244" s="16">
        <f>VLOOKUP(B244,[1]GD_CHAM_CONG!$C$1:$BK$473,61,FALSE)</f>
        <v>1</v>
      </c>
      <c r="O244" s="16">
        <f>VLOOKUP(B244,[1]GD_LCD_HS_LNS!$B$4:$F$469,5,FALSE)</f>
        <v>1.5</v>
      </c>
      <c r="P244" s="17">
        <f>VLOOKUP(B244,[1]RPT_LNS_LUONG_CHE_DO!$B$5:$BC$548,54,FALSE)</f>
        <v>6750000</v>
      </c>
      <c r="Q244" s="17">
        <f>VLOOKUP(B244,[1]RPT_LNS_LUONG_CHE_DO!$B$5:$CD$916,81,FALSE)</f>
        <v>0</v>
      </c>
      <c r="R244" s="17">
        <f>VLOOKUP(B244,[1]RPT_PHU_CAP_TN!$B$5:$G$992,6,FALSE)</f>
        <v>0</v>
      </c>
      <c r="S244" s="17">
        <f>VLOOKUP(B244,[1]RPT_TIEN_AN_TRUA!$B$5:$I$993,8,FALSE)</f>
        <v>680000</v>
      </c>
      <c r="T244" s="17">
        <f>VLOOKUP(B244,[1]RPT_LNS_LUONG_CHE_DO!$B$5:$BX$920,75,FALSE)+VLOOKUP(B244,[1]RPT_LNS_LUONG_CHE_DO!$B$5:$BY$920,76,FALSE)</f>
        <v>0</v>
      </c>
      <c r="U244" s="13">
        <f>VLOOKUP(B244,[1]RPT_CAC_KHOAN_GIAM_TRU!$B$4:$I$472,7,FALSE) + VLOOKUP(B244,[1]RPT_CAC_KHOAN_GIAM_TRU!$B$4:$I$472,8,FALSE)</f>
        <v>0</v>
      </c>
      <c r="V244" s="17">
        <f t="shared" si="0"/>
        <v>7430000</v>
      </c>
      <c r="W244" s="18">
        <f>VLOOKUP(B244,[1]RPT_BAO_HIEM!$B$5:$N$992,11,FALSE)</f>
        <v>302240</v>
      </c>
      <c r="X244" s="18">
        <f>VLOOKUP(B244,[1]RPT_BAO_HIEM!$B$5:$N$992,12,FALSE)</f>
        <v>56670</v>
      </c>
      <c r="Y244" s="18">
        <f>VLOOKUP(B244,[1]RPT_BAO_HIEM!$B$5:$N$992,13,FALSE)</f>
        <v>37780</v>
      </c>
      <c r="Z244" s="19">
        <f>MIN(VLOOKUP(B244,[1]RPT_DOAN_PHI!$B$5:$H$894,7,FALSE),115000)</f>
        <v>37780</v>
      </c>
      <c r="AA244" s="18">
        <f>VLOOKUP(B244,[1]RPT_THUE!$B$5:$H$850,7,FALSE)</f>
        <v>0</v>
      </c>
      <c r="AB244" s="18">
        <f t="shared" si="1"/>
        <v>434470</v>
      </c>
      <c r="AC244" s="20">
        <f t="shared" si="2"/>
        <v>6995530</v>
      </c>
      <c r="AD244" s="21"/>
      <c r="AE244" s="20"/>
      <c r="AF244" s="20">
        <f t="shared" si="3"/>
        <v>6995530</v>
      </c>
    </row>
    <row r="245" spans="1:32" ht="19.5" customHeight="1">
      <c r="A245" s="12">
        <f t="shared" si="7"/>
        <v>239</v>
      </c>
      <c r="B245" s="40">
        <f>[1]GD_CHUNG!B247</f>
        <v>10650</v>
      </c>
      <c r="C245" s="42" t="str">
        <f>[1]GD_CHUNG!C247</f>
        <v>Ngô Ngọc Hảo</v>
      </c>
      <c r="D245" s="42" t="str">
        <f>[1]GD_CHUNG!D247</f>
        <v>Nhân viên Bốc xếp</v>
      </c>
      <c r="E245" s="13" t="str">
        <f>[1]GD_CHUNG!G247</f>
        <v>HD3N</v>
      </c>
      <c r="F245" s="14">
        <f>VLOOKUP(B245,[1]GD_LCD_HS_LNS!$B$4:$E$993,4,FALSE)</f>
        <v>3778000</v>
      </c>
      <c r="G245" s="54">
        <f>VLOOKUP(B245,[1]GD_CHUNG!$B$5:$N$532,13,FALSE)</f>
        <v>10524470150014</v>
      </c>
      <c r="H245" s="15">
        <f>VLOOKUP(B245,[1]GD_CHAM_CONG!$C$6:$AN$934,38,FALSE)</f>
        <v>27</v>
      </c>
      <c r="I245" s="15">
        <f>VLOOKUP(B245,[1]GD_CHAM_CONG!$C$6:$AS$934,39,FALSE)+VLOOKUP(B245,[1]GD_CHAM_CONG!$C$6:$AS$934,40,FALSE)+VLOOKUP(B245,[1]GD_CHAM_CONG!$C$6:$AS$934,41,FALSE)+VLOOKUP(B245,[1]GD_CHAM_CONG!$C$6:$AS$934,42,FALSE)+VLOOKUP(B245,[1]GD_CHAM_CONG!$C$6:$AS$934,43,FALSE)</f>
        <v>0</v>
      </c>
      <c r="J245" s="15">
        <f>VLOOKUP(B245,[1]GD_CHAM_CONG!$C$6:$AV$934,44,FALSE)+VLOOKUP(B245,[1]GD_CHAM_CONG!$C$6:$AV$934,45,FALSE)+VLOOKUP(B245,[1]GD_CHAM_CONG!$C$6:$AV$934,46,FALSE)</f>
        <v>0</v>
      </c>
      <c r="K245" s="15">
        <f>VLOOKUP(B245,[1]GD_CHAM_CONG!$C$6:$AW$934,47,FALSE)</f>
        <v>0</v>
      </c>
      <c r="L245" s="15">
        <f>VLOOKUP(B245,[1]GD_CHAM_CONG!$C$6:$AZ$934,48,FALSE)</f>
        <v>0</v>
      </c>
      <c r="M245" s="15">
        <f>VLOOKUP(B245,[1]GD_CHAM_CONG!$C$6:$BF$934,50,FALSE)+VLOOKUP(B245,[1]GD_CHAM_CONG!$C$6:$BF$934,51,FALSE)+VLOOKUP(B245,[1]GD_CHAM_CONG!$C$6:$BF$934,52,FALSE)+VLOOKUP(B245,[1]GD_CHAM_CONG!$C$6:$BF$934,53,FALSE)+VLOOKUP(B245,[1]GD_CHAM_CONG!$C$6:$BF$934,54,FALSE)</f>
        <v>0</v>
      </c>
      <c r="N245" s="16">
        <f>VLOOKUP(B245,[1]GD_CHAM_CONG!$C$1:$BK$473,61,FALSE)</f>
        <v>1.05</v>
      </c>
      <c r="O245" s="16">
        <f>VLOOKUP(B245,[1]GD_LCD_HS_LNS!$B$4:$F$469,5,FALSE)</f>
        <v>1.59</v>
      </c>
      <c r="P245" s="17">
        <f>VLOOKUP(B245,[1]RPT_LNS_LUONG_CHE_DO!$B$5:$BC$548,54,FALSE)</f>
        <v>7512750.0000000009</v>
      </c>
      <c r="Q245" s="17">
        <f>VLOOKUP(B245,[1]RPT_LNS_LUONG_CHE_DO!$B$5:$CD$916,81,FALSE)</f>
        <v>0</v>
      </c>
      <c r="R245" s="17">
        <f>VLOOKUP(B245,[1]RPT_PHU_CAP_TN!$B$5:$G$992,6,FALSE)</f>
        <v>155000</v>
      </c>
      <c r="S245" s="17">
        <f>VLOOKUP(B245,[1]RPT_TIEN_AN_TRUA!$B$5:$I$993,8,FALSE)</f>
        <v>680000</v>
      </c>
      <c r="T245" s="17">
        <f>VLOOKUP(B245,[1]RPT_LNS_LUONG_CHE_DO!$B$5:$BX$920,75,FALSE)+VLOOKUP(B245,[1]RPT_LNS_LUONG_CHE_DO!$B$5:$BY$920,76,FALSE)</f>
        <v>435923.07692307694</v>
      </c>
      <c r="U245" s="13">
        <f>VLOOKUP(B245,[1]RPT_CAC_KHOAN_GIAM_TRU!$B$4:$I$472,7,FALSE) + VLOOKUP(B245,[1]RPT_CAC_KHOAN_GIAM_TRU!$B$4:$I$472,8,FALSE)</f>
        <v>145307.69230769231</v>
      </c>
      <c r="V245" s="17">
        <f t="shared" si="0"/>
        <v>8783673.0769230779</v>
      </c>
      <c r="W245" s="18">
        <f>VLOOKUP(B245,[1]RPT_BAO_HIEM!$B$5:$N$992,11,FALSE)</f>
        <v>302240</v>
      </c>
      <c r="X245" s="18">
        <f>VLOOKUP(B245,[1]RPT_BAO_HIEM!$B$5:$N$992,12,FALSE)</f>
        <v>56670</v>
      </c>
      <c r="Y245" s="18">
        <f>VLOOKUP(B245,[1]RPT_BAO_HIEM!$B$5:$N$992,13,FALSE)</f>
        <v>37780</v>
      </c>
      <c r="Z245" s="19">
        <f>MIN(VLOOKUP(B245,[1]RPT_DOAN_PHI!$B$5:$H$894,7,FALSE),115000)</f>
        <v>37780</v>
      </c>
      <c r="AA245" s="18">
        <f>VLOOKUP(B245,[1]RPT_THUE!$B$5:$H$850,7,FALSE)</f>
        <v>0</v>
      </c>
      <c r="AB245" s="18">
        <f t="shared" si="1"/>
        <v>434470</v>
      </c>
      <c r="AC245" s="20">
        <f t="shared" si="2"/>
        <v>8349203.0769230779</v>
      </c>
      <c r="AD245" s="20"/>
      <c r="AE245" s="20"/>
      <c r="AF245" s="20">
        <f t="shared" si="3"/>
        <v>8349203.0769230779</v>
      </c>
    </row>
    <row r="246" spans="1:32" ht="19.5" customHeight="1">
      <c r="A246" s="12">
        <f t="shared" si="7"/>
        <v>240</v>
      </c>
      <c r="B246" s="40">
        <f>[1]GD_CHUNG!B248</f>
        <v>10652</v>
      </c>
      <c r="C246" s="42" t="str">
        <f>[1]GD_CHUNG!C248</f>
        <v>Trương Văn Triệu</v>
      </c>
      <c r="D246" s="42" t="str">
        <f>[1]GD_CHUNG!D248</f>
        <v>Nhân viên Bốc xếp</v>
      </c>
      <c r="E246" s="13" t="str">
        <f>[1]GD_CHUNG!G248</f>
        <v>HD3N</v>
      </c>
      <c r="F246" s="14">
        <f>VLOOKUP(B246,[1]GD_LCD_HS_LNS!$B$4:$E$993,4,FALSE)</f>
        <v>3778000</v>
      </c>
      <c r="G246" s="54">
        <f>VLOOKUP(B246,[1]GD_CHUNG!$B$5:$N$532,13,FALSE)</f>
        <v>10524577010010</v>
      </c>
      <c r="H246" s="15">
        <f>VLOOKUP(B246,[1]GD_CHAM_CONG!$C$6:$AN$934,38,FALSE)</f>
        <v>27</v>
      </c>
      <c r="I246" s="15">
        <f>VLOOKUP(B246,[1]GD_CHAM_CONG!$C$6:$AS$934,39,FALSE)+VLOOKUP(B246,[1]GD_CHAM_CONG!$C$6:$AS$934,40,FALSE)+VLOOKUP(B246,[1]GD_CHAM_CONG!$C$6:$AS$934,41,FALSE)+VLOOKUP(B246,[1]GD_CHAM_CONG!$C$6:$AS$934,42,FALSE)+VLOOKUP(B246,[1]GD_CHAM_CONG!$C$6:$AS$934,43,FALSE)</f>
        <v>0</v>
      </c>
      <c r="J246" s="15">
        <f>VLOOKUP(B246,[1]GD_CHAM_CONG!$C$6:$AV$934,44,FALSE)+VLOOKUP(B246,[1]GD_CHAM_CONG!$C$6:$AV$934,45,FALSE)+VLOOKUP(B246,[1]GD_CHAM_CONG!$C$6:$AV$934,46,FALSE)</f>
        <v>0</v>
      </c>
      <c r="K246" s="15">
        <f>VLOOKUP(B246,[1]GD_CHAM_CONG!$C$6:$AW$934,47,FALSE)</f>
        <v>0</v>
      </c>
      <c r="L246" s="15">
        <f>VLOOKUP(B246,[1]GD_CHAM_CONG!$C$6:$AZ$934,48,FALSE)</f>
        <v>0</v>
      </c>
      <c r="M246" s="15">
        <f>VLOOKUP(B246,[1]GD_CHAM_CONG!$C$6:$BF$934,50,FALSE)+VLOOKUP(B246,[1]GD_CHAM_CONG!$C$6:$BF$934,51,FALSE)+VLOOKUP(B246,[1]GD_CHAM_CONG!$C$6:$BF$934,52,FALSE)+VLOOKUP(B246,[1]GD_CHAM_CONG!$C$6:$BF$934,53,FALSE)+VLOOKUP(B246,[1]GD_CHAM_CONG!$C$6:$BF$934,54,FALSE)</f>
        <v>0</v>
      </c>
      <c r="N246" s="16">
        <f>VLOOKUP(B246,[1]GD_CHAM_CONG!$C$1:$BK$473,61,FALSE)</f>
        <v>1</v>
      </c>
      <c r="O246" s="16">
        <f>VLOOKUP(B246,[1]GD_LCD_HS_LNS!$B$4:$F$469,5,FALSE)</f>
        <v>1.5</v>
      </c>
      <c r="P246" s="17">
        <f>VLOOKUP(B246,[1]RPT_LNS_LUONG_CHE_DO!$B$5:$BC$548,54,FALSE)</f>
        <v>6750000</v>
      </c>
      <c r="Q246" s="17">
        <f>VLOOKUP(B246,[1]RPT_LNS_LUONG_CHE_DO!$B$5:$CD$916,81,FALSE)</f>
        <v>0</v>
      </c>
      <c r="R246" s="17">
        <f>VLOOKUP(B246,[1]RPT_PHU_CAP_TN!$B$5:$G$992,6,FALSE)</f>
        <v>0</v>
      </c>
      <c r="S246" s="17">
        <f>VLOOKUP(B246,[1]RPT_TIEN_AN_TRUA!$B$5:$I$993,8,FALSE)</f>
        <v>680000</v>
      </c>
      <c r="T246" s="17">
        <f>VLOOKUP(B246,[1]RPT_LNS_LUONG_CHE_DO!$B$5:$BX$920,75,FALSE)+VLOOKUP(B246,[1]RPT_LNS_LUONG_CHE_DO!$B$5:$BY$920,76,FALSE)</f>
        <v>0</v>
      </c>
      <c r="U246" s="13">
        <f>VLOOKUP(B246,[1]RPT_CAC_KHOAN_GIAM_TRU!$B$4:$I$472,7,FALSE) + VLOOKUP(B246,[1]RPT_CAC_KHOAN_GIAM_TRU!$B$4:$I$472,8,FALSE)</f>
        <v>0</v>
      </c>
      <c r="V246" s="17">
        <f t="shared" si="0"/>
        <v>7430000</v>
      </c>
      <c r="W246" s="18">
        <f>VLOOKUP(B246,[1]RPT_BAO_HIEM!$B$5:$N$992,11,FALSE)</f>
        <v>302240</v>
      </c>
      <c r="X246" s="18">
        <f>VLOOKUP(B246,[1]RPT_BAO_HIEM!$B$5:$N$992,12,FALSE)</f>
        <v>56670</v>
      </c>
      <c r="Y246" s="18">
        <f>VLOOKUP(B246,[1]RPT_BAO_HIEM!$B$5:$N$992,13,FALSE)</f>
        <v>37780</v>
      </c>
      <c r="Z246" s="19">
        <f>MIN(VLOOKUP(B246,[1]RPT_DOAN_PHI!$B$5:$H$894,7,FALSE),115000)</f>
        <v>37780</v>
      </c>
      <c r="AA246" s="18">
        <f>VLOOKUP(B246,[1]RPT_THUE!$B$5:$H$850,7,FALSE)</f>
        <v>0</v>
      </c>
      <c r="AB246" s="18">
        <f t="shared" si="1"/>
        <v>434470</v>
      </c>
      <c r="AC246" s="20">
        <f t="shared" si="2"/>
        <v>6995530</v>
      </c>
      <c r="AD246" s="21"/>
      <c r="AE246" s="20"/>
      <c r="AF246" s="20">
        <f t="shared" si="3"/>
        <v>6995530</v>
      </c>
    </row>
    <row r="247" spans="1:32" ht="19.5" customHeight="1">
      <c r="A247" s="12">
        <f t="shared" si="7"/>
        <v>241</v>
      </c>
      <c r="B247" s="40">
        <f>[1]GD_CHUNG!B249</f>
        <v>10653</v>
      </c>
      <c r="C247" s="42" t="str">
        <f>[1]GD_CHUNG!C249</f>
        <v>Nguyễn Ngọc Nam</v>
      </c>
      <c r="D247" s="42" t="str">
        <f>[1]GD_CHUNG!D249</f>
        <v>Nhân viên Bốc xếp</v>
      </c>
      <c r="E247" s="13" t="str">
        <f>[1]GD_CHUNG!G249</f>
        <v>HD3N</v>
      </c>
      <c r="F247" s="14">
        <f>VLOOKUP(B247,[1]GD_LCD_HS_LNS!$B$4:$E$993,4,FALSE)</f>
        <v>3778000</v>
      </c>
      <c r="G247" s="54">
        <f>VLOOKUP(B247,[1]GD_CHUNG!$B$5:$N$532,13,FALSE)</f>
        <v>19024178103013</v>
      </c>
      <c r="H247" s="15">
        <f>VLOOKUP(B247,[1]GD_CHAM_CONG!$C$6:$AN$934,38,FALSE)</f>
        <v>0</v>
      </c>
      <c r="I247" s="15">
        <f>VLOOKUP(B247,[1]GD_CHAM_CONG!$C$6:$AS$934,39,FALSE)+VLOOKUP(B247,[1]GD_CHAM_CONG!$C$6:$AS$934,40,FALSE)+VLOOKUP(B247,[1]GD_CHAM_CONG!$C$6:$AS$934,41,FALSE)+VLOOKUP(B247,[1]GD_CHAM_CONG!$C$6:$AS$934,42,FALSE)+VLOOKUP(B247,[1]GD_CHAM_CONG!$C$6:$AS$934,43,FALSE)</f>
        <v>12</v>
      </c>
      <c r="J247" s="15">
        <f>VLOOKUP(B247,[1]GD_CHAM_CONG!$C$6:$AV$934,44,FALSE)+VLOOKUP(B247,[1]GD_CHAM_CONG!$C$6:$AV$934,45,FALSE)+VLOOKUP(B247,[1]GD_CHAM_CONG!$C$6:$AV$934,46,FALSE)</f>
        <v>0</v>
      </c>
      <c r="K247" s="15">
        <f>VLOOKUP(B247,[1]GD_CHAM_CONG!$C$6:$AW$934,47,FALSE)</f>
        <v>15</v>
      </c>
      <c r="L247" s="15">
        <f>VLOOKUP(B247,[1]GD_CHAM_CONG!$C$6:$AZ$934,48,FALSE)</f>
        <v>0</v>
      </c>
      <c r="M247" s="15">
        <f>VLOOKUP(B247,[1]GD_CHAM_CONG!$C$6:$BF$934,50,FALSE)+VLOOKUP(B247,[1]GD_CHAM_CONG!$C$6:$BF$934,51,FALSE)+VLOOKUP(B247,[1]GD_CHAM_CONG!$C$6:$BF$934,52,FALSE)+VLOOKUP(B247,[1]GD_CHAM_CONG!$C$6:$BF$934,53,FALSE)+VLOOKUP(B247,[1]GD_CHAM_CONG!$C$6:$BF$934,54,FALSE)</f>
        <v>0</v>
      </c>
      <c r="N247" s="16">
        <f>VLOOKUP(B247,[1]GD_CHAM_CONG!$C$1:$BK$473,61,FALSE)</f>
        <v>1</v>
      </c>
      <c r="O247" s="16">
        <f>VLOOKUP(B247,[1]GD_LCD_HS_LNS!$B$4:$F$469,5,FALSE)</f>
        <v>1.5</v>
      </c>
      <c r="P247" s="17">
        <f>VLOOKUP(B247,[1]RPT_LNS_LUONG_CHE_DO!$B$5:$BC$548,54,FALSE)</f>
        <v>0</v>
      </c>
      <c r="Q247" s="17">
        <f>VLOOKUP(B247,[1]RPT_LNS_LUONG_CHE_DO!$B$5:$CD$916,81,FALSE)</f>
        <v>2179615.3846153845</v>
      </c>
      <c r="R247" s="17">
        <f>VLOOKUP(B247,[1]RPT_PHU_CAP_TN!$B$5:$G$992,6,FALSE)</f>
        <v>0</v>
      </c>
      <c r="S247" s="17">
        <f>VLOOKUP(B247,[1]RPT_TIEN_AN_TRUA!$B$5:$I$993,8,FALSE)</f>
        <v>0</v>
      </c>
      <c r="T247" s="17">
        <f>VLOOKUP(B247,[1]RPT_LNS_LUONG_CHE_DO!$B$5:$BX$920,75,FALSE)+VLOOKUP(B247,[1]RPT_LNS_LUONG_CHE_DO!$B$5:$BY$920,76,FALSE)</f>
        <v>0</v>
      </c>
      <c r="U247" s="13">
        <f>VLOOKUP(B247,[1]RPT_CAC_KHOAN_GIAM_TRU!$B$4:$I$472,7,FALSE) + VLOOKUP(B247,[1]RPT_CAC_KHOAN_GIAM_TRU!$B$4:$I$472,8,FALSE)</f>
        <v>0</v>
      </c>
      <c r="V247" s="17">
        <f t="shared" si="0"/>
        <v>2179615.3846153845</v>
      </c>
      <c r="W247" s="18">
        <f>VLOOKUP(B247,[1]RPT_BAO_HIEM!$B$5:$N$992,11,FALSE)</f>
        <v>302240</v>
      </c>
      <c r="X247" s="18">
        <f>VLOOKUP(B247,[1]RPT_BAO_HIEM!$B$5:$N$992,12,FALSE)</f>
        <v>56670</v>
      </c>
      <c r="Y247" s="18">
        <f>VLOOKUP(B247,[1]RPT_BAO_HIEM!$B$5:$N$992,13,FALSE)</f>
        <v>37780</v>
      </c>
      <c r="Z247" s="19">
        <f>MIN(VLOOKUP(B247,[1]RPT_DOAN_PHI!$B$5:$H$894,7,FALSE),115000)</f>
        <v>37780</v>
      </c>
      <c r="AA247" s="18">
        <f>VLOOKUP(B247,[1]RPT_THUE!$B$5:$H$850,7,FALSE)</f>
        <v>0</v>
      </c>
      <c r="AB247" s="18">
        <f t="shared" si="1"/>
        <v>434470</v>
      </c>
      <c r="AC247" s="20">
        <f t="shared" si="2"/>
        <v>1745145.3846153845</v>
      </c>
      <c r="AD247" s="20"/>
      <c r="AE247" s="20"/>
      <c r="AF247" s="20">
        <f t="shared" si="3"/>
        <v>1745145.3846153845</v>
      </c>
    </row>
    <row r="248" spans="1:32" ht="19.5" customHeight="1">
      <c r="A248" s="12">
        <f t="shared" si="7"/>
        <v>242</v>
      </c>
      <c r="B248" s="40">
        <f>[1]GD_CHUNG!B250</f>
        <v>10659</v>
      </c>
      <c r="C248" s="42" t="str">
        <f>[1]GD_CHUNG!C250</f>
        <v>Ngô Ngọc Tiến</v>
      </c>
      <c r="D248" s="42" t="str">
        <f>[1]GD_CHUNG!D250</f>
        <v>Nhân viên Bốc xếp</v>
      </c>
      <c r="E248" s="13" t="str">
        <f>[1]GD_CHUNG!G250</f>
        <v>HD3N</v>
      </c>
      <c r="F248" s="14">
        <f>VLOOKUP(B248,[1]GD_LCD_HS_LNS!$B$4:$E$993,4,FALSE)</f>
        <v>3778000</v>
      </c>
      <c r="G248" s="54">
        <f>VLOOKUP(B248,[1]GD_CHUNG!$B$5:$N$532,13,FALSE)</f>
        <v>10525139450012</v>
      </c>
      <c r="H248" s="15">
        <f>VLOOKUP(B248,[1]GD_CHAM_CONG!$C$6:$AN$934,38,FALSE)</f>
        <v>27</v>
      </c>
      <c r="I248" s="15">
        <f>VLOOKUP(B248,[1]GD_CHAM_CONG!$C$6:$AS$934,39,FALSE)+VLOOKUP(B248,[1]GD_CHAM_CONG!$C$6:$AS$934,40,FALSE)+VLOOKUP(B248,[1]GD_CHAM_CONG!$C$6:$AS$934,41,FALSE)+VLOOKUP(B248,[1]GD_CHAM_CONG!$C$6:$AS$934,42,FALSE)+VLOOKUP(B248,[1]GD_CHAM_CONG!$C$6:$AS$934,43,FALSE)</f>
        <v>0</v>
      </c>
      <c r="J248" s="15">
        <f>VLOOKUP(B248,[1]GD_CHAM_CONG!$C$6:$AV$934,44,FALSE)+VLOOKUP(B248,[1]GD_CHAM_CONG!$C$6:$AV$934,45,FALSE)+VLOOKUP(B248,[1]GD_CHAM_CONG!$C$6:$AV$934,46,FALSE)</f>
        <v>0</v>
      </c>
      <c r="K248" s="15">
        <f>VLOOKUP(B248,[1]GD_CHAM_CONG!$C$6:$AW$934,47,FALSE)</f>
        <v>0</v>
      </c>
      <c r="L248" s="15">
        <f>VLOOKUP(B248,[1]GD_CHAM_CONG!$C$6:$AZ$934,48,FALSE)</f>
        <v>0</v>
      </c>
      <c r="M248" s="15">
        <f>VLOOKUP(B248,[1]GD_CHAM_CONG!$C$6:$BF$934,50,FALSE)+VLOOKUP(B248,[1]GD_CHAM_CONG!$C$6:$BF$934,51,FALSE)+VLOOKUP(B248,[1]GD_CHAM_CONG!$C$6:$BF$934,52,FALSE)+VLOOKUP(B248,[1]GD_CHAM_CONG!$C$6:$BF$934,53,FALSE)+VLOOKUP(B248,[1]GD_CHAM_CONG!$C$6:$BF$934,54,FALSE)</f>
        <v>0</v>
      </c>
      <c r="N248" s="16">
        <f>VLOOKUP(B248,[1]GD_CHAM_CONG!$C$1:$BK$473,61,FALSE)</f>
        <v>1</v>
      </c>
      <c r="O248" s="16">
        <f>VLOOKUP(B248,[1]GD_LCD_HS_LNS!$B$4:$F$469,5,FALSE)</f>
        <v>1.5</v>
      </c>
      <c r="P248" s="17">
        <f>VLOOKUP(B248,[1]RPT_LNS_LUONG_CHE_DO!$B$5:$BC$548,54,FALSE)</f>
        <v>6750000</v>
      </c>
      <c r="Q248" s="17">
        <f>VLOOKUP(B248,[1]RPT_LNS_LUONG_CHE_DO!$B$5:$CD$916,81,FALSE)</f>
        <v>0</v>
      </c>
      <c r="R248" s="17">
        <f>VLOOKUP(B248,[1]RPT_PHU_CAP_TN!$B$5:$G$992,6,FALSE)</f>
        <v>0</v>
      </c>
      <c r="S248" s="17">
        <f>VLOOKUP(B248,[1]RPT_TIEN_AN_TRUA!$B$5:$I$993,8,FALSE)</f>
        <v>680000</v>
      </c>
      <c r="T248" s="17">
        <f>VLOOKUP(B248,[1]RPT_LNS_LUONG_CHE_DO!$B$5:$BX$920,75,FALSE)+VLOOKUP(B248,[1]RPT_LNS_LUONG_CHE_DO!$B$5:$BY$920,76,FALSE)</f>
        <v>217961.53846153847</v>
      </c>
      <c r="U248" s="13">
        <f>VLOOKUP(B248,[1]RPT_CAC_KHOAN_GIAM_TRU!$B$4:$I$472,7,FALSE) + VLOOKUP(B248,[1]RPT_CAC_KHOAN_GIAM_TRU!$B$4:$I$472,8,FALSE)</f>
        <v>72653.846153846156</v>
      </c>
      <c r="V248" s="17">
        <f t="shared" si="0"/>
        <v>7647961.538461538</v>
      </c>
      <c r="W248" s="18">
        <f>VLOOKUP(B248,[1]RPT_BAO_HIEM!$B$5:$N$992,11,FALSE)</f>
        <v>302240</v>
      </c>
      <c r="X248" s="18">
        <f>VLOOKUP(B248,[1]RPT_BAO_HIEM!$B$5:$N$992,12,FALSE)</f>
        <v>56670</v>
      </c>
      <c r="Y248" s="18">
        <f>VLOOKUP(B248,[1]RPT_BAO_HIEM!$B$5:$N$992,13,FALSE)</f>
        <v>37780</v>
      </c>
      <c r="Z248" s="19">
        <f>MIN(VLOOKUP(B248,[1]RPT_DOAN_PHI!$B$5:$H$894,7,FALSE),115000)</f>
        <v>37780</v>
      </c>
      <c r="AA248" s="18">
        <f>VLOOKUP(B248,[1]RPT_THUE!$B$5:$H$850,7,FALSE)</f>
        <v>0</v>
      </c>
      <c r="AB248" s="18">
        <f t="shared" si="1"/>
        <v>434470</v>
      </c>
      <c r="AC248" s="20">
        <f t="shared" si="2"/>
        <v>7213491.538461538</v>
      </c>
      <c r="AD248" s="20"/>
      <c r="AE248" s="21"/>
      <c r="AF248" s="20">
        <f t="shared" si="3"/>
        <v>7213491.538461538</v>
      </c>
    </row>
    <row r="249" spans="1:32" ht="19.5" customHeight="1">
      <c r="A249" s="12">
        <f t="shared" si="7"/>
        <v>243</v>
      </c>
      <c r="B249" s="40">
        <f>[1]GD_CHUNG!B251</f>
        <v>10662</v>
      </c>
      <c r="C249" s="42" t="str">
        <f>[1]GD_CHUNG!C251</f>
        <v>Trần Văn Tĩnh</v>
      </c>
      <c r="D249" s="42" t="str">
        <f>[1]GD_CHUNG!D251</f>
        <v>Nhân viên Bốc xếp</v>
      </c>
      <c r="E249" s="13" t="str">
        <f>[1]GD_CHUNG!G251</f>
        <v>HD3N</v>
      </c>
      <c r="F249" s="14">
        <f>VLOOKUP(B249,[1]GD_LCD_HS_LNS!$B$4:$E$993,4,FALSE)</f>
        <v>3778000</v>
      </c>
      <c r="G249" s="54">
        <f>VLOOKUP(B249,[1]GD_CHUNG!$B$5:$N$532,13,FALSE)</f>
        <v>10525139460018</v>
      </c>
      <c r="H249" s="15">
        <f>VLOOKUP(B249,[1]GD_CHAM_CONG!$C$6:$AN$934,38,FALSE)</f>
        <v>27</v>
      </c>
      <c r="I249" s="15">
        <f>VLOOKUP(B249,[1]GD_CHAM_CONG!$C$6:$AS$934,39,FALSE)+VLOOKUP(B249,[1]GD_CHAM_CONG!$C$6:$AS$934,40,FALSE)+VLOOKUP(B249,[1]GD_CHAM_CONG!$C$6:$AS$934,41,FALSE)+VLOOKUP(B249,[1]GD_CHAM_CONG!$C$6:$AS$934,42,FALSE)+VLOOKUP(B249,[1]GD_CHAM_CONG!$C$6:$AS$934,43,FALSE)</f>
        <v>0</v>
      </c>
      <c r="J249" s="15">
        <f>VLOOKUP(B249,[1]GD_CHAM_CONG!$C$6:$AV$934,44,FALSE)+VLOOKUP(B249,[1]GD_CHAM_CONG!$C$6:$AV$934,45,FALSE)+VLOOKUP(B249,[1]GD_CHAM_CONG!$C$6:$AV$934,46,FALSE)</f>
        <v>0</v>
      </c>
      <c r="K249" s="15">
        <f>VLOOKUP(B249,[1]GD_CHAM_CONG!$C$6:$AW$934,47,FALSE)</f>
        <v>0</v>
      </c>
      <c r="L249" s="15">
        <f>VLOOKUP(B249,[1]GD_CHAM_CONG!$C$6:$AZ$934,48,FALSE)</f>
        <v>0</v>
      </c>
      <c r="M249" s="15">
        <f>VLOOKUP(B249,[1]GD_CHAM_CONG!$C$6:$BF$934,50,FALSE)+VLOOKUP(B249,[1]GD_CHAM_CONG!$C$6:$BF$934,51,FALSE)+VLOOKUP(B249,[1]GD_CHAM_CONG!$C$6:$BF$934,52,FALSE)+VLOOKUP(B249,[1]GD_CHAM_CONG!$C$6:$BF$934,53,FALSE)+VLOOKUP(B249,[1]GD_CHAM_CONG!$C$6:$BF$934,54,FALSE)</f>
        <v>0</v>
      </c>
      <c r="N249" s="16">
        <f>VLOOKUP(B249,[1]GD_CHAM_CONG!$C$1:$BK$473,61,FALSE)</f>
        <v>1</v>
      </c>
      <c r="O249" s="16">
        <f>VLOOKUP(B249,[1]GD_LCD_HS_LNS!$B$4:$F$469,5,FALSE)</f>
        <v>1.59</v>
      </c>
      <c r="P249" s="17">
        <f>VLOOKUP(B249,[1]RPT_LNS_LUONG_CHE_DO!$B$5:$BC$548,54,FALSE)</f>
        <v>7155000</v>
      </c>
      <c r="Q249" s="17">
        <f>VLOOKUP(B249,[1]RPT_LNS_LUONG_CHE_DO!$B$5:$CD$916,81,FALSE)</f>
        <v>0</v>
      </c>
      <c r="R249" s="17">
        <f>VLOOKUP(B249,[1]RPT_PHU_CAP_TN!$B$5:$G$992,6,FALSE)</f>
        <v>0</v>
      </c>
      <c r="S249" s="17">
        <f>VLOOKUP(B249,[1]RPT_TIEN_AN_TRUA!$B$5:$I$993,8,FALSE)</f>
        <v>680000</v>
      </c>
      <c r="T249" s="17">
        <f>VLOOKUP(B249,[1]RPT_LNS_LUONG_CHE_DO!$B$5:$BX$920,75,FALSE)+VLOOKUP(B249,[1]RPT_LNS_LUONG_CHE_DO!$B$5:$BY$920,76,FALSE)</f>
        <v>435923.07692307694</v>
      </c>
      <c r="U249" s="13">
        <f>VLOOKUP(B249,[1]RPT_CAC_KHOAN_GIAM_TRU!$B$4:$I$472,7,FALSE) + VLOOKUP(B249,[1]RPT_CAC_KHOAN_GIAM_TRU!$B$4:$I$472,8,FALSE)</f>
        <v>145307.69230769231</v>
      </c>
      <c r="V249" s="17">
        <f t="shared" si="0"/>
        <v>8270923.076923077</v>
      </c>
      <c r="W249" s="18">
        <f>VLOOKUP(B249,[1]RPT_BAO_HIEM!$B$5:$N$992,11,FALSE)</f>
        <v>302240</v>
      </c>
      <c r="X249" s="18">
        <f>VLOOKUP(B249,[1]RPT_BAO_HIEM!$B$5:$N$992,12,FALSE)</f>
        <v>56670</v>
      </c>
      <c r="Y249" s="18">
        <f>VLOOKUP(B249,[1]RPT_BAO_HIEM!$B$5:$N$992,13,FALSE)</f>
        <v>37780</v>
      </c>
      <c r="Z249" s="19">
        <f>MIN(VLOOKUP(B249,[1]RPT_DOAN_PHI!$B$5:$H$894,7,FALSE),115000)</f>
        <v>37780</v>
      </c>
      <c r="AA249" s="18">
        <f>VLOOKUP(B249,[1]RPT_THUE!$B$5:$H$850,7,FALSE)</f>
        <v>0</v>
      </c>
      <c r="AB249" s="18">
        <f t="shared" si="1"/>
        <v>434470</v>
      </c>
      <c r="AC249" s="20">
        <f t="shared" si="2"/>
        <v>7836453.076923077</v>
      </c>
      <c r="AD249" s="20"/>
      <c r="AE249" s="20"/>
      <c r="AF249" s="20">
        <f t="shared" si="3"/>
        <v>7836453.076923077</v>
      </c>
    </row>
    <row r="250" spans="1:32" ht="19.5" customHeight="1">
      <c r="A250" s="12">
        <f t="shared" si="7"/>
        <v>244</v>
      </c>
      <c r="B250" s="40">
        <f>[1]GD_CHUNG!B252</f>
        <v>10663</v>
      </c>
      <c r="C250" s="42" t="str">
        <f>[1]GD_CHUNG!C252</f>
        <v>Khổng Vũ Hùng</v>
      </c>
      <c r="D250" s="42" t="str">
        <f>[1]GD_CHUNG!D252</f>
        <v>Nhân viên Bốc xếp</v>
      </c>
      <c r="E250" s="13" t="str">
        <f>[1]GD_CHUNG!G252</f>
        <v>HD3N</v>
      </c>
      <c r="F250" s="14">
        <f>VLOOKUP(B250,[1]GD_LCD_HS_LNS!$B$4:$E$993,4,FALSE)</f>
        <v>3778000</v>
      </c>
      <c r="G250" s="54">
        <f>VLOOKUP(B250,[1]GD_CHUNG!$B$5:$N$532,13,FALSE)</f>
        <v>10525139462010</v>
      </c>
      <c r="H250" s="15">
        <f>VLOOKUP(B250,[1]GD_CHAM_CONG!$C$6:$AN$934,38,FALSE)</f>
        <v>20</v>
      </c>
      <c r="I250" s="15">
        <f>VLOOKUP(B250,[1]GD_CHAM_CONG!$C$6:$AS$934,39,FALSE)+VLOOKUP(B250,[1]GD_CHAM_CONG!$C$6:$AS$934,40,FALSE)+VLOOKUP(B250,[1]GD_CHAM_CONG!$C$6:$AS$934,41,FALSE)+VLOOKUP(B250,[1]GD_CHAM_CONG!$C$6:$AS$934,42,FALSE)+VLOOKUP(B250,[1]GD_CHAM_CONG!$C$6:$AS$934,43,FALSE)</f>
        <v>7</v>
      </c>
      <c r="J250" s="15">
        <f>VLOOKUP(B250,[1]GD_CHAM_CONG!$C$6:$AV$934,44,FALSE)+VLOOKUP(B250,[1]GD_CHAM_CONG!$C$6:$AV$934,45,FALSE)+VLOOKUP(B250,[1]GD_CHAM_CONG!$C$6:$AV$934,46,FALSE)</f>
        <v>0</v>
      </c>
      <c r="K250" s="15">
        <f>VLOOKUP(B250,[1]GD_CHAM_CONG!$C$6:$AW$934,47,FALSE)</f>
        <v>0</v>
      </c>
      <c r="L250" s="15">
        <f>VLOOKUP(B250,[1]GD_CHAM_CONG!$C$6:$AZ$934,48,FALSE)</f>
        <v>0</v>
      </c>
      <c r="M250" s="15">
        <f>VLOOKUP(B250,[1]GD_CHAM_CONG!$C$6:$BF$934,50,FALSE)+VLOOKUP(B250,[1]GD_CHAM_CONG!$C$6:$BF$934,51,FALSE)+VLOOKUP(B250,[1]GD_CHAM_CONG!$C$6:$BF$934,52,FALSE)+VLOOKUP(B250,[1]GD_CHAM_CONG!$C$6:$BF$934,53,FALSE)+VLOOKUP(B250,[1]GD_CHAM_CONG!$C$6:$BF$934,54,FALSE)</f>
        <v>0</v>
      </c>
      <c r="N250" s="16">
        <f>VLOOKUP(B250,[1]GD_CHAM_CONG!$C$1:$BK$473,61,FALSE)</f>
        <v>1</v>
      </c>
      <c r="O250" s="16">
        <f>VLOOKUP(B250,[1]GD_LCD_HS_LNS!$B$4:$F$469,5,FALSE)</f>
        <v>1.5</v>
      </c>
      <c r="P250" s="17">
        <f>VLOOKUP(B250,[1]RPT_LNS_LUONG_CHE_DO!$B$5:$BC$548,54,FALSE)</f>
        <v>5000000</v>
      </c>
      <c r="Q250" s="17">
        <f>VLOOKUP(B250,[1]RPT_LNS_LUONG_CHE_DO!$B$5:$CD$916,81,FALSE)</f>
        <v>0</v>
      </c>
      <c r="R250" s="17">
        <f>VLOOKUP(B250,[1]RPT_PHU_CAP_TN!$B$5:$G$992,6,FALSE)</f>
        <v>0</v>
      </c>
      <c r="S250" s="17">
        <f>VLOOKUP(B250,[1]RPT_TIEN_AN_TRUA!$B$5:$I$993,8,FALSE)</f>
        <v>503703.70370370365</v>
      </c>
      <c r="T250" s="17">
        <f>VLOOKUP(B250,[1]RPT_LNS_LUONG_CHE_DO!$B$5:$BX$920,75,FALSE)+VLOOKUP(B250,[1]RPT_LNS_LUONG_CHE_DO!$B$5:$BY$920,76,FALSE)</f>
        <v>0</v>
      </c>
      <c r="U250" s="13">
        <f>VLOOKUP(B250,[1]RPT_CAC_KHOAN_GIAM_TRU!$B$4:$I$472,7,FALSE) + VLOOKUP(B250,[1]RPT_CAC_KHOAN_GIAM_TRU!$B$4:$I$472,8,FALSE)</f>
        <v>0</v>
      </c>
      <c r="V250" s="17">
        <f t="shared" si="0"/>
        <v>5503703.7037037034</v>
      </c>
      <c r="W250" s="18">
        <f>VLOOKUP(B250,[1]RPT_BAO_HIEM!$B$5:$N$992,11,FALSE)</f>
        <v>302240</v>
      </c>
      <c r="X250" s="18">
        <f>VLOOKUP(B250,[1]RPT_BAO_HIEM!$B$5:$N$992,12,FALSE)</f>
        <v>56670</v>
      </c>
      <c r="Y250" s="18">
        <f>VLOOKUP(B250,[1]RPT_BAO_HIEM!$B$5:$N$992,13,FALSE)</f>
        <v>37780</v>
      </c>
      <c r="Z250" s="19">
        <f>MIN(VLOOKUP(B250,[1]RPT_DOAN_PHI!$B$5:$H$894,7,FALSE),115000)</f>
        <v>37780</v>
      </c>
      <c r="AA250" s="18">
        <f>VLOOKUP(B250,[1]RPT_THUE!$B$5:$H$850,7,FALSE)</f>
        <v>0</v>
      </c>
      <c r="AB250" s="18">
        <f t="shared" si="1"/>
        <v>434470</v>
      </c>
      <c r="AC250" s="20">
        <f t="shared" si="2"/>
        <v>5069233.7037037034</v>
      </c>
      <c r="AD250" s="21"/>
      <c r="AE250" s="20"/>
      <c r="AF250" s="20">
        <f t="shared" si="3"/>
        <v>5069233.7037037034</v>
      </c>
    </row>
    <row r="251" spans="1:32" ht="19.5" customHeight="1">
      <c r="A251" s="12">
        <f t="shared" si="7"/>
        <v>245</v>
      </c>
      <c r="B251" s="40">
        <f>[1]GD_CHUNG!B253</f>
        <v>10664</v>
      </c>
      <c r="C251" s="42" t="str">
        <f>[1]GD_CHUNG!C253</f>
        <v>Phan Bá Tráng</v>
      </c>
      <c r="D251" s="42" t="str">
        <f>[1]GD_CHUNG!D253</f>
        <v>Nhân viên Bốc xếp</v>
      </c>
      <c r="E251" s="13" t="str">
        <f>[1]GD_CHUNG!G253</f>
        <v>HD3N</v>
      </c>
      <c r="F251" s="14">
        <f>VLOOKUP(B251,[1]GD_LCD_HS_LNS!$B$4:$E$993,4,FALSE)</f>
        <v>3778000</v>
      </c>
      <c r="G251" s="54">
        <f>VLOOKUP(B251,[1]GD_CHUNG!$B$5:$N$532,13,FALSE)</f>
        <v>10525139464013</v>
      </c>
      <c r="H251" s="15">
        <f>VLOOKUP(B251,[1]GD_CHAM_CONG!$C$6:$AN$934,38,FALSE)</f>
        <v>27</v>
      </c>
      <c r="I251" s="15">
        <f>VLOOKUP(B251,[1]GD_CHAM_CONG!$C$6:$AS$934,39,FALSE)+VLOOKUP(B251,[1]GD_CHAM_CONG!$C$6:$AS$934,40,FALSE)+VLOOKUP(B251,[1]GD_CHAM_CONG!$C$6:$AS$934,41,FALSE)+VLOOKUP(B251,[1]GD_CHAM_CONG!$C$6:$AS$934,42,FALSE)+VLOOKUP(B251,[1]GD_CHAM_CONG!$C$6:$AS$934,43,FALSE)</f>
        <v>0</v>
      </c>
      <c r="J251" s="15">
        <f>VLOOKUP(B251,[1]GD_CHAM_CONG!$C$6:$AV$934,44,FALSE)+VLOOKUP(B251,[1]GD_CHAM_CONG!$C$6:$AV$934,45,FALSE)+VLOOKUP(B251,[1]GD_CHAM_CONG!$C$6:$AV$934,46,FALSE)</f>
        <v>0</v>
      </c>
      <c r="K251" s="15">
        <f>VLOOKUP(B251,[1]GD_CHAM_CONG!$C$6:$AW$934,47,FALSE)</f>
        <v>0</v>
      </c>
      <c r="L251" s="15">
        <f>VLOOKUP(B251,[1]GD_CHAM_CONG!$C$6:$AZ$934,48,FALSE)</f>
        <v>0</v>
      </c>
      <c r="M251" s="15">
        <f>VLOOKUP(B251,[1]GD_CHAM_CONG!$C$6:$BF$934,50,FALSE)+VLOOKUP(B251,[1]GD_CHAM_CONG!$C$6:$BF$934,51,FALSE)+VLOOKUP(B251,[1]GD_CHAM_CONG!$C$6:$BF$934,52,FALSE)+VLOOKUP(B251,[1]GD_CHAM_CONG!$C$6:$BF$934,53,FALSE)+VLOOKUP(B251,[1]GD_CHAM_CONG!$C$6:$BF$934,54,FALSE)</f>
        <v>0</v>
      </c>
      <c r="N251" s="16">
        <f>VLOOKUP(B251,[1]GD_CHAM_CONG!$C$1:$BK$473,61,FALSE)</f>
        <v>1</v>
      </c>
      <c r="O251" s="16">
        <f>VLOOKUP(B251,[1]GD_LCD_HS_LNS!$B$4:$F$469,5,FALSE)</f>
        <v>1.5</v>
      </c>
      <c r="P251" s="17">
        <f>VLOOKUP(B251,[1]RPT_LNS_LUONG_CHE_DO!$B$5:$BC$548,54,FALSE)</f>
        <v>6750000</v>
      </c>
      <c r="Q251" s="17">
        <f>VLOOKUP(B251,[1]RPT_LNS_LUONG_CHE_DO!$B$5:$CD$916,81,FALSE)</f>
        <v>0</v>
      </c>
      <c r="R251" s="17">
        <f>VLOOKUP(B251,[1]RPT_PHU_CAP_TN!$B$5:$G$992,6,FALSE)</f>
        <v>0</v>
      </c>
      <c r="S251" s="17">
        <f>VLOOKUP(B251,[1]RPT_TIEN_AN_TRUA!$B$5:$I$993,8,FALSE)</f>
        <v>680000</v>
      </c>
      <c r="T251" s="17">
        <f>VLOOKUP(B251,[1]RPT_LNS_LUONG_CHE_DO!$B$5:$BX$920,75,FALSE)+VLOOKUP(B251,[1]RPT_LNS_LUONG_CHE_DO!$B$5:$BY$920,76,FALSE)</f>
        <v>0</v>
      </c>
      <c r="U251" s="13">
        <f>VLOOKUP(B251,[1]RPT_CAC_KHOAN_GIAM_TRU!$B$4:$I$472,7,FALSE) + VLOOKUP(B251,[1]RPT_CAC_KHOAN_GIAM_TRU!$B$4:$I$472,8,FALSE)</f>
        <v>0</v>
      </c>
      <c r="V251" s="17">
        <f t="shared" si="0"/>
        <v>7430000</v>
      </c>
      <c r="W251" s="18">
        <f>VLOOKUP(B251,[1]RPT_BAO_HIEM!$B$5:$N$992,11,FALSE)</f>
        <v>302240</v>
      </c>
      <c r="X251" s="18">
        <f>VLOOKUP(B251,[1]RPT_BAO_HIEM!$B$5:$N$992,12,FALSE)</f>
        <v>56670</v>
      </c>
      <c r="Y251" s="18">
        <f>VLOOKUP(B251,[1]RPT_BAO_HIEM!$B$5:$N$992,13,FALSE)</f>
        <v>37780</v>
      </c>
      <c r="Z251" s="19">
        <f>MIN(VLOOKUP(B251,[1]RPT_DOAN_PHI!$B$5:$H$894,7,FALSE),115000)</f>
        <v>37780</v>
      </c>
      <c r="AA251" s="18">
        <f>VLOOKUP(B251,[1]RPT_THUE!$B$5:$H$850,7,FALSE)</f>
        <v>0</v>
      </c>
      <c r="AB251" s="18">
        <f t="shared" si="1"/>
        <v>434470</v>
      </c>
      <c r="AC251" s="20">
        <f t="shared" si="2"/>
        <v>6995530</v>
      </c>
      <c r="AD251" s="20"/>
      <c r="AE251" s="20"/>
      <c r="AF251" s="20">
        <f t="shared" si="3"/>
        <v>6995530</v>
      </c>
    </row>
    <row r="252" spans="1:32" ht="19.5" customHeight="1">
      <c r="A252" s="12">
        <f t="shared" si="7"/>
        <v>246</v>
      </c>
      <c r="B252" s="40">
        <f>[1]GD_CHUNG!B254</f>
        <v>10666</v>
      </c>
      <c r="C252" s="42" t="str">
        <f>[1]GD_CHUNG!C254</f>
        <v>Phạm Quang Trung</v>
      </c>
      <c r="D252" s="42" t="str">
        <f>[1]GD_CHUNG!D254</f>
        <v>Nhân viên Bốc xếp</v>
      </c>
      <c r="E252" s="13" t="str">
        <f>[1]GD_CHUNG!G254</f>
        <v>HD3N</v>
      </c>
      <c r="F252" s="14">
        <f>VLOOKUP(B252,[1]GD_LCD_HS_LNS!$B$4:$E$993,4,FALSE)</f>
        <v>3778000</v>
      </c>
      <c r="G252" s="54">
        <f>VLOOKUP(B252,[1]GD_CHUNG!$B$5:$N$532,13,FALSE)</f>
        <v>10525139471011</v>
      </c>
      <c r="H252" s="15">
        <f>VLOOKUP(B252,[1]GD_CHAM_CONG!$C$6:$AN$934,38,FALSE)</f>
        <v>27</v>
      </c>
      <c r="I252" s="15">
        <f>VLOOKUP(B252,[1]GD_CHAM_CONG!$C$6:$AS$934,39,FALSE)+VLOOKUP(B252,[1]GD_CHAM_CONG!$C$6:$AS$934,40,FALSE)+VLOOKUP(B252,[1]GD_CHAM_CONG!$C$6:$AS$934,41,FALSE)+VLOOKUP(B252,[1]GD_CHAM_CONG!$C$6:$AS$934,42,FALSE)+VLOOKUP(B252,[1]GD_CHAM_CONG!$C$6:$AS$934,43,FALSE)</f>
        <v>0</v>
      </c>
      <c r="J252" s="15">
        <f>VLOOKUP(B252,[1]GD_CHAM_CONG!$C$6:$AV$934,44,FALSE)+VLOOKUP(B252,[1]GD_CHAM_CONG!$C$6:$AV$934,45,FALSE)+VLOOKUP(B252,[1]GD_CHAM_CONG!$C$6:$AV$934,46,FALSE)</f>
        <v>0</v>
      </c>
      <c r="K252" s="15">
        <f>VLOOKUP(B252,[1]GD_CHAM_CONG!$C$6:$AW$934,47,FALSE)</f>
        <v>0</v>
      </c>
      <c r="L252" s="15">
        <f>VLOOKUP(B252,[1]GD_CHAM_CONG!$C$6:$AZ$934,48,FALSE)</f>
        <v>0</v>
      </c>
      <c r="M252" s="15">
        <f>VLOOKUP(B252,[1]GD_CHAM_CONG!$C$6:$BF$934,50,FALSE)+VLOOKUP(B252,[1]GD_CHAM_CONG!$C$6:$BF$934,51,FALSE)+VLOOKUP(B252,[1]GD_CHAM_CONG!$C$6:$BF$934,52,FALSE)+VLOOKUP(B252,[1]GD_CHAM_CONG!$C$6:$BF$934,53,FALSE)+VLOOKUP(B252,[1]GD_CHAM_CONG!$C$6:$BF$934,54,FALSE)</f>
        <v>0</v>
      </c>
      <c r="N252" s="16">
        <f>VLOOKUP(B252,[1]GD_CHAM_CONG!$C$1:$BK$473,61,FALSE)</f>
        <v>0.66</v>
      </c>
      <c r="O252" s="16">
        <f>VLOOKUP(B252,[1]GD_LCD_HS_LNS!$B$4:$F$469,5,FALSE)</f>
        <v>1.5</v>
      </c>
      <c r="P252" s="17">
        <f>VLOOKUP(B252,[1]RPT_LNS_LUONG_CHE_DO!$B$5:$BC$548,54,FALSE)</f>
        <v>4455000</v>
      </c>
      <c r="Q252" s="17">
        <f>VLOOKUP(B252,[1]RPT_LNS_LUONG_CHE_DO!$B$5:$CD$916,81,FALSE)</f>
        <v>0</v>
      </c>
      <c r="R252" s="17">
        <f>VLOOKUP(B252,[1]RPT_PHU_CAP_TN!$B$5:$G$992,6,FALSE)</f>
        <v>0</v>
      </c>
      <c r="S252" s="17">
        <f>VLOOKUP(B252,[1]RPT_TIEN_AN_TRUA!$B$5:$I$993,8,FALSE)</f>
        <v>680000</v>
      </c>
      <c r="T252" s="17">
        <f>VLOOKUP(B252,[1]RPT_LNS_LUONG_CHE_DO!$B$5:$BX$920,75,FALSE)+VLOOKUP(B252,[1]RPT_LNS_LUONG_CHE_DO!$B$5:$BY$920,76,FALSE)</f>
        <v>435923.07692307694</v>
      </c>
      <c r="U252" s="13">
        <f>VLOOKUP(B252,[1]RPT_CAC_KHOAN_GIAM_TRU!$B$4:$I$472,7,FALSE) + VLOOKUP(B252,[1]RPT_CAC_KHOAN_GIAM_TRU!$B$4:$I$472,8,FALSE)</f>
        <v>145307.69230769231</v>
      </c>
      <c r="V252" s="17">
        <f t="shared" si="0"/>
        <v>5570923.076923077</v>
      </c>
      <c r="W252" s="18">
        <f>VLOOKUP(B252,[1]RPT_BAO_HIEM!$B$5:$N$992,11,FALSE)</f>
        <v>302240</v>
      </c>
      <c r="X252" s="18">
        <f>VLOOKUP(B252,[1]RPT_BAO_HIEM!$B$5:$N$992,12,FALSE)</f>
        <v>56670</v>
      </c>
      <c r="Y252" s="18">
        <f>VLOOKUP(B252,[1]RPT_BAO_HIEM!$B$5:$N$992,13,FALSE)</f>
        <v>37780</v>
      </c>
      <c r="Z252" s="19">
        <f>MIN(VLOOKUP(B252,[1]RPT_DOAN_PHI!$B$5:$H$894,7,FALSE),115000)</f>
        <v>37780</v>
      </c>
      <c r="AA252" s="18">
        <f>VLOOKUP(B252,[1]RPT_THUE!$B$5:$H$850,7,FALSE)</f>
        <v>0</v>
      </c>
      <c r="AB252" s="18">
        <f t="shared" si="1"/>
        <v>434470</v>
      </c>
      <c r="AC252" s="20">
        <f t="shared" si="2"/>
        <v>5136453.076923077</v>
      </c>
      <c r="AD252" s="21"/>
      <c r="AE252" s="20"/>
      <c r="AF252" s="20">
        <f t="shared" si="3"/>
        <v>5136453.076923077</v>
      </c>
    </row>
    <row r="253" spans="1:32" ht="19.5" customHeight="1">
      <c r="A253" s="12">
        <f t="shared" si="7"/>
        <v>247</v>
      </c>
      <c r="B253" s="40">
        <f>[1]GD_CHUNG!B255</f>
        <v>10667</v>
      </c>
      <c r="C253" s="42" t="str">
        <f>[1]GD_CHUNG!C255</f>
        <v>Nguyễn Phi Trường</v>
      </c>
      <c r="D253" s="42" t="str">
        <f>[1]GD_CHUNG!D255</f>
        <v>Nhân viên Bốc xếp</v>
      </c>
      <c r="E253" s="13" t="str">
        <f>[1]GD_CHUNG!G255</f>
        <v>HD3N</v>
      </c>
      <c r="F253" s="14">
        <f>VLOOKUP(B253,[1]GD_LCD_HS_LNS!$B$4:$E$993,4,FALSE)</f>
        <v>3778000</v>
      </c>
      <c r="G253" s="54">
        <f>VLOOKUP(B253,[1]GD_CHUNG!$B$5:$N$532,13,FALSE)</f>
        <v>10522186950016</v>
      </c>
      <c r="H253" s="15">
        <f>VLOOKUP(B253,[1]GD_CHAM_CONG!$C$6:$AN$934,38,FALSE)</f>
        <v>27</v>
      </c>
      <c r="I253" s="15">
        <f>VLOOKUP(B253,[1]GD_CHAM_CONG!$C$6:$AS$934,39,FALSE)+VLOOKUP(B253,[1]GD_CHAM_CONG!$C$6:$AS$934,40,FALSE)+VLOOKUP(B253,[1]GD_CHAM_CONG!$C$6:$AS$934,41,FALSE)+VLOOKUP(B253,[1]GD_CHAM_CONG!$C$6:$AS$934,42,FALSE)+VLOOKUP(B253,[1]GD_CHAM_CONG!$C$6:$AS$934,43,FALSE)</f>
        <v>0</v>
      </c>
      <c r="J253" s="15">
        <f>VLOOKUP(B253,[1]GD_CHAM_CONG!$C$6:$AV$934,44,FALSE)+VLOOKUP(B253,[1]GD_CHAM_CONG!$C$6:$AV$934,45,FALSE)+VLOOKUP(B253,[1]GD_CHAM_CONG!$C$6:$AV$934,46,FALSE)</f>
        <v>0</v>
      </c>
      <c r="K253" s="15">
        <f>VLOOKUP(B253,[1]GD_CHAM_CONG!$C$6:$AW$934,47,FALSE)</f>
        <v>0</v>
      </c>
      <c r="L253" s="15">
        <f>VLOOKUP(B253,[1]GD_CHAM_CONG!$C$6:$AZ$934,48,FALSE)</f>
        <v>0</v>
      </c>
      <c r="M253" s="15">
        <f>VLOOKUP(B253,[1]GD_CHAM_CONG!$C$6:$BF$934,50,FALSE)+VLOOKUP(B253,[1]GD_CHAM_CONG!$C$6:$BF$934,51,FALSE)+VLOOKUP(B253,[1]GD_CHAM_CONG!$C$6:$BF$934,52,FALSE)+VLOOKUP(B253,[1]GD_CHAM_CONG!$C$6:$BF$934,53,FALSE)+VLOOKUP(B253,[1]GD_CHAM_CONG!$C$6:$BF$934,54,FALSE)</f>
        <v>0</v>
      </c>
      <c r="N253" s="16">
        <f>VLOOKUP(B253,[1]GD_CHAM_CONG!$C$1:$BK$473,61,FALSE)</f>
        <v>0.98</v>
      </c>
      <c r="O253" s="16">
        <f>VLOOKUP(B253,[1]GD_LCD_HS_LNS!$B$4:$F$469,5,FALSE)</f>
        <v>1.5</v>
      </c>
      <c r="P253" s="17">
        <f>VLOOKUP(B253,[1]RPT_LNS_LUONG_CHE_DO!$B$5:$BC$548,54,FALSE)</f>
        <v>6615000</v>
      </c>
      <c r="Q253" s="17">
        <f>VLOOKUP(B253,[1]RPT_LNS_LUONG_CHE_DO!$B$5:$CD$916,81,FALSE)</f>
        <v>0</v>
      </c>
      <c r="R253" s="17">
        <f>VLOOKUP(B253,[1]RPT_PHU_CAP_TN!$B$5:$G$992,6,FALSE)</f>
        <v>0</v>
      </c>
      <c r="S253" s="17">
        <f>VLOOKUP(B253,[1]RPT_TIEN_AN_TRUA!$B$5:$I$993,8,FALSE)</f>
        <v>680000</v>
      </c>
      <c r="T253" s="17">
        <f>VLOOKUP(B253,[1]RPT_LNS_LUONG_CHE_DO!$B$5:$BX$920,75,FALSE)+VLOOKUP(B253,[1]RPT_LNS_LUONG_CHE_DO!$B$5:$BY$920,76,FALSE)</f>
        <v>435923.07692307694</v>
      </c>
      <c r="U253" s="13">
        <f>VLOOKUP(B253,[1]RPT_CAC_KHOAN_GIAM_TRU!$B$4:$I$472,7,FALSE) + VLOOKUP(B253,[1]RPT_CAC_KHOAN_GIAM_TRU!$B$4:$I$472,8,FALSE)</f>
        <v>145307.69230769231</v>
      </c>
      <c r="V253" s="17">
        <f t="shared" si="0"/>
        <v>7730923.076923077</v>
      </c>
      <c r="W253" s="18">
        <f>VLOOKUP(B253,[1]RPT_BAO_HIEM!$B$5:$N$992,11,FALSE)</f>
        <v>302240</v>
      </c>
      <c r="X253" s="18">
        <f>VLOOKUP(B253,[1]RPT_BAO_HIEM!$B$5:$N$992,12,FALSE)</f>
        <v>56670</v>
      </c>
      <c r="Y253" s="18">
        <f>VLOOKUP(B253,[1]RPT_BAO_HIEM!$B$5:$N$992,13,FALSE)</f>
        <v>37780</v>
      </c>
      <c r="Z253" s="19">
        <f>MIN(VLOOKUP(B253,[1]RPT_DOAN_PHI!$B$5:$H$894,7,FALSE),115000)</f>
        <v>37780</v>
      </c>
      <c r="AA253" s="18">
        <f>VLOOKUP(B253,[1]RPT_THUE!$B$5:$H$850,7,FALSE)</f>
        <v>0</v>
      </c>
      <c r="AB253" s="18">
        <f t="shared" si="1"/>
        <v>434470</v>
      </c>
      <c r="AC253" s="20">
        <f t="shared" si="2"/>
        <v>7296453.076923077</v>
      </c>
      <c r="AD253" s="20"/>
      <c r="AE253" s="20"/>
      <c r="AF253" s="20">
        <f t="shared" si="3"/>
        <v>7296453.076923077</v>
      </c>
    </row>
    <row r="254" spans="1:32" ht="19.5" customHeight="1">
      <c r="A254" s="12">
        <f t="shared" si="7"/>
        <v>248</v>
      </c>
      <c r="B254" s="40">
        <f>[1]GD_CHUNG!B256</f>
        <v>10668</v>
      </c>
      <c r="C254" s="42" t="str">
        <f>[1]GD_CHUNG!C256</f>
        <v>Đới Minh Khoa</v>
      </c>
      <c r="D254" s="42" t="str">
        <f>[1]GD_CHUNG!D256</f>
        <v>Nhân viên Bốc xếp</v>
      </c>
      <c r="E254" s="13" t="str">
        <f>[1]GD_CHUNG!G256</f>
        <v>HD3N</v>
      </c>
      <c r="F254" s="14">
        <f>VLOOKUP(B254,[1]GD_LCD_HS_LNS!$B$4:$E$993,4,FALSE)</f>
        <v>3778000</v>
      </c>
      <c r="G254" s="54">
        <f>VLOOKUP(B254,[1]GD_CHUNG!$B$5:$N$532,13,FALSE)</f>
        <v>10525139453011</v>
      </c>
      <c r="H254" s="15">
        <f>VLOOKUP(B254,[1]GD_CHAM_CONG!$C$6:$AN$934,38,FALSE)</f>
        <v>27</v>
      </c>
      <c r="I254" s="15">
        <f>VLOOKUP(B254,[1]GD_CHAM_CONG!$C$6:$AS$934,39,FALSE)+VLOOKUP(B254,[1]GD_CHAM_CONG!$C$6:$AS$934,40,FALSE)+VLOOKUP(B254,[1]GD_CHAM_CONG!$C$6:$AS$934,41,FALSE)+VLOOKUP(B254,[1]GD_CHAM_CONG!$C$6:$AS$934,42,FALSE)+VLOOKUP(B254,[1]GD_CHAM_CONG!$C$6:$AS$934,43,FALSE)</f>
        <v>0</v>
      </c>
      <c r="J254" s="15">
        <f>VLOOKUP(B254,[1]GD_CHAM_CONG!$C$6:$AV$934,44,FALSE)+VLOOKUP(B254,[1]GD_CHAM_CONG!$C$6:$AV$934,45,FALSE)+VLOOKUP(B254,[1]GD_CHAM_CONG!$C$6:$AV$934,46,FALSE)</f>
        <v>0</v>
      </c>
      <c r="K254" s="15">
        <f>VLOOKUP(B254,[1]GD_CHAM_CONG!$C$6:$AW$934,47,FALSE)</f>
        <v>0</v>
      </c>
      <c r="L254" s="15">
        <f>VLOOKUP(B254,[1]GD_CHAM_CONG!$C$6:$AZ$934,48,FALSE)</f>
        <v>0</v>
      </c>
      <c r="M254" s="15">
        <f>VLOOKUP(B254,[1]GD_CHAM_CONG!$C$6:$BF$934,50,FALSE)+VLOOKUP(B254,[1]GD_CHAM_CONG!$C$6:$BF$934,51,FALSE)+VLOOKUP(B254,[1]GD_CHAM_CONG!$C$6:$BF$934,52,FALSE)+VLOOKUP(B254,[1]GD_CHAM_CONG!$C$6:$BF$934,53,FALSE)+VLOOKUP(B254,[1]GD_CHAM_CONG!$C$6:$BF$934,54,FALSE)</f>
        <v>0</v>
      </c>
      <c r="N254" s="16">
        <f>VLOOKUP(B254,[1]GD_CHAM_CONG!$C$1:$BK$473,61,FALSE)</f>
        <v>1</v>
      </c>
      <c r="O254" s="16">
        <f>VLOOKUP(B254,[1]GD_LCD_HS_LNS!$B$4:$F$469,5,FALSE)</f>
        <v>1.59</v>
      </c>
      <c r="P254" s="17">
        <f>VLOOKUP(B254,[1]RPT_LNS_LUONG_CHE_DO!$B$5:$BC$548,54,FALSE)</f>
        <v>7155000</v>
      </c>
      <c r="Q254" s="17">
        <f>VLOOKUP(B254,[1]RPT_LNS_LUONG_CHE_DO!$B$5:$CD$916,81,FALSE)</f>
        <v>0</v>
      </c>
      <c r="R254" s="17">
        <f>VLOOKUP(B254,[1]RPT_PHU_CAP_TN!$B$5:$G$992,6,FALSE)</f>
        <v>310000</v>
      </c>
      <c r="S254" s="17">
        <f>VLOOKUP(B254,[1]RPT_TIEN_AN_TRUA!$B$5:$I$993,8,FALSE)</f>
        <v>680000</v>
      </c>
      <c r="T254" s="17">
        <f>VLOOKUP(B254,[1]RPT_LNS_LUONG_CHE_DO!$B$5:$BX$920,75,FALSE)+VLOOKUP(B254,[1]RPT_LNS_LUONG_CHE_DO!$B$5:$BY$920,76,FALSE)</f>
        <v>435923.07692307694</v>
      </c>
      <c r="U254" s="13">
        <f>VLOOKUP(B254,[1]RPT_CAC_KHOAN_GIAM_TRU!$B$4:$I$472,7,FALSE) + VLOOKUP(B254,[1]RPT_CAC_KHOAN_GIAM_TRU!$B$4:$I$472,8,FALSE)</f>
        <v>145307.69230769231</v>
      </c>
      <c r="V254" s="17">
        <f t="shared" si="0"/>
        <v>8580923.0769230761</v>
      </c>
      <c r="W254" s="18">
        <f>VLOOKUP(B254,[1]RPT_BAO_HIEM!$B$5:$N$992,11,FALSE)</f>
        <v>302240</v>
      </c>
      <c r="X254" s="18">
        <f>VLOOKUP(B254,[1]RPT_BAO_HIEM!$B$5:$N$992,12,FALSE)</f>
        <v>56670</v>
      </c>
      <c r="Y254" s="18">
        <f>VLOOKUP(B254,[1]RPT_BAO_HIEM!$B$5:$N$992,13,FALSE)</f>
        <v>37780</v>
      </c>
      <c r="Z254" s="19">
        <f>MIN(VLOOKUP(B254,[1]RPT_DOAN_PHI!$B$5:$H$894,7,FALSE),115000)</f>
        <v>37780</v>
      </c>
      <c r="AA254" s="18">
        <f>VLOOKUP(B254,[1]RPT_THUE!$B$5:$H$850,7,FALSE)</f>
        <v>0</v>
      </c>
      <c r="AB254" s="18">
        <f t="shared" si="1"/>
        <v>434470</v>
      </c>
      <c r="AC254" s="20">
        <f t="shared" si="2"/>
        <v>8146453.0769230761</v>
      </c>
      <c r="AD254" s="20"/>
      <c r="AE254" s="20"/>
      <c r="AF254" s="20">
        <f t="shared" si="3"/>
        <v>8146453.0769230761</v>
      </c>
    </row>
    <row r="255" spans="1:32" ht="19.5" customHeight="1">
      <c r="A255" s="12">
        <f t="shared" si="7"/>
        <v>249</v>
      </c>
      <c r="B255" s="40">
        <f>[1]GD_CHUNG!B257</f>
        <v>10669</v>
      </c>
      <c r="C255" s="42" t="str">
        <f>[1]GD_CHUNG!C257</f>
        <v>Nguyễn Xuân Tân</v>
      </c>
      <c r="D255" s="42" t="str">
        <f>[1]GD_CHUNG!D257</f>
        <v>Nhân viên Bốc xếp</v>
      </c>
      <c r="E255" s="13" t="str">
        <f>[1]GD_CHUNG!G257</f>
        <v>HD3N</v>
      </c>
      <c r="F255" s="14">
        <f>VLOOKUP(B255,[1]GD_LCD_HS_LNS!$B$4:$E$993,4,FALSE)</f>
        <v>3778000</v>
      </c>
      <c r="G255" s="54">
        <f>VLOOKUP(B255,[1]GD_CHUNG!$B$5:$N$532,13,FALSE)</f>
        <v>19025652320019</v>
      </c>
      <c r="H255" s="15">
        <f>VLOOKUP(B255,[1]GD_CHAM_CONG!$C$6:$AN$934,38,FALSE)</f>
        <v>27</v>
      </c>
      <c r="I255" s="15">
        <f>VLOOKUP(B255,[1]GD_CHAM_CONG!$C$6:$AS$934,39,FALSE)+VLOOKUP(B255,[1]GD_CHAM_CONG!$C$6:$AS$934,40,FALSE)+VLOOKUP(B255,[1]GD_CHAM_CONG!$C$6:$AS$934,41,FALSE)+VLOOKUP(B255,[1]GD_CHAM_CONG!$C$6:$AS$934,42,FALSE)+VLOOKUP(B255,[1]GD_CHAM_CONG!$C$6:$AS$934,43,FALSE)</f>
        <v>0</v>
      </c>
      <c r="J255" s="15">
        <f>VLOOKUP(B255,[1]GD_CHAM_CONG!$C$6:$AV$934,44,FALSE)+VLOOKUP(B255,[1]GD_CHAM_CONG!$C$6:$AV$934,45,FALSE)+VLOOKUP(B255,[1]GD_CHAM_CONG!$C$6:$AV$934,46,FALSE)</f>
        <v>0</v>
      </c>
      <c r="K255" s="15">
        <f>VLOOKUP(B255,[1]GD_CHAM_CONG!$C$6:$AW$934,47,FALSE)</f>
        <v>0</v>
      </c>
      <c r="L255" s="15">
        <f>VLOOKUP(B255,[1]GD_CHAM_CONG!$C$6:$AZ$934,48,FALSE)</f>
        <v>0</v>
      </c>
      <c r="M255" s="15">
        <f>VLOOKUP(B255,[1]GD_CHAM_CONG!$C$6:$BF$934,50,FALSE)+VLOOKUP(B255,[1]GD_CHAM_CONG!$C$6:$BF$934,51,FALSE)+VLOOKUP(B255,[1]GD_CHAM_CONG!$C$6:$BF$934,52,FALSE)+VLOOKUP(B255,[1]GD_CHAM_CONG!$C$6:$BF$934,53,FALSE)+VLOOKUP(B255,[1]GD_CHAM_CONG!$C$6:$BF$934,54,FALSE)</f>
        <v>0</v>
      </c>
      <c r="N255" s="16">
        <f>VLOOKUP(B255,[1]GD_CHAM_CONG!$C$1:$BK$473,61,FALSE)</f>
        <v>1</v>
      </c>
      <c r="O255" s="16">
        <f>VLOOKUP(B255,[1]GD_LCD_HS_LNS!$B$4:$F$469,5,FALSE)</f>
        <v>1.5</v>
      </c>
      <c r="P255" s="17">
        <f>VLOOKUP(B255,[1]RPT_LNS_LUONG_CHE_DO!$B$5:$BC$548,54,FALSE)</f>
        <v>6750000</v>
      </c>
      <c r="Q255" s="17">
        <f>VLOOKUP(B255,[1]RPT_LNS_LUONG_CHE_DO!$B$5:$CD$916,81,FALSE)</f>
        <v>0</v>
      </c>
      <c r="R255" s="17">
        <f>VLOOKUP(B255,[1]RPT_PHU_CAP_TN!$B$5:$G$992,6,FALSE)</f>
        <v>155000</v>
      </c>
      <c r="S255" s="17">
        <f>VLOOKUP(B255,[1]RPT_TIEN_AN_TRUA!$B$5:$I$993,8,FALSE)</f>
        <v>680000</v>
      </c>
      <c r="T255" s="17">
        <f>VLOOKUP(B255,[1]RPT_LNS_LUONG_CHE_DO!$B$5:$BX$920,75,FALSE)+VLOOKUP(B255,[1]RPT_LNS_LUONG_CHE_DO!$B$5:$BY$920,76,FALSE)</f>
        <v>435923.07692307694</v>
      </c>
      <c r="U255" s="13">
        <f>VLOOKUP(B255,[1]RPT_CAC_KHOAN_GIAM_TRU!$B$4:$I$472,7,FALSE) + VLOOKUP(B255,[1]RPT_CAC_KHOAN_GIAM_TRU!$B$4:$I$472,8,FALSE)</f>
        <v>145307.69230769231</v>
      </c>
      <c r="V255" s="17">
        <f t="shared" si="0"/>
        <v>8020923.076923077</v>
      </c>
      <c r="W255" s="18">
        <f>VLOOKUP(B255,[1]RPT_BAO_HIEM!$B$5:$N$992,11,FALSE)</f>
        <v>302240</v>
      </c>
      <c r="X255" s="18">
        <f>VLOOKUP(B255,[1]RPT_BAO_HIEM!$B$5:$N$992,12,FALSE)</f>
        <v>56670</v>
      </c>
      <c r="Y255" s="18">
        <f>VLOOKUP(B255,[1]RPT_BAO_HIEM!$B$5:$N$992,13,FALSE)</f>
        <v>37780</v>
      </c>
      <c r="Z255" s="19">
        <f>MIN(VLOOKUP(B255,[1]RPT_DOAN_PHI!$B$5:$H$894,7,FALSE),115000)</f>
        <v>37780</v>
      </c>
      <c r="AA255" s="18">
        <f>VLOOKUP(B255,[1]RPT_THUE!$B$5:$H$850,7,FALSE)</f>
        <v>0</v>
      </c>
      <c r="AB255" s="18">
        <f t="shared" si="1"/>
        <v>434470</v>
      </c>
      <c r="AC255" s="20">
        <f t="shared" si="2"/>
        <v>7586453.076923077</v>
      </c>
      <c r="AD255" s="20"/>
      <c r="AE255" s="20"/>
      <c r="AF255" s="20">
        <f t="shared" si="3"/>
        <v>7586453.076923077</v>
      </c>
    </row>
    <row r="256" spans="1:32" ht="19.5" customHeight="1">
      <c r="A256" s="12">
        <f t="shared" si="7"/>
        <v>250</v>
      </c>
      <c r="B256" s="40">
        <f>[1]GD_CHUNG!B258</f>
        <v>10670</v>
      </c>
      <c r="C256" s="42" t="str">
        <f>[1]GD_CHUNG!C258</f>
        <v>Nguyễn Văn Toàn</v>
      </c>
      <c r="D256" s="42" t="str">
        <f>[1]GD_CHUNG!D258</f>
        <v>Nhân viên Bốc xếp</v>
      </c>
      <c r="E256" s="13" t="str">
        <f>[1]GD_CHUNG!G258</f>
        <v>HDKX</v>
      </c>
      <c r="F256" s="14">
        <f>VLOOKUP(B256,[1]GD_LCD_HS_LNS!$B$4:$E$993,4,FALSE)</f>
        <v>3778000</v>
      </c>
      <c r="G256" s="54">
        <f>VLOOKUP(B256,[1]GD_CHUNG!$B$5:$N$532,13,FALSE)</f>
        <v>10522162915015</v>
      </c>
      <c r="H256" s="15">
        <f>VLOOKUP(B256,[1]GD_CHAM_CONG!$C$6:$AN$934,38,FALSE)</f>
        <v>27</v>
      </c>
      <c r="I256" s="15">
        <f>VLOOKUP(B256,[1]GD_CHAM_CONG!$C$6:$AS$934,39,FALSE)+VLOOKUP(B256,[1]GD_CHAM_CONG!$C$6:$AS$934,40,FALSE)+VLOOKUP(B256,[1]GD_CHAM_CONG!$C$6:$AS$934,41,FALSE)+VLOOKUP(B256,[1]GD_CHAM_CONG!$C$6:$AS$934,42,FALSE)+VLOOKUP(B256,[1]GD_CHAM_CONG!$C$6:$AS$934,43,FALSE)</f>
        <v>0</v>
      </c>
      <c r="J256" s="15">
        <f>VLOOKUP(B256,[1]GD_CHAM_CONG!$C$6:$AV$934,44,FALSE)+VLOOKUP(B256,[1]GD_CHAM_CONG!$C$6:$AV$934,45,FALSE)+VLOOKUP(B256,[1]GD_CHAM_CONG!$C$6:$AV$934,46,FALSE)</f>
        <v>0</v>
      </c>
      <c r="K256" s="15">
        <f>VLOOKUP(B256,[1]GD_CHAM_CONG!$C$6:$AW$934,47,FALSE)</f>
        <v>0</v>
      </c>
      <c r="L256" s="15">
        <f>VLOOKUP(B256,[1]GD_CHAM_CONG!$C$6:$AZ$934,48,FALSE)</f>
        <v>0</v>
      </c>
      <c r="M256" s="15">
        <f>VLOOKUP(B256,[1]GD_CHAM_CONG!$C$6:$BF$934,50,FALSE)+VLOOKUP(B256,[1]GD_CHAM_CONG!$C$6:$BF$934,51,FALSE)+VLOOKUP(B256,[1]GD_CHAM_CONG!$C$6:$BF$934,52,FALSE)+VLOOKUP(B256,[1]GD_CHAM_CONG!$C$6:$BF$934,53,FALSE)+VLOOKUP(B256,[1]GD_CHAM_CONG!$C$6:$BF$934,54,FALSE)</f>
        <v>0</v>
      </c>
      <c r="N256" s="16">
        <f>VLOOKUP(B256,[1]GD_CHAM_CONG!$C$1:$BK$473,61,FALSE)</f>
        <v>1.05</v>
      </c>
      <c r="O256" s="16">
        <f>VLOOKUP(B256,[1]GD_LCD_HS_LNS!$B$4:$F$469,5,FALSE)</f>
        <v>1.79</v>
      </c>
      <c r="P256" s="17">
        <f>VLOOKUP(B256,[1]RPT_LNS_LUONG_CHE_DO!$B$5:$BC$548,54,FALSE)</f>
        <v>8457750</v>
      </c>
      <c r="Q256" s="17">
        <f>VLOOKUP(B256,[1]RPT_LNS_LUONG_CHE_DO!$B$5:$CD$916,81,FALSE)</f>
        <v>0</v>
      </c>
      <c r="R256" s="17">
        <f>VLOOKUP(B256,[1]RPT_PHU_CAP_TN!$B$5:$G$992,6,FALSE)</f>
        <v>620000</v>
      </c>
      <c r="S256" s="17">
        <f>VLOOKUP(B256,[1]RPT_TIEN_AN_TRUA!$B$5:$I$993,8,FALSE)</f>
        <v>680000</v>
      </c>
      <c r="T256" s="17">
        <f>VLOOKUP(B256,[1]RPT_LNS_LUONG_CHE_DO!$B$5:$BX$920,75,FALSE)+VLOOKUP(B256,[1]RPT_LNS_LUONG_CHE_DO!$B$5:$BY$920,76,FALSE)</f>
        <v>435923.07692307694</v>
      </c>
      <c r="U256" s="13">
        <f>VLOOKUP(B256,[1]RPT_CAC_KHOAN_GIAM_TRU!$B$4:$I$472,7,FALSE) + VLOOKUP(B256,[1]RPT_CAC_KHOAN_GIAM_TRU!$B$4:$I$472,8,FALSE)</f>
        <v>145307.69230769231</v>
      </c>
      <c r="V256" s="17">
        <f t="shared" si="0"/>
        <v>10193673.076923076</v>
      </c>
      <c r="W256" s="18">
        <f>VLOOKUP(B256,[1]RPT_BAO_HIEM!$B$5:$N$992,11,FALSE)</f>
        <v>302240</v>
      </c>
      <c r="X256" s="18">
        <f>VLOOKUP(B256,[1]RPT_BAO_HIEM!$B$5:$N$992,12,FALSE)</f>
        <v>56670</v>
      </c>
      <c r="Y256" s="18">
        <f>VLOOKUP(B256,[1]RPT_BAO_HIEM!$B$5:$N$992,13,FALSE)</f>
        <v>37780</v>
      </c>
      <c r="Z256" s="19">
        <f>MIN(VLOOKUP(B256,[1]RPT_DOAN_PHI!$B$5:$H$894,7,FALSE),115000)</f>
        <v>37780</v>
      </c>
      <c r="AA256" s="18">
        <f>VLOOKUP(B256,[1]RPT_THUE!$B$5:$H$850,7,FALSE)</f>
        <v>0</v>
      </c>
      <c r="AB256" s="18">
        <f t="shared" si="1"/>
        <v>434470</v>
      </c>
      <c r="AC256" s="20">
        <f t="shared" si="2"/>
        <v>9759203.0769230761</v>
      </c>
      <c r="AD256" s="20"/>
      <c r="AE256" s="20"/>
      <c r="AF256" s="20">
        <f t="shared" si="3"/>
        <v>9759203.0769230761</v>
      </c>
    </row>
    <row r="257" spans="1:32" ht="19.5" customHeight="1">
      <c r="A257" s="12">
        <f t="shared" si="7"/>
        <v>251</v>
      </c>
      <c r="B257" s="40">
        <f>[1]GD_CHUNG!B259</f>
        <v>10672</v>
      </c>
      <c r="C257" s="42" t="str">
        <f>[1]GD_CHUNG!C259</f>
        <v>Triệu Tuấn Anh</v>
      </c>
      <c r="D257" s="42" t="str">
        <f>[1]GD_CHUNG!D259</f>
        <v>Nhân viên Bốc xếp</v>
      </c>
      <c r="E257" s="13" t="str">
        <f>[1]GD_CHUNG!G259</f>
        <v>HDKX</v>
      </c>
      <c r="F257" s="14">
        <f>VLOOKUP(B257,[1]GD_LCD_HS_LNS!$B$4:$E$993,4,FALSE)</f>
        <v>4166000</v>
      </c>
      <c r="G257" s="54">
        <f>VLOOKUP(B257,[1]GD_CHUNG!$B$5:$N$532,13,FALSE)</f>
        <v>10522162888018</v>
      </c>
      <c r="H257" s="15">
        <f>VLOOKUP(B257,[1]GD_CHAM_CONG!$C$6:$AN$934,38,FALSE)</f>
        <v>27</v>
      </c>
      <c r="I257" s="15">
        <f>VLOOKUP(B257,[1]GD_CHAM_CONG!$C$6:$AS$934,39,FALSE)+VLOOKUP(B257,[1]GD_CHAM_CONG!$C$6:$AS$934,40,FALSE)+VLOOKUP(B257,[1]GD_CHAM_CONG!$C$6:$AS$934,41,FALSE)+VLOOKUP(B257,[1]GD_CHAM_CONG!$C$6:$AS$934,42,FALSE)+VLOOKUP(B257,[1]GD_CHAM_CONG!$C$6:$AS$934,43,FALSE)</f>
        <v>0</v>
      </c>
      <c r="J257" s="15">
        <f>VLOOKUP(B257,[1]GD_CHAM_CONG!$C$6:$AV$934,44,FALSE)+VLOOKUP(B257,[1]GD_CHAM_CONG!$C$6:$AV$934,45,FALSE)+VLOOKUP(B257,[1]GD_CHAM_CONG!$C$6:$AV$934,46,FALSE)</f>
        <v>0</v>
      </c>
      <c r="K257" s="15">
        <f>VLOOKUP(B257,[1]GD_CHAM_CONG!$C$6:$AW$934,47,FALSE)</f>
        <v>0</v>
      </c>
      <c r="L257" s="15">
        <f>VLOOKUP(B257,[1]GD_CHAM_CONG!$C$6:$AZ$934,48,FALSE)</f>
        <v>0</v>
      </c>
      <c r="M257" s="15">
        <f>VLOOKUP(B257,[1]GD_CHAM_CONG!$C$6:$BF$934,50,FALSE)+VLOOKUP(B257,[1]GD_CHAM_CONG!$C$6:$BF$934,51,FALSE)+VLOOKUP(B257,[1]GD_CHAM_CONG!$C$6:$BF$934,52,FALSE)+VLOOKUP(B257,[1]GD_CHAM_CONG!$C$6:$BF$934,53,FALSE)+VLOOKUP(B257,[1]GD_CHAM_CONG!$C$6:$BF$934,54,FALSE)</f>
        <v>0</v>
      </c>
      <c r="N257" s="16">
        <f>VLOOKUP(B257,[1]GD_CHAM_CONG!$C$1:$BK$473,61,FALSE)</f>
        <v>1</v>
      </c>
      <c r="O257" s="16">
        <f>VLOOKUP(B257,[1]GD_LCD_HS_LNS!$B$4:$F$469,5,FALSE)</f>
        <v>1.68</v>
      </c>
      <c r="P257" s="17">
        <f>VLOOKUP(B257,[1]RPT_LNS_LUONG_CHE_DO!$B$5:$BC$548,54,FALSE)</f>
        <v>7560000</v>
      </c>
      <c r="Q257" s="17">
        <f>VLOOKUP(B257,[1]RPT_LNS_LUONG_CHE_DO!$B$5:$CD$916,81,FALSE)</f>
        <v>0</v>
      </c>
      <c r="R257" s="17">
        <f>VLOOKUP(B257,[1]RPT_PHU_CAP_TN!$B$5:$G$992,6,FALSE)</f>
        <v>0</v>
      </c>
      <c r="S257" s="17">
        <f>VLOOKUP(B257,[1]RPT_TIEN_AN_TRUA!$B$5:$I$993,8,FALSE)</f>
        <v>680000</v>
      </c>
      <c r="T257" s="17">
        <f>VLOOKUP(B257,[1]RPT_LNS_LUONG_CHE_DO!$B$5:$BX$920,75,FALSE)+VLOOKUP(B257,[1]RPT_LNS_LUONG_CHE_DO!$B$5:$BY$920,76,FALSE)</f>
        <v>480692.30769230775</v>
      </c>
      <c r="U257" s="13">
        <f>VLOOKUP(B257,[1]RPT_CAC_KHOAN_GIAM_TRU!$B$4:$I$472,7,FALSE) + VLOOKUP(B257,[1]RPT_CAC_KHOAN_GIAM_TRU!$B$4:$I$472,8,FALSE)</f>
        <v>160230.76923076925</v>
      </c>
      <c r="V257" s="17">
        <f t="shared" si="0"/>
        <v>8720692.307692308</v>
      </c>
      <c r="W257" s="18">
        <f>VLOOKUP(B257,[1]RPT_BAO_HIEM!$B$5:$N$992,11,FALSE)</f>
        <v>333280</v>
      </c>
      <c r="X257" s="18">
        <f>VLOOKUP(B257,[1]RPT_BAO_HIEM!$B$5:$N$992,12,FALSE)</f>
        <v>62490</v>
      </c>
      <c r="Y257" s="18">
        <f>VLOOKUP(B257,[1]RPT_BAO_HIEM!$B$5:$N$992,13,FALSE)</f>
        <v>41660</v>
      </c>
      <c r="Z257" s="19">
        <f>MIN(VLOOKUP(B257,[1]RPT_DOAN_PHI!$B$5:$H$894,7,FALSE),115000)</f>
        <v>41660</v>
      </c>
      <c r="AA257" s="18">
        <f>VLOOKUP(B257,[1]RPT_THUE!$B$5:$H$850,7,FALSE)</f>
        <v>0</v>
      </c>
      <c r="AB257" s="18">
        <f t="shared" si="1"/>
        <v>479090</v>
      </c>
      <c r="AC257" s="20">
        <f t="shared" si="2"/>
        <v>8241602.307692308</v>
      </c>
      <c r="AD257" s="21"/>
      <c r="AE257" s="20"/>
      <c r="AF257" s="20">
        <f t="shared" si="3"/>
        <v>8241602.307692308</v>
      </c>
    </row>
    <row r="258" spans="1:32" ht="19.5" customHeight="1">
      <c r="A258" s="12">
        <f t="shared" si="7"/>
        <v>252</v>
      </c>
      <c r="B258" s="40">
        <f>[1]GD_CHUNG!B260</f>
        <v>10674</v>
      </c>
      <c r="C258" s="42" t="str">
        <f>[1]GD_CHUNG!C260</f>
        <v>Nguyễn Văn Tuế</v>
      </c>
      <c r="D258" s="42" t="str">
        <f>[1]GD_CHUNG!D260</f>
        <v>Nhân viên Bốc xếp</v>
      </c>
      <c r="E258" s="13" t="str">
        <f>[1]GD_CHUNG!G260</f>
        <v>HD3N</v>
      </c>
      <c r="F258" s="14">
        <f>VLOOKUP(B258,[1]GD_LCD_HS_LNS!$B$4:$E$993,4,FALSE)</f>
        <v>3778000</v>
      </c>
      <c r="G258" s="54">
        <f>VLOOKUP(B258,[1]GD_CHUNG!$B$5:$N$532,13,FALSE)</f>
        <v>10523498981012</v>
      </c>
      <c r="H258" s="15">
        <f>VLOOKUP(B258,[1]GD_CHAM_CONG!$C$6:$AN$934,38,FALSE)</f>
        <v>27</v>
      </c>
      <c r="I258" s="15">
        <f>VLOOKUP(B258,[1]GD_CHAM_CONG!$C$6:$AS$934,39,FALSE)+VLOOKUP(B258,[1]GD_CHAM_CONG!$C$6:$AS$934,40,FALSE)+VLOOKUP(B258,[1]GD_CHAM_CONG!$C$6:$AS$934,41,FALSE)+VLOOKUP(B258,[1]GD_CHAM_CONG!$C$6:$AS$934,42,FALSE)+VLOOKUP(B258,[1]GD_CHAM_CONG!$C$6:$AS$934,43,FALSE)</f>
        <v>0</v>
      </c>
      <c r="J258" s="15">
        <f>VLOOKUP(B258,[1]GD_CHAM_CONG!$C$6:$AV$934,44,FALSE)+VLOOKUP(B258,[1]GD_CHAM_CONG!$C$6:$AV$934,45,FALSE)+VLOOKUP(B258,[1]GD_CHAM_CONG!$C$6:$AV$934,46,FALSE)</f>
        <v>0</v>
      </c>
      <c r="K258" s="15">
        <f>VLOOKUP(B258,[1]GD_CHAM_CONG!$C$6:$AW$934,47,FALSE)</f>
        <v>0</v>
      </c>
      <c r="L258" s="15">
        <f>VLOOKUP(B258,[1]GD_CHAM_CONG!$C$6:$AZ$934,48,FALSE)</f>
        <v>0</v>
      </c>
      <c r="M258" s="15">
        <f>VLOOKUP(B258,[1]GD_CHAM_CONG!$C$6:$BF$934,50,FALSE)+VLOOKUP(B258,[1]GD_CHAM_CONG!$C$6:$BF$934,51,FALSE)+VLOOKUP(B258,[1]GD_CHAM_CONG!$C$6:$BF$934,52,FALSE)+VLOOKUP(B258,[1]GD_CHAM_CONG!$C$6:$BF$934,53,FALSE)+VLOOKUP(B258,[1]GD_CHAM_CONG!$C$6:$BF$934,54,FALSE)</f>
        <v>0</v>
      </c>
      <c r="N258" s="15">
        <f>VLOOKUP(B258,[1]GD_CHAM_CONG!$C$1:$BK$473,61,FALSE)</f>
        <v>1</v>
      </c>
      <c r="O258" s="16">
        <f>VLOOKUP(B258,[1]GD_LCD_HS_LNS!$B$4:$F$469,5,FALSE)</f>
        <v>1.59</v>
      </c>
      <c r="P258" s="17">
        <f>VLOOKUP(B258,[1]RPT_LNS_LUONG_CHE_DO!$B$5:$BC$548,54,FALSE)</f>
        <v>7155000</v>
      </c>
      <c r="Q258" s="17">
        <f>VLOOKUP(B258,[1]RPT_LNS_LUONG_CHE_DO!$B$5:$CD$916,81,FALSE)</f>
        <v>0</v>
      </c>
      <c r="R258" s="17">
        <f>VLOOKUP(B258,[1]RPT_PHU_CAP_TN!$B$5:$G$992,6,FALSE)</f>
        <v>310000</v>
      </c>
      <c r="S258" s="17">
        <f>VLOOKUP(B258,[1]RPT_TIEN_AN_TRUA!$B$5:$I$993,8,FALSE)</f>
        <v>680000</v>
      </c>
      <c r="T258" s="17">
        <f>VLOOKUP(B258,[1]RPT_LNS_LUONG_CHE_DO!$B$5:$BX$920,75,FALSE)+VLOOKUP(B258,[1]RPT_LNS_LUONG_CHE_DO!$B$5:$BY$920,76,FALSE)</f>
        <v>435923.07692307694</v>
      </c>
      <c r="U258" s="13">
        <f>VLOOKUP(B258,[1]RPT_CAC_KHOAN_GIAM_TRU!$B$4:$I$472,7,FALSE) + VLOOKUP(B258,[1]RPT_CAC_KHOAN_GIAM_TRU!$B$4:$I$472,8,FALSE)</f>
        <v>145307.69230769231</v>
      </c>
      <c r="V258" s="17">
        <f t="shared" si="0"/>
        <v>8580923.0769230761</v>
      </c>
      <c r="W258" s="18">
        <f>VLOOKUP(B258,[1]RPT_BAO_HIEM!$B$5:$N$992,11,FALSE)</f>
        <v>302240</v>
      </c>
      <c r="X258" s="18">
        <f>VLOOKUP(B258,[1]RPT_BAO_HIEM!$B$5:$N$992,12,FALSE)</f>
        <v>56670</v>
      </c>
      <c r="Y258" s="18">
        <f>VLOOKUP(B258,[1]RPT_BAO_HIEM!$B$5:$N$992,13,FALSE)</f>
        <v>37780</v>
      </c>
      <c r="Z258" s="19">
        <f>MIN(VLOOKUP(B258,[1]RPT_DOAN_PHI!$B$5:$H$894,7,FALSE),115000)</f>
        <v>37780</v>
      </c>
      <c r="AA258" s="18">
        <f>VLOOKUP(B258,[1]RPT_THUE!$B$5:$H$850,7,FALSE)</f>
        <v>0</v>
      </c>
      <c r="AB258" s="18">
        <f t="shared" si="1"/>
        <v>434470</v>
      </c>
      <c r="AC258" s="20">
        <f t="shared" si="2"/>
        <v>8146453.0769230761</v>
      </c>
      <c r="AD258" s="21"/>
      <c r="AE258" s="20"/>
      <c r="AF258" s="20">
        <f t="shared" si="3"/>
        <v>8146453.0769230761</v>
      </c>
    </row>
    <row r="259" spans="1:32" ht="19.5" customHeight="1">
      <c r="A259" s="12">
        <f t="shared" si="7"/>
        <v>253</v>
      </c>
      <c r="B259" s="40">
        <f>[1]GD_CHUNG!B261</f>
        <v>10675</v>
      </c>
      <c r="C259" s="42" t="str">
        <f>[1]GD_CHUNG!C261</f>
        <v>Phạm Văn Bảy</v>
      </c>
      <c r="D259" s="42" t="str">
        <f>[1]GD_CHUNG!D261</f>
        <v>Nhân viên Bốc xếp</v>
      </c>
      <c r="E259" s="13" t="str">
        <f>[1]GD_CHUNG!G261</f>
        <v>HD3N</v>
      </c>
      <c r="F259" s="14">
        <f>VLOOKUP(B259,[1]GD_LCD_HS_LNS!$B$4:$E$993,4,FALSE)</f>
        <v>3778000</v>
      </c>
      <c r="G259" s="54">
        <f>VLOOKUP(B259,[1]GD_CHUNG!$B$5:$N$532,13,FALSE)</f>
        <v>10523215468012</v>
      </c>
      <c r="H259" s="15">
        <f>VLOOKUP(B259,[1]GD_CHAM_CONG!$C$6:$AN$934,38,FALSE)</f>
        <v>27</v>
      </c>
      <c r="I259" s="15">
        <f>VLOOKUP(B259,[1]GD_CHAM_CONG!$C$6:$AS$934,39,FALSE)+VLOOKUP(B259,[1]GD_CHAM_CONG!$C$6:$AS$934,40,FALSE)+VLOOKUP(B259,[1]GD_CHAM_CONG!$C$6:$AS$934,41,FALSE)+VLOOKUP(B259,[1]GD_CHAM_CONG!$C$6:$AS$934,42,FALSE)+VLOOKUP(B259,[1]GD_CHAM_CONG!$C$6:$AS$934,43,FALSE)</f>
        <v>0</v>
      </c>
      <c r="J259" s="15">
        <f>VLOOKUP(B259,[1]GD_CHAM_CONG!$C$6:$AV$934,44,FALSE)+VLOOKUP(B259,[1]GD_CHAM_CONG!$C$6:$AV$934,45,FALSE)+VLOOKUP(B259,[1]GD_CHAM_CONG!$C$6:$AV$934,46,FALSE)</f>
        <v>0</v>
      </c>
      <c r="K259" s="15">
        <f>VLOOKUP(B259,[1]GD_CHAM_CONG!$C$6:$AW$934,47,FALSE)</f>
        <v>0</v>
      </c>
      <c r="L259" s="15">
        <f>VLOOKUP(B259,[1]GD_CHAM_CONG!$C$6:$AZ$934,48,FALSE)</f>
        <v>0</v>
      </c>
      <c r="M259" s="15">
        <f>VLOOKUP(B259,[1]GD_CHAM_CONG!$C$6:$BF$934,50,FALSE)+VLOOKUP(B259,[1]GD_CHAM_CONG!$C$6:$BF$934,51,FALSE)+VLOOKUP(B259,[1]GD_CHAM_CONG!$C$6:$BF$934,52,FALSE)+VLOOKUP(B259,[1]GD_CHAM_CONG!$C$6:$BF$934,53,FALSE)+VLOOKUP(B259,[1]GD_CHAM_CONG!$C$6:$BF$934,54,FALSE)</f>
        <v>0</v>
      </c>
      <c r="N259" s="16">
        <f>VLOOKUP(B259,[1]GD_CHAM_CONG!$C$1:$BK$473,61,FALSE)</f>
        <v>1</v>
      </c>
      <c r="O259" s="16">
        <f>VLOOKUP(B259,[1]GD_LCD_HS_LNS!$B$4:$F$469,5,FALSE)</f>
        <v>1.59</v>
      </c>
      <c r="P259" s="17">
        <f>VLOOKUP(B259,[1]RPT_LNS_LUONG_CHE_DO!$B$5:$BC$548,54,FALSE)</f>
        <v>7155000</v>
      </c>
      <c r="Q259" s="17">
        <f>VLOOKUP(B259,[1]RPT_LNS_LUONG_CHE_DO!$B$5:$CD$916,81,FALSE)</f>
        <v>0</v>
      </c>
      <c r="R259" s="17">
        <f>VLOOKUP(B259,[1]RPT_PHU_CAP_TN!$B$5:$G$992,6,FALSE)</f>
        <v>155000</v>
      </c>
      <c r="S259" s="17">
        <f>VLOOKUP(B259,[1]RPT_TIEN_AN_TRUA!$B$5:$I$993,8,FALSE)</f>
        <v>680000</v>
      </c>
      <c r="T259" s="17">
        <f>VLOOKUP(B259,[1]RPT_LNS_LUONG_CHE_DO!$B$5:$BX$920,75,FALSE)+VLOOKUP(B259,[1]RPT_LNS_LUONG_CHE_DO!$B$5:$BY$920,76,FALSE)</f>
        <v>0</v>
      </c>
      <c r="U259" s="13">
        <f>VLOOKUP(B259,[1]RPT_CAC_KHOAN_GIAM_TRU!$B$4:$I$472,7,FALSE) + VLOOKUP(B259,[1]RPT_CAC_KHOAN_GIAM_TRU!$B$4:$I$472,8,FALSE)</f>
        <v>0</v>
      </c>
      <c r="V259" s="17">
        <f t="shared" si="0"/>
        <v>7990000</v>
      </c>
      <c r="W259" s="18">
        <f>VLOOKUP(B259,[1]RPT_BAO_HIEM!$B$5:$N$992,11,FALSE)</f>
        <v>302240</v>
      </c>
      <c r="X259" s="18">
        <f>VLOOKUP(B259,[1]RPT_BAO_HIEM!$B$5:$N$992,12,FALSE)</f>
        <v>56670</v>
      </c>
      <c r="Y259" s="18">
        <f>VLOOKUP(B259,[1]RPT_BAO_HIEM!$B$5:$N$992,13,FALSE)</f>
        <v>37780</v>
      </c>
      <c r="Z259" s="19">
        <f>MIN(VLOOKUP(B259,[1]RPT_DOAN_PHI!$B$5:$H$894,7,FALSE),115000)</f>
        <v>37780</v>
      </c>
      <c r="AA259" s="18">
        <f>VLOOKUP(B259,[1]RPT_THUE!$B$5:$H$850,7,FALSE)</f>
        <v>0</v>
      </c>
      <c r="AB259" s="18">
        <f t="shared" si="1"/>
        <v>434470</v>
      </c>
      <c r="AC259" s="20">
        <f t="shared" si="2"/>
        <v>7555530</v>
      </c>
      <c r="AD259" s="20"/>
      <c r="AE259" s="20"/>
      <c r="AF259" s="20">
        <f t="shared" si="3"/>
        <v>7555530</v>
      </c>
    </row>
    <row r="260" spans="1:32" ht="19.5" customHeight="1">
      <c r="A260" s="12">
        <f t="shared" si="7"/>
        <v>254</v>
      </c>
      <c r="B260" s="40">
        <f>[1]GD_CHUNG!B262</f>
        <v>10676</v>
      </c>
      <c r="C260" s="42" t="str">
        <f>[1]GD_CHUNG!C262</f>
        <v>Vương Khắc Hòa</v>
      </c>
      <c r="D260" s="42" t="str">
        <f>[1]GD_CHUNG!D262</f>
        <v>NV Lái xe - VHTTB</v>
      </c>
      <c r="E260" s="13" t="str">
        <f>[1]GD_CHUNG!G262</f>
        <v>HDKX</v>
      </c>
      <c r="F260" s="14">
        <f>VLOOKUP(B260,[1]GD_LCD_HS_LNS!$B$4:$E$993,4,FALSE)</f>
        <v>4166000</v>
      </c>
      <c r="G260" s="54">
        <f>VLOOKUP(B260,[1]GD_CHUNG!$B$5:$N$532,13,FALSE)</f>
        <v>10522162941016</v>
      </c>
      <c r="H260" s="15">
        <f>VLOOKUP(B260,[1]GD_CHAM_CONG!$C$6:$AN$934,38,FALSE)</f>
        <v>27</v>
      </c>
      <c r="I260" s="15">
        <f>VLOOKUP(B260,[1]GD_CHAM_CONG!$C$6:$AS$934,39,FALSE)+VLOOKUP(B260,[1]GD_CHAM_CONG!$C$6:$AS$934,40,FALSE)+VLOOKUP(B260,[1]GD_CHAM_CONG!$C$6:$AS$934,41,FALSE)+VLOOKUP(B260,[1]GD_CHAM_CONG!$C$6:$AS$934,42,FALSE)+VLOOKUP(B260,[1]GD_CHAM_CONG!$C$6:$AS$934,43,FALSE)</f>
        <v>0</v>
      </c>
      <c r="J260" s="15">
        <f>VLOOKUP(B260,[1]GD_CHAM_CONG!$C$6:$AV$934,44,FALSE)+VLOOKUP(B260,[1]GD_CHAM_CONG!$C$6:$AV$934,45,FALSE)+VLOOKUP(B260,[1]GD_CHAM_CONG!$C$6:$AV$934,46,FALSE)</f>
        <v>0</v>
      </c>
      <c r="K260" s="15">
        <f>VLOOKUP(B260,[1]GD_CHAM_CONG!$C$6:$AW$934,47,FALSE)</f>
        <v>0</v>
      </c>
      <c r="L260" s="15">
        <f>VLOOKUP(B260,[1]GD_CHAM_CONG!$C$6:$AZ$934,48,FALSE)</f>
        <v>0</v>
      </c>
      <c r="M260" s="15">
        <f>VLOOKUP(B260,[1]GD_CHAM_CONG!$C$6:$BF$934,50,FALSE)+VLOOKUP(B260,[1]GD_CHAM_CONG!$C$6:$BF$934,51,FALSE)+VLOOKUP(B260,[1]GD_CHAM_CONG!$C$6:$BF$934,52,FALSE)+VLOOKUP(B260,[1]GD_CHAM_CONG!$C$6:$BF$934,53,FALSE)+VLOOKUP(B260,[1]GD_CHAM_CONG!$C$6:$BF$934,54,FALSE)</f>
        <v>0</v>
      </c>
      <c r="N260" s="16">
        <f>VLOOKUP(B260,[1]GD_CHAM_CONG!$C$1:$BK$473,61,FALSE)</f>
        <v>1</v>
      </c>
      <c r="O260" s="16">
        <f>VLOOKUP(B260,[1]GD_LCD_HS_LNS!$B$4:$F$469,5,FALSE)</f>
        <v>1.68</v>
      </c>
      <c r="P260" s="17">
        <f>VLOOKUP(B260,[1]RPT_LNS_LUONG_CHE_DO!$B$5:$BC$548,54,FALSE)</f>
        <v>7560000</v>
      </c>
      <c r="Q260" s="17">
        <f>VLOOKUP(B260,[1]RPT_LNS_LUONG_CHE_DO!$B$5:$CD$916,81,FALSE)</f>
        <v>0</v>
      </c>
      <c r="R260" s="17">
        <f>VLOOKUP(B260,[1]RPT_PHU_CAP_TN!$B$5:$G$992,6,FALSE)</f>
        <v>0</v>
      </c>
      <c r="S260" s="17">
        <f>VLOOKUP(B260,[1]RPT_TIEN_AN_TRUA!$B$5:$I$993,8,FALSE)</f>
        <v>680000</v>
      </c>
      <c r="T260" s="17">
        <f>VLOOKUP(B260,[1]RPT_LNS_LUONG_CHE_DO!$B$5:$BX$920,75,FALSE)+VLOOKUP(B260,[1]RPT_LNS_LUONG_CHE_DO!$B$5:$BY$920,76,FALSE)</f>
        <v>480692.30769230775</v>
      </c>
      <c r="U260" s="13">
        <f>VLOOKUP(B260,[1]RPT_CAC_KHOAN_GIAM_TRU!$B$4:$I$472,7,FALSE) + VLOOKUP(B260,[1]RPT_CAC_KHOAN_GIAM_TRU!$B$4:$I$472,8,FALSE)</f>
        <v>160230.76923076925</v>
      </c>
      <c r="V260" s="17">
        <f t="shared" ref="V260:V471" si="8">SUM(P260:T260)</f>
        <v>8720692.307692308</v>
      </c>
      <c r="W260" s="18">
        <f>VLOOKUP(B260,[1]RPT_BAO_HIEM!$B$5:$N$992,11,FALSE)</f>
        <v>333280</v>
      </c>
      <c r="X260" s="18">
        <f>VLOOKUP(B260,[1]RPT_BAO_HIEM!$B$5:$N$992,12,FALSE)</f>
        <v>62490</v>
      </c>
      <c r="Y260" s="18">
        <f>VLOOKUP(B260,[1]RPT_BAO_HIEM!$B$5:$N$992,13,FALSE)</f>
        <v>41660</v>
      </c>
      <c r="Z260" s="19">
        <f>MIN(VLOOKUP(B260,[1]RPT_DOAN_PHI!$B$5:$H$894,7,FALSE),115000)</f>
        <v>41660</v>
      </c>
      <c r="AA260" s="18">
        <f>VLOOKUP(B260,[1]RPT_THUE!$B$5:$H$850,7,FALSE)</f>
        <v>0</v>
      </c>
      <c r="AB260" s="18">
        <f t="shared" ref="AB260:AB471" si="9">SUM(W260:AA260)</f>
        <v>479090</v>
      </c>
      <c r="AC260" s="20">
        <f t="shared" ref="AC260:AC471" si="10">V260-AB260</f>
        <v>8241602.307692308</v>
      </c>
      <c r="AD260" s="20"/>
      <c r="AE260" s="21"/>
      <c r="AF260" s="20">
        <f t="shared" ref="AF260:AF471" si="11">AC260-AD260+AE260</f>
        <v>8241602.307692308</v>
      </c>
    </row>
    <row r="261" spans="1:32" ht="19.5" customHeight="1">
      <c r="A261" s="12">
        <f t="shared" si="7"/>
        <v>255</v>
      </c>
      <c r="B261" s="40">
        <f>[1]GD_CHUNG!B263</f>
        <v>10677</v>
      </c>
      <c r="C261" s="42" t="str">
        <f>[1]GD_CHUNG!C263</f>
        <v>Vũ Văn Thành</v>
      </c>
      <c r="D261" s="42" t="str">
        <f>[1]GD_CHUNG!D263</f>
        <v>Nhân viên Bốc xếp</v>
      </c>
      <c r="E261" s="13" t="str">
        <f>[1]GD_CHUNG!G263</f>
        <v>HD3N</v>
      </c>
      <c r="F261" s="14">
        <f>VLOOKUP(B261,[1]GD_LCD_HS_LNS!$B$4:$E$993,4,FALSE)</f>
        <v>3778000</v>
      </c>
      <c r="G261" s="54">
        <f>VLOOKUP(B261,[1]GD_CHUNG!$B$5:$N$532,13,FALSE)</f>
        <v>10523498949011</v>
      </c>
      <c r="H261" s="15">
        <f>VLOOKUP(B261,[1]GD_CHAM_CONG!$C$6:$AN$934,38,FALSE)</f>
        <v>27</v>
      </c>
      <c r="I261" s="15">
        <f>VLOOKUP(B261,[1]GD_CHAM_CONG!$C$6:$AS$934,39,FALSE)+VLOOKUP(B261,[1]GD_CHAM_CONG!$C$6:$AS$934,40,FALSE)+VLOOKUP(B261,[1]GD_CHAM_CONG!$C$6:$AS$934,41,FALSE)+VLOOKUP(B261,[1]GD_CHAM_CONG!$C$6:$AS$934,42,FALSE)+VLOOKUP(B261,[1]GD_CHAM_CONG!$C$6:$AS$934,43,FALSE)</f>
        <v>0</v>
      </c>
      <c r="J261" s="15">
        <f>VLOOKUP(B261,[1]GD_CHAM_CONG!$C$6:$AV$934,44,FALSE)+VLOOKUP(B261,[1]GD_CHAM_CONG!$C$6:$AV$934,45,FALSE)+VLOOKUP(B261,[1]GD_CHAM_CONG!$C$6:$AV$934,46,FALSE)</f>
        <v>0</v>
      </c>
      <c r="K261" s="15">
        <f>VLOOKUP(B261,[1]GD_CHAM_CONG!$C$6:$AW$934,47,FALSE)</f>
        <v>0</v>
      </c>
      <c r="L261" s="15">
        <f>VLOOKUP(B261,[1]GD_CHAM_CONG!$C$6:$AZ$934,48,FALSE)</f>
        <v>0</v>
      </c>
      <c r="M261" s="15">
        <f>VLOOKUP(B261,[1]GD_CHAM_CONG!$C$6:$BF$934,50,FALSE)+VLOOKUP(B261,[1]GD_CHAM_CONG!$C$6:$BF$934,51,FALSE)+VLOOKUP(B261,[1]GD_CHAM_CONG!$C$6:$BF$934,52,FALSE)+VLOOKUP(B261,[1]GD_CHAM_CONG!$C$6:$BF$934,53,FALSE)+VLOOKUP(B261,[1]GD_CHAM_CONG!$C$6:$BF$934,54,FALSE)</f>
        <v>0</v>
      </c>
      <c r="N261" s="16">
        <f>VLOOKUP(B261,[1]GD_CHAM_CONG!$C$1:$BK$473,61,FALSE)</f>
        <v>1</v>
      </c>
      <c r="O261" s="16">
        <f>VLOOKUP(B261,[1]GD_LCD_HS_LNS!$B$4:$F$469,5,FALSE)</f>
        <v>1.59</v>
      </c>
      <c r="P261" s="17">
        <f>VLOOKUP(B261,[1]RPT_LNS_LUONG_CHE_DO!$B$5:$BC$548,54,FALSE)</f>
        <v>7155000</v>
      </c>
      <c r="Q261" s="17">
        <f>VLOOKUP(B261,[1]RPT_LNS_LUONG_CHE_DO!$B$5:$CD$916,81,FALSE)</f>
        <v>0</v>
      </c>
      <c r="R261" s="17">
        <f>VLOOKUP(B261,[1]RPT_PHU_CAP_TN!$B$5:$G$992,6,FALSE)</f>
        <v>0</v>
      </c>
      <c r="S261" s="17">
        <f>VLOOKUP(B261,[1]RPT_TIEN_AN_TRUA!$B$5:$I$993,8,FALSE)</f>
        <v>680000</v>
      </c>
      <c r="T261" s="17">
        <f>VLOOKUP(B261,[1]RPT_LNS_LUONG_CHE_DO!$B$5:$BX$920,75,FALSE)+VLOOKUP(B261,[1]RPT_LNS_LUONG_CHE_DO!$B$5:$BY$920,76,FALSE)</f>
        <v>435923.07692307694</v>
      </c>
      <c r="U261" s="13">
        <f>VLOOKUP(B261,[1]RPT_CAC_KHOAN_GIAM_TRU!$B$4:$I$472,7,FALSE) + VLOOKUP(B261,[1]RPT_CAC_KHOAN_GIAM_TRU!$B$4:$I$472,8,FALSE)</f>
        <v>145307.69230769231</v>
      </c>
      <c r="V261" s="17">
        <f t="shared" si="8"/>
        <v>8270923.076923077</v>
      </c>
      <c r="W261" s="18">
        <f>VLOOKUP(B261,[1]RPT_BAO_HIEM!$B$5:$N$992,11,FALSE)</f>
        <v>302240</v>
      </c>
      <c r="X261" s="18">
        <f>VLOOKUP(B261,[1]RPT_BAO_HIEM!$B$5:$N$992,12,FALSE)</f>
        <v>56670</v>
      </c>
      <c r="Y261" s="18">
        <f>VLOOKUP(B261,[1]RPT_BAO_HIEM!$B$5:$N$992,13,FALSE)</f>
        <v>37780</v>
      </c>
      <c r="Z261" s="19">
        <f>MIN(VLOOKUP(B261,[1]RPT_DOAN_PHI!$B$5:$H$894,7,FALSE),115000)</f>
        <v>37780</v>
      </c>
      <c r="AA261" s="18">
        <f>VLOOKUP(B261,[1]RPT_THUE!$B$5:$H$850,7,FALSE)</f>
        <v>0</v>
      </c>
      <c r="AB261" s="18">
        <f t="shared" si="9"/>
        <v>434470</v>
      </c>
      <c r="AC261" s="20">
        <f t="shared" si="10"/>
        <v>7836453.076923077</v>
      </c>
      <c r="AD261" s="20"/>
      <c r="AE261" s="20"/>
      <c r="AF261" s="20">
        <f t="shared" si="11"/>
        <v>7836453.076923077</v>
      </c>
    </row>
    <row r="262" spans="1:32" ht="19.5" customHeight="1">
      <c r="A262" s="12">
        <f t="shared" si="7"/>
        <v>256</v>
      </c>
      <c r="B262" s="40">
        <f>[1]GD_CHUNG!B265</f>
        <v>10679</v>
      </c>
      <c r="C262" s="42" t="str">
        <f>[1]GD_CHUNG!C265</f>
        <v>Lã Văn Thảo</v>
      </c>
      <c r="D262" s="42" t="str">
        <f>[1]GD_CHUNG!D265</f>
        <v>Nhân viên Bốc xếp</v>
      </c>
      <c r="E262" s="13" t="str">
        <f>[1]GD_CHUNG!G265</f>
        <v>HD3N</v>
      </c>
      <c r="F262" s="14">
        <f>VLOOKUP(B262,[1]GD_LCD_HS_LNS!$B$4:$E$993,4,FALSE)</f>
        <v>3778000</v>
      </c>
      <c r="G262" s="54">
        <f>VLOOKUP(B262,[1]GD_CHUNG!$B$5:$N$532,13,FALSE)</f>
        <v>10523498950011</v>
      </c>
      <c r="H262" s="15">
        <f>VLOOKUP(B262,[1]GD_CHAM_CONG!$C$6:$AN$934,38,FALSE)</f>
        <v>25</v>
      </c>
      <c r="I262" s="15">
        <f>VLOOKUP(B262,[1]GD_CHAM_CONG!$C$6:$AS$934,39,FALSE)+VLOOKUP(B262,[1]GD_CHAM_CONG!$C$6:$AS$934,40,FALSE)+VLOOKUP(B262,[1]GD_CHAM_CONG!$C$6:$AS$934,41,FALSE)+VLOOKUP(B262,[1]GD_CHAM_CONG!$C$6:$AS$934,42,FALSE)+VLOOKUP(B262,[1]GD_CHAM_CONG!$C$6:$AS$934,43,FALSE)</f>
        <v>2</v>
      </c>
      <c r="J262" s="15">
        <f>VLOOKUP(B262,[1]GD_CHAM_CONG!$C$6:$AV$934,44,FALSE)+VLOOKUP(B262,[1]GD_CHAM_CONG!$C$6:$AV$934,45,FALSE)+VLOOKUP(B262,[1]GD_CHAM_CONG!$C$6:$AV$934,46,FALSE)</f>
        <v>0</v>
      </c>
      <c r="K262" s="15">
        <f>VLOOKUP(B262,[1]GD_CHAM_CONG!$C$6:$AW$934,47,FALSE)</f>
        <v>0</v>
      </c>
      <c r="L262" s="15">
        <f>VLOOKUP(B262,[1]GD_CHAM_CONG!$C$6:$AZ$934,48,FALSE)</f>
        <v>0</v>
      </c>
      <c r="M262" s="15">
        <f>VLOOKUP(B262,[1]GD_CHAM_CONG!$C$6:$BF$934,50,FALSE)+VLOOKUP(B262,[1]GD_CHAM_CONG!$C$6:$BF$934,51,FALSE)+VLOOKUP(B262,[1]GD_CHAM_CONG!$C$6:$BF$934,52,FALSE)+VLOOKUP(B262,[1]GD_CHAM_CONG!$C$6:$BF$934,53,FALSE)+VLOOKUP(B262,[1]GD_CHAM_CONG!$C$6:$BF$934,54,FALSE)</f>
        <v>0</v>
      </c>
      <c r="N262" s="16">
        <f>VLOOKUP(B262,[1]GD_CHAM_CONG!$C$1:$BK$473,61,FALSE)</f>
        <v>1</v>
      </c>
      <c r="O262" s="16">
        <f>VLOOKUP(B262,[1]GD_LCD_HS_LNS!$B$4:$F$469,5,FALSE)</f>
        <v>1.59</v>
      </c>
      <c r="P262" s="17">
        <f>VLOOKUP(B262,[1]RPT_LNS_LUONG_CHE_DO!$B$5:$BC$548,54,FALSE)</f>
        <v>6625000</v>
      </c>
      <c r="Q262" s="17">
        <f>VLOOKUP(B262,[1]RPT_LNS_LUONG_CHE_DO!$B$5:$CD$916,81,FALSE)</f>
        <v>0</v>
      </c>
      <c r="R262" s="17">
        <f>VLOOKUP(B262,[1]RPT_PHU_CAP_TN!$B$5:$G$992,6,FALSE)</f>
        <v>0</v>
      </c>
      <c r="S262" s="17">
        <f>VLOOKUP(B262,[1]RPT_TIEN_AN_TRUA!$B$5:$I$993,8,FALSE)</f>
        <v>629629.62962962966</v>
      </c>
      <c r="T262" s="17">
        <f>VLOOKUP(B262,[1]RPT_LNS_LUONG_CHE_DO!$B$5:$BX$920,75,FALSE)+VLOOKUP(B262,[1]RPT_LNS_LUONG_CHE_DO!$B$5:$BY$920,76,FALSE)</f>
        <v>435923.07692307694</v>
      </c>
      <c r="U262" s="13">
        <f>VLOOKUP(B262,[1]RPT_CAC_KHOAN_GIAM_TRU!$B$4:$I$472,7,FALSE) + VLOOKUP(B262,[1]RPT_CAC_KHOAN_GIAM_TRU!$B$4:$I$472,8,FALSE)</f>
        <v>145307.69230769231</v>
      </c>
      <c r="V262" s="17">
        <f t="shared" si="8"/>
        <v>7690552.7065527067</v>
      </c>
      <c r="W262" s="18">
        <f>VLOOKUP(B262,[1]RPT_BAO_HIEM!$B$5:$N$992,11,FALSE)</f>
        <v>302240</v>
      </c>
      <c r="X262" s="18">
        <f>VLOOKUP(B262,[1]RPT_BAO_HIEM!$B$5:$N$992,12,FALSE)</f>
        <v>56670</v>
      </c>
      <c r="Y262" s="18">
        <f>VLOOKUP(B262,[1]RPT_BAO_HIEM!$B$5:$N$992,13,FALSE)</f>
        <v>37780</v>
      </c>
      <c r="Z262" s="19">
        <f>MIN(VLOOKUP(B262,[1]RPT_DOAN_PHI!$B$5:$H$894,7,FALSE),115000)</f>
        <v>37780</v>
      </c>
      <c r="AA262" s="18">
        <f>VLOOKUP(B262,[1]RPT_THUE!$B$5:$H$850,7,FALSE)</f>
        <v>0</v>
      </c>
      <c r="AB262" s="18">
        <f t="shared" si="9"/>
        <v>434470</v>
      </c>
      <c r="AC262" s="20">
        <f t="shared" si="10"/>
        <v>7256082.7065527067</v>
      </c>
      <c r="AD262" s="20"/>
      <c r="AE262" s="21"/>
      <c r="AF262" s="20">
        <f t="shared" si="11"/>
        <v>7256082.7065527067</v>
      </c>
    </row>
    <row r="263" spans="1:32" ht="19.5" customHeight="1">
      <c r="A263" s="12">
        <f t="shared" si="7"/>
        <v>257</v>
      </c>
      <c r="B263" s="40">
        <f>[1]GD_CHUNG!B266</f>
        <v>10680</v>
      </c>
      <c r="C263" s="42" t="str">
        <f>[1]GD_CHUNG!C266</f>
        <v>Nguyễn Thanh Bình</v>
      </c>
      <c r="D263" s="42" t="str">
        <f>[1]GD_CHUNG!D266</f>
        <v>Nhân viên Bốc xếp</v>
      </c>
      <c r="E263" s="13" t="str">
        <f>[1]GD_CHUNG!G266</f>
        <v>HDKX</v>
      </c>
      <c r="F263" s="14">
        <f>VLOOKUP(B263,[1]GD_LCD_HS_LNS!$B$4:$E$993,4,FALSE)</f>
        <v>3778000</v>
      </c>
      <c r="G263" s="54">
        <f>VLOOKUP(B263,[1]GD_CHUNG!$B$5:$N$532,13,FALSE)</f>
        <v>10522162869013</v>
      </c>
      <c r="H263" s="15">
        <f>VLOOKUP(B263,[1]GD_CHAM_CONG!$C$6:$AN$934,38,FALSE)</f>
        <v>17</v>
      </c>
      <c r="I263" s="15">
        <f>VLOOKUP(B263,[1]GD_CHAM_CONG!$C$6:$AS$934,39,FALSE)+VLOOKUP(B263,[1]GD_CHAM_CONG!$C$6:$AS$934,40,FALSE)+VLOOKUP(B263,[1]GD_CHAM_CONG!$C$6:$AS$934,41,FALSE)+VLOOKUP(B263,[1]GD_CHAM_CONG!$C$6:$AS$934,42,FALSE)+VLOOKUP(B263,[1]GD_CHAM_CONG!$C$6:$AS$934,43,FALSE)</f>
        <v>5</v>
      </c>
      <c r="J263" s="15">
        <f>VLOOKUP(B263,[1]GD_CHAM_CONG!$C$6:$AV$934,44,FALSE)+VLOOKUP(B263,[1]GD_CHAM_CONG!$C$6:$AV$934,45,FALSE)+VLOOKUP(B263,[1]GD_CHAM_CONG!$C$6:$AV$934,46,FALSE)</f>
        <v>0</v>
      </c>
      <c r="K263" s="15">
        <f>VLOOKUP(B263,[1]GD_CHAM_CONG!$C$6:$AW$934,47,FALSE)</f>
        <v>0</v>
      </c>
      <c r="L263" s="15">
        <f>VLOOKUP(B263,[1]GD_CHAM_CONG!$C$6:$AZ$934,48,FALSE)</f>
        <v>5</v>
      </c>
      <c r="M263" s="15">
        <f>VLOOKUP(B263,[1]GD_CHAM_CONG!$C$6:$BF$934,50,FALSE)+VLOOKUP(B263,[1]GD_CHAM_CONG!$C$6:$BF$934,51,FALSE)+VLOOKUP(B263,[1]GD_CHAM_CONG!$C$6:$BF$934,52,FALSE)+VLOOKUP(B263,[1]GD_CHAM_CONG!$C$6:$BF$934,53,FALSE)+VLOOKUP(B263,[1]GD_CHAM_CONG!$C$6:$BF$934,54,FALSE)</f>
        <v>0</v>
      </c>
      <c r="N263" s="16">
        <f>VLOOKUP(B263,[1]GD_CHAM_CONG!$C$1:$BK$473,61,FALSE)</f>
        <v>1</v>
      </c>
      <c r="O263" s="16">
        <f>VLOOKUP(B263,[1]GD_LCD_HS_LNS!$B$4:$F$469,5,FALSE)</f>
        <v>1.79</v>
      </c>
      <c r="P263" s="17">
        <f>VLOOKUP(B263,[1]RPT_LNS_LUONG_CHE_DO!$B$5:$BC$548,54,FALSE)</f>
        <v>5071666.666666667</v>
      </c>
      <c r="Q263" s="17">
        <f>VLOOKUP(B263,[1]RPT_LNS_LUONG_CHE_DO!$B$5:$CD$916,81,FALSE)</f>
        <v>726538.46153846162</v>
      </c>
      <c r="R263" s="17">
        <f>VLOOKUP(B263,[1]RPT_PHU_CAP_TN!$B$5:$G$992,6,FALSE)</f>
        <v>195185.1851851852</v>
      </c>
      <c r="S263" s="17">
        <f>VLOOKUP(B263,[1]RPT_TIEN_AN_TRUA!$B$5:$I$993,8,FALSE)</f>
        <v>428148.14814814815</v>
      </c>
      <c r="T263" s="17">
        <f>VLOOKUP(B263,[1]RPT_LNS_LUONG_CHE_DO!$B$5:$BX$920,75,FALSE)+VLOOKUP(B263,[1]RPT_LNS_LUONG_CHE_DO!$B$5:$BY$920,76,FALSE)</f>
        <v>435923.07692307694</v>
      </c>
      <c r="U263" s="13">
        <f>VLOOKUP(B263,[1]RPT_CAC_KHOAN_GIAM_TRU!$B$4:$I$472,7,FALSE) + VLOOKUP(B263,[1]RPT_CAC_KHOAN_GIAM_TRU!$B$4:$I$472,8,FALSE)</f>
        <v>145307.69230769231</v>
      </c>
      <c r="V263" s="17">
        <f t="shared" si="8"/>
        <v>6857461.5384615399</v>
      </c>
      <c r="W263" s="18">
        <f>VLOOKUP(B263,[1]RPT_BAO_HIEM!$B$5:$N$992,11,FALSE)</f>
        <v>302240</v>
      </c>
      <c r="X263" s="18">
        <f>VLOOKUP(B263,[1]RPT_BAO_HIEM!$B$5:$N$992,12,FALSE)</f>
        <v>56670</v>
      </c>
      <c r="Y263" s="18">
        <f>VLOOKUP(B263,[1]RPT_BAO_HIEM!$B$5:$N$992,13,FALSE)</f>
        <v>37780</v>
      </c>
      <c r="Z263" s="19">
        <f>MIN(VLOOKUP(B263,[1]RPT_DOAN_PHI!$B$5:$H$894,7,FALSE),115000)</f>
        <v>37780</v>
      </c>
      <c r="AA263" s="18">
        <f>VLOOKUP(B263,[1]RPT_THUE!$B$5:$H$850,7,FALSE)</f>
        <v>0</v>
      </c>
      <c r="AB263" s="18">
        <f t="shared" si="9"/>
        <v>434470</v>
      </c>
      <c r="AC263" s="20">
        <f t="shared" si="10"/>
        <v>6422991.5384615399</v>
      </c>
      <c r="AD263" s="20"/>
      <c r="AE263" s="21"/>
      <c r="AF263" s="20">
        <f t="shared" si="11"/>
        <v>6422991.5384615399</v>
      </c>
    </row>
    <row r="264" spans="1:32" ht="19.5" customHeight="1">
      <c r="A264" s="12">
        <f t="shared" si="7"/>
        <v>258</v>
      </c>
      <c r="B264" s="40">
        <f>[1]GD_CHUNG!B267</f>
        <v>11086</v>
      </c>
      <c r="C264" s="42" t="str">
        <f>[1]GD_CHUNG!C267</f>
        <v>Nguyễn Quốc Dũng</v>
      </c>
      <c r="D264" s="42" t="str">
        <f>[1]GD_CHUNG!D267</f>
        <v>Nhân viên Bốc xếp</v>
      </c>
      <c r="E264" s="13" t="str">
        <f>[1]GD_CHUNG!G267</f>
        <v>HD3N</v>
      </c>
      <c r="F264" s="14">
        <f>VLOOKUP(B264,[1]GD_LCD_HS_LNS!$B$4:$E$993,4,FALSE)</f>
        <v>3778000</v>
      </c>
      <c r="G264" s="54">
        <f>VLOOKUP(B264,[1]GD_CHUNG!$B$5:$N$532,13,FALSE)</f>
        <v>10823818666017</v>
      </c>
      <c r="H264" s="15">
        <f>VLOOKUP(B264,[1]GD_CHAM_CONG!$C$6:$AN$934,38,FALSE)</f>
        <v>14</v>
      </c>
      <c r="I264" s="15">
        <f>VLOOKUP(B264,[1]GD_CHAM_CONG!$C$6:$AS$934,39,FALSE)+VLOOKUP(B264,[1]GD_CHAM_CONG!$C$6:$AS$934,40,FALSE)+VLOOKUP(B264,[1]GD_CHAM_CONG!$C$6:$AS$934,41,FALSE)+VLOOKUP(B264,[1]GD_CHAM_CONG!$C$6:$AS$934,42,FALSE)+VLOOKUP(B264,[1]GD_CHAM_CONG!$C$6:$AS$934,43,FALSE)</f>
        <v>13</v>
      </c>
      <c r="J264" s="15">
        <f>VLOOKUP(B264,[1]GD_CHAM_CONG!$C$6:$AV$934,44,FALSE)+VLOOKUP(B264,[1]GD_CHAM_CONG!$C$6:$AV$934,45,FALSE)+VLOOKUP(B264,[1]GD_CHAM_CONG!$C$6:$AV$934,46,FALSE)</f>
        <v>0</v>
      </c>
      <c r="K264" s="15">
        <f>VLOOKUP(B264,[1]GD_CHAM_CONG!$C$6:$AW$934,47,FALSE)</f>
        <v>0</v>
      </c>
      <c r="L264" s="15">
        <f>VLOOKUP(B264,[1]GD_CHAM_CONG!$C$6:$AZ$934,48,FALSE)</f>
        <v>0</v>
      </c>
      <c r="M264" s="15">
        <f>VLOOKUP(B264,[1]GD_CHAM_CONG!$C$6:$BF$934,50,FALSE)+VLOOKUP(B264,[1]GD_CHAM_CONG!$C$6:$BF$934,51,FALSE)+VLOOKUP(B264,[1]GD_CHAM_CONG!$C$6:$BF$934,52,FALSE)+VLOOKUP(B264,[1]GD_CHAM_CONG!$C$6:$BF$934,53,FALSE)+VLOOKUP(B264,[1]GD_CHAM_CONG!$C$6:$BF$934,54,FALSE)</f>
        <v>0</v>
      </c>
      <c r="N264" s="16">
        <f>VLOOKUP(B264,[1]GD_CHAM_CONG!$C$1:$BK$473,61,FALSE)</f>
        <v>1</v>
      </c>
      <c r="O264" s="16">
        <f>VLOOKUP(B264,[1]GD_LCD_HS_LNS!$B$4:$F$469,5,FALSE)</f>
        <v>1.5</v>
      </c>
      <c r="P264" s="17">
        <f>VLOOKUP(B264,[1]RPT_LNS_LUONG_CHE_DO!$B$5:$BC$548,54,FALSE)</f>
        <v>3499999.9999999995</v>
      </c>
      <c r="Q264" s="17">
        <f>VLOOKUP(B264,[1]RPT_LNS_LUONG_CHE_DO!$B$5:$CD$916,81,FALSE)</f>
        <v>0</v>
      </c>
      <c r="R264" s="17">
        <f>VLOOKUP(B264,[1]RPT_PHU_CAP_TN!$B$5:$G$992,6,FALSE)</f>
        <v>80370.37037037038</v>
      </c>
      <c r="S264" s="17">
        <f>VLOOKUP(B264,[1]RPT_TIEN_AN_TRUA!$B$5:$I$993,8,FALSE)</f>
        <v>352592.59259259258</v>
      </c>
      <c r="T264" s="17">
        <f>VLOOKUP(B264,[1]RPT_LNS_LUONG_CHE_DO!$B$5:$BX$920,75,FALSE)+VLOOKUP(B264,[1]RPT_LNS_LUONG_CHE_DO!$B$5:$BY$920,76,FALSE)</f>
        <v>0</v>
      </c>
      <c r="U264" s="13">
        <f>VLOOKUP(B264,[1]RPT_CAC_KHOAN_GIAM_TRU!$B$4:$I$472,7,FALSE) + VLOOKUP(B264,[1]RPT_CAC_KHOAN_GIAM_TRU!$B$4:$I$472,8,FALSE)</f>
        <v>0</v>
      </c>
      <c r="V264" s="17">
        <f t="shared" si="8"/>
        <v>3932962.9629629627</v>
      </c>
      <c r="W264" s="18">
        <f>VLOOKUP(B264,[1]RPT_BAO_HIEM!$B$5:$N$992,11,FALSE)</f>
        <v>302240</v>
      </c>
      <c r="X264" s="18">
        <f>VLOOKUP(B264,[1]RPT_BAO_HIEM!$B$5:$N$992,12,FALSE)</f>
        <v>56670</v>
      </c>
      <c r="Y264" s="18">
        <f>VLOOKUP(B264,[1]RPT_BAO_HIEM!$B$5:$N$992,13,FALSE)</f>
        <v>37780</v>
      </c>
      <c r="Z264" s="19">
        <f>MIN(VLOOKUP(B264,[1]RPT_DOAN_PHI!$B$5:$H$894,7,FALSE),115000)</f>
        <v>37780</v>
      </c>
      <c r="AA264" s="18">
        <f>VLOOKUP(B264,[1]RPT_THUE!$B$5:$H$850,7,FALSE)</f>
        <v>0</v>
      </c>
      <c r="AB264" s="18">
        <f t="shared" si="9"/>
        <v>434470</v>
      </c>
      <c r="AC264" s="20">
        <f t="shared" si="10"/>
        <v>3498492.9629629627</v>
      </c>
      <c r="AD264" s="20"/>
      <c r="AE264" s="20"/>
      <c r="AF264" s="20">
        <f t="shared" si="11"/>
        <v>3498492.9629629627</v>
      </c>
    </row>
    <row r="265" spans="1:32" ht="19.5" customHeight="1">
      <c r="A265" s="12">
        <f t="shared" ref="A265:A328" si="12">+A264+1</f>
        <v>259</v>
      </c>
      <c r="B265" s="40">
        <f>[1]GD_CHUNG!B268</f>
        <v>11092</v>
      </c>
      <c r="C265" s="42" t="str">
        <f>[1]GD_CHUNG!C268</f>
        <v>Nguyễn Thành Long</v>
      </c>
      <c r="D265" s="42" t="str">
        <f>[1]GD_CHUNG!D268</f>
        <v>Nhân viên Bốc xếp</v>
      </c>
      <c r="E265" s="13" t="str">
        <f>[1]GD_CHUNG!G268</f>
        <v>HD3N</v>
      </c>
      <c r="F265" s="14">
        <f>VLOOKUP(B265,[1]GD_LCD_HS_LNS!$B$4:$E$993,4,FALSE)</f>
        <v>3778000</v>
      </c>
      <c r="G265" s="54">
        <f>VLOOKUP(B265,[1]GD_CHUNG!$B$5:$N$532,13,FALSE)</f>
        <v>10521950496019</v>
      </c>
      <c r="H265" s="15">
        <f>VLOOKUP(B265,[1]GD_CHAM_CONG!$C$6:$AN$934,38,FALSE)</f>
        <v>27</v>
      </c>
      <c r="I265" s="15">
        <f>VLOOKUP(B265,[1]GD_CHAM_CONG!$C$6:$AS$934,39,FALSE)+VLOOKUP(B265,[1]GD_CHAM_CONG!$C$6:$AS$934,40,FALSE)+VLOOKUP(B265,[1]GD_CHAM_CONG!$C$6:$AS$934,41,FALSE)+VLOOKUP(B265,[1]GD_CHAM_CONG!$C$6:$AS$934,42,FALSE)+VLOOKUP(B265,[1]GD_CHAM_CONG!$C$6:$AS$934,43,FALSE)</f>
        <v>0</v>
      </c>
      <c r="J265" s="15">
        <f>VLOOKUP(B265,[1]GD_CHAM_CONG!$C$6:$AV$934,44,FALSE)+VLOOKUP(B265,[1]GD_CHAM_CONG!$C$6:$AV$934,45,FALSE)+VLOOKUP(B265,[1]GD_CHAM_CONG!$C$6:$AV$934,46,FALSE)</f>
        <v>0</v>
      </c>
      <c r="K265" s="15">
        <f>VLOOKUP(B265,[1]GD_CHAM_CONG!$C$6:$AW$934,47,FALSE)</f>
        <v>0</v>
      </c>
      <c r="L265" s="15">
        <f>VLOOKUP(B265,[1]GD_CHAM_CONG!$C$6:$AZ$934,48,FALSE)</f>
        <v>0</v>
      </c>
      <c r="M265" s="15">
        <f>VLOOKUP(B265,[1]GD_CHAM_CONG!$C$6:$BF$934,50,FALSE)+VLOOKUP(B265,[1]GD_CHAM_CONG!$C$6:$BF$934,51,FALSE)+VLOOKUP(B265,[1]GD_CHAM_CONG!$C$6:$BF$934,52,FALSE)+VLOOKUP(B265,[1]GD_CHAM_CONG!$C$6:$BF$934,53,FALSE)+VLOOKUP(B265,[1]GD_CHAM_CONG!$C$6:$BF$934,54,FALSE)</f>
        <v>0</v>
      </c>
      <c r="N265" s="16">
        <f>VLOOKUP(B265,[1]GD_CHAM_CONG!$C$1:$BK$473,61,FALSE)</f>
        <v>1</v>
      </c>
      <c r="O265" s="16">
        <f>VLOOKUP(B265,[1]GD_LCD_HS_LNS!$B$4:$F$469,5,FALSE)</f>
        <v>1.5</v>
      </c>
      <c r="P265" s="17">
        <f>VLOOKUP(B265,[1]RPT_LNS_LUONG_CHE_DO!$B$5:$BC$548,54,FALSE)</f>
        <v>6750000</v>
      </c>
      <c r="Q265" s="17">
        <f>VLOOKUP(B265,[1]RPT_LNS_LUONG_CHE_DO!$B$5:$CD$916,81,FALSE)</f>
        <v>0</v>
      </c>
      <c r="R265" s="17">
        <f>VLOOKUP(B265,[1]RPT_PHU_CAP_TN!$B$5:$G$992,6,FALSE)</f>
        <v>0</v>
      </c>
      <c r="S265" s="17">
        <f>VLOOKUP(B265,[1]RPT_TIEN_AN_TRUA!$B$5:$I$993,8,FALSE)</f>
        <v>680000</v>
      </c>
      <c r="T265" s="17">
        <f>VLOOKUP(B265,[1]RPT_LNS_LUONG_CHE_DO!$B$5:$BX$920,75,FALSE)+VLOOKUP(B265,[1]RPT_LNS_LUONG_CHE_DO!$B$5:$BY$920,76,FALSE)</f>
        <v>435923.07692307694</v>
      </c>
      <c r="U265" s="13">
        <f>VLOOKUP(B265,[1]RPT_CAC_KHOAN_GIAM_TRU!$B$4:$I$472,7,FALSE) + VLOOKUP(B265,[1]RPT_CAC_KHOAN_GIAM_TRU!$B$4:$I$472,8,FALSE)</f>
        <v>145307.69230769231</v>
      </c>
      <c r="V265" s="17">
        <f t="shared" si="8"/>
        <v>7865923.076923077</v>
      </c>
      <c r="W265" s="18">
        <f>VLOOKUP(B265,[1]RPT_BAO_HIEM!$B$5:$N$992,11,FALSE)</f>
        <v>302240</v>
      </c>
      <c r="X265" s="18">
        <f>VLOOKUP(B265,[1]RPT_BAO_HIEM!$B$5:$N$992,12,FALSE)</f>
        <v>56670</v>
      </c>
      <c r="Y265" s="18">
        <f>VLOOKUP(B265,[1]RPT_BAO_HIEM!$B$5:$N$992,13,FALSE)</f>
        <v>37780</v>
      </c>
      <c r="Z265" s="19">
        <f>MIN(VLOOKUP(B265,[1]RPT_DOAN_PHI!$B$5:$H$894,7,FALSE),115000)</f>
        <v>37780</v>
      </c>
      <c r="AA265" s="18">
        <f>VLOOKUP(B265,[1]RPT_THUE!$B$5:$H$850,7,FALSE)</f>
        <v>0</v>
      </c>
      <c r="AB265" s="18">
        <f t="shared" si="9"/>
        <v>434470</v>
      </c>
      <c r="AC265" s="20">
        <f t="shared" si="10"/>
        <v>7431453.076923077</v>
      </c>
      <c r="AD265" s="20"/>
      <c r="AE265" s="20"/>
      <c r="AF265" s="20">
        <f t="shared" si="11"/>
        <v>7431453.076923077</v>
      </c>
    </row>
    <row r="266" spans="1:32" ht="19.5" customHeight="1">
      <c r="A266" s="12">
        <f t="shared" si="12"/>
        <v>260</v>
      </c>
      <c r="B266" s="40">
        <f>[1]GD_CHUNG!B269</f>
        <v>11094</v>
      </c>
      <c r="C266" s="42" t="str">
        <f>[1]GD_CHUNG!C269</f>
        <v>Nguyễn Xuân Đỏ</v>
      </c>
      <c r="D266" s="42" t="str">
        <f>[1]GD_CHUNG!D269</f>
        <v>Nhân viên Bốc xếp</v>
      </c>
      <c r="E266" s="13" t="str">
        <f>[1]GD_CHUNG!G269</f>
        <v>HD3N</v>
      </c>
      <c r="F266" s="14">
        <f>VLOOKUP(B266,[1]GD_LCD_HS_LNS!$B$4:$E$993,4,FALSE)</f>
        <v>3778000</v>
      </c>
      <c r="G266" s="54">
        <f>VLOOKUP(B266,[1]GD_CHUNG!$B$5:$N$532,13,FALSE)</f>
        <v>19026970133011</v>
      </c>
      <c r="H266" s="15">
        <f>VLOOKUP(B266,[1]GD_CHAM_CONG!$C$6:$AN$934,38,FALSE)</f>
        <v>27</v>
      </c>
      <c r="I266" s="15">
        <f>VLOOKUP(B266,[1]GD_CHAM_CONG!$C$6:$AS$934,39,FALSE)+VLOOKUP(B266,[1]GD_CHAM_CONG!$C$6:$AS$934,40,FALSE)+VLOOKUP(B266,[1]GD_CHAM_CONG!$C$6:$AS$934,41,FALSE)+VLOOKUP(B266,[1]GD_CHAM_CONG!$C$6:$AS$934,42,FALSE)+VLOOKUP(B266,[1]GD_CHAM_CONG!$C$6:$AS$934,43,FALSE)</f>
        <v>0</v>
      </c>
      <c r="J266" s="15">
        <f>VLOOKUP(B266,[1]GD_CHAM_CONG!$C$6:$AV$934,44,FALSE)+VLOOKUP(B266,[1]GD_CHAM_CONG!$C$6:$AV$934,45,FALSE)+VLOOKUP(B266,[1]GD_CHAM_CONG!$C$6:$AV$934,46,FALSE)</f>
        <v>0</v>
      </c>
      <c r="K266" s="15">
        <f>VLOOKUP(B266,[1]GD_CHAM_CONG!$C$6:$AW$934,47,FALSE)</f>
        <v>0</v>
      </c>
      <c r="L266" s="15">
        <f>VLOOKUP(B266,[1]GD_CHAM_CONG!$C$6:$AZ$934,48,FALSE)</f>
        <v>0</v>
      </c>
      <c r="M266" s="15">
        <f>VLOOKUP(B266,[1]GD_CHAM_CONG!$C$6:$BF$934,50,FALSE)+VLOOKUP(B266,[1]GD_CHAM_CONG!$C$6:$BF$934,51,FALSE)+VLOOKUP(B266,[1]GD_CHAM_CONG!$C$6:$BF$934,52,FALSE)+VLOOKUP(B266,[1]GD_CHAM_CONG!$C$6:$BF$934,53,FALSE)+VLOOKUP(B266,[1]GD_CHAM_CONG!$C$6:$BF$934,54,FALSE)</f>
        <v>0</v>
      </c>
      <c r="N266" s="15">
        <f>VLOOKUP(B266,[1]GD_CHAM_CONG!$C$1:$BK$473,61,FALSE)</f>
        <v>0.95</v>
      </c>
      <c r="O266" s="16">
        <f>VLOOKUP(B266,[1]GD_LCD_HS_LNS!$B$4:$F$469,5,FALSE)</f>
        <v>1.5</v>
      </c>
      <c r="P266" s="17">
        <f>VLOOKUP(B266,[1]RPT_LNS_LUONG_CHE_DO!$B$5:$BC$548,54,FALSE)</f>
        <v>6412499.9999999991</v>
      </c>
      <c r="Q266" s="17">
        <f>VLOOKUP(B266,[1]RPT_LNS_LUONG_CHE_DO!$B$5:$CD$916,81,FALSE)</f>
        <v>0</v>
      </c>
      <c r="R266" s="17">
        <f>VLOOKUP(B266,[1]RPT_PHU_CAP_TN!$B$5:$G$992,6,FALSE)</f>
        <v>155000</v>
      </c>
      <c r="S266" s="17">
        <f>VLOOKUP(B266,[1]RPT_TIEN_AN_TRUA!$B$5:$I$993,8,FALSE)</f>
        <v>680000</v>
      </c>
      <c r="T266" s="17">
        <f>VLOOKUP(B266,[1]RPT_LNS_LUONG_CHE_DO!$B$5:$BX$920,75,FALSE)+VLOOKUP(B266,[1]RPT_LNS_LUONG_CHE_DO!$B$5:$BY$920,76,FALSE)</f>
        <v>0</v>
      </c>
      <c r="U266" s="13">
        <f>VLOOKUP(B266,[1]RPT_CAC_KHOAN_GIAM_TRU!$B$4:$I$472,7,FALSE) + VLOOKUP(B266,[1]RPT_CAC_KHOAN_GIAM_TRU!$B$4:$I$472,8,FALSE)</f>
        <v>0</v>
      </c>
      <c r="V266" s="17">
        <f t="shared" si="8"/>
        <v>7247499.9999999991</v>
      </c>
      <c r="W266" s="18">
        <f>VLOOKUP(B266,[1]RPT_BAO_HIEM!$B$5:$N$992,11,FALSE)</f>
        <v>302240</v>
      </c>
      <c r="X266" s="18">
        <f>VLOOKUP(B266,[1]RPT_BAO_HIEM!$B$5:$N$992,12,FALSE)</f>
        <v>56670</v>
      </c>
      <c r="Y266" s="18">
        <f>VLOOKUP(B266,[1]RPT_BAO_HIEM!$B$5:$N$992,13,FALSE)</f>
        <v>37780</v>
      </c>
      <c r="Z266" s="19">
        <f>MIN(VLOOKUP(B266,[1]RPT_DOAN_PHI!$B$5:$H$894,7,FALSE),115000)</f>
        <v>37780</v>
      </c>
      <c r="AA266" s="18">
        <f>VLOOKUP(B266,[1]RPT_THUE!$B$5:$H$850,7,FALSE)</f>
        <v>0</v>
      </c>
      <c r="AB266" s="18">
        <f t="shared" si="9"/>
        <v>434470</v>
      </c>
      <c r="AC266" s="20">
        <f t="shared" si="10"/>
        <v>6813029.9999999991</v>
      </c>
      <c r="AD266" s="20"/>
      <c r="AE266" s="20"/>
      <c r="AF266" s="20">
        <f t="shared" si="11"/>
        <v>6813029.9999999991</v>
      </c>
    </row>
    <row r="267" spans="1:32" ht="19.5" customHeight="1">
      <c r="A267" s="12">
        <f t="shared" si="12"/>
        <v>261</v>
      </c>
      <c r="B267" s="40">
        <f>[1]GD_CHUNG!B270</f>
        <v>11095</v>
      </c>
      <c r="C267" s="42" t="str">
        <f>[1]GD_CHUNG!C270</f>
        <v>Đỗ Văn Phụng</v>
      </c>
      <c r="D267" s="42" t="str">
        <f>[1]GD_CHUNG!D270</f>
        <v>Nhân viên Bốc xếp</v>
      </c>
      <c r="E267" s="13" t="str">
        <f>[1]GD_CHUNG!G270</f>
        <v>HD3N</v>
      </c>
      <c r="F267" s="14">
        <f>VLOOKUP(B267,[1]GD_LCD_HS_LNS!$B$4:$E$993,4,FALSE)</f>
        <v>3778000</v>
      </c>
      <c r="G267" s="54">
        <f>VLOOKUP(B267,[1]GD_CHUNG!$B$5:$N$532,13,FALSE)</f>
        <v>19026970134018</v>
      </c>
      <c r="H267" s="15">
        <f>VLOOKUP(B267,[1]GD_CHAM_CONG!$C$6:$AN$934,38,FALSE)</f>
        <v>26</v>
      </c>
      <c r="I267" s="15">
        <f>VLOOKUP(B267,[1]GD_CHAM_CONG!$C$6:$AS$934,39,FALSE)+VLOOKUP(B267,[1]GD_CHAM_CONG!$C$6:$AS$934,40,FALSE)+VLOOKUP(B267,[1]GD_CHAM_CONG!$C$6:$AS$934,41,FALSE)+VLOOKUP(B267,[1]GD_CHAM_CONG!$C$6:$AS$934,42,FALSE)+VLOOKUP(B267,[1]GD_CHAM_CONG!$C$6:$AS$934,43,FALSE)</f>
        <v>1</v>
      </c>
      <c r="J267" s="15">
        <f>VLOOKUP(B267,[1]GD_CHAM_CONG!$C$6:$AV$934,44,FALSE)+VLOOKUP(B267,[1]GD_CHAM_CONG!$C$6:$AV$934,45,FALSE)+VLOOKUP(B267,[1]GD_CHAM_CONG!$C$6:$AV$934,46,FALSE)</f>
        <v>0</v>
      </c>
      <c r="K267" s="15">
        <f>VLOOKUP(B267,[1]GD_CHAM_CONG!$C$6:$AW$934,47,FALSE)</f>
        <v>0</v>
      </c>
      <c r="L267" s="15">
        <f>VLOOKUP(B267,[1]GD_CHAM_CONG!$C$6:$AZ$934,48,FALSE)</f>
        <v>0</v>
      </c>
      <c r="M267" s="15">
        <f>VLOOKUP(B267,[1]GD_CHAM_CONG!$C$6:$BF$934,50,FALSE)+VLOOKUP(B267,[1]GD_CHAM_CONG!$C$6:$BF$934,51,FALSE)+VLOOKUP(B267,[1]GD_CHAM_CONG!$C$6:$BF$934,52,FALSE)+VLOOKUP(B267,[1]GD_CHAM_CONG!$C$6:$BF$934,53,FALSE)+VLOOKUP(B267,[1]GD_CHAM_CONG!$C$6:$BF$934,54,FALSE)</f>
        <v>0</v>
      </c>
      <c r="N267" s="16">
        <f>VLOOKUP(B267,[1]GD_CHAM_CONG!$C$1:$BK$473,61,FALSE)</f>
        <v>1</v>
      </c>
      <c r="O267" s="16">
        <f>VLOOKUP(B267,[1]GD_LCD_HS_LNS!$B$4:$F$469,5,FALSE)</f>
        <v>1.5</v>
      </c>
      <c r="P267" s="17">
        <f>VLOOKUP(B267,[1]RPT_LNS_LUONG_CHE_DO!$B$5:$BC$548,54,FALSE)</f>
        <v>6500000</v>
      </c>
      <c r="Q267" s="17">
        <f>VLOOKUP(B267,[1]RPT_LNS_LUONG_CHE_DO!$B$5:$CD$916,81,FALSE)</f>
        <v>0</v>
      </c>
      <c r="R267" s="17">
        <f>VLOOKUP(B267,[1]RPT_PHU_CAP_TN!$B$5:$G$992,6,FALSE)</f>
        <v>0</v>
      </c>
      <c r="S267" s="17">
        <f>VLOOKUP(B267,[1]RPT_TIEN_AN_TRUA!$B$5:$I$993,8,FALSE)</f>
        <v>654814.81481481483</v>
      </c>
      <c r="T267" s="17">
        <f>VLOOKUP(B267,[1]RPT_LNS_LUONG_CHE_DO!$B$5:$BX$920,75,FALSE)+VLOOKUP(B267,[1]RPT_LNS_LUONG_CHE_DO!$B$5:$BY$920,76,FALSE)</f>
        <v>0</v>
      </c>
      <c r="U267" s="13">
        <f>VLOOKUP(B267,[1]RPT_CAC_KHOAN_GIAM_TRU!$B$4:$I$472,7,FALSE) + VLOOKUP(B267,[1]RPT_CAC_KHOAN_GIAM_TRU!$B$4:$I$472,8,FALSE)</f>
        <v>0</v>
      </c>
      <c r="V267" s="17">
        <f t="shared" si="8"/>
        <v>7154814.8148148153</v>
      </c>
      <c r="W267" s="18">
        <f>VLOOKUP(B267,[1]RPT_BAO_HIEM!$B$5:$N$992,11,FALSE)</f>
        <v>302240</v>
      </c>
      <c r="X267" s="18">
        <f>VLOOKUP(B267,[1]RPT_BAO_HIEM!$B$5:$N$992,12,FALSE)</f>
        <v>56670</v>
      </c>
      <c r="Y267" s="18">
        <f>VLOOKUP(B267,[1]RPT_BAO_HIEM!$B$5:$N$992,13,FALSE)</f>
        <v>37780</v>
      </c>
      <c r="Z267" s="19">
        <f>MIN(VLOOKUP(B267,[1]RPT_DOAN_PHI!$B$5:$H$894,7,FALSE),115000)</f>
        <v>37780</v>
      </c>
      <c r="AA267" s="18">
        <f>VLOOKUP(B267,[1]RPT_THUE!$B$5:$H$850,7,FALSE)</f>
        <v>0</v>
      </c>
      <c r="AB267" s="18">
        <f t="shared" si="9"/>
        <v>434470</v>
      </c>
      <c r="AC267" s="20">
        <f t="shared" si="10"/>
        <v>6720344.8148148153</v>
      </c>
      <c r="AD267" s="20"/>
      <c r="AE267" s="20"/>
      <c r="AF267" s="20">
        <f t="shared" si="11"/>
        <v>6720344.8148148153</v>
      </c>
    </row>
    <row r="268" spans="1:32" ht="19.5" customHeight="1">
      <c r="A268" s="12">
        <f t="shared" si="12"/>
        <v>262</v>
      </c>
      <c r="B268" s="40">
        <f>[1]GD_CHUNG!B271</f>
        <v>11097</v>
      </c>
      <c r="C268" s="42" t="str">
        <f>[1]GD_CHUNG!C271</f>
        <v>Trần Đình Thăng</v>
      </c>
      <c r="D268" s="42" t="str">
        <f>[1]GD_CHUNG!D271</f>
        <v>Nhân viên Bốc xếp</v>
      </c>
      <c r="E268" s="13" t="str">
        <f>[1]GD_CHUNG!G271</f>
        <v>HD3N</v>
      </c>
      <c r="F268" s="14">
        <f>VLOOKUP(B268,[1]GD_LCD_HS_LNS!$B$4:$E$993,4,FALSE)</f>
        <v>3778000</v>
      </c>
      <c r="G268" s="54">
        <f>VLOOKUP(B268,[1]GD_CHUNG!$B$5:$N$532,13,FALSE)</f>
        <v>19026970136010</v>
      </c>
      <c r="H268" s="15">
        <f>VLOOKUP(B268,[1]GD_CHAM_CONG!$C$6:$AN$934,38,FALSE)</f>
        <v>27</v>
      </c>
      <c r="I268" s="15">
        <f>VLOOKUP(B268,[1]GD_CHAM_CONG!$C$6:$AS$934,39,FALSE)+VLOOKUP(B268,[1]GD_CHAM_CONG!$C$6:$AS$934,40,FALSE)+VLOOKUP(B268,[1]GD_CHAM_CONG!$C$6:$AS$934,41,FALSE)+VLOOKUP(B268,[1]GD_CHAM_CONG!$C$6:$AS$934,42,FALSE)+VLOOKUP(B268,[1]GD_CHAM_CONG!$C$6:$AS$934,43,FALSE)</f>
        <v>0</v>
      </c>
      <c r="J268" s="15">
        <f>VLOOKUP(B268,[1]GD_CHAM_CONG!$C$6:$AV$934,44,FALSE)+VLOOKUP(B268,[1]GD_CHAM_CONG!$C$6:$AV$934,45,FALSE)+VLOOKUP(B268,[1]GD_CHAM_CONG!$C$6:$AV$934,46,FALSE)</f>
        <v>0</v>
      </c>
      <c r="K268" s="15">
        <f>VLOOKUP(B268,[1]GD_CHAM_CONG!$C$6:$AW$934,47,FALSE)</f>
        <v>0</v>
      </c>
      <c r="L268" s="15">
        <f>VLOOKUP(B268,[1]GD_CHAM_CONG!$C$6:$AZ$934,48,FALSE)</f>
        <v>0</v>
      </c>
      <c r="M268" s="15">
        <f>VLOOKUP(B268,[1]GD_CHAM_CONG!$C$6:$BF$934,50,FALSE)+VLOOKUP(B268,[1]GD_CHAM_CONG!$C$6:$BF$934,51,FALSE)+VLOOKUP(B268,[1]GD_CHAM_CONG!$C$6:$BF$934,52,FALSE)+VLOOKUP(B268,[1]GD_CHAM_CONG!$C$6:$BF$934,53,FALSE)+VLOOKUP(B268,[1]GD_CHAM_CONG!$C$6:$BF$934,54,FALSE)</f>
        <v>0</v>
      </c>
      <c r="N268" s="16">
        <f>VLOOKUP(B268,[1]GD_CHAM_CONG!$C$1:$BK$473,61,FALSE)</f>
        <v>1</v>
      </c>
      <c r="O268" s="16">
        <f>VLOOKUP(B268,[1]GD_LCD_HS_LNS!$B$4:$F$469,5,FALSE)</f>
        <v>1.5</v>
      </c>
      <c r="P268" s="17">
        <f>VLOOKUP(B268,[1]RPT_LNS_LUONG_CHE_DO!$B$5:$BC$548,54,FALSE)</f>
        <v>6750000</v>
      </c>
      <c r="Q268" s="17">
        <f>VLOOKUP(B268,[1]RPT_LNS_LUONG_CHE_DO!$B$5:$CD$916,81,FALSE)</f>
        <v>0</v>
      </c>
      <c r="R268" s="17">
        <f>VLOOKUP(B268,[1]RPT_PHU_CAP_TN!$B$5:$G$992,6,FALSE)</f>
        <v>155000</v>
      </c>
      <c r="S268" s="17">
        <f>VLOOKUP(B268,[1]RPT_TIEN_AN_TRUA!$B$5:$I$993,8,FALSE)</f>
        <v>680000</v>
      </c>
      <c r="T268" s="17">
        <f>VLOOKUP(B268,[1]RPT_LNS_LUONG_CHE_DO!$B$5:$BX$920,75,FALSE)+VLOOKUP(B268,[1]RPT_LNS_LUONG_CHE_DO!$B$5:$BY$920,76,FALSE)</f>
        <v>435923.07692307694</v>
      </c>
      <c r="U268" s="13">
        <f>VLOOKUP(B268,[1]RPT_CAC_KHOAN_GIAM_TRU!$B$4:$I$472,7,FALSE) + VLOOKUP(B268,[1]RPT_CAC_KHOAN_GIAM_TRU!$B$4:$I$472,8,FALSE)</f>
        <v>145307.69230769231</v>
      </c>
      <c r="V268" s="17">
        <f t="shared" si="8"/>
        <v>8020923.076923077</v>
      </c>
      <c r="W268" s="18">
        <f>VLOOKUP(B268,[1]RPT_BAO_HIEM!$B$5:$N$992,11,FALSE)</f>
        <v>302240</v>
      </c>
      <c r="X268" s="18">
        <f>VLOOKUP(B268,[1]RPT_BAO_HIEM!$B$5:$N$992,12,FALSE)</f>
        <v>56670</v>
      </c>
      <c r="Y268" s="18">
        <f>VLOOKUP(B268,[1]RPT_BAO_HIEM!$B$5:$N$992,13,FALSE)</f>
        <v>37780</v>
      </c>
      <c r="Z268" s="19">
        <f>MIN(VLOOKUP(B268,[1]RPT_DOAN_PHI!$B$5:$H$894,7,FALSE),115000)</f>
        <v>37780</v>
      </c>
      <c r="AA268" s="18">
        <f>VLOOKUP(B268,[1]RPT_THUE!$B$5:$H$850,7,FALSE)</f>
        <v>0</v>
      </c>
      <c r="AB268" s="18">
        <f t="shared" si="9"/>
        <v>434470</v>
      </c>
      <c r="AC268" s="20">
        <f t="shared" si="10"/>
        <v>7586453.076923077</v>
      </c>
      <c r="AD268" s="20"/>
      <c r="AE268" s="21"/>
      <c r="AF268" s="20">
        <f t="shared" si="11"/>
        <v>7586453.076923077</v>
      </c>
    </row>
    <row r="269" spans="1:32" ht="19.5" customHeight="1">
      <c r="A269" s="12">
        <f t="shared" si="12"/>
        <v>263</v>
      </c>
      <c r="B269" s="40">
        <f>[1]GD_CHUNG!B272</f>
        <v>11098</v>
      </c>
      <c r="C269" s="42" t="str">
        <f>[1]GD_CHUNG!C272</f>
        <v>Lương Bá Huỳnh</v>
      </c>
      <c r="D269" s="42" t="str">
        <f>[1]GD_CHUNG!D272</f>
        <v>Nhân viên Bốc xếp</v>
      </c>
      <c r="E269" s="13" t="str">
        <f>[1]GD_CHUNG!G272</f>
        <v>HD3N</v>
      </c>
      <c r="F269" s="14">
        <f>VLOOKUP(B269,[1]GD_LCD_HS_LNS!$B$4:$E$993,4,FALSE)</f>
        <v>3778000</v>
      </c>
      <c r="G269" s="54">
        <f>VLOOKUP(B269,[1]GD_CHUNG!$B$5:$N$532,13,FALSE)</f>
        <v>19026970137017</v>
      </c>
      <c r="H269" s="15">
        <f>VLOOKUP(B269,[1]GD_CHAM_CONG!$C$6:$AN$934,38,FALSE)</f>
        <v>27</v>
      </c>
      <c r="I269" s="15">
        <f>VLOOKUP(B269,[1]GD_CHAM_CONG!$C$6:$AS$934,39,FALSE)+VLOOKUP(B269,[1]GD_CHAM_CONG!$C$6:$AS$934,40,FALSE)+VLOOKUP(B269,[1]GD_CHAM_CONG!$C$6:$AS$934,41,FALSE)+VLOOKUP(B269,[1]GD_CHAM_CONG!$C$6:$AS$934,42,FALSE)+VLOOKUP(B269,[1]GD_CHAM_CONG!$C$6:$AS$934,43,FALSE)</f>
        <v>0</v>
      </c>
      <c r="J269" s="15">
        <f>VLOOKUP(B269,[1]GD_CHAM_CONG!$C$6:$AV$934,44,FALSE)+VLOOKUP(B269,[1]GD_CHAM_CONG!$C$6:$AV$934,45,FALSE)+VLOOKUP(B269,[1]GD_CHAM_CONG!$C$6:$AV$934,46,FALSE)</f>
        <v>0</v>
      </c>
      <c r="K269" s="15">
        <f>VLOOKUP(B269,[1]GD_CHAM_CONG!$C$6:$AW$934,47,FALSE)</f>
        <v>0</v>
      </c>
      <c r="L269" s="15">
        <f>VLOOKUP(B269,[1]GD_CHAM_CONG!$C$6:$AZ$934,48,FALSE)</f>
        <v>0</v>
      </c>
      <c r="M269" s="15">
        <f>VLOOKUP(B269,[1]GD_CHAM_CONG!$C$6:$BF$934,50,FALSE)+VLOOKUP(B269,[1]GD_CHAM_CONG!$C$6:$BF$934,51,FALSE)+VLOOKUP(B269,[1]GD_CHAM_CONG!$C$6:$BF$934,52,FALSE)+VLOOKUP(B269,[1]GD_CHAM_CONG!$C$6:$BF$934,53,FALSE)+VLOOKUP(B269,[1]GD_CHAM_CONG!$C$6:$BF$934,54,FALSE)</f>
        <v>0</v>
      </c>
      <c r="N269" s="16">
        <f>VLOOKUP(B269,[1]GD_CHAM_CONG!$C$1:$BK$473,61,FALSE)</f>
        <v>0.98</v>
      </c>
      <c r="O269" s="16">
        <f>VLOOKUP(B269,[1]GD_LCD_HS_LNS!$B$4:$F$469,5,FALSE)</f>
        <v>1.5</v>
      </c>
      <c r="P269" s="17">
        <f>VLOOKUP(B269,[1]RPT_LNS_LUONG_CHE_DO!$B$5:$BC$548,54,FALSE)</f>
        <v>6615000</v>
      </c>
      <c r="Q269" s="17">
        <f>VLOOKUP(B269,[1]RPT_LNS_LUONG_CHE_DO!$B$5:$CD$916,81,FALSE)</f>
        <v>0</v>
      </c>
      <c r="R269" s="17">
        <f>VLOOKUP(B269,[1]RPT_PHU_CAP_TN!$B$5:$G$992,6,FALSE)</f>
        <v>155000</v>
      </c>
      <c r="S269" s="17">
        <f>VLOOKUP(B269,[1]RPT_TIEN_AN_TRUA!$B$5:$I$993,8,FALSE)</f>
        <v>680000</v>
      </c>
      <c r="T269" s="17">
        <f>VLOOKUP(B269,[1]RPT_LNS_LUONG_CHE_DO!$B$5:$BX$920,75,FALSE)+VLOOKUP(B269,[1]RPT_LNS_LUONG_CHE_DO!$B$5:$BY$920,76,FALSE)</f>
        <v>435923.07692307694</v>
      </c>
      <c r="U269" s="13">
        <f>VLOOKUP(B269,[1]RPT_CAC_KHOAN_GIAM_TRU!$B$4:$I$472,7,FALSE) + VLOOKUP(B269,[1]RPT_CAC_KHOAN_GIAM_TRU!$B$4:$I$472,8,FALSE)</f>
        <v>145307.69230769231</v>
      </c>
      <c r="V269" s="17">
        <f t="shared" si="8"/>
        <v>7885923.076923077</v>
      </c>
      <c r="W269" s="18">
        <f>VLOOKUP(B269,[1]RPT_BAO_HIEM!$B$5:$N$992,11,FALSE)</f>
        <v>302240</v>
      </c>
      <c r="X269" s="18">
        <f>VLOOKUP(B269,[1]RPT_BAO_HIEM!$B$5:$N$992,12,FALSE)</f>
        <v>56670</v>
      </c>
      <c r="Y269" s="18">
        <f>VLOOKUP(B269,[1]RPT_BAO_HIEM!$B$5:$N$992,13,FALSE)</f>
        <v>37780</v>
      </c>
      <c r="Z269" s="19">
        <f>MIN(VLOOKUP(B269,[1]RPT_DOAN_PHI!$B$5:$H$894,7,FALSE),115000)</f>
        <v>37780</v>
      </c>
      <c r="AA269" s="18">
        <f>VLOOKUP(B269,[1]RPT_THUE!$B$5:$H$850,7,FALSE)</f>
        <v>0</v>
      </c>
      <c r="AB269" s="18">
        <f t="shared" si="9"/>
        <v>434470</v>
      </c>
      <c r="AC269" s="20">
        <f t="shared" si="10"/>
        <v>7451453.076923077</v>
      </c>
      <c r="AD269" s="20"/>
      <c r="AE269" s="20"/>
      <c r="AF269" s="20">
        <f t="shared" si="11"/>
        <v>7451453.076923077</v>
      </c>
    </row>
    <row r="270" spans="1:32" ht="19.5" customHeight="1">
      <c r="A270" s="12">
        <f t="shared" si="12"/>
        <v>264</v>
      </c>
      <c r="B270" s="40">
        <f>[1]GD_CHUNG!B273</f>
        <v>12574</v>
      </c>
      <c r="C270" s="42" t="str">
        <f>[1]GD_CHUNG!C273</f>
        <v>Lê Văn Hùng</v>
      </c>
      <c r="D270" s="42" t="str">
        <f>[1]GD_CHUNG!D273</f>
        <v>Nhân viên Bốc xếp</v>
      </c>
      <c r="E270" s="13" t="str">
        <f>[1]GD_CHUNG!G273</f>
        <v>HD3N</v>
      </c>
      <c r="F270" s="14">
        <f>VLOOKUP(B270,[1]GD_LCD_HS_LNS!$B$4:$E$993,4,FALSE)</f>
        <v>3778000</v>
      </c>
      <c r="G270" s="54">
        <f>VLOOKUP(B270,[1]GD_CHUNG!$B$5:$N$532,13,FALSE)</f>
        <v>19028385597013</v>
      </c>
      <c r="H270" s="15">
        <f>VLOOKUP(B270,[1]GD_CHAM_CONG!$C$6:$AN$934,38,FALSE)</f>
        <v>26</v>
      </c>
      <c r="I270" s="15">
        <f>VLOOKUP(B270,[1]GD_CHAM_CONG!$C$6:$AS$934,39,FALSE)+VLOOKUP(B270,[1]GD_CHAM_CONG!$C$6:$AS$934,40,FALSE)+VLOOKUP(B270,[1]GD_CHAM_CONG!$C$6:$AS$934,41,FALSE)+VLOOKUP(B270,[1]GD_CHAM_CONG!$C$6:$AS$934,42,FALSE)+VLOOKUP(B270,[1]GD_CHAM_CONG!$C$6:$AS$934,43,FALSE)</f>
        <v>1</v>
      </c>
      <c r="J270" s="15">
        <f>VLOOKUP(B270,[1]GD_CHAM_CONG!$C$6:$AV$934,44,FALSE)+VLOOKUP(B270,[1]GD_CHAM_CONG!$C$6:$AV$934,45,FALSE)+VLOOKUP(B270,[1]GD_CHAM_CONG!$C$6:$AV$934,46,FALSE)</f>
        <v>0</v>
      </c>
      <c r="K270" s="15">
        <f>VLOOKUP(B270,[1]GD_CHAM_CONG!$C$6:$AW$934,47,FALSE)</f>
        <v>0</v>
      </c>
      <c r="L270" s="15">
        <f>VLOOKUP(B270,[1]GD_CHAM_CONG!$C$6:$AZ$934,48,FALSE)</f>
        <v>0</v>
      </c>
      <c r="M270" s="15">
        <f>VLOOKUP(B270,[1]GD_CHAM_CONG!$C$6:$BF$934,50,FALSE)+VLOOKUP(B270,[1]GD_CHAM_CONG!$C$6:$BF$934,51,FALSE)+VLOOKUP(B270,[1]GD_CHAM_CONG!$C$6:$BF$934,52,FALSE)+VLOOKUP(B270,[1]GD_CHAM_CONG!$C$6:$BF$934,53,FALSE)+VLOOKUP(B270,[1]GD_CHAM_CONG!$C$6:$BF$934,54,FALSE)</f>
        <v>0</v>
      </c>
      <c r="N270" s="16">
        <f>VLOOKUP(B270,[1]GD_CHAM_CONG!$C$1:$BK$473,61,FALSE)</f>
        <v>1</v>
      </c>
      <c r="O270" s="16">
        <f>VLOOKUP(B270,[1]GD_LCD_HS_LNS!$B$4:$F$469,5,FALSE)</f>
        <v>1.5</v>
      </c>
      <c r="P270" s="17">
        <f>VLOOKUP(B270,[1]RPT_LNS_LUONG_CHE_DO!$B$5:$BC$548,54,FALSE)</f>
        <v>6500000</v>
      </c>
      <c r="Q270" s="17">
        <f>VLOOKUP(B270,[1]RPT_LNS_LUONG_CHE_DO!$B$5:$CD$916,81,FALSE)</f>
        <v>0</v>
      </c>
      <c r="R270" s="17">
        <f>VLOOKUP(B270,[1]RPT_PHU_CAP_TN!$B$5:$G$992,6,FALSE)</f>
        <v>0</v>
      </c>
      <c r="S270" s="17">
        <f>VLOOKUP(B270,[1]RPT_TIEN_AN_TRUA!$B$5:$I$993,8,FALSE)</f>
        <v>654814.81481481483</v>
      </c>
      <c r="T270" s="17">
        <f>VLOOKUP(B270,[1]RPT_LNS_LUONG_CHE_DO!$B$5:$BX$920,75,FALSE)+VLOOKUP(B270,[1]RPT_LNS_LUONG_CHE_DO!$B$5:$BY$920,76,FALSE)</f>
        <v>435923.07692307694</v>
      </c>
      <c r="U270" s="13">
        <f>VLOOKUP(B270,[1]RPT_CAC_KHOAN_GIAM_TRU!$B$4:$I$472,7,FALSE) + VLOOKUP(B270,[1]RPT_CAC_KHOAN_GIAM_TRU!$B$4:$I$472,8,FALSE)</f>
        <v>145307.69230769231</v>
      </c>
      <c r="V270" s="17">
        <f t="shared" si="8"/>
        <v>7590737.8917378923</v>
      </c>
      <c r="W270" s="18">
        <f>VLOOKUP(B270,[1]RPT_BAO_HIEM!$B$5:$N$992,11,FALSE)</f>
        <v>302240</v>
      </c>
      <c r="X270" s="18">
        <f>VLOOKUP(B270,[1]RPT_BAO_HIEM!$B$5:$N$992,12,FALSE)</f>
        <v>56670</v>
      </c>
      <c r="Y270" s="18">
        <f>VLOOKUP(B270,[1]RPT_BAO_HIEM!$B$5:$N$992,13,FALSE)</f>
        <v>37780</v>
      </c>
      <c r="Z270" s="19">
        <f>MIN(VLOOKUP(B270,[1]RPT_DOAN_PHI!$B$5:$H$894,7,FALSE),115000)</f>
        <v>37780</v>
      </c>
      <c r="AA270" s="18">
        <f>VLOOKUP(B270,[1]RPT_THUE!$B$5:$H$850,7,FALSE)</f>
        <v>0</v>
      </c>
      <c r="AB270" s="18">
        <f t="shared" si="9"/>
        <v>434470</v>
      </c>
      <c r="AC270" s="20">
        <f t="shared" si="10"/>
        <v>7156267.8917378923</v>
      </c>
      <c r="AD270" s="20"/>
      <c r="AE270" s="20"/>
      <c r="AF270" s="20">
        <f t="shared" si="11"/>
        <v>7156267.8917378923</v>
      </c>
    </row>
    <row r="271" spans="1:32" ht="19.5" customHeight="1">
      <c r="A271" s="12">
        <f t="shared" si="12"/>
        <v>265</v>
      </c>
      <c r="B271" s="40">
        <f>[1]GD_CHUNG!B274</f>
        <v>12576</v>
      </c>
      <c r="C271" s="42" t="str">
        <f>[1]GD_CHUNG!C274</f>
        <v>Nguyễn Tùng Giang</v>
      </c>
      <c r="D271" s="42" t="str">
        <f>[1]GD_CHUNG!D274</f>
        <v>Nhân viên Bốc xếp</v>
      </c>
      <c r="E271" s="13" t="str">
        <f>[1]GD_CHUNG!G274</f>
        <v>HD3N</v>
      </c>
      <c r="F271" s="14">
        <f>VLOOKUP(B271,[1]GD_LCD_HS_LNS!$B$4:$E$993,4,FALSE)</f>
        <v>3778000</v>
      </c>
      <c r="G271" s="54">
        <f>VLOOKUP(B271,[1]GD_CHUNG!$B$5:$N$532,13,FALSE)</f>
        <v>19028385574013</v>
      </c>
      <c r="H271" s="15">
        <f>VLOOKUP(B271,[1]GD_CHAM_CONG!$C$6:$AN$934,38,FALSE)</f>
        <v>27</v>
      </c>
      <c r="I271" s="15">
        <f>VLOOKUP(B271,[1]GD_CHAM_CONG!$C$6:$AS$934,39,FALSE)+VLOOKUP(B271,[1]GD_CHAM_CONG!$C$6:$AS$934,40,FALSE)+VLOOKUP(B271,[1]GD_CHAM_CONG!$C$6:$AS$934,41,FALSE)+VLOOKUP(B271,[1]GD_CHAM_CONG!$C$6:$AS$934,42,FALSE)+VLOOKUP(B271,[1]GD_CHAM_CONG!$C$6:$AS$934,43,FALSE)</f>
        <v>0</v>
      </c>
      <c r="J271" s="15">
        <f>VLOOKUP(B271,[1]GD_CHAM_CONG!$C$6:$AV$934,44,FALSE)+VLOOKUP(B271,[1]GD_CHAM_CONG!$C$6:$AV$934,45,FALSE)+VLOOKUP(B271,[1]GD_CHAM_CONG!$C$6:$AV$934,46,FALSE)</f>
        <v>0</v>
      </c>
      <c r="K271" s="15">
        <f>VLOOKUP(B271,[1]GD_CHAM_CONG!$C$6:$AW$934,47,FALSE)</f>
        <v>0</v>
      </c>
      <c r="L271" s="15">
        <f>VLOOKUP(B271,[1]GD_CHAM_CONG!$C$6:$AZ$934,48,FALSE)</f>
        <v>0</v>
      </c>
      <c r="M271" s="15">
        <f>VLOOKUP(B271,[1]GD_CHAM_CONG!$C$6:$BF$934,50,FALSE)+VLOOKUP(B271,[1]GD_CHAM_CONG!$C$6:$BF$934,51,FALSE)+VLOOKUP(B271,[1]GD_CHAM_CONG!$C$6:$BF$934,52,FALSE)+VLOOKUP(B271,[1]GD_CHAM_CONG!$C$6:$BF$934,53,FALSE)+VLOOKUP(B271,[1]GD_CHAM_CONG!$C$6:$BF$934,54,FALSE)</f>
        <v>0</v>
      </c>
      <c r="N271" s="16">
        <f>VLOOKUP(B271,[1]GD_CHAM_CONG!$C$1:$BK$473,61,FALSE)</f>
        <v>1</v>
      </c>
      <c r="O271" s="16">
        <f>VLOOKUP(B271,[1]GD_LCD_HS_LNS!$B$4:$F$469,5,FALSE)</f>
        <v>1.5</v>
      </c>
      <c r="P271" s="17">
        <f>VLOOKUP(B271,[1]RPT_LNS_LUONG_CHE_DO!$B$5:$BC$548,54,FALSE)</f>
        <v>6750000</v>
      </c>
      <c r="Q271" s="17">
        <f>VLOOKUP(B271,[1]RPT_LNS_LUONG_CHE_DO!$B$5:$CD$916,81,FALSE)</f>
        <v>0</v>
      </c>
      <c r="R271" s="17">
        <f>VLOOKUP(B271,[1]RPT_PHU_CAP_TN!$B$5:$G$992,6,FALSE)</f>
        <v>0</v>
      </c>
      <c r="S271" s="17">
        <f>VLOOKUP(B271,[1]RPT_TIEN_AN_TRUA!$B$5:$I$993,8,FALSE)</f>
        <v>680000</v>
      </c>
      <c r="T271" s="17">
        <f>VLOOKUP(B271,[1]RPT_LNS_LUONG_CHE_DO!$B$5:$BX$920,75,FALSE)+VLOOKUP(B271,[1]RPT_LNS_LUONG_CHE_DO!$B$5:$BY$920,76,FALSE)</f>
        <v>217961.53846153847</v>
      </c>
      <c r="U271" s="13">
        <f>VLOOKUP(B271,[1]RPT_CAC_KHOAN_GIAM_TRU!$B$4:$I$472,7,FALSE) + VLOOKUP(B271,[1]RPT_CAC_KHOAN_GIAM_TRU!$B$4:$I$472,8,FALSE)</f>
        <v>72653.846153846156</v>
      </c>
      <c r="V271" s="17">
        <f t="shared" si="8"/>
        <v>7647961.538461538</v>
      </c>
      <c r="W271" s="18">
        <f>VLOOKUP(B271,[1]RPT_BAO_HIEM!$B$5:$N$992,11,FALSE)</f>
        <v>302240</v>
      </c>
      <c r="X271" s="18">
        <f>VLOOKUP(B271,[1]RPT_BAO_HIEM!$B$5:$N$992,12,FALSE)</f>
        <v>56670</v>
      </c>
      <c r="Y271" s="18">
        <f>VLOOKUP(B271,[1]RPT_BAO_HIEM!$B$5:$N$992,13,FALSE)</f>
        <v>37780</v>
      </c>
      <c r="Z271" s="19">
        <f>MIN(VLOOKUP(B271,[1]RPT_DOAN_PHI!$B$5:$H$894,7,FALSE),115000)</f>
        <v>37780</v>
      </c>
      <c r="AA271" s="18">
        <f>VLOOKUP(B271,[1]RPT_THUE!$B$5:$H$850,7,FALSE)</f>
        <v>0</v>
      </c>
      <c r="AB271" s="18">
        <f t="shared" si="9"/>
        <v>434470</v>
      </c>
      <c r="AC271" s="20">
        <f t="shared" si="10"/>
        <v>7213491.538461538</v>
      </c>
      <c r="AD271" s="20"/>
      <c r="AE271" s="20"/>
      <c r="AF271" s="20">
        <f t="shared" si="11"/>
        <v>7213491.538461538</v>
      </c>
    </row>
    <row r="272" spans="1:32" ht="19.5" customHeight="1">
      <c r="A272" s="12">
        <f t="shared" si="12"/>
        <v>266</v>
      </c>
      <c r="B272" s="40">
        <f>[1]GD_CHUNG!B275</f>
        <v>12578</v>
      </c>
      <c r="C272" s="42" t="str">
        <f>[1]GD_CHUNG!C275</f>
        <v>Bùi Bảo Long</v>
      </c>
      <c r="D272" s="42" t="str">
        <f>[1]GD_CHUNG!D275</f>
        <v>Nhân viên Bốc xếp</v>
      </c>
      <c r="E272" s="13" t="str">
        <f>[1]GD_CHUNG!G275</f>
        <v>HD3N</v>
      </c>
      <c r="F272" s="14">
        <f>VLOOKUP(B272,[1]GD_LCD_HS_LNS!$B$4:$E$993,4,FALSE)</f>
        <v>3778000</v>
      </c>
      <c r="G272" s="54">
        <f>VLOOKUP(B272,[1]GD_CHUNG!$B$5:$N$532,13,FALSE)</f>
        <v>14022643677012</v>
      </c>
      <c r="H272" s="15">
        <f>VLOOKUP(B272,[1]GD_CHAM_CONG!$C$6:$AN$934,38,FALSE)</f>
        <v>27</v>
      </c>
      <c r="I272" s="15">
        <f>VLOOKUP(B272,[1]GD_CHAM_CONG!$C$6:$AS$934,39,FALSE)+VLOOKUP(B272,[1]GD_CHAM_CONG!$C$6:$AS$934,40,FALSE)+VLOOKUP(B272,[1]GD_CHAM_CONG!$C$6:$AS$934,41,FALSE)+VLOOKUP(B272,[1]GD_CHAM_CONG!$C$6:$AS$934,42,FALSE)+VLOOKUP(B272,[1]GD_CHAM_CONG!$C$6:$AS$934,43,FALSE)</f>
        <v>0</v>
      </c>
      <c r="J272" s="15">
        <f>VLOOKUP(B272,[1]GD_CHAM_CONG!$C$6:$AV$934,44,FALSE)+VLOOKUP(B272,[1]GD_CHAM_CONG!$C$6:$AV$934,45,FALSE)+VLOOKUP(B272,[1]GD_CHAM_CONG!$C$6:$AV$934,46,FALSE)</f>
        <v>0</v>
      </c>
      <c r="K272" s="15">
        <f>VLOOKUP(B272,[1]GD_CHAM_CONG!$C$6:$AW$934,47,FALSE)</f>
        <v>0</v>
      </c>
      <c r="L272" s="15">
        <f>VLOOKUP(B272,[1]GD_CHAM_CONG!$C$6:$AZ$934,48,FALSE)</f>
        <v>0</v>
      </c>
      <c r="M272" s="15">
        <f>VLOOKUP(B272,[1]GD_CHAM_CONG!$C$6:$BF$934,50,FALSE)+VLOOKUP(B272,[1]GD_CHAM_CONG!$C$6:$BF$934,51,FALSE)+VLOOKUP(B272,[1]GD_CHAM_CONG!$C$6:$BF$934,52,FALSE)+VLOOKUP(B272,[1]GD_CHAM_CONG!$C$6:$BF$934,53,FALSE)+VLOOKUP(B272,[1]GD_CHAM_CONG!$C$6:$BF$934,54,FALSE)</f>
        <v>0</v>
      </c>
      <c r="N272" s="16">
        <f>VLOOKUP(B272,[1]GD_CHAM_CONG!$C$1:$BK$473,61,FALSE)</f>
        <v>1</v>
      </c>
      <c r="O272" s="16">
        <f>VLOOKUP(B272,[1]GD_LCD_HS_LNS!$B$4:$F$469,5,FALSE)</f>
        <v>1.5</v>
      </c>
      <c r="P272" s="17">
        <f>VLOOKUP(B272,[1]RPT_LNS_LUONG_CHE_DO!$B$5:$BC$548,54,FALSE)</f>
        <v>6750000</v>
      </c>
      <c r="Q272" s="17">
        <f>VLOOKUP(B272,[1]RPT_LNS_LUONG_CHE_DO!$B$5:$CD$916,81,FALSE)</f>
        <v>0</v>
      </c>
      <c r="R272" s="17">
        <f>VLOOKUP(B272,[1]RPT_PHU_CAP_TN!$B$5:$G$992,6,FALSE)</f>
        <v>155000</v>
      </c>
      <c r="S272" s="17">
        <f>VLOOKUP(B272,[1]RPT_TIEN_AN_TRUA!$B$5:$I$993,8,FALSE)</f>
        <v>680000</v>
      </c>
      <c r="T272" s="17">
        <f>VLOOKUP(B272,[1]RPT_LNS_LUONG_CHE_DO!$B$5:$BX$920,75,FALSE)+VLOOKUP(B272,[1]RPT_LNS_LUONG_CHE_DO!$B$5:$BY$920,76,FALSE)</f>
        <v>435923.07692307694</v>
      </c>
      <c r="U272" s="13">
        <f>VLOOKUP(B272,[1]RPT_CAC_KHOAN_GIAM_TRU!$B$4:$I$472,7,FALSE) + VLOOKUP(B272,[1]RPT_CAC_KHOAN_GIAM_TRU!$B$4:$I$472,8,FALSE)</f>
        <v>145307.69230769231</v>
      </c>
      <c r="V272" s="17">
        <f t="shared" si="8"/>
        <v>8020923.076923077</v>
      </c>
      <c r="W272" s="18">
        <f>VLOOKUP(B272,[1]RPT_BAO_HIEM!$B$5:$N$992,11,FALSE)</f>
        <v>302240</v>
      </c>
      <c r="X272" s="18">
        <f>VLOOKUP(B272,[1]RPT_BAO_HIEM!$B$5:$N$992,12,FALSE)</f>
        <v>56670</v>
      </c>
      <c r="Y272" s="18">
        <f>VLOOKUP(B272,[1]RPT_BAO_HIEM!$B$5:$N$992,13,FALSE)</f>
        <v>37780</v>
      </c>
      <c r="Z272" s="19">
        <f>MIN(VLOOKUP(B272,[1]RPT_DOAN_PHI!$B$5:$H$894,7,FALSE),115000)</f>
        <v>37780</v>
      </c>
      <c r="AA272" s="18">
        <f>VLOOKUP(B272,[1]RPT_THUE!$B$5:$H$850,7,FALSE)</f>
        <v>0</v>
      </c>
      <c r="AB272" s="18">
        <f t="shared" si="9"/>
        <v>434470</v>
      </c>
      <c r="AC272" s="20">
        <f t="shared" si="10"/>
        <v>7586453.076923077</v>
      </c>
      <c r="AD272" s="20"/>
      <c r="AE272" s="20"/>
      <c r="AF272" s="20">
        <f t="shared" si="11"/>
        <v>7586453.076923077</v>
      </c>
    </row>
    <row r="273" spans="1:32" ht="19.5" customHeight="1">
      <c r="A273" s="12">
        <f t="shared" si="12"/>
        <v>267</v>
      </c>
      <c r="B273" s="40">
        <f>[1]GD_CHUNG!B276</f>
        <v>12580</v>
      </c>
      <c r="C273" s="42" t="str">
        <f>[1]GD_CHUNG!C276</f>
        <v>Đào Công Duẩn</v>
      </c>
      <c r="D273" s="42" t="str">
        <f>[1]GD_CHUNG!D276</f>
        <v>Nhân viên Bốc xếp</v>
      </c>
      <c r="E273" s="13" t="str">
        <f>[1]GD_CHUNG!G276</f>
        <v>HD3N</v>
      </c>
      <c r="F273" s="14">
        <f>VLOOKUP(B273,[1]GD_LCD_HS_LNS!$B$4:$E$993,4,FALSE)</f>
        <v>3778000</v>
      </c>
      <c r="G273" s="54">
        <f>VLOOKUP(B273,[1]GD_CHUNG!$B$5:$N$532,13,FALSE)</f>
        <v>19028385612012</v>
      </c>
      <c r="H273" s="15">
        <f>VLOOKUP(B273,[1]GD_CHAM_CONG!$C$6:$AN$934,38,FALSE)</f>
        <v>21</v>
      </c>
      <c r="I273" s="15">
        <f>VLOOKUP(B273,[1]GD_CHAM_CONG!$C$6:$AS$934,39,FALSE)+VLOOKUP(B273,[1]GD_CHAM_CONG!$C$6:$AS$934,40,FALSE)+VLOOKUP(B273,[1]GD_CHAM_CONG!$C$6:$AS$934,41,FALSE)+VLOOKUP(B273,[1]GD_CHAM_CONG!$C$6:$AS$934,42,FALSE)+VLOOKUP(B273,[1]GD_CHAM_CONG!$C$6:$AS$934,43,FALSE)</f>
        <v>6</v>
      </c>
      <c r="J273" s="15">
        <f>VLOOKUP(B273,[1]GD_CHAM_CONG!$C$6:$AV$934,44,FALSE)+VLOOKUP(B273,[1]GD_CHAM_CONG!$C$6:$AV$934,45,FALSE)+VLOOKUP(B273,[1]GD_CHAM_CONG!$C$6:$AV$934,46,FALSE)</f>
        <v>0</v>
      </c>
      <c r="K273" s="15">
        <f>VLOOKUP(B273,[1]GD_CHAM_CONG!$C$6:$AW$934,47,FALSE)</f>
        <v>0</v>
      </c>
      <c r="L273" s="15">
        <f>VLOOKUP(B273,[1]GD_CHAM_CONG!$C$6:$AZ$934,48,FALSE)</f>
        <v>0</v>
      </c>
      <c r="M273" s="15">
        <f>VLOOKUP(B273,[1]GD_CHAM_CONG!$C$6:$BF$934,50,FALSE)+VLOOKUP(B273,[1]GD_CHAM_CONG!$C$6:$BF$934,51,FALSE)+VLOOKUP(B273,[1]GD_CHAM_CONG!$C$6:$BF$934,52,FALSE)+VLOOKUP(B273,[1]GD_CHAM_CONG!$C$6:$BF$934,53,FALSE)+VLOOKUP(B273,[1]GD_CHAM_CONG!$C$6:$BF$934,54,FALSE)</f>
        <v>0</v>
      </c>
      <c r="N273" s="16">
        <f>VLOOKUP(B273,[1]GD_CHAM_CONG!$C$1:$BK$473,61,FALSE)</f>
        <v>1</v>
      </c>
      <c r="O273" s="16">
        <f>VLOOKUP(B273,[1]GD_LCD_HS_LNS!$B$4:$F$469,5,FALSE)</f>
        <v>1.5</v>
      </c>
      <c r="P273" s="17">
        <f>VLOOKUP(B273,[1]RPT_LNS_LUONG_CHE_DO!$B$5:$BC$548,54,FALSE)</f>
        <v>5250000</v>
      </c>
      <c r="Q273" s="17">
        <f>VLOOKUP(B273,[1]RPT_LNS_LUONG_CHE_DO!$B$5:$CD$916,81,FALSE)</f>
        <v>0</v>
      </c>
      <c r="R273" s="17">
        <f>VLOOKUP(B273,[1]RPT_PHU_CAP_TN!$B$5:$G$992,6,FALSE)</f>
        <v>0</v>
      </c>
      <c r="S273" s="17">
        <f>VLOOKUP(B273,[1]RPT_TIEN_AN_TRUA!$B$5:$I$993,8,FALSE)</f>
        <v>528888.88888888888</v>
      </c>
      <c r="T273" s="17">
        <f>VLOOKUP(B273,[1]RPT_LNS_LUONG_CHE_DO!$B$5:$BX$920,75,FALSE)+VLOOKUP(B273,[1]RPT_LNS_LUONG_CHE_DO!$B$5:$BY$920,76,FALSE)</f>
        <v>435923.07692307694</v>
      </c>
      <c r="U273" s="13">
        <f>VLOOKUP(B273,[1]RPT_CAC_KHOAN_GIAM_TRU!$B$4:$I$472,7,FALSE) + VLOOKUP(B273,[1]RPT_CAC_KHOAN_GIAM_TRU!$B$4:$I$472,8,FALSE)</f>
        <v>145307.69230769231</v>
      </c>
      <c r="V273" s="17">
        <f t="shared" si="8"/>
        <v>6214811.965811966</v>
      </c>
      <c r="W273" s="18">
        <f>VLOOKUP(B273,[1]RPT_BAO_HIEM!$B$5:$N$992,11,FALSE)</f>
        <v>302240</v>
      </c>
      <c r="X273" s="18">
        <f>VLOOKUP(B273,[1]RPT_BAO_HIEM!$B$5:$N$992,12,FALSE)</f>
        <v>56670</v>
      </c>
      <c r="Y273" s="18">
        <f>VLOOKUP(B273,[1]RPT_BAO_HIEM!$B$5:$N$992,13,FALSE)</f>
        <v>37780</v>
      </c>
      <c r="Z273" s="19">
        <f>MIN(VLOOKUP(B273,[1]RPT_DOAN_PHI!$B$5:$H$894,7,FALSE),115000)</f>
        <v>37780</v>
      </c>
      <c r="AA273" s="18">
        <f>VLOOKUP(B273,[1]RPT_THUE!$B$5:$H$850,7,FALSE)</f>
        <v>0</v>
      </c>
      <c r="AB273" s="18">
        <f t="shared" si="9"/>
        <v>434470</v>
      </c>
      <c r="AC273" s="20">
        <f t="shared" si="10"/>
        <v>5780341.965811966</v>
      </c>
      <c r="AD273" s="20"/>
      <c r="AE273" s="20"/>
      <c r="AF273" s="20">
        <f t="shared" si="11"/>
        <v>5780341.965811966</v>
      </c>
    </row>
    <row r="274" spans="1:32" ht="19.5" customHeight="1">
      <c r="A274" s="12">
        <f t="shared" si="12"/>
        <v>268</v>
      </c>
      <c r="B274" s="40">
        <f>[1]GD_CHUNG!B277</f>
        <v>12581</v>
      </c>
      <c r="C274" s="42" t="str">
        <f>[1]GD_CHUNG!C277</f>
        <v>Nguyễn Gia Thắng</v>
      </c>
      <c r="D274" s="42" t="str">
        <f>[1]GD_CHUNG!D277</f>
        <v>Nhân viên Bốc xếp</v>
      </c>
      <c r="E274" s="13" t="str">
        <f>[1]GD_CHUNG!G277</f>
        <v>HD3N</v>
      </c>
      <c r="F274" s="14">
        <f>VLOOKUP(B274,[1]GD_LCD_HS_LNS!$B$4:$E$993,4,FALSE)</f>
        <v>3778000</v>
      </c>
      <c r="G274" s="54">
        <f>VLOOKUP(B274,[1]GD_CHUNG!$B$5:$N$532,13,FALSE)</f>
        <v>19028385591015</v>
      </c>
      <c r="H274" s="15">
        <f>VLOOKUP(B274,[1]GD_CHAM_CONG!$C$6:$AN$934,38,FALSE)</f>
        <v>27</v>
      </c>
      <c r="I274" s="15">
        <f>VLOOKUP(B274,[1]GD_CHAM_CONG!$C$6:$AS$934,39,FALSE)+VLOOKUP(B274,[1]GD_CHAM_CONG!$C$6:$AS$934,40,FALSE)+VLOOKUP(B274,[1]GD_CHAM_CONG!$C$6:$AS$934,41,FALSE)+VLOOKUP(B274,[1]GD_CHAM_CONG!$C$6:$AS$934,42,FALSE)+VLOOKUP(B274,[1]GD_CHAM_CONG!$C$6:$AS$934,43,FALSE)</f>
        <v>0</v>
      </c>
      <c r="J274" s="15">
        <f>VLOOKUP(B274,[1]GD_CHAM_CONG!$C$6:$AV$934,44,FALSE)+VLOOKUP(B274,[1]GD_CHAM_CONG!$C$6:$AV$934,45,FALSE)+VLOOKUP(B274,[1]GD_CHAM_CONG!$C$6:$AV$934,46,FALSE)</f>
        <v>0</v>
      </c>
      <c r="K274" s="15">
        <f>VLOOKUP(B274,[1]GD_CHAM_CONG!$C$6:$AW$934,47,FALSE)</f>
        <v>0</v>
      </c>
      <c r="L274" s="15">
        <f>VLOOKUP(B274,[1]GD_CHAM_CONG!$C$6:$AZ$934,48,FALSE)</f>
        <v>0</v>
      </c>
      <c r="M274" s="15">
        <f>VLOOKUP(B274,[1]GD_CHAM_CONG!$C$6:$BF$934,50,FALSE)+VLOOKUP(B274,[1]GD_CHAM_CONG!$C$6:$BF$934,51,FALSE)+VLOOKUP(B274,[1]GD_CHAM_CONG!$C$6:$BF$934,52,FALSE)+VLOOKUP(B274,[1]GD_CHAM_CONG!$C$6:$BF$934,53,FALSE)+VLOOKUP(B274,[1]GD_CHAM_CONG!$C$6:$BF$934,54,FALSE)</f>
        <v>0</v>
      </c>
      <c r="N274" s="15">
        <f>VLOOKUP(B274,[1]GD_CHAM_CONG!$C$1:$BK$473,61,FALSE)</f>
        <v>1</v>
      </c>
      <c r="O274" s="16">
        <f>VLOOKUP(B274,[1]GD_LCD_HS_LNS!$B$4:$F$469,5,FALSE)</f>
        <v>1.5</v>
      </c>
      <c r="P274" s="17">
        <f>VLOOKUP(B274,[1]RPT_LNS_LUONG_CHE_DO!$B$5:$BC$548,54,FALSE)</f>
        <v>6750000</v>
      </c>
      <c r="Q274" s="17">
        <f>VLOOKUP(B274,[1]RPT_LNS_LUONG_CHE_DO!$B$5:$CD$916,81,FALSE)</f>
        <v>0</v>
      </c>
      <c r="R274" s="17">
        <f>VLOOKUP(B274,[1]RPT_PHU_CAP_TN!$B$5:$G$992,6,FALSE)</f>
        <v>0</v>
      </c>
      <c r="S274" s="17">
        <f>VLOOKUP(B274,[1]RPT_TIEN_AN_TRUA!$B$5:$I$993,8,FALSE)</f>
        <v>680000</v>
      </c>
      <c r="T274" s="17">
        <f>VLOOKUP(B274,[1]RPT_LNS_LUONG_CHE_DO!$B$5:$BX$920,75,FALSE)+VLOOKUP(B274,[1]RPT_LNS_LUONG_CHE_DO!$B$5:$BY$920,76,FALSE)</f>
        <v>435923.07692307694</v>
      </c>
      <c r="U274" s="13">
        <f>VLOOKUP(B274,[1]RPT_CAC_KHOAN_GIAM_TRU!$B$4:$I$472,7,FALSE) + VLOOKUP(B274,[1]RPT_CAC_KHOAN_GIAM_TRU!$B$4:$I$472,8,FALSE)</f>
        <v>145307.69230769231</v>
      </c>
      <c r="V274" s="17">
        <f t="shared" si="8"/>
        <v>7865923.076923077</v>
      </c>
      <c r="W274" s="18">
        <f>VLOOKUP(B274,[1]RPT_BAO_HIEM!$B$5:$N$992,11,FALSE)</f>
        <v>302240</v>
      </c>
      <c r="X274" s="18">
        <f>VLOOKUP(B274,[1]RPT_BAO_HIEM!$B$5:$N$992,12,FALSE)</f>
        <v>56670</v>
      </c>
      <c r="Y274" s="18">
        <f>VLOOKUP(B274,[1]RPT_BAO_HIEM!$B$5:$N$992,13,FALSE)</f>
        <v>37780</v>
      </c>
      <c r="Z274" s="19">
        <f>MIN(VLOOKUP(B274,[1]RPT_DOAN_PHI!$B$5:$H$894,7,FALSE),115000)</f>
        <v>37780</v>
      </c>
      <c r="AA274" s="18">
        <f>VLOOKUP(B274,[1]RPT_THUE!$B$5:$H$850,7,FALSE)</f>
        <v>0</v>
      </c>
      <c r="AB274" s="18">
        <f t="shared" si="9"/>
        <v>434470</v>
      </c>
      <c r="AC274" s="20">
        <f t="shared" si="10"/>
        <v>7431453.076923077</v>
      </c>
      <c r="AD274" s="20"/>
      <c r="AE274" s="20"/>
      <c r="AF274" s="20">
        <f t="shared" si="11"/>
        <v>7431453.076923077</v>
      </c>
    </row>
    <row r="275" spans="1:32" ht="19.5" customHeight="1">
      <c r="A275" s="12">
        <f t="shared" si="12"/>
        <v>269</v>
      </c>
      <c r="B275" s="40">
        <f>[1]GD_CHUNG!B278</f>
        <v>12583</v>
      </c>
      <c r="C275" s="42" t="str">
        <f>[1]GD_CHUNG!C278</f>
        <v>Nguyễn Huy Đáp</v>
      </c>
      <c r="D275" s="42" t="str">
        <f>[1]GD_CHUNG!D278</f>
        <v>Nhân viên Bốc xếp</v>
      </c>
      <c r="E275" s="13" t="str">
        <f>[1]GD_CHUNG!G278</f>
        <v>HD3N</v>
      </c>
      <c r="F275" s="14">
        <f>VLOOKUP(B275,[1]GD_LCD_HS_LNS!$B$4:$E$993,4,FALSE)</f>
        <v>3778000</v>
      </c>
      <c r="G275" s="54">
        <f>VLOOKUP(B275,[1]GD_CHUNG!$B$5:$N$532,13,FALSE)</f>
        <v>19028385582016</v>
      </c>
      <c r="H275" s="15">
        <f>VLOOKUP(B275,[1]GD_CHAM_CONG!$C$6:$AN$934,38,FALSE)</f>
        <v>27</v>
      </c>
      <c r="I275" s="15">
        <f>VLOOKUP(B275,[1]GD_CHAM_CONG!$C$6:$AS$934,39,FALSE)+VLOOKUP(B275,[1]GD_CHAM_CONG!$C$6:$AS$934,40,FALSE)+VLOOKUP(B275,[1]GD_CHAM_CONG!$C$6:$AS$934,41,FALSE)+VLOOKUP(B275,[1]GD_CHAM_CONG!$C$6:$AS$934,42,FALSE)+VLOOKUP(B275,[1]GD_CHAM_CONG!$C$6:$AS$934,43,FALSE)</f>
        <v>0</v>
      </c>
      <c r="J275" s="15">
        <f>VLOOKUP(B275,[1]GD_CHAM_CONG!$C$6:$AV$934,44,FALSE)+VLOOKUP(B275,[1]GD_CHAM_CONG!$C$6:$AV$934,45,FALSE)+VLOOKUP(B275,[1]GD_CHAM_CONG!$C$6:$AV$934,46,FALSE)</f>
        <v>0</v>
      </c>
      <c r="K275" s="15">
        <f>VLOOKUP(B275,[1]GD_CHAM_CONG!$C$6:$AW$934,47,FALSE)</f>
        <v>0</v>
      </c>
      <c r="L275" s="15">
        <f>VLOOKUP(B275,[1]GD_CHAM_CONG!$C$6:$AZ$934,48,FALSE)</f>
        <v>0</v>
      </c>
      <c r="M275" s="15">
        <f>VLOOKUP(B275,[1]GD_CHAM_CONG!$C$6:$BF$934,50,FALSE)+VLOOKUP(B275,[1]GD_CHAM_CONG!$C$6:$BF$934,51,FALSE)+VLOOKUP(B275,[1]GD_CHAM_CONG!$C$6:$BF$934,52,FALSE)+VLOOKUP(B275,[1]GD_CHAM_CONG!$C$6:$BF$934,53,FALSE)+VLOOKUP(B275,[1]GD_CHAM_CONG!$C$6:$BF$934,54,FALSE)</f>
        <v>0</v>
      </c>
      <c r="N275" s="16">
        <f>VLOOKUP(B275,[1]GD_CHAM_CONG!$C$1:$BK$473,61,FALSE)</f>
        <v>1</v>
      </c>
      <c r="O275" s="16">
        <f>VLOOKUP(B275,[1]GD_LCD_HS_LNS!$B$4:$F$469,5,FALSE)</f>
        <v>1.5</v>
      </c>
      <c r="P275" s="17">
        <f>VLOOKUP(B275,[1]RPT_LNS_LUONG_CHE_DO!$B$5:$BC$548,54,FALSE)</f>
        <v>6750000</v>
      </c>
      <c r="Q275" s="17">
        <f>VLOOKUP(B275,[1]RPT_LNS_LUONG_CHE_DO!$B$5:$CD$916,81,FALSE)</f>
        <v>0</v>
      </c>
      <c r="R275" s="17">
        <f>VLOOKUP(B275,[1]RPT_PHU_CAP_TN!$B$5:$G$992,6,FALSE)</f>
        <v>0</v>
      </c>
      <c r="S275" s="17">
        <f>VLOOKUP(B275,[1]RPT_TIEN_AN_TRUA!$B$5:$I$993,8,FALSE)</f>
        <v>680000</v>
      </c>
      <c r="T275" s="17">
        <f>VLOOKUP(B275,[1]RPT_LNS_LUONG_CHE_DO!$B$5:$BX$920,75,FALSE)+VLOOKUP(B275,[1]RPT_LNS_LUONG_CHE_DO!$B$5:$BY$920,76,FALSE)</f>
        <v>435923.07692307694</v>
      </c>
      <c r="U275" s="13">
        <f>VLOOKUP(B275,[1]RPT_CAC_KHOAN_GIAM_TRU!$B$4:$I$472,7,FALSE) + VLOOKUP(B275,[1]RPT_CAC_KHOAN_GIAM_TRU!$B$4:$I$472,8,FALSE)</f>
        <v>145307.69230769231</v>
      </c>
      <c r="V275" s="17">
        <f t="shared" si="8"/>
        <v>7865923.076923077</v>
      </c>
      <c r="W275" s="18">
        <f>VLOOKUP(B275,[1]RPT_BAO_HIEM!$B$5:$N$992,11,FALSE)</f>
        <v>302240</v>
      </c>
      <c r="X275" s="18">
        <f>VLOOKUP(B275,[1]RPT_BAO_HIEM!$B$5:$N$992,12,FALSE)</f>
        <v>56670</v>
      </c>
      <c r="Y275" s="18">
        <f>VLOOKUP(B275,[1]RPT_BAO_HIEM!$B$5:$N$992,13,FALSE)</f>
        <v>37780</v>
      </c>
      <c r="Z275" s="19">
        <f>MIN(VLOOKUP(B275,[1]RPT_DOAN_PHI!$B$5:$H$894,7,FALSE),115000)</f>
        <v>37780</v>
      </c>
      <c r="AA275" s="18">
        <f>VLOOKUP(B275,[1]RPT_THUE!$B$5:$H$850,7,FALSE)</f>
        <v>0</v>
      </c>
      <c r="AB275" s="18">
        <f t="shared" si="9"/>
        <v>434470</v>
      </c>
      <c r="AC275" s="20">
        <f t="shared" si="10"/>
        <v>7431453.076923077</v>
      </c>
      <c r="AD275" s="20"/>
      <c r="AE275" s="20"/>
      <c r="AF275" s="20">
        <f t="shared" si="11"/>
        <v>7431453.076923077</v>
      </c>
    </row>
    <row r="276" spans="1:32" ht="19.5" customHeight="1">
      <c r="A276" s="12">
        <f t="shared" si="12"/>
        <v>270</v>
      </c>
      <c r="B276" s="40">
        <f>[1]GD_CHUNG!B279</f>
        <v>12584</v>
      </c>
      <c r="C276" s="42" t="str">
        <f>[1]GD_CHUNG!C279</f>
        <v>Lê Văn Thịnh</v>
      </c>
      <c r="D276" s="42" t="str">
        <f>[1]GD_CHUNG!D279</f>
        <v>Nhân viên Bốc xếp</v>
      </c>
      <c r="E276" s="13" t="str">
        <f>[1]GD_CHUNG!G279</f>
        <v>HD3N</v>
      </c>
      <c r="F276" s="14">
        <f>VLOOKUP(B276,[1]GD_LCD_HS_LNS!$B$4:$E$993,4,FALSE)</f>
        <v>3778000</v>
      </c>
      <c r="G276" s="54">
        <f>VLOOKUP(B276,[1]GD_CHUNG!$B$5:$N$532,13,FALSE)</f>
        <v>19028385557011</v>
      </c>
      <c r="H276" s="15">
        <f>VLOOKUP(B276,[1]GD_CHAM_CONG!$C$6:$AN$934,38,FALSE)</f>
        <v>27</v>
      </c>
      <c r="I276" s="15">
        <f>VLOOKUP(B276,[1]GD_CHAM_CONG!$C$6:$AS$934,39,FALSE)+VLOOKUP(B276,[1]GD_CHAM_CONG!$C$6:$AS$934,40,FALSE)+VLOOKUP(B276,[1]GD_CHAM_CONG!$C$6:$AS$934,41,FALSE)+VLOOKUP(B276,[1]GD_CHAM_CONG!$C$6:$AS$934,42,FALSE)+VLOOKUP(B276,[1]GD_CHAM_CONG!$C$6:$AS$934,43,FALSE)</f>
        <v>0</v>
      </c>
      <c r="J276" s="15">
        <f>VLOOKUP(B276,[1]GD_CHAM_CONG!$C$6:$AV$934,44,FALSE)+VLOOKUP(B276,[1]GD_CHAM_CONG!$C$6:$AV$934,45,FALSE)+VLOOKUP(B276,[1]GD_CHAM_CONG!$C$6:$AV$934,46,FALSE)</f>
        <v>0</v>
      </c>
      <c r="K276" s="15">
        <f>VLOOKUP(B276,[1]GD_CHAM_CONG!$C$6:$AW$934,47,FALSE)</f>
        <v>0</v>
      </c>
      <c r="L276" s="15">
        <f>VLOOKUP(B276,[1]GD_CHAM_CONG!$C$6:$AZ$934,48,FALSE)</f>
        <v>0</v>
      </c>
      <c r="M276" s="15">
        <f>VLOOKUP(B276,[1]GD_CHAM_CONG!$C$6:$BF$934,50,FALSE)+VLOOKUP(B276,[1]GD_CHAM_CONG!$C$6:$BF$934,51,FALSE)+VLOOKUP(B276,[1]GD_CHAM_CONG!$C$6:$BF$934,52,FALSE)+VLOOKUP(B276,[1]GD_CHAM_CONG!$C$6:$BF$934,53,FALSE)+VLOOKUP(B276,[1]GD_CHAM_CONG!$C$6:$BF$934,54,FALSE)</f>
        <v>0</v>
      </c>
      <c r="N276" s="16">
        <f>VLOOKUP(B276,[1]GD_CHAM_CONG!$C$1:$BK$473,61,FALSE)</f>
        <v>1</v>
      </c>
      <c r="O276" s="16">
        <f>VLOOKUP(B276,[1]GD_LCD_HS_LNS!$B$4:$F$469,5,FALSE)</f>
        <v>1.5</v>
      </c>
      <c r="P276" s="17">
        <f>VLOOKUP(B276,[1]RPT_LNS_LUONG_CHE_DO!$B$5:$BC$548,54,FALSE)</f>
        <v>6750000</v>
      </c>
      <c r="Q276" s="17">
        <f>VLOOKUP(B276,[1]RPT_LNS_LUONG_CHE_DO!$B$5:$CD$916,81,FALSE)</f>
        <v>0</v>
      </c>
      <c r="R276" s="17">
        <f>VLOOKUP(B276,[1]RPT_PHU_CAP_TN!$B$5:$G$992,6,FALSE)</f>
        <v>0</v>
      </c>
      <c r="S276" s="17">
        <f>VLOOKUP(B276,[1]RPT_TIEN_AN_TRUA!$B$5:$I$993,8,FALSE)</f>
        <v>680000</v>
      </c>
      <c r="T276" s="17">
        <f>VLOOKUP(B276,[1]RPT_LNS_LUONG_CHE_DO!$B$5:$BX$920,75,FALSE)+VLOOKUP(B276,[1]RPT_LNS_LUONG_CHE_DO!$B$5:$BY$920,76,FALSE)</f>
        <v>435923.07692307694</v>
      </c>
      <c r="U276" s="13">
        <f>VLOOKUP(B276,[1]RPT_CAC_KHOAN_GIAM_TRU!$B$4:$I$472,7,FALSE) + VLOOKUP(B276,[1]RPT_CAC_KHOAN_GIAM_TRU!$B$4:$I$472,8,FALSE)</f>
        <v>145307.69230769231</v>
      </c>
      <c r="V276" s="17">
        <f t="shared" si="8"/>
        <v>7865923.076923077</v>
      </c>
      <c r="W276" s="18">
        <f>VLOOKUP(B276,[1]RPT_BAO_HIEM!$B$5:$N$992,11,FALSE)</f>
        <v>302240</v>
      </c>
      <c r="X276" s="18">
        <f>VLOOKUP(B276,[1]RPT_BAO_HIEM!$B$5:$N$992,12,FALSE)</f>
        <v>56670</v>
      </c>
      <c r="Y276" s="18">
        <f>VLOOKUP(B276,[1]RPT_BAO_HIEM!$B$5:$N$992,13,FALSE)</f>
        <v>37780</v>
      </c>
      <c r="Z276" s="19">
        <f>MIN(VLOOKUP(B276,[1]RPT_DOAN_PHI!$B$5:$H$894,7,FALSE),115000)</f>
        <v>37780</v>
      </c>
      <c r="AA276" s="18">
        <f>VLOOKUP(B276,[1]RPT_THUE!$B$5:$H$850,7,FALSE)</f>
        <v>0</v>
      </c>
      <c r="AB276" s="18">
        <f t="shared" si="9"/>
        <v>434470</v>
      </c>
      <c r="AC276" s="20">
        <f t="shared" si="10"/>
        <v>7431453.076923077</v>
      </c>
      <c r="AD276" s="20"/>
      <c r="AE276" s="20"/>
      <c r="AF276" s="20">
        <f t="shared" si="11"/>
        <v>7431453.076923077</v>
      </c>
    </row>
    <row r="277" spans="1:32" ht="19.5" customHeight="1">
      <c r="A277" s="12">
        <f t="shared" si="12"/>
        <v>271</v>
      </c>
      <c r="B277" s="40">
        <f>[1]GD_CHUNG!B280</f>
        <v>12585</v>
      </c>
      <c r="C277" s="42" t="str">
        <f>[1]GD_CHUNG!C280</f>
        <v>Nguyễn Tuấn Anh</v>
      </c>
      <c r="D277" s="42" t="str">
        <f>[1]GD_CHUNG!D280</f>
        <v>Nhân viên Bốc xếp</v>
      </c>
      <c r="E277" s="13" t="str">
        <f>[1]GD_CHUNG!G280</f>
        <v>HD3N</v>
      </c>
      <c r="F277" s="14">
        <f>VLOOKUP(B277,[1]GD_LCD_HS_LNS!$B$4:$E$993,4,FALSE)</f>
        <v>3778000</v>
      </c>
      <c r="G277" s="54">
        <f>VLOOKUP(B277,[1]GD_CHUNG!$B$5:$N$532,13,FALSE)</f>
        <v>19028385584019</v>
      </c>
      <c r="H277" s="15">
        <f>VLOOKUP(B277,[1]GD_CHAM_CONG!$C$6:$AN$934,38,FALSE)</f>
        <v>27</v>
      </c>
      <c r="I277" s="15">
        <f>VLOOKUP(B277,[1]GD_CHAM_CONG!$C$6:$AS$934,39,FALSE)+VLOOKUP(B277,[1]GD_CHAM_CONG!$C$6:$AS$934,40,FALSE)+VLOOKUP(B277,[1]GD_CHAM_CONG!$C$6:$AS$934,41,FALSE)+VLOOKUP(B277,[1]GD_CHAM_CONG!$C$6:$AS$934,42,FALSE)+VLOOKUP(B277,[1]GD_CHAM_CONG!$C$6:$AS$934,43,FALSE)</f>
        <v>0</v>
      </c>
      <c r="J277" s="15">
        <f>VLOOKUP(B277,[1]GD_CHAM_CONG!$C$6:$AV$934,44,FALSE)+VLOOKUP(B277,[1]GD_CHAM_CONG!$C$6:$AV$934,45,FALSE)+VLOOKUP(B277,[1]GD_CHAM_CONG!$C$6:$AV$934,46,FALSE)</f>
        <v>0</v>
      </c>
      <c r="K277" s="15">
        <f>VLOOKUP(B277,[1]GD_CHAM_CONG!$C$6:$AW$934,47,FALSE)</f>
        <v>0</v>
      </c>
      <c r="L277" s="15">
        <f>VLOOKUP(B277,[1]GD_CHAM_CONG!$C$6:$AZ$934,48,FALSE)</f>
        <v>0</v>
      </c>
      <c r="M277" s="15">
        <f>VLOOKUP(B277,[1]GD_CHAM_CONG!$C$6:$BF$934,50,FALSE)+VLOOKUP(B277,[1]GD_CHAM_CONG!$C$6:$BF$934,51,FALSE)+VLOOKUP(B277,[1]GD_CHAM_CONG!$C$6:$BF$934,52,FALSE)+VLOOKUP(B277,[1]GD_CHAM_CONG!$C$6:$BF$934,53,FALSE)+VLOOKUP(B277,[1]GD_CHAM_CONG!$C$6:$BF$934,54,FALSE)</f>
        <v>0</v>
      </c>
      <c r="N277" s="16">
        <f>VLOOKUP(B277,[1]GD_CHAM_CONG!$C$1:$BK$473,61,FALSE)</f>
        <v>1</v>
      </c>
      <c r="O277" s="16">
        <f>VLOOKUP(B277,[1]GD_LCD_HS_LNS!$B$4:$F$469,5,FALSE)</f>
        <v>1.5</v>
      </c>
      <c r="P277" s="17">
        <f>VLOOKUP(B277,[1]RPT_LNS_LUONG_CHE_DO!$B$5:$BC$548,54,FALSE)</f>
        <v>6750000</v>
      </c>
      <c r="Q277" s="17">
        <f>VLOOKUP(B277,[1]RPT_LNS_LUONG_CHE_DO!$B$5:$CD$916,81,FALSE)</f>
        <v>0</v>
      </c>
      <c r="R277" s="17">
        <f>VLOOKUP(B277,[1]RPT_PHU_CAP_TN!$B$5:$G$992,6,FALSE)</f>
        <v>0</v>
      </c>
      <c r="S277" s="17">
        <f>VLOOKUP(B277,[1]RPT_TIEN_AN_TRUA!$B$5:$I$993,8,FALSE)</f>
        <v>680000</v>
      </c>
      <c r="T277" s="17">
        <f>VLOOKUP(B277,[1]RPT_LNS_LUONG_CHE_DO!$B$5:$BX$920,75,FALSE)+VLOOKUP(B277,[1]RPT_LNS_LUONG_CHE_DO!$B$5:$BY$920,76,FALSE)</f>
        <v>435923.07692307694</v>
      </c>
      <c r="U277" s="13">
        <f>VLOOKUP(B277,[1]RPT_CAC_KHOAN_GIAM_TRU!$B$4:$I$472,7,FALSE) + VLOOKUP(B277,[1]RPT_CAC_KHOAN_GIAM_TRU!$B$4:$I$472,8,FALSE)</f>
        <v>145307.69230769231</v>
      </c>
      <c r="V277" s="17">
        <f t="shared" si="8"/>
        <v>7865923.076923077</v>
      </c>
      <c r="W277" s="18">
        <f>VLOOKUP(B277,[1]RPT_BAO_HIEM!$B$5:$N$992,11,FALSE)</f>
        <v>302240</v>
      </c>
      <c r="X277" s="18">
        <f>VLOOKUP(B277,[1]RPT_BAO_HIEM!$B$5:$N$992,12,FALSE)</f>
        <v>56670</v>
      </c>
      <c r="Y277" s="18">
        <f>VLOOKUP(B277,[1]RPT_BAO_HIEM!$B$5:$N$992,13,FALSE)</f>
        <v>37780</v>
      </c>
      <c r="Z277" s="19">
        <f>MIN(VLOOKUP(B277,[1]RPT_DOAN_PHI!$B$5:$H$894,7,FALSE),115000)</f>
        <v>37780</v>
      </c>
      <c r="AA277" s="18">
        <f>VLOOKUP(B277,[1]RPT_THUE!$B$5:$H$850,7,FALSE)</f>
        <v>0</v>
      </c>
      <c r="AB277" s="18">
        <f t="shared" si="9"/>
        <v>434470</v>
      </c>
      <c r="AC277" s="20">
        <f t="shared" si="10"/>
        <v>7431453.076923077</v>
      </c>
      <c r="AD277" s="21"/>
      <c r="AE277" s="20"/>
      <c r="AF277" s="20">
        <f t="shared" si="11"/>
        <v>7431453.076923077</v>
      </c>
    </row>
    <row r="278" spans="1:32" ht="19.5" customHeight="1">
      <c r="A278" s="12">
        <f t="shared" si="12"/>
        <v>272</v>
      </c>
      <c r="B278" s="40">
        <f>[1]GD_CHUNG!B281</f>
        <v>12586</v>
      </c>
      <c r="C278" s="42" t="str">
        <f>[1]GD_CHUNG!C281</f>
        <v>Phạm Văn Trường</v>
      </c>
      <c r="D278" s="42" t="str">
        <f>[1]GD_CHUNG!D281</f>
        <v>Nhân viên Bốc xếp</v>
      </c>
      <c r="E278" s="13" t="str">
        <f>[1]GD_CHUNG!G281</f>
        <v>HD3N</v>
      </c>
      <c r="F278" s="14">
        <f>VLOOKUP(B278,[1]GD_LCD_HS_LNS!$B$4:$E$993,4,FALSE)</f>
        <v>3778000</v>
      </c>
      <c r="G278" s="54">
        <f>VLOOKUP(B278,[1]GD_CHUNG!$B$5:$N$532,13,FALSE)</f>
        <v>19028385587018</v>
      </c>
      <c r="H278" s="15">
        <f>VLOOKUP(B278,[1]GD_CHAM_CONG!$C$6:$AN$934,38,FALSE)</f>
        <v>27</v>
      </c>
      <c r="I278" s="15">
        <f>VLOOKUP(B278,[1]GD_CHAM_CONG!$C$6:$AS$934,39,FALSE)+VLOOKUP(B278,[1]GD_CHAM_CONG!$C$6:$AS$934,40,FALSE)+VLOOKUP(B278,[1]GD_CHAM_CONG!$C$6:$AS$934,41,FALSE)+VLOOKUP(B278,[1]GD_CHAM_CONG!$C$6:$AS$934,42,FALSE)+VLOOKUP(B278,[1]GD_CHAM_CONG!$C$6:$AS$934,43,FALSE)</f>
        <v>0</v>
      </c>
      <c r="J278" s="15">
        <f>VLOOKUP(B278,[1]GD_CHAM_CONG!$C$6:$AV$934,44,FALSE)+VLOOKUP(B278,[1]GD_CHAM_CONG!$C$6:$AV$934,45,FALSE)+VLOOKUP(B278,[1]GD_CHAM_CONG!$C$6:$AV$934,46,FALSE)</f>
        <v>0</v>
      </c>
      <c r="K278" s="15">
        <f>VLOOKUP(B278,[1]GD_CHAM_CONG!$C$6:$AW$934,47,FALSE)</f>
        <v>0</v>
      </c>
      <c r="L278" s="15">
        <f>VLOOKUP(B278,[1]GD_CHAM_CONG!$C$6:$AZ$934,48,FALSE)</f>
        <v>0</v>
      </c>
      <c r="M278" s="15">
        <f>VLOOKUP(B278,[1]GD_CHAM_CONG!$C$6:$BF$934,50,FALSE)+VLOOKUP(B278,[1]GD_CHAM_CONG!$C$6:$BF$934,51,FALSE)+VLOOKUP(B278,[1]GD_CHAM_CONG!$C$6:$BF$934,52,FALSE)+VLOOKUP(B278,[1]GD_CHAM_CONG!$C$6:$BF$934,53,FALSE)+VLOOKUP(B278,[1]GD_CHAM_CONG!$C$6:$BF$934,54,FALSE)</f>
        <v>0</v>
      </c>
      <c r="N278" s="16">
        <f>VLOOKUP(B278,[1]GD_CHAM_CONG!$C$1:$BK$473,61,FALSE)</f>
        <v>1</v>
      </c>
      <c r="O278" s="16">
        <f>VLOOKUP(B278,[1]GD_LCD_HS_LNS!$B$4:$F$469,5,FALSE)</f>
        <v>1.5</v>
      </c>
      <c r="P278" s="17">
        <f>VLOOKUP(B278,[1]RPT_LNS_LUONG_CHE_DO!$B$5:$BC$548,54,FALSE)</f>
        <v>6750000</v>
      </c>
      <c r="Q278" s="17">
        <f>VLOOKUP(B278,[1]RPT_LNS_LUONG_CHE_DO!$B$5:$CD$916,81,FALSE)</f>
        <v>0</v>
      </c>
      <c r="R278" s="17">
        <f>VLOOKUP(B278,[1]RPT_PHU_CAP_TN!$B$5:$G$992,6,FALSE)</f>
        <v>155000</v>
      </c>
      <c r="S278" s="17">
        <f>VLOOKUP(B278,[1]RPT_TIEN_AN_TRUA!$B$5:$I$993,8,FALSE)</f>
        <v>680000</v>
      </c>
      <c r="T278" s="17">
        <f>VLOOKUP(B278,[1]RPT_LNS_LUONG_CHE_DO!$B$5:$BX$920,75,FALSE)+VLOOKUP(B278,[1]RPT_LNS_LUONG_CHE_DO!$B$5:$BY$920,76,FALSE)</f>
        <v>435923.07692307694</v>
      </c>
      <c r="U278" s="13">
        <f>VLOOKUP(B278,[1]RPT_CAC_KHOAN_GIAM_TRU!$B$4:$I$472,7,FALSE) + VLOOKUP(B278,[1]RPT_CAC_KHOAN_GIAM_TRU!$B$4:$I$472,8,FALSE)</f>
        <v>145307.69230769231</v>
      </c>
      <c r="V278" s="17">
        <f t="shared" si="8"/>
        <v>8020923.076923077</v>
      </c>
      <c r="W278" s="18">
        <f>VLOOKUP(B278,[1]RPT_BAO_HIEM!$B$5:$N$992,11,FALSE)</f>
        <v>302240</v>
      </c>
      <c r="X278" s="18">
        <f>VLOOKUP(B278,[1]RPT_BAO_HIEM!$B$5:$N$992,12,FALSE)</f>
        <v>56670</v>
      </c>
      <c r="Y278" s="18">
        <f>VLOOKUP(B278,[1]RPT_BAO_HIEM!$B$5:$N$992,13,FALSE)</f>
        <v>37780</v>
      </c>
      <c r="Z278" s="19">
        <f>MIN(VLOOKUP(B278,[1]RPT_DOAN_PHI!$B$5:$H$894,7,FALSE),115000)</f>
        <v>37780</v>
      </c>
      <c r="AA278" s="18">
        <f>VLOOKUP(B278,[1]RPT_THUE!$B$5:$H$850,7,FALSE)</f>
        <v>0</v>
      </c>
      <c r="AB278" s="18">
        <f t="shared" si="9"/>
        <v>434470</v>
      </c>
      <c r="AC278" s="20">
        <f t="shared" si="10"/>
        <v>7586453.076923077</v>
      </c>
      <c r="AD278" s="21"/>
      <c r="AE278" s="20"/>
      <c r="AF278" s="20">
        <f t="shared" si="11"/>
        <v>7586453.076923077</v>
      </c>
    </row>
    <row r="279" spans="1:32" ht="19.5" customHeight="1">
      <c r="A279" s="12">
        <f t="shared" si="12"/>
        <v>273</v>
      </c>
      <c r="B279" s="40">
        <f>[1]GD_CHUNG!B282</f>
        <v>12587</v>
      </c>
      <c r="C279" s="42" t="str">
        <f>[1]GD_CHUNG!C282</f>
        <v>Nguyễn Minh Dũng</v>
      </c>
      <c r="D279" s="42" t="str">
        <f>[1]GD_CHUNG!D282</f>
        <v>Nhân viên Bốc xếp</v>
      </c>
      <c r="E279" s="13" t="str">
        <f>[1]GD_CHUNG!G282</f>
        <v>HD3N</v>
      </c>
      <c r="F279" s="14">
        <f>VLOOKUP(B279,[1]GD_LCD_HS_LNS!$B$4:$E$993,4,FALSE)</f>
        <v>3778000</v>
      </c>
      <c r="G279" s="54">
        <f>VLOOKUP(B279,[1]GD_CHUNG!$B$5:$N$532,13,FALSE)</f>
        <v>19028385600014</v>
      </c>
      <c r="H279" s="15">
        <f>VLOOKUP(B279,[1]GD_CHAM_CONG!$C$6:$AN$934,38,FALSE)</f>
        <v>27</v>
      </c>
      <c r="I279" s="15">
        <f>VLOOKUP(B279,[1]GD_CHAM_CONG!$C$6:$AS$934,39,FALSE)+VLOOKUP(B279,[1]GD_CHAM_CONG!$C$6:$AS$934,40,FALSE)+VLOOKUP(B279,[1]GD_CHAM_CONG!$C$6:$AS$934,41,FALSE)+VLOOKUP(B279,[1]GD_CHAM_CONG!$C$6:$AS$934,42,FALSE)+VLOOKUP(B279,[1]GD_CHAM_CONG!$C$6:$AS$934,43,FALSE)</f>
        <v>0</v>
      </c>
      <c r="J279" s="15">
        <f>VLOOKUP(B279,[1]GD_CHAM_CONG!$C$6:$AV$934,44,FALSE)+VLOOKUP(B279,[1]GD_CHAM_CONG!$C$6:$AV$934,45,FALSE)+VLOOKUP(B279,[1]GD_CHAM_CONG!$C$6:$AV$934,46,FALSE)</f>
        <v>0</v>
      </c>
      <c r="K279" s="15">
        <f>VLOOKUP(B279,[1]GD_CHAM_CONG!$C$6:$AW$934,47,FALSE)</f>
        <v>0</v>
      </c>
      <c r="L279" s="15">
        <f>VLOOKUP(B279,[1]GD_CHAM_CONG!$C$6:$AZ$934,48,FALSE)</f>
        <v>0</v>
      </c>
      <c r="M279" s="15">
        <f>VLOOKUP(B279,[1]GD_CHAM_CONG!$C$6:$BF$934,50,FALSE)+VLOOKUP(B279,[1]GD_CHAM_CONG!$C$6:$BF$934,51,FALSE)+VLOOKUP(B279,[1]GD_CHAM_CONG!$C$6:$BF$934,52,FALSE)+VLOOKUP(B279,[1]GD_CHAM_CONG!$C$6:$BF$934,53,FALSE)+VLOOKUP(B279,[1]GD_CHAM_CONG!$C$6:$BF$934,54,FALSE)</f>
        <v>0</v>
      </c>
      <c r="N279" s="16">
        <f>VLOOKUP(B279,[1]GD_CHAM_CONG!$C$1:$BK$473,61,FALSE)</f>
        <v>1.05</v>
      </c>
      <c r="O279" s="16">
        <f>VLOOKUP(B279,[1]GD_LCD_HS_LNS!$B$4:$F$469,5,FALSE)</f>
        <v>1.5</v>
      </c>
      <c r="P279" s="17">
        <f>VLOOKUP(B279,[1]RPT_LNS_LUONG_CHE_DO!$B$5:$BC$548,54,FALSE)</f>
        <v>7087500.0000000009</v>
      </c>
      <c r="Q279" s="17">
        <f>VLOOKUP(B279,[1]RPT_LNS_LUONG_CHE_DO!$B$5:$CD$916,81,FALSE)</f>
        <v>0</v>
      </c>
      <c r="R279" s="17">
        <f>VLOOKUP(B279,[1]RPT_PHU_CAP_TN!$B$5:$G$992,6,FALSE)</f>
        <v>155000</v>
      </c>
      <c r="S279" s="17">
        <f>VLOOKUP(B279,[1]RPT_TIEN_AN_TRUA!$B$5:$I$993,8,FALSE)</f>
        <v>680000</v>
      </c>
      <c r="T279" s="17">
        <f>VLOOKUP(B279,[1]RPT_LNS_LUONG_CHE_DO!$B$5:$BX$920,75,FALSE)+VLOOKUP(B279,[1]RPT_LNS_LUONG_CHE_DO!$B$5:$BY$920,76,FALSE)</f>
        <v>435923.07692307694</v>
      </c>
      <c r="U279" s="13">
        <f>VLOOKUP(B279,[1]RPT_CAC_KHOAN_GIAM_TRU!$B$4:$I$472,7,FALSE) + VLOOKUP(B279,[1]RPT_CAC_KHOAN_GIAM_TRU!$B$4:$I$472,8,FALSE)</f>
        <v>145307.69230769231</v>
      </c>
      <c r="V279" s="17">
        <f t="shared" si="8"/>
        <v>8358423.0769230779</v>
      </c>
      <c r="W279" s="18">
        <f>VLOOKUP(B279,[1]RPT_BAO_HIEM!$B$5:$N$992,11,FALSE)</f>
        <v>302240</v>
      </c>
      <c r="X279" s="18">
        <f>VLOOKUP(B279,[1]RPT_BAO_HIEM!$B$5:$N$992,12,FALSE)</f>
        <v>56670</v>
      </c>
      <c r="Y279" s="18">
        <f>VLOOKUP(B279,[1]RPT_BAO_HIEM!$B$5:$N$992,13,FALSE)</f>
        <v>37780</v>
      </c>
      <c r="Z279" s="19">
        <f>MIN(VLOOKUP(B279,[1]RPT_DOAN_PHI!$B$5:$H$894,7,FALSE),115000)</f>
        <v>37780</v>
      </c>
      <c r="AA279" s="18">
        <f>VLOOKUP(B279,[1]RPT_THUE!$B$5:$H$850,7,FALSE)</f>
        <v>0</v>
      </c>
      <c r="AB279" s="18">
        <f t="shared" si="9"/>
        <v>434470</v>
      </c>
      <c r="AC279" s="20">
        <f t="shared" si="10"/>
        <v>7923953.0769230779</v>
      </c>
      <c r="AD279" s="20"/>
      <c r="AE279" s="20"/>
      <c r="AF279" s="20">
        <f t="shared" si="11"/>
        <v>7923953.0769230779</v>
      </c>
    </row>
    <row r="280" spans="1:32" ht="19.5" customHeight="1">
      <c r="A280" s="12">
        <f t="shared" si="12"/>
        <v>274</v>
      </c>
      <c r="B280" s="40">
        <f>[1]GD_CHUNG!B283</f>
        <v>12588</v>
      </c>
      <c r="C280" s="42" t="str">
        <f>[1]GD_CHUNG!C283</f>
        <v>Đào Huy Phong</v>
      </c>
      <c r="D280" s="42" t="str">
        <f>[1]GD_CHUNG!D283</f>
        <v>Nhân viên Bốc xếp</v>
      </c>
      <c r="E280" s="13" t="str">
        <f>[1]GD_CHUNG!G283</f>
        <v>HD3N</v>
      </c>
      <c r="F280" s="14">
        <f>VLOOKUP(B280,[1]GD_LCD_HS_LNS!$B$4:$E$993,4,FALSE)</f>
        <v>3778000</v>
      </c>
      <c r="G280" s="54">
        <f>VLOOKUP(B280,[1]GD_CHUNG!$B$5:$N$532,13,FALSE)</f>
        <v>19028385553016</v>
      </c>
      <c r="H280" s="15">
        <f>VLOOKUP(B280,[1]GD_CHAM_CONG!$C$6:$AN$934,38,FALSE)</f>
        <v>27</v>
      </c>
      <c r="I280" s="15">
        <f>VLOOKUP(B280,[1]GD_CHAM_CONG!$C$6:$AS$934,39,FALSE)+VLOOKUP(B280,[1]GD_CHAM_CONG!$C$6:$AS$934,40,FALSE)+VLOOKUP(B280,[1]GD_CHAM_CONG!$C$6:$AS$934,41,FALSE)+VLOOKUP(B280,[1]GD_CHAM_CONG!$C$6:$AS$934,42,FALSE)+VLOOKUP(B280,[1]GD_CHAM_CONG!$C$6:$AS$934,43,FALSE)</f>
        <v>0</v>
      </c>
      <c r="J280" s="15">
        <f>VLOOKUP(B280,[1]GD_CHAM_CONG!$C$6:$AV$934,44,FALSE)+VLOOKUP(B280,[1]GD_CHAM_CONG!$C$6:$AV$934,45,FALSE)+VLOOKUP(B280,[1]GD_CHAM_CONG!$C$6:$AV$934,46,FALSE)</f>
        <v>0</v>
      </c>
      <c r="K280" s="15">
        <f>VLOOKUP(B280,[1]GD_CHAM_CONG!$C$6:$AW$934,47,FALSE)</f>
        <v>0</v>
      </c>
      <c r="L280" s="15">
        <f>VLOOKUP(B280,[1]GD_CHAM_CONG!$C$6:$AZ$934,48,FALSE)</f>
        <v>0</v>
      </c>
      <c r="M280" s="15">
        <f>VLOOKUP(B280,[1]GD_CHAM_CONG!$C$6:$BF$934,50,FALSE)+VLOOKUP(B280,[1]GD_CHAM_CONG!$C$6:$BF$934,51,FALSE)+VLOOKUP(B280,[1]GD_CHAM_CONG!$C$6:$BF$934,52,FALSE)+VLOOKUP(B280,[1]GD_CHAM_CONG!$C$6:$BF$934,53,FALSE)+VLOOKUP(B280,[1]GD_CHAM_CONG!$C$6:$BF$934,54,FALSE)</f>
        <v>0</v>
      </c>
      <c r="N280" s="16">
        <f>VLOOKUP(B280,[1]GD_CHAM_CONG!$C$1:$BK$473,61,FALSE)</f>
        <v>1</v>
      </c>
      <c r="O280" s="16">
        <f>VLOOKUP(B280,[1]GD_LCD_HS_LNS!$B$4:$F$469,5,FALSE)</f>
        <v>1.5</v>
      </c>
      <c r="P280" s="17">
        <f>VLOOKUP(B280,[1]RPT_LNS_LUONG_CHE_DO!$B$5:$BC$548,54,FALSE)</f>
        <v>6750000</v>
      </c>
      <c r="Q280" s="17">
        <f>VLOOKUP(B280,[1]RPT_LNS_LUONG_CHE_DO!$B$5:$CD$916,81,FALSE)</f>
        <v>0</v>
      </c>
      <c r="R280" s="17">
        <f>VLOOKUP(B280,[1]RPT_PHU_CAP_TN!$B$5:$G$992,6,FALSE)</f>
        <v>0</v>
      </c>
      <c r="S280" s="17">
        <f>VLOOKUP(B280,[1]RPT_TIEN_AN_TRUA!$B$5:$I$993,8,FALSE)</f>
        <v>680000</v>
      </c>
      <c r="T280" s="17">
        <f>VLOOKUP(B280,[1]RPT_LNS_LUONG_CHE_DO!$B$5:$BX$920,75,FALSE)+VLOOKUP(B280,[1]RPT_LNS_LUONG_CHE_DO!$B$5:$BY$920,76,FALSE)</f>
        <v>0</v>
      </c>
      <c r="U280" s="13">
        <f>VLOOKUP(B280,[1]RPT_CAC_KHOAN_GIAM_TRU!$B$4:$I$472,7,FALSE) + VLOOKUP(B280,[1]RPT_CAC_KHOAN_GIAM_TRU!$B$4:$I$472,8,FALSE)</f>
        <v>0</v>
      </c>
      <c r="V280" s="17">
        <f t="shared" si="8"/>
        <v>7430000</v>
      </c>
      <c r="W280" s="18">
        <f>VLOOKUP(B280,[1]RPT_BAO_HIEM!$B$5:$N$992,11,FALSE)</f>
        <v>302240</v>
      </c>
      <c r="X280" s="18">
        <f>VLOOKUP(B280,[1]RPT_BAO_HIEM!$B$5:$N$992,12,FALSE)</f>
        <v>56670</v>
      </c>
      <c r="Y280" s="18">
        <f>VLOOKUP(B280,[1]RPT_BAO_HIEM!$B$5:$N$992,13,FALSE)</f>
        <v>37780</v>
      </c>
      <c r="Z280" s="19">
        <f>MIN(VLOOKUP(B280,[1]RPT_DOAN_PHI!$B$5:$H$894,7,FALSE),115000)</f>
        <v>37780</v>
      </c>
      <c r="AA280" s="18">
        <f>VLOOKUP(B280,[1]RPT_THUE!$B$5:$H$850,7,FALSE)</f>
        <v>0</v>
      </c>
      <c r="AB280" s="18">
        <f t="shared" si="9"/>
        <v>434470</v>
      </c>
      <c r="AC280" s="20">
        <f t="shared" si="10"/>
        <v>6995530</v>
      </c>
      <c r="AD280" s="20"/>
      <c r="AE280" s="20"/>
      <c r="AF280" s="20">
        <f t="shared" si="11"/>
        <v>6995530</v>
      </c>
    </row>
    <row r="281" spans="1:32" ht="19.5" customHeight="1">
      <c r="A281" s="12">
        <f t="shared" si="12"/>
        <v>275</v>
      </c>
      <c r="B281" s="40">
        <f>[1]GD_CHUNG!B285</f>
        <v>12591</v>
      </c>
      <c r="C281" s="42" t="str">
        <f>[1]GD_CHUNG!C285</f>
        <v>Nguyễn Xuân Quý</v>
      </c>
      <c r="D281" s="42" t="str">
        <f>[1]GD_CHUNG!D285</f>
        <v>Nhân viên Bốc xếp</v>
      </c>
      <c r="E281" s="13" t="str">
        <f>[1]GD_CHUNG!G285</f>
        <v>HD3N</v>
      </c>
      <c r="F281" s="14">
        <f>VLOOKUP(B281,[1]GD_LCD_HS_LNS!$B$4:$E$993,4,FALSE)</f>
        <v>3778000</v>
      </c>
      <c r="G281" s="54">
        <f>VLOOKUP(B281,[1]GD_CHUNG!$B$5:$N$532,13,FALSE)</f>
        <v>19028385566010</v>
      </c>
      <c r="H281" s="15">
        <f>VLOOKUP(B281,[1]GD_CHAM_CONG!$C$6:$AN$934,38,FALSE)</f>
        <v>27</v>
      </c>
      <c r="I281" s="15">
        <f>VLOOKUP(B281,[1]GD_CHAM_CONG!$C$6:$AS$934,39,FALSE)+VLOOKUP(B281,[1]GD_CHAM_CONG!$C$6:$AS$934,40,FALSE)+VLOOKUP(B281,[1]GD_CHAM_CONG!$C$6:$AS$934,41,FALSE)+VLOOKUP(B281,[1]GD_CHAM_CONG!$C$6:$AS$934,42,FALSE)+VLOOKUP(B281,[1]GD_CHAM_CONG!$C$6:$AS$934,43,FALSE)</f>
        <v>0</v>
      </c>
      <c r="J281" s="15">
        <f>VLOOKUP(B281,[1]GD_CHAM_CONG!$C$6:$AV$934,44,FALSE)+VLOOKUP(B281,[1]GD_CHAM_CONG!$C$6:$AV$934,45,FALSE)+VLOOKUP(B281,[1]GD_CHAM_CONG!$C$6:$AV$934,46,FALSE)</f>
        <v>0</v>
      </c>
      <c r="K281" s="15">
        <f>VLOOKUP(B281,[1]GD_CHAM_CONG!$C$6:$AW$934,47,FALSE)</f>
        <v>0</v>
      </c>
      <c r="L281" s="15">
        <f>VLOOKUP(B281,[1]GD_CHAM_CONG!$C$6:$AZ$934,48,FALSE)</f>
        <v>0</v>
      </c>
      <c r="M281" s="15">
        <f>VLOOKUP(B281,[1]GD_CHAM_CONG!$C$6:$BF$934,50,FALSE)+VLOOKUP(B281,[1]GD_CHAM_CONG!$C$6:$BF$934,51,FALSE)+VLOOKUP(B281,[1]GD_CHAM_CONG!$C$6:$BF$934,52,FALSE)+VLOOKUP(B281,[1]GD_CHAM_CONG!$C$6:$BF$934,53,FALSE)+VLOOKUP(B281,[1]GD_CHAM_CONG!$C$6:$BF$934,54,FALSE)</f>
        <v>0</v>
      </c>
      <c r="N281" s="16">
        <f>VLOOKUP(B281,[1]GD_CHAM_CONG!$C$1:$BK$473,61,FALSE)</f>
        <v>0.98</v>
      </c>
      <c r="O281" s="16">
        <f>VLOOKUP(B281,[1]GD_LCD_HS_LNS!$B$4:$F$469,5,FALSE)</f>
        <v>1.5</v>
      </c>
      <c r="P281" s="17">
        <f>VLOOKUP(B281,[1]RPT_LNS_LUONG_CHE_DO!$B$5:$BC$548,54,FALSE)</f>
        <v>6615000</v>
      </c>
      <c r="Q281" s="17">
        <f>VLOOKUP(B281,[1]RPT_LNS_LUONG_CHE_DO!$B$5:$CD$916,81,FALSE)</f>
        <v>0</v>
      </c>
      <c r="R281" s="17">
        <f>VLOOKUP(B281,[1]RPT_PHU_CAP_TN!$B$5:$G$992,6,FALSE)</f>
        <v>0</v>
      </c>
      <c r="S281" s="17">
        <f>VLOOKUP(B281,[1]RPT_TIEN_AN_TRUA!$B$5:$I$993,8,FALSE)</f>
        <v>680000</v>
      </c>
      <c r="T281" s="17">
        <f>VLOOKUP(B281,[1]RPT_LNS_LUONG_CHE_DO!$B$5:$BX$920,75,FALSE)+VLOOKUP(B281,[1]RPT_LNS_LUONG_CHE_DO!$B$5:$BY$920,76,FALSE)</f>
        <v>435923.07692307694</v>
      </c>
      <c r="U281" s="13">
        <f>VLOOKUP(B281,[1]RPT_CAC_KHOAN_GIAM_TRU!$B$4:$I$472,7,FALSE) + VLOOKUP(B281,[1]RPT_CAC_KHOAN_GIAM_TRU!$B$4:$I$472,8,FALSE)</f>
        <v>145307.69230769231</v>
      </c>
      <c r="V281" s="17">
        <f t="shared" si="8"/>
        <v>7730923.076923077</v>
      </c>
      <c r="W281" s="18">
        <f>VLOOKUP(B281,[1]RPT_BAO_HIEM!$B$5:$N$992,11,FALSE)</f>
        <v>302240</v>
      </c>
      <c r="X281" s="18">
        <f>VLOOKUP(B281,[1]RPT_BAO_HIEM!$B$5:$N$992,12,FALSE)</f>
        <v>56670</v>
      </c>
      <c r="Y281" s="18">
        <f>VLOOKUP(B281,[1]RPT_BAO_HIEM!$B$5:$N$992,13,FALSE)</f>
        <v>37780</v>
      </c>
      <c r="Z281" s="19">
        <f>MIN(VLOOKUP(B281,[1]RPT_DOAN_PHI!$B$5:$H$894,7,FALSE),115000)</f>
        <v>37780</v>
      </c>
      <c r="AA281" s="18">
        <f>VLOOKUP(B281,[1]RPT_THUE!$B$5:$H$850,7,FALSE)</f>
        <v>0</v>
      </c>
      <c r="AB281" s="18">
        <f t="shared" si="9"/>
        <v>434470</v>
      </c>
      <c r="AC281" s="20">
        <f t="shared" si="10"/>
        <v>7296453.076923077</v>
      </c>
      <c r="AD281" s="20"/>
      <c r="AE281" s="20"/>
      <c r="AF281" s="20">
        <f t="shared" si="11"/>
        <v>7296453.076923077</v>
      </c>
    </row>
    <row r="282" spans="1:32" ht="19.5" customHeight="1">
      <c r="A282" s="12">
        <f t="shared" si="12"/>
        <v>276</v>
      </c>
      <c r="B282" s="40">
        <f>[1]GD_CHUNG!B286</f>
        <v>12592</v>
      </c>
      <c r="C282" s="42" t="str">
        <f>[1]GD_CHUNG!C286</f>
        <v>Lê Minh Huy</v>
      </c>
      <c r="D282" s="42" t="str">
        <f>[1]GD_CHUNG!D286</f>
        <v>Nhân viên Bốc xếp</v>
      </c>
      <c r="E282" s="13" t="str">
        <f>[1]GD_CHUNG!G286</f>
        <v>HD3N</v>
      </c>
      <c r="F282" s="14">
        <f>VLOOKUP(B282,[1]GD_LCD_HS_LNS!$B$4:$E$993,4,FALSE)</f>
        <v>3778000</v>
      </c>
      <c r="G282" s="54">
        <f>VLOOKUP(B282,[1]GD_CHUNG!$B$5:$N$532,13,FALSE)</f>
        <v>19028385570018</v>
      </c>
      <c r="H282" s="15">
        <f>VLOOKUP(B282,[1]GD_CHAM_CONG!$C$6:$AN$934,38,FALSE)</f>
        <v>27</v>
      </c>
      <c r="I282" s="15">
        <f>VLOOKUP(B282,[1]GD_CHAM_CONG!$C$6:$AS$934,39,FALSE)+VLOOKUP(B282,[1]GD_CHAM_CONG!$C$6:$AS$934,40,FALSE)+VLOOKUP(B282,[1]GD_CHAM_CONG!$C$6:$AS$934,41,FALSE)+VLOOKUP(B282,[1]GD_CHAM_CONG!$C$6:$AS$934,42,FALSE)+VLOOKUP(B282,[1]GD_CHAM_CONG!$C$6:$AS$934,43,FALSE)</f>
        <v>0</v>
      </c>
      <c r="J282" s="15">
        <f>VLOOKUP(B282,[1]GD_CHAM_CONG!$C$6:$AV$934,44,FALSE)+VLOOKUP(B282,[1]GD_CHAM_CONG!$C$6:$AV$934,45,FALSE)+VLOOKUP(B282,[1]GD_CHAM_CONG!$C$6:$AV$934,46,FALSE)</f>
        <v>0</v>
      </c>
      <c r="K282" s="15">
        <f>VLOOKUP(B282,[1]GD_CHAM_CONG!$C$6:$AW$934,47,FALSE)</f>
        <v>0</v>
      </c>
      <c r="L282" s="15">
        <f>VLOOKUP(B282,[1]GD_CHAM_CONG!$C$6:$AZ$934,48,FALSE)</f>
        <v>0</v>
      </c>
      <c r="M282" s="15">
        <f>VLOOKUP(B282,[1]GD_CHAM_CONG!$C$6:$BF$934,50,FALSE)+VLOOKUP(B282,[1]GD_CHAM_CONG!$C$6:$BF$934,51,FALSE)+VLOOKUP(B282,[1]GD_CHAM_CONG!$C$6:$BF$934,52,FALSE)+VLOOKUP(B282,[1]GD_CHAM_CONG!$C$6:$BF$934,53,FALSE)+VLOOKUP(B282,[1]GD_CHAM_CONG!$C$6:$BF$934,54,FALSE)</f>
        <v>0</v>
      </c>
      <c r="N282" s="16">
        <f>VLOOKUP(B282,[1]GD_CHAM_CONG!$C$1:$BK$473,61,FALSE)</f>
        <v>1</v>
      </c>
      <c r="O282" s="16">
        <f>VLOOKUP(B282,[1]GD_LCD_HS_LNS!$B$4:$F$469,5,FALSE)</f>
        <v>1.5</v>
      </c>
      <c r="P282" s="17">
        <f>VLOOKUP(B282,[1]RPT_LNS_LUONG_CHE_DO!$B$5:$BC$548,54,FALSE)</f>
        <v>6750000</v>
      </c>
      <c r="Q282" s="17">
        <f>VLOOKUP(B282,[1]RPT_LNS_LUONG_CHE_DO!$B$5:$CD$916,81,FALSE)</f>
        <v>0</v>
      </c>
      <c r="R282" s="17">
        <f>VLOOKUP(B282,[1]RPT_PHU_CAP_TN!$B$5:$G$992,6,FALSE)</f>
        <v>0</v>
      </c>
      <c r="S282" s="17">
        <f>VLOOKUP(B282,[1]RPT_TIEN_AN_TRUA!$B$5:$I$993,8,FALSE)</f>
        <v>680000</v>
      </c>
      <c r="T282" s="17">
        <f>VLOOKUP(B282,[1]RPT_LNS_LUONG_CHE_DO!$B$5:$BX$920,75,FALSE)+VLOOKUP(B282,[1]RPT_LNS_LUONG_CHE_DO!$B$5:$BY$920,76,FALSE)</f>
        <v>435923.07692307694</v>
      </c>
      <c r="U282" s="13">
        <f>VLOOKUP(B282,[1]RPT_CAC_KHOAN_GIAM_TRU!$B$4:$I$472,7,FALSE) + VLOOKUP(B282,[1]RPT_CAC_KHOAN_GIAM_TRU!$B$4:$I$472,8,FALSE)</f>
        <v>145307.69230769231</v>
      </c>
      <c r="V282" s="17">
        <f t="shared" si="8"/>
        <v>7865923.076923077</v>
      </c>
      <c r="W282" s="18">
        <f>VLOOKUP(B282,[1]RPT_BAO_HIEM!$B$5:$N$992,11,FALSE)</f>
        <v>302240</v>
      </c>
      <c r="X282" s="18">
        <f>VLOOKUP(B282,[1]RPT_BAO_HIEM!$B$5:$N$992,12,FALSE)</f>
        <v>56670</v>
      </c>
      <c r="Y282" s="18">
        <f>VLOOKUP(B282,[1]RPT_BAO_HIEM!$B$5:$N$992,13,FALSE)</f>
        <v>37780</v>
      </c>
      <c r="Z282" s="19">
        <f>MIN(VLOOKUP(B282,[1]RPT_DOAN_PHI!$B$5:$H$894,7,FALSE),115000)</f>
        <v>37780</v>
      </c>
      <c r="AA282" s="18">
        <f>VLOOKUP(B282,[1]RPT_THUE!$B$5:$H$850,7,FALSE)</f>
        <v>0</v>
      </c>
      <c r="AB282" s="18">
        <f t="shared" si="9"/>
        <v>434470</v>
      </c>
      <c r="AC282" s="20">
        <f t="shared" si="10"/>
        <v>7431453.076923077</v>
      </c>
      <c r="AD282" s="20"/>
      <c r="AE282" s="20"/>
      <c r="AF282" s="20">
        <f t="shared" si="11"/>
        <v>7431453.076923077</v>
      </c>
    </row>
    <row r="283" spans="1:32" ht="19.5" customHeight="1">
      <c r="A283" s="12">
        <f t="shared" si="12"/>
        <v>277</v>
      </c>
      <c r="B283" s="40">
        <f>[1]GD_CHUNG!B287</f>
        <v>13424</v>
      </c>
      <c r="C283" s="42" t="str">
        <f>[1]GD_CHUNG!C287</f>
        <v>Bùi Tuấn Anh</v>
      </c>
      <c r="D283" s="42" t="str">
        <f>[1]GD_CHUNG!D287</f>
        <v>Nhân viên Bốc xếp</v>
      </c>
      <c r="E283" s="13" t="str">
        <f>[1]GD_CHUNG!G287</f>
        <v>HD3N</v>
      </c>
      <c r="F283" s="14">
        <f>VLOOKUP(B283,[1]GD_LCD_HS_LNS!$B$4:$E$993,4,FALSE)</f>
        <v>3778000</v>
      </c>
      <c r="G283" s="54">
        <f>VLOOKUP(B283,[1]GD_CHUNG!$B$5:$N$532,13,FALSE)</f>
        <v>19028960235013</v>
      </c>
      <c r="H283" s="15">
        <f>VLOOKUP(B283,[1]GD_CHAM_CONG!$C$6:$AN$934,38,FALSE)</f>
        <v>27</v>
      </c>
      <c r="I283" s="15">
        <f>VLOOKUP(B283,[1]GD_CHAM_CONG!$C$6:$AS$934,39,FALSE)+VLOOKUP(B283,[1]GD_CHAM_CONG!$C$6:$AS$934,40,FALSE)+VLOOKUP(B283,[1]GD_CHAM_CONG!$C$6:$AS$934,41,FALSE)+VLOOKUP(B283,[1]GD_CHAM_CONG!$C$6:$AS$934,42,FALSE)+VLOOKUP(B283,[1]GD_CHAM_CONG!$C$6:$AS$934,43,FALSE)</f>
        <v>0</v>
      </c>
      <c r="J283" s="15">
        <f>VLOOKUP(B283,[1]GD_CHAM_CONG!$C$6:$AV$934,44,FALSE)+VLOOKUP(B283,[1]GD_CHAM_CONG!$C$6:$AV$934,45,FALSE)+VLOOKUP(B283,[1]GD_CHAM_CONG!$C$6:$AV$934,46,FALSE)</f>
        <v>0</v>
      </c>
      <c r="K283" s="15">
        <f>VLOOKUP(B283,[1]GD_CHAM_CONG!$C$6:$AW$934,47,FALSE)</f>
        <v>0</v>
      </c>
      <c r="L283" s="15">
        <f>VLOOKUP(B283,[1]GD_CHAM_CONG!$C$6:$AZ$934,48,FALSE)</f>
        <v>0</v>
      </c>
      <c r="M283" s="15">
        <f>VLOOKUP(B283,[1]GD_CHAM_CONG!$C$6:$BF$934,50,FALSE)+VLOOKUP(B283,[1]GD_CHAM_CONG!$C$6:$BF$934,51,FALSE)+VLOOKUP(B283,[1]GD_CHAM_CONG!$C$6:$BF$934,52,FALSE)+VLOOKUP(B283,[1]GD_CHAM_CONG!$C$6:$BF$934,53,FALSE)+VLOOKUP(B283,[1]GD_CHAM_CONG!$C$6:$BF$934,54,FALSE)</f>
        <v>0</v>
      </c>
      <c r="N283" s="16">
        <f>VLOOKUP(B283,[1]GD_CHAM_CONG!$C$1:$BK$473,61,FALSE)</f>
        <v>1</v>
      </c>
      <c r="O283" s="16">
        <f>VLOOKUP(B283,[1]GD_LCD_HS_LNS!$B$4:$F$469,5,FALSE)</f>
        <v>1.5</v>
      </c>
      <c r="P283" s="17">
        <f>VLOOKUP(B283,[1]RPT_LNS_LUONG_CHE_DO!$B$5:$BC$548,54,FALSE)</f>
        <v>6750000</v>
      </c>
      <c r="Q283" s="17">
        <f>VLOOKUP(B283,[1]RPT_LNS_LUONG_CHE_DO!$B$5:$CD$916,81,FALSE)</f>
        <v>0</v>
      </c>
      <c r="R283" s="17">
        <f>VLOOKUP(B283,[1]RPT_PHU_CAP_TN!$B$5:$G$992,6,FALSE)</f>
        <v>0</v>
      </c>
      <c r="S283" s="17">
        <f>VLOOKUP(B283,[1]RPT_TIEN_AN_TRUA!$B$5:$I$993,8,FALSE)</f>
        <v>680000</v>
      </c>
      <c r="T283" s="17">
        <f>VLOOKUP(B283,[1]RPT_LNS_LUONG_CHE_DO!$B$5:$BX$920,75,FALSE)+VLOOKUP(B283,[1]RPT_LNS_LUONG_CHE_DO!$B$5:$BY$920,76,FALSE)</f>
        <v>435923.07692307694</v>
      </c>
      <c r="U283" s="13">
        <f>VLOOKUP(B283,[1]RPT_CAC_KHOAN_GIAM_TRU!$B$4:$I$472,7,FALSE) + VLOOKUP(B283,[1]RPT_CAC_KHOAN_GIAM_TRU!$B$4:$I$472,8,FALSE)</f>
        <v>145307.69230769231</v>
      </c>
      <c r="V283" s="17">
        <f t="shared" si="8"/>
        <v>7865923.076923077</v>
      </c>
      <c r="W283" s="18">
        <f>VLOOKUP(B283,[1]RPT_BAO_HIEM!$B$5:$N$992,11,FALSE)</f>
        <v>302240</v>
      </c>
      <c r="X283" s="18">
        <f>VLOOKUP(B283,[1]RPT_BAO_HIEM!$B$5:$N$992,12,FALSE)</f>
        <v>56670</v>
      </c>
      <c r="Y283" s="18">
        <f>VLOOKUP(B283,[1]RPT_BAO_HIEM!$B$5:$N$992,13,FALSE)</f>
        <v>37780</v>
      </c>
      <c r="Z283" s="19">
        <f>MIN(VLOOKUP(B283,[1]RPT_DOAN_PHI!$B$5:$H$894,7,FALSE),115000)</f>
        <v>37780</v>
      </c>
      <c r="AA283" s="18">
        <f>VLOOKUP(B283,[1]RPT_THUE!$B$5:$H$850,7,FALSE)</f>
        <v>0</v>
      </c>
      <c r="AB283" s="18">
        <f t="shared" si="9"/>
        <v>434470</v>
      </c>
      <c r="AC283" s="20">
        <f t="shared" si="10"/>
        <v>7431453.076923077</v>
      </c>
      <c r="AD283" s="20"/>
      <c r="AE283" s="21"/>
      <c r="AF283" s="20">
        <f t="shared" si="11"/>
        <v>7431453.076923077</v>
      </c>
    </row>
    <row r="284" spans="1:32" ht="19.5" customHeight="1">
      <c r="A284" s="12">
        <f t="shared" si="12"/>
        <v>278</v>
      </c>
      <c r="B284" s="40">
        <f>[1]GD_CHUNG!B288</f>
        <v>13425</v>
      </c>
      <c r="C284" s="42" t="str">
        <f>[1]GD_CHUNG!C288</f>
        <v>Nguyễn Duy Trinh</v>
      </c>
      <c r="D284" s="42" t="str">
        <f>[1]GD_CHUNG!D288</f>
        <v>Nhân viên Bốc xếp</v>
      </c>
      <c r="E284" s="13" t="str">
        <f>[1]GD_CHUNG!G288</f>
        <v>HD3N</v>
      </c>
      <c r="F284" s="14">
        <f>VLOOKUP(B284,[1]GD_LCD_HS_LNS!$B$4:$E$993,4,FALSE)</f>
        <v>3778000</v>
      </c>
      <c r="G284" s="54">
        <f>VLOOKUP(B284,[1]GD_CHUNG!$B$5:$N$532,13,FALSE)</f>
        <v>19020203734011</v>
      </c>
      <c r="H284" s="15">
        <f>VLOOKUP(B284,[1]GD_CHAM_CONG!$C$6:$AN$934,38,FALSE)</f>
        <v>27</v>
      </c>
      <c r="I284" s="15">
        <f>VLOOKUP(B284,[1]GD_CHAM_CONG!$C$6:$AS$934,39,FALSE)+VLOOKUP(B284,[1]GD_CHAM_CONG!$C$6:$AS$934,40,FALSE)+VLOOKUP(B284,[1]GD_CHAM_CONG!$C$6:$AS$934,41,FALSE)+VLOOKUP(B284,[1]GD_CHAM_CONG!$C$6:$AS$934,42,FALSE)+VLOOKUP(B284,[1]GD_CHAM_CONG!$C$6:$AS$934,43,FALSE)</f>
        <v>0</v>
      </c>
      <c r="J284" s="15">
        <f>VLOOKUP(B284,[1]GD_CHAM_CONG!$C$6:$AV$934,44,FALSE)+VLOOKUP(B284,[1]GD_CHAM_CONG!$C$6:$AV$934,45,FALSE)+VLOOKUP(B284,[1]GD_CHAM_CONG!$C$6:$AV$934,46,FALSE)</f>
        <v>0</v>
      </c>
      <c r="K284" s="15">
        <f>VLOOKUP(B284,[1]GD_CHAM_CONG!$C$6:$AW$934,47,FALSE)</f>
        <v>0</v>
      </c>
      <c r="L284" s="15">
        <f>VLOOKUP(B284,[1]GD_CHAM_CONG!$C$6:$AZ$934,48,FALSE)</f>
        <v>0</v>
      </c>
      <c r="M284" s="15">
        <f>VLOOKUP(B284,[1]GD_CHAM_CONG!$C$6:$BF$934,50,FALSE)+VLOOKUP(B284,[1]GD_CHAM_CONG!$C$6:$BF$934,51,FALSE)+VLOOKUP(B284,[1]GD_CHAM_CONG!$C$6:$BF$934,52,FALSE)+VLOOKUP(B284,[1]GD_CHAM_CONG!$C$6:$BF$934,53,FALSE)+VLOOKUP(B284,[1]GD_CHAM_CONG!$C$6:$BF$934,54,FALSE)</f>
        <v>0</v>
      </c>
      <c r="N284" s="16">
        <f>VLOOKUP(B284,[1]GD_CHAM_CONG!$C$1:$BK$473,61,FALSE)</f>
        <v>1</v>
      </c>
      <c r="O284" s="16">
        <f>VLOOKUP(B284,[1]GD_LCD_HS_LNS!$B$4:$F$469,5,FALSE)</f>
        <v>1.5</v>
      </c>
      <c r="P284" s="17">
        <f>VLOOKUP(B284,[1]RPT_LNS_LUONG_CHE_DO!$B$5:$BC$548,54,FALSE)</f>
        <v>6750000</v>
      </c>
      <c r="Q284" s="17">
        <f>VLOOKUP(B284,[1]RPT_LNS_LUONG_CHE_DO!$B$5:$CD$916,81,FALSE)</f>
        <v>0</v>
      </c>
      <c r="R284" s="17">
        <f>VLOOKUP(B284,[1]RPT_PHU_CAP_TN!$B$5:$G$992,6,FALSE)</f>
        <v>155000</v>
      </c>
      <c r="S284" s="17">
        <f>VLOOKUP(B284,[1]RPT_TIEN_AN_TRUA!$B$5:$I$993,8,FALSE)</f>
        <v>680000</v>
      </c>
      <c r="T284" s="17">
        <f>VLOOKUP(B284,[1]RPT_LNS_LUONG_CHE_DO!$B$5:$BX$920,75,FALSE)+VLOOKUP(B284,[1]RPT_LNS_LUONG_CHE_DO!$B$5:$BY$920,76,FALSE)</f>
        <v>435923.07692307694</v>
      </c>
      <c r="U284" s="13">
        <f>VLOOKUP(B284,[1]RPT_CAC_KHOAN_GIAM_TRU!$B$4:$I$472,7,FALSE) + VLOOKUP(B284,[1]RPT_CAC_KHOAN_GIAM_TRU!$B$4:$I$472,8,FALSE)</f>
        <v>145307.69230769231</v>
      </c>
      <c r="V284" s="17">
        <f t="shared" si="8"/>
        <v>8020923.076923077</v>
      </c>
      <c r="W284" s="18">
        <f>VLOOKUP(B284,[1]RPT_BAO_HIEM!$B$5:$N$992,11,FALSE)</f>
        <v>302240</v>
      </c>
      <c r="X284" s="18">
        <f>VLOOKUP(B284,[1]RPT_BAO_HIEM!$B$5:$N$992,12,FALSE)</f>
        <v>56670</v>
      </c>
      <c r="Y284" s="18">
        <f>VLOOKUP(B284,[1]RPT_BAO_HIEM!$B$5:$N$992,13,FALSE)</f>
        <v>37780</v>
      </c>
      <c r="Z284" s="19">
        <f>MIN(VLOOKUP(B284,[1]RPT_DOAN_PHI!$B$5:$H$894,7,FALSE),115000)</f>
        <v>37780</v>
      </c>
      <c r="AA284" s="18">
        <f>VLOOKUP(B284,[1]RPT_THUE!$B$5:$H$850,7,FALSE)</f>
        <v>0</v>
      </c>
      <c r="AB284" s="18">
        <f t="shared" si="9"/>
        <v>434470</v>
      </c>
      <c r="AC284" s="20">
        <f t="shared" si="10"/>
        <v>7586453.076923077</v>
      </c>
      <c r="AD284" s="20"/>
      <c r="AE284" s="21"/>
      <c r="AF284" s="20">
        <f t="shared" si="11"/>
        <v>7586453.076923077</v>
      </c>
    </row>
    <row r="285" spans="1:32" ht="19.5" customHeight="1">
      <c r="A285" s="12">
        <f t="shared" si="12"/>
        <v>279</v>
      </c>
      <c r="B285" s="40">
        <f>[1]GD_CHUNG!B289</f>
        <v>13436</v>
      </c>
      <c r="C285" s="42" t="str">
        <f>[1]GD_CHUNG!C289</f>
        <v>Lê Văn Thư</v>
      </c>
      <c r="D285" s="42" t="str">
        <f>[1]GD_CHUNG!D289</f>
        <v>Nhân viên Bốc xếp</v>
      </c>
      <c r="E285" s="13" t="str">
        <f>[1]GD_CHUNG!G289</f>
        <v>HD3N</v>
      </c>
      <c r="F285" s="14">
        <f>VLOOKUP(B285,[1]GD_LCD_HS_LNS!$B$4:$E$993,4,FALSE)</f>
        <v>3778000</v>
      </c>
      <c r="G285" s="54">
        <f>VLOOKUP(B285,[1]GD_CHUNG!$B$5:$N$532,13,FALSE)</f>
        <v>19028960271011</v>
      </c>
      <c r="H285" s="15">
        <f>VLOOKUP(B285,[1]GD_CHAM_CONG!$C$6:$AN$934,38,FALSE)</f>
        <v>27</v>
      </c>
      <c r="I285" s="15">
        <f>VLOOKUP(B285,[1]GD_CHAM_CONG!$C$6:$AS$934,39,FALSE)+VLOOKUP(B285,[1]GD_CHAM_CONG!$C$6:$AS$934,40,FALSE)+VLOOKUP(B285,[1]GD_CHAM_CONG!$C$6:$AS$934,41,FALSE)+VLOOKUP(B285,[1]GD_CHAM_CONG!$C$6:$AS$934,42,FALSE)+VLOOKUP(B285,[1]GD_CHAM_CONG!$C$6:$AS$934,43,FALSE)</f>
        <v>0</v>
      </c>
      <c r="J285" s="15">
        <f>VLOOKUP(B285,[1]GD_CHAM_CONG!$C$6:$AV$934,44,FALSE)+VLOOKUP(B285,[1]GD_CHAM_CONG!$C$6:$AV$934,45,FALSE)+VLOOKUP(B285,[1]GD_CHAM_CONG!$C$6:$AV$934,46,FALSE)</f>
        <v>0</v>
      </c>
      <c r="K285" s="15">
        <f>VLOOKUP(B285,[1]GD_CHAM_CONG!$C$6:$AW$934,47,FALSE)</f>
        <v>0</v>
      </c>
      <c r="L285" s="15">
        <f>VLOOKUP(B285,[1]GD_CHAM_CONG!$C$6:$AZ$934,48,FALSE)</f>
        <v>0</v>
      </c>
      <c r="M285" s="15">
        <f>VLOOKUP(B285,[1]GD_CHAM_CONG!$C$6:$BF$934,50,FALSE)+VLOOKUP(B285,[1]GD_CHAM_CONG!$C$6:$BF$934,51,FALSE)+VLOOKUP(B285,[1]GD_CHAM_CONG!$C$6:$BF$934,52,FALSE)+VLOOKUP(B285,[1]GD_CHAM_CONG!$C$6:$BF$934,53,FALSE)+VLOOKUP(B285,[1]GD_CHAM_CONG!$C$6:$BF$934,54,FALSE)</f>
        <v>0</v>
      </c>
      <c r="N285" s="16">
        <f>VLOOKUP(B285,[1]GD_CHAM_CONG!$C$1:$BK$473,61,FALSE)</f>
        <v>1</v>
      </c>
      <c r="O285" s="16">
        <f>VLOOKUP(B285,[1]GD_LCD_HS_LNS!$B$4:$F$469,5,FALSE)</f>
        <v>1.5</v>
      </c>
      <c r="P285" s="17">
        <f>VLOOKUP(B285,[1]RPT_LNS_LUONG_CHE_DO!$B$5:$BC$548,54,FALSE)</f>
        <v>6750000</v>
      </c>
      <c r="Q285" s="17">
        <f>VLOOKUP(B285,[1]RPT_LNS_LUONG_CHE_DO!$B$5:$CD$916,81,FALSE)</f>
        <v>0</v>
      </c>
      <c r="R285" s="17">
        <f>VLOOKUP(B285,[1]RPT_PHU_CAP_TN!$B$5:$G$992,6,FALSE)</f>
        <v>155000</v>
      </c>
      <c r="S285" s="17">
        <f>VLOOKUP(B285,[1]RPT_TIEN_AN_TRUA!$B$5:$I$993,8,FALSE)</f>
        <v>680000</v>
      </c>
      <c r="T285" s="17">
        <f>VLOOKUP(B285,[1]RPT_LNS_LUONG_CHE_DO!$B$5:$BX$920,75,FALSE)+VLOOKUP(B285,[1]RPT_LNS_LUONG_CHE_DO!$B$5:$BY$920,76,FALSE)</f>
        <v>435923.07692307694</v>
      </c>
      <c r="U285" s="13">
        <f>VLOOKUP(B285,[1]RPT_CAC_KHOAN_GIAM_TRU!$B$4:$I$472,7,FALSE) + VLOOKUP(B285,[1]RPT_CAC_KHOAN_GIAM_TRU!$B$4:$I$472,8,FALSE)</f>
        <v>145307.69230769231</v>
      </c>
      <c r="V285" s="17">
        <f t="shared" si="8"/>
        <v>8020923.076923077</v>
      </c>
      <c r="W285" s="18">
        <f>VLOOKUP(B285,[1]RPT_BAO_HIEM!$B$5:$N$992,11,FALSE)</f>
        <v>302240</v>
      </c>
      <c r="X285" s="18">
        <f>VLOOKUP(B285,[1]RPT_BAO_HIEM!$B$5:$N$992,12,FALSE)</f>
        <v>56670</v>
      </c>
      <c r="Y285" s="18">
        <f>VLOOKUP(B285,[1]RPT_BAO_HIEM!$B$5:$N$992,13,FALSE)</f>
        <v>37780</v>
      </c>
      <c r="Z285" s="19">
        <f>MIN(VLOOKUP(B285,[1]RPT_DOAN_PHI!$B$5:$H$894,7,FALSE),115000)</f>
        <v>37780</v>
      </c>
      <c r="AA285" s="18">
        <f>VLOOKUP(B285,[1]RPT_THUE!$B$5:$H$850,7,FALSE)</f>
        <v>0</v>
      </c>
      <c r="AB285" s="18">
        <f t="shared" si="9"/>
        <v>434470</v>
      </c>
      <c r="AC285" s="20">
        <f t="shared" si="10"/>
        <v>7586453.076923077</v>
      </c>
      <c r="AD285" s="20"/>
      <c r="AE285" s="20"/>
      <c r="AF285" s="20">
        <f t="shared" si="11"/>
        <v>7586453.076923077</v>
      </c>
    </row>
    <row r="286" spans="1:32" ht="19.5" customHeight="1">
      <c r="A286" s="12">
        <f t="shared" si="12"/>
        <v>280</v>
      </c>
      <c r="B286" s="40">
        <f>[1]GD_CHUNG!B290</f>
        <v>13437</v>
      </c>
      <c r="C286" s="42" t="str">
        <f>[1]GD_CHUNG!C290</f>
        <v>Phạm Ngọc Huấn</v>
      </c>
      <c r="D286" s="42" t="str">
        <f>[1]GD_CHUNG!D290</f>
        <v>Nhân viên Bốc xếp</v>
      </c>
      <c r="E286" s="13" t="str">
        <f>[1]GD_CHUNG!G290</f>
        <v>HD3N</v>
      </c>
      <c r="F286" s="14">
        <f>VLOOKUP(B286,[1]GD_LCD_HS_LNS!$B$4:$E$993,4,FALSE)</f>
        <v>3778000</v>
      </c>
      <c r="G286" s="54">
        <f>VLOOKUP(B286,[1]GD_CHUNG!$B$5:$N$532,13,FALSE)</f>
        <v>19028960192012</v>
      </c>
      <c r="H286" s="15">
        <f>VLOOKUP(B286,[1]GD_CHAM_CONG!$C$6:$AN$934,38,FALSE)</f>
        <v>26</v>
      </c>
      <c r="I286" s="15">
        <f>VLOOKUP(B286,[1]GD_CHAM_CONG!$C$6:$AS$934,39,FALSE)+VLOOKUP(B286,[1]GD_CHAM_CONG!$C$6:$AS$934,40,FALSE)+VLOOKUP(B286,[1]GD_CHAM_CONG!$C$6:$AS$934,41,FALSE)+VLOOKUP(B286,[1]GD_CHAM_CONG!$C$6:$AS$934,42,FALSE)+VLOOKUP(B286,[1]GD_CHAM_CONG!$C$6:$AS$934,43,FALSE)</f>
        <v>1</v>
      </c>
      <c r="J286" s="15">
        <f>VLOOKUP(B286,[1]GD_CHAM_CONG!$C$6:$AV$934,44,FALSE)+VLOOKUP(B286,[1]GD_CHAM_CONG!$C$6:$AV$934,45,FALSE)+VLOOKUP(B286,[1]GD_CHAM_CONG!$C$6:$AV$934,46,FALSE)</f>
        <v>0</v>
      </c>
      <c r="K286" s="15">
        <f>VLOOKUP(B286,[1]GD_CHAM_CONG!$C$6:$AW$934,47,FALSE)</f>
        <v>0</v>
      </c>
      <c r="L286" s="15">
        <f>VLOOKUP(B286,[1]GD_CHAM_CONG!$C$6:$AZ$934,48,FALSE)</f>
        <v>0</v>
      </c>
      <c r="M286" s="15">
        <f>VLOOKUP(B286,[1]GD_CHAM_CONG!$C$6:$BF$934,50,FALSE)+VLOOKUP(B286,[1]GD_CHAM_CONG!$C$6:$BF$934,51,FALSE)+VLOOKUP(B286,[1]GD_CHAM_CONG!$C$6:$BF$934,52,FALSE)+VLOOKUP(B286,[1]GD_CHAM_CONG!$C$6:$BF$934,53,FALSE)+VLOOKUP(B286,[1]GD_CHAM_CONG!$C$6:$BF$934,54,FALSE)</f>
        <v>0</v>
      </c>
      <c r="N286" s="16">
        <f>VLOOKUP(B286,[1]GD_CHAM_CONG!$C$1:$BK$473,61,FALSE)</f>
        <v>1</v>
      </c>
      <c r="O286" s="16">
        <f>VLOOKUP(B286,[1]GD_LCD_HS_LNS!$B$4:$F$469,5,FALSE)</f>
        <v>1.5</v>
      </c>
      <c r="P286" s="17">
        <f>VLOOKUP(B286,[1]RPT_LNS_LUONG_CHE_DO!$B$5:$BC$548,54,FALSE)</f>
        <v>6500000</v>
      </c>
      <c r="Q286" s="17">
        <f>VLOOKUP(B286,[1]RPT_LNS_LUONG_CHE_DO!$B$5:$CD$916,81,FALSE)</f>
        <v>0</v>
      </c>
      <c r="R286" s="17">
        <f>VLOOKUP(B286,[1]RPT_PHU_CAP_TN!$B$5:$G$992,6,FALSE)</f>
        <v>0</v>
      </c>
      <c r="S286" s="17">
        <f>VLOOKUP(B286,[1]RPT_TIEN_AN_TRUA!$B$5:$I$993,8,FALSE)</f>
        <v>654814.81481481483</v>
      </c>
      <c r="T286" s="17">
        <f>VLOOKUP(B286,[1]RPT_LNS_LUONG_CHE_DO!$B$5:$BX$920,75,FALSE)+VLOOKUP(B286,[1]RPT_LNS_LUONG_CHE_DO!$B$5:$BY$920,76,FALSE)</f>
        <v>435923.07692307694</v>
      </c>
      <c r="U286" s="13">
        <f>VLOOKUP(B286,[1]RPT_CAC_KHOAN_GIAM_TRU!$B$4:$I$472,7,FALSE) + VLOOKUP(B286,[1]RPT_CAC_KHOAN_GIAM_TRU!$B$4:$I$472,8,FALSE)</f>
        <v>145307.69230769231</v>
      </c>
      <c r="V286" s="17">
        <f t="shared" si="8"/>
        <v>7590737.8917378923</v>
      </c>
      <c r="W286" s="18">
        <f>VLOOKUP(B286,[1]RPT_BAO_HIEM!$B$5:$N$992,11,FALSE)</f>
        <v>302240</v>
      </c>
      <c r="X286" s="18">
        <f>VLOOKUP(B286,[1]RPT_BAO_HIEM!$B$5:$N$992,12,FALSE)</f>
        <v>56670</v>
      </c>
      <c r="Y286" s="18">
        <f>VLOOKUP(B286,[1]RPT_BAO_HIEM!$B$5:$N$992,13,FALSE)</f>
        <v>37780</v>
      </c>
      <c r="Z286" s="19">
        <f>MIN(VLOOKUP(B286,[1]RPT_DOAN_PHI!$B$5:$H$894,7,FALSE),115000)</f>
        <v>37780</v>
      </c>
      <c r="AA286" s="18">
        <f>VLOOKUP(B286,[1]RPT_THUE!$B$5:$H$850,7,FALSE)</f>
        <v>0</v>
      </c>
      <c r="AB286" s="18">
        <f t="shared" si="9"/>
        <v>434470</v>
      </c>
      <c r="AC286" s="20">
        <f t="shared" si="10"/>
        <v>7156267.8917378923</v>
      </c>
      <c r="AD286" s="20"/>
      <c r="AE286" s="21"/>
      <c r="AF286" s="20">
        <f t="shared" si="11"/>
        <v>7156267.8917378923</v>
      </c>
    </row>
    <row r="287" spans="1:32" ht="19.5" customHeight="1">
      <c r="A287" s="12">
        <f t="shared" si="12"/>
        <v>281</v>
      </c>
      <c r="B287" s="40">
        <f>[1]GD_CHUNG!B291</f>
        <v>13446</v>
      </c>
      <c r="C287" s="42" t="str">
        <f>[1]GD_CHUNG!C291</f>
        <v>Dương Công Tú</v>
      </c>
      <c r="D287" s="42" t="str">
        <f>[1]GD_CHUNG!D291</f>
        <v>Nhân viên Bốc xếp</v>
      </c>
      <c r="E287" s="13" t="str">
        <f>[1]GD_CHUNG!G291</f>
        <v>HD3N</v>
      </c>
      <c r="F287" s="14">
        <f>VLOOKUP(B287,[1]GD_LCD_HS_LNS!$B$4:$E$993,4,FALSE)</f>
        <v>3778000</v>
      </c>
      <c r="G287" s="54">
        <f>VLOOKUP(B287,[1]GD_CHUNG!$B$5:$N$532,13,FALSE)</f>
        <v>19028960173018</v>
      </c>
      <c r="H287" s="15">
        <f>VLOOKUP(B287,[1]GD_CHAM_CONG!$C$6:$AN$934,38,FALSE)</f>
        <v>27</v>
      </c>
      <c r="I287" s="15">
        <f>VLOOKUP(B287,[1]GD_CHAM_CONG!$C$6:$AS$934,39,FALSE)+VLOOKUP(B287,[1]GD_CHAM_CONG!$C$6:$AS$934,40,FALSE)+VLOOKUP(B287,[1]GD_CHAM_CONG!$C$6:$AS$934,41,FALSE)+VLOOKUP(B287,[1]GD_CHAM_CONG!$C$6:$AS$934,42,FALSE)+VLOOKUP(B287,[1]GD_CHAM_CONG!$C$6:$AS$934,43,FALSE)</f>
        <v>0</v>
      </c>
      <c r="J287" s="15">
        <f>VLOOKUP(B287,[1]GD_CHAM_CONG!$C$6:$AV$934,44,FALSE)+VLOOKUP(B287,[1]GD_CHAM_CONG!$C$6:$AV$934,45,FALSE)+VLOOKUP(B287,[1]GD_CHAM_CONG!$C$6:$AV$934,46,FALSE)</f>
        <v>0</v>
      </c>
      <c r="K287" s="15">
        <f>VLOOKUP(B287,[1]GD_CHAM_CONG!$C$6:$AW$934,47,FALSE)</f>
        <v>0</v>
      </c>
      <c r="L287" s="15">
        <f>VLOOKUP(B287,[1]GD_CHAM_CONG!$C$6:$AZ$934,48,FALSE)</f>
        <v>0</v>
      </c>
      <c r="M287" s="15">
        <f>VLOOKUP(B287,[1]GD_CHAM_CONG!$C$6:$BF$934,50,FALSE)+VLOOKUP(B287,[1]GD_CHAM_CONG!$C$6:$BF$934,51,FALSE)+VLOOKUP(B287,[1]GD_CHAM_CONG!$C$6:$BF$934,52,FALSE)+VLOOKUP(B287,[1]GD_CHAM_CONG!$C$6:$BF$934,53,FALSE)+VLOOKUP(B287,[1]GD_CHAM_CONG!$C$6:$BF$934,54,FALSE)</f>
        <v>0</v>
      </c>
      <c r="N287" s="16">
        <f>VLOOKUP(B287,[1]GD_CHAM_CONG!$C$1:$BK$473,61,FALSE)</f>
        <v>1.05</v>
      </c>
      <c r="O287" s="16">
        <f>VLOOKUP(B287,[1]GD_LCD_HS_LNS!$B$4:$F$469,5,FALSE)</f>
        <v>1.5</v>
      </c>
      <c r="P287" s="17">
        <f>VLOOKUP(B287,[1]RPT_LNS_LUONG_CHE_DO!$B$5:$BC$548,54,FALSE)</f>
        <v>7087500.0000000009</v>
      </c>
      <c r="Q287" s="17">
        <f>VLOOKUP(B287,[1]RPT_LNS_LUONG_CHE_DO!$B$5:$CD$916,81,FALSE)</f>
        <v>0</v>
      </c>
      <c r="R287" s="17">
        <f>VLOOKUP(B287,[1]RPT_PHU_CAP_TN!$B$5:$G$992,6,FALSE)</f>
        <v>0</v>
      </c>
      <c r="S287" s="17">
        <f>VLOOKUP(B287,[1]RPT_TIEN_AN_TRUA!$B$5:$I$993,8,FALSE)</f>
        <v>680000</v>
      </c>
      <c r="T287" s="17">
        <f>VLOOKUP(B287,[1]RPT_LNS_LUONG_CHE_DO!$B$5:$BX$920,75,FALSE)+VLOOKUP(B287,[1]RPT_LNS_LUONG_CHE_DO!$B$5:$BY$920,76,FALSE)</f>
        <v>435923.07692307694</v>
      </c>
      <c r="U287" s="13">
        <f>VLOOKUP(B287,[1]RPT_CAC_KHOAN_GIAM_TRU!$B$4:$I$472,7,FALSE) + VLOOKUP(B287,[1]RPT_CAC_KHOAN_GIAM_TRU!$B$4:$I$472,8,FALSE)</f>
        <v>145307.69230769231</v>
      </c>
      <c r="V287" s="17">
        <f t="shared" si="8"/>
        <v>8203423.0769230779</v>
      </c>
      <c r="W287" s="18">
        <f>VLOOKUP(B287,[1]RPT_BAO_HIEM!$B$5:$N$992,11,FALSE)</f>
        <v>302240</v>
      </c>
      <c r="X287" s="18">
        <f>VLOOKUP(B287,[1]RPT_BAO_HIEM!$B$5:$N$992,12,FALSE)</f>
        <v>56670</v>
      </c>
      <c r="Y287" s="18">
        <f>VLOOKUP(B287,[1]RPT_BAO_HIEM!$B$5:$N$992,13,FALSE)</f>
        <v>37780</v>
      </c>
      <c r="Z287" s="19">
        <f>MIN(VLOOKUP(B287,[1]RPT_DOAN_PHI!$B$5:$H$894,7,FALSE),115000)</f>
        <v>37780</v>
      </c>
      <c r="AA287" s="18">
        <f>VLOOKUP(B287,[1]RPT_THUE!$B$5:$H$850,7,FALSE)</f>
        <v>0</v>
      </c>
      <c r="AB287" s="18">
        <f t="shared" si="9"/>
        <v>434470</v>
      </c>
      <c r="AC287" s="20">
        <f t="shared" si="10"/>
        <v>7768953.0769230779</v>
      </c>
      <c r="AD287" s="21"/>
      <c r="AE287" s="20"/>
      <c r="AF287" s="20">
        <f t="shared" si="11"/>
        <v>7768953.0769230779</v>
      </c>
    </row>
    <row r="288" spans="1:32" ht="19.5" customHeight="1">
      <c r="A288" s="12">
        <f t="shared" si="12"/>
        <v>282</v>
      </c>
      <c r="B288" s="40">
        <f>[1]GD_CHUNG!B292</f>
        <v>13448</v>
      </c>
      <c r="C288" s="42" t="str">
        <f>[1]GD_CHUNG!C292</f>
        <v>Nguyễn Hùng Anh</v>
      </c>
      <c r="D288" s="42" t="str">
        <f>[1]GD_CHUNG!D292</f>
        <v>Nhân viên Bốc xếp</v>
      </c>
      <c r="E288" s="13" t="str">
        <f>[1]GD_CHUNG!G292</f>
        <v>HD3N</v>
      </c>
      <c r="F288" s="14">
        <f>VLOOKUP(B288,[1]GD_LCD_HS_LNS!$B$4:$E$993,4,FALSE)</f>
        <v>3778000</v>
      </c>
      <c r="G288" s="54">
        <f>VLOOKUP(B288,[1]GD_CHUNG!$B$5:$N$532,13,FALSE)</f>
        <v>19028960229013</v>
      </c>
      <c r="H288" s="15">
        <f>VLOOKUP(B288,[1]GD_CHAM_CONG!$C$6:$AN$934,38,FALSE)</f>
        <v>27</v>
      </c>
      <c r="I288" s="15">
        <f>VLOOKUP(B288,[1]GD_CHAM_CONG!$C$6:$AS$934,39,FALSE)+VLOOKUP(B288,[1]GD_CHAM_CONG!$C$6:$AS$934,40,FALSE)+VLOOKUP(B288,[1]GD_CHAM_CONG!$C$6:$AS$934,41,FALSE)+VLOOKUP(B288,[1]GD_CHAM_CONG!$C$6:$AS$934,42,FALSE)+VLOOKUP(B288,[1]GD_CHAM_CONG!$C$6:$AS$934,43,FALSE)</f>
        <v>0</v>
      </c>
      <c r="J288" s="15">
        <f>VLOOKUP(B288,[1]GD_CHAM_CONG!$C$6:$AV$934,44,FALSE)+VLOOKUP(B288,[1]GD_CHAM_CONG!$C$6:$AV$934,45,FALSE)+VLOOKUP(B288,[1]GD_CHAM_CONG!$C$6:$AV$934,46,FALSE)</f>
        <v>0</v>
      </c>
      <c r="K288" s="15">
        <f>VLOOKUP(B288,[1]GD_CHAM_CONG!$C$6:$AW$934,47,FALSE)</f>
        <v>0</v>
      </c>
      <c r="L288" s="15">
        <f>VLOOKUP(B288,[1]GD_CHAM_CONG!$C$6:$AZ$934,48,FALSE)</f>
        <v>0</v>
      </c>
      <c r="M288" s="15">
        <f>VLOOKUP(B288,[1]GD_CHAM_CONG!$C$6:$BF$934,50,FALSE)+VLOOKUP(B288,[1]GD_CHAM_CONG!$C$6:$BF$934,51,FALSE)+VLOOKUP(B288,[1]GD_CHAM_CONG!$C$6:$BF$934,52,FALSE)+VLOOKUP(B288,[1]GD_CHAM_CONG!$C$6:$BF$934,53,FALSE)+VLOOKUP(B288,[1]GD_CHAM_CONG!$C$6:$BF$934,54,FALSE)</f>
        <v>0</v>
      </c>
      <c r="N288" s="16">
        <f>VLOOKUP(B288,[1]GD_CHAM_CONG!$C$1:$BK$473,61,FALSE)</f>
        <v>1</v>
      </c>
      <c r="O288" s="16">
        <f>VLOOKUP(B288,[1]GD_LCD_HS_LNS!$B$4:$F$469,5,FALSE)</f>
        <v>1.5</v>
      </c>
      <c r="P288" s="17">
        <f>VLOOKUP(B288,[1]RPT_LNS_LUONG_CHE_DO!$B$5:$BC$548,54,FALSE)</f>
        <v>6750000</v>
      </c>
      <c r="Q288" s="17">
        <f>VLOOKUP(B288,[1]RPT_LNS_LUONG_CHE_DO!$B$5:$CD$916,81,FALSE)</f>
        <v>0</v>
      </c>
      <c r="R288" s="17">
        <f>VLOOKUP(B288,[1]RPT_PHU_CAP_TN!$B$5:$G$992,6,FALSE)</f>
        <v>0</v>
      </c>
      <c r="S288" s="17">
        <f>VLOOKUP(B288,[1]RPT_TIEN_AN_TRUA!$B$5:$I$993,8,FALSE)</f>
        <v>680000</v>
      </c>
      <c r="T288" s="17">
        <f>VLOOKUP(B288,[1]RPT_LNS_LUONG_CHE_DO!$B$5:$BX$920,75,FALSE)+VLOOKUP(B288,[1]RPT_LNS_LUONG_CHE_DO!$B$5:$BY$920,76,FALSE)</f>
        <v>435923.07692307694</v>
      </c>
      <c r="U288" s="13">
        <f>VLOOKUP(B288,[1]RPT_CAC_KHOAN_GIAM_TRU!$B$4:$I$472,7,FALSE) + VLOOKUP(B288,[1]RPT_CAC_KHOAN_GIAM_TRU!$B$4:$I$472,8,FALSE)</f>
        <v>145307.69230769231</v>
      </c>
      <c r="V288" s="17">
        <f t="shared" si="8"/>
        <v>7865923.076923077</v>
      </c>
      <c r="W288" s="18">
        <f>VLOOKUP(B288,[1]RPT_BAO_HIEM!$B$5:$N$992,11,FALSE)</f>
        <v>302240</v>
      </c>
      <c r="X288" s="18">
        <f>VLOOKUP(B288,[1]RPT_BAO_HIEM!$B$5:$N$992,12,FALSE)</f>
        <v>56670</v>
      </c>
      <c r="Y288" s="18">
        <f>VLOOKUP(B288,[1]RPT_BAO_HIEM!$B$5:$N$992,13,FALSE)</f>
        <v>37780</v>
      </c>
      <c r="Z288" s="19">
        <f>MIN(VLOOKUP(B288,[1]RPT_DOAN_PHI!$B$5:$H$894,7,FALSE),115000)</f>
        <v>37780</v>
      </c>
      <c r="AA288" s="18">
        <f>VLOOKUP(B288,[1]RPT_THUE!$B$5:$H$850,7,FALSE)</f>
        <v>0</v>
      </c>
      <c r="AB288" s="18">
        <f t="shared" si="9"/>
        <v>434470</v>
      </c>
      <c r="AC288" s="20">
        <f t="shared" si="10"/>
        <v>7431453.076923077</v>
      </c>
      <c r="AD288" s="20"/>
      <c r="AE288" s="20"/>
      <c r="AF288" s="20">
        <f t="shared" si="11"/>
        <v>7431453.076923077</v>
      </c>
    </row>
    <row r="289" spans="1:43" ht="19.5" customHeight="1">
      <c r="A289" s="12">
        <f t="shared" si="12"/>
        <v>283</v>
      </c>
      <c r="B289" s="40">
        <f>[1]GD_CHUNG!B293</f>
        <v>13450</v>
      </c>
      <c r="C289" s="42" t="str">
        <f>[1]GD_CHUNG!C293</f>
        <v>Phạm Văn Mạnh</v>
      </c>
      <c r="D289" s="42" t="str">
        <f>[1]GD_CHUNG!D293</f>
        <v>Nhân viên Bốc xếp</v>
      </c>
      <c r="E289" s="13" t="str">
        <f>[1]GD_CHUNG!G293</f>
        <v>HD3N</v>
      </c>
      <c r="F289" s="14">
        <f>VLOOKUP(B289,[1]GD_LCD_HS_LNS!$B$4:$E$993,4,FALSE)</f>
        <v>3778000</v>
      </c>
      <c r="G289" s="54">
        <f>VLOOKUP(B289,[1]GD_CHUNG!$B$5:$N$532,13,FALSE)</f>
        <v>19027722431029</v>
      </c>
      <c r="H289" s="15">
        <f>VLOOKUP(B289,[1]GD_CHAM_CONG!$C$6:$AN$934,38,FALSE)</f>
        <v>27</v>
      </c>
      <c r="I289" s="15">
        <f>VLOOKUP(B289,[1]GD_CHAM_CONG!$C$6:$AS$934,39,FALSE)+VLOOKUP(B289,[1]GD_CHAM_CONG!$C$6:$AS$934,40,FALSE)+VLOOKUP(B289,[1]GD_CHAM_CONG!$C$6:$AS$934,41,FALSE)+VLOOKUP(B289,[1]GD_CHAM_CONG!$C$6:$AS$934,42,FALSE)+VLOOKUP(B289,[1]GD_CHAM_CONG!$C$6:$AS$934,43,FALSE)</f>
        <v>0</v>
      </c>
      <c r="J289" s="15">
        <f>VLOOKUP(B289,[1]GD_CHAM_CONG!$C$6:$AV$934,44,FALSE)+VLOOKUP(B289,[1]GD_CHAM_CONG!$C$6:$AV$934,45,FALSE)+VLOOKUP(B289,[1]GD_CHAM_CONG!$C$6:$AV$934,46,FALSE)</f>
        <v>0</v>
      </c>
      <c r="K289" s="15">
        <f>VLOOKUP(B289,[1]GD_CHAM_CONG!$C$6:$AW$934,47,FALSE)</f>
        <v>0</v>
      </c>
      <c r="L289" s="15">
        <f>VLOOKUP(B289,[1]GD_CHAM_CONG!$C$6:$AZ$934,48,FALSE)</f>
        <v>0</v>
      </c>
      <c r="M289" s="15">
        <f>VLOOKUP(B289,[1]GD_CHAM_CONG!$C$6:$BF$934,50,FALSE)+VLOOKUP(B289,[1]GD_CHAM_CONG!$C$6:$BF$934,51,FALSE)+VLOOKUP(B289,[1]GD_CHAM_CONG!$C$6:$BF$934,52,FALSE)+VLOOKUP(B289,[1]GD_CHAM_CONG!$C$6:$BF$934,53,FALSE)+VLOOKUP(B289,[1]GD_CHAM_CONG!$C$6:$BF$934,54,FALSE)</f>
        <v>0</v>
      </c>
      <c r="N289" s="16">
        <f>VLOOKUP(B289,[1]GD_CHAM_CONG!$C$1:$BK$473,61,FALSE)</f>
        <v>1</v>
      </c>
      <c r="O289" s="16">
        <f>VLOOKUP(B289,[1]GD_LCD_HS_LNS!$B$4:$F$469,5,FALSE)</f>
        <v>1.5</v>
      </c>
      <c r="P289" s="17">
        <f>VLOOKUP(B289,[1]RPT_LNS_LUONG_CHE_DO!$B$5:$BC$548,54,FALSE)</f>
        <v>6750000</v>
      </c>
      <c r="Q289" s="17">
        <f>VLOOKUP(B289,[1]RPT_LNS_LUONG_CHE_DO!$B$5:$CD$916,81,FALSE)</f>
        <v>0</v>
      </c>
      <c r="R289" s="17">
        <f>VLOOKUP(B289,[1]RPT_PHU_CAP_TN!$B$5:$G$992,6,FALSE)</f>
        <v>0</v>
      </c>
      <c r="S289" s="17">
        <f>VLOOKUP(B289,[1]RPT_TIEN_AN_TRUA!$B$5:$I$993,8,FALSE)</f>
        <v>680000</v>
      </c>
      <c r="T289" s="17">
        <f>VLOOKUP(B289,[1]RPT_LNS_LUONG_CHE_DO!$B$5:$BX$920,75,FALSE)+VLOOKUP(B289,[1]RPT_LNS_LUONG_CHE_DO!$B$5:$BY$920,76,FALSE)</f>
        <v>435923.07692307694</v>
      </c>
      <c r="U289" s="13">
        <f>VLOOKUP(B289,[1]RPT_CAC_KHOAN_GIAM_TRU!$B$4:$I$472,7,FALSE) + VLOOKUP(B289,[1]RPT_CAC_KHOAN_GIAM_TRU!$B$4:$I$472,8,FALSE)</f>
        <v>145307.69230769231</v>
      </c>
      <c r="V289" s="17">
        <f t="shared" si="8"/>
        <v>7865923.076923077</v>
      </c>
      <c r="W289" s="18">
        <f>VLOOKUP(B289,[1]RPT_BAO_HIEM!$B$5:$N$992,11,FALSE)</f>
        <v>302240</v>
      </c>
      <c r="X289" s="18">
        <f>VLOOKUP(B289,[1]RPT_BAO_HIEM!$B$5:$N$992,12,FALSE)</f>
        <v>56670</v>
      </c>
      <c r="Y289" s="18">
        <f>VLOOKUP(B289,[1]RPT_BAO_HIEM!$B$5:$N$992,13,FALSE)</f>
        <v>37780</v>
      </c>
      <c r="Z289" s="19">
        <f>MIN(VLOOKUP(B289,[1]RPT_DOAN_PHI!$B$5:$H$894,7,FALSE),115000)</f>
        <v>37780</v>
      </c>
      <c r="AA289" s="18">
        <f>VLOOKUP(B289,[1]RPT_THUE!$B$5:$H$850,7,FALSE)</f>
        <v>0</v>
      </c>
      <c r="AB289" s="18">
        <f t="shared" si="9"/>
        <v>434470</v>
      </c>
      <c r="AC289" s="20">
        <f t="shared" si="10"/>
        <v>7431453.076923077</v>
      </c>
      <c r="AD289" s="20"/>
      <c r="AE289" s="20"/>
      <c r="AF289" s="20">
        <f t="shared" si="11"/>
        <v>7431453.076923077</v>
      </c>
    </row>
    <row r="290" spans="1:43" ht="19.5" customHeight="1">
      <c r="A290" s="12">
        <f t="shared" si="12"/>
        <v>284</v>
      </c>
      <c r="B290" s="40">
        <f>[1]GD_CHUNG!B294</f>
        <v>13451</v>
      </c>
      <c r="C290" s="42" t="str">
        <f>[1]GD_CHUNG!C294</f>
        <v>Vũ Minh Tiến</v>
      </c>
      <c r="D290" s="42" t="str">
        <f>[1]GD_CHUNG!D294</f>
        <v>Nhân viên Bốc xếp</v>
      </c>
      <c r="E290" s="13" t="str">
        <f>[1]GD_CHUNG!G294</f>
        <v>HD3N</v>
      </c>
      <c r="F290" s="14">
        <f>VLOOKUP(B290,[1]GD_LCD_HS_LNS!$B$4:$E$993,4,FALSE)</f>
        <v>3778000</v>
      </c>
      <c r="G290" s="54">
        <f>VLOOKUP(B290,[1]GD_CHUNG!$B$5:$N$532,13,FALSE)</f>
        <v>19028960266016</v>
      </c>
      <c r="H290" s="15">
        <f>VLOOKUP(B290,[1]GD_CHAM_CONG!$C$6:$AN$934,38,FALSE)</f>
        <v>27</v>
      </c>
      <c r="I290" s="15">
        <f>VLOOKUP(B290,[1]GD_CHAM_CONG!$C$6:$AS$934,39,FALSE)+VLOOKUP(B290,[1]GD_CHAM_CONG!$C$6:$AS$934,40,FALSE)+VLOOKUP(B290,[1]GD_CHAM_CONG!$C$6:$AS$934,41,FALSE)+VLOOKUP(B290,[1]GD_CHAM_CONG!$C$6:$AS$934,42,FALSE)+VLOOKUP(B290,[1]GD_CHAM_CONG!$C$6:$AS$934,43,FALSE)</f>
        <v>0</v>
      </c>
      <c r="J290" s="15">
        <f>VLOOKUP(B290,[1]GD_CHAM_CONG!$C$6:$AV$934,44,FALSE)+VLOOKUP(B290,[1]GD_CHAM_CONG!$C$6:$AV$934,45,FALSE)+VLOOKUP(B290,[1]GD_CHAM_CONG!$C$6:$AV$934,46,FALSE)</f>
        <v>0</v>
      </c>
      <c r="K290" s="15">
        <f>VLOOKUP(B290,[1]GD_CHAM_CONG!$C$6:$AW$934,47,FALSE)</f>
        <v>0</v>
      </c>
      <c r="L290" s="15">
        <f>VLOOKUP(B290,[1]GD_CHAM_CONG!$C$6:$AZ$934,48,FALSE)</f>
        <v>0</v>
      </c>
      <c r="M290" s="15">
        <f>VLOOKUP(B290,[1]GD_CHAM_CONG!$C$6:$BF$934,50,FALSE)+VLOOKUP(B290,[1]GD_CHAM_CONG!$C$6:$BF$934,51,FALSE)+VLOOKUP(B290,[1]GD_CHAM_CONG!$C$6:$BF$934,52,FALSE)+VLOOKUP(B290,[1]GD_CHAM_CONG!$C$6:$BF$934,53,FALSE)+VLOOKUP(B290,[1]GD_CHAM_CONG!$C$6:$BF$934,54,FALSE)</f>
        <v>0</v>
      </c>
      <c r="N290" s="16">
        <f>VLOOKUP(B290,[1]GD_CHAM_CONG!$C$1:$BK$473,61,FALSE)</f>
        <v>1</v>
      </c>
      <c r="O290" s="16">
        <f>VLOOKUP(B290,[1]GD_LCD_HS_LNS!$B$4:$F$469,5,FALSE)</f>
        <v>1.5</v>
      </c>
      <c r="P290" s="17">
        <f>VLOOKUP(B290,[1]RPT_LNS_LUONG_CHE_DO!$B$5:$BC$548,54,FALSE)</f>
        <v>6750000</v>
      </c>
      <c r="Q290" s="17">
        <f>VLOOKUP(B290,[1]RPT_LNS_LUONG_CHE_DO!$B$5:$CD$916,81,FALSE)</f>
        <v>0</v>
      </c>
      <c r="R290" s="17">
        <f>VLOOKUP(B290,[1]RPT_PHU_CAP_TN!$B$5:$G$992,6,FALSE)</f>
        <v>0</v>
      </c>
      <c r="S290" s="17">
        <f>VLOOKUP(B290,[1]RPT_TIEN_AN_TRUA!$B$5:$I$993,8,FALSE)</f>
        <v>680000</v>
      </c>
      <c r="T290" s="17">
        <f>VLOOKUP(B290,[1]RPT_LNS_LUONG_CHE_DO!$B$5:$BX$920,75,FALSE)+VLOOKUP(B290,[1]RPT_LNS_LUONG_CHE_DO!$B$5:$BY$920,76,FALSE)</f>
        <v>435923.07692307694</v>
      </c>
      <c r="U290" s="13">
        <f>VLOOKUP(B290,[1]RPT_CAC_KHOAN_GIAM_TRU!$B$4:$I$472,7,FALSE) + VLOOKUP(B290,[1]RPT_CAC_KHOAN_GIAM_TRU!$B$4:$I$472,8,FALSE)</f>
        <v>145307.69230769231</v>
      </c>
      <c r="V290" s="17">
        <f t="shared" si="8"/>
        <v>7865923.076923077</v>
      </c>
      <c r="W290" s="18">
        <f>VLOOKUP(B290,[1]RPT_BAO_HIEM!$B$5:$N$992,11,FALSE)</f>
        <v>302240</v>
      </c>
      <c r="X290" s="18">
        <f>VLOOKUP(B290,[1]RPT_BAO_HIEM!$B$5:$N$992,12,FALSE)</f>
        <v>56670</v>
      </c>
      <c r="Y290" s="18">
        <f>VLOOKUP(B290,[1]RPT_BAO_HIEM!$B$5:$N$992,13,FALSE)</f>
        <v>37780</v>
      </c>
      <c r="Z290" s="19">
        <f>MIN(VLOOKUP(B290,[1]RPT_DOAN_PHI!$B$5:$H$894,7,FALSE),115000)</f>
        <v>37780</v>
      </c>
      <c r="AA290" s="18">
        <f>VLOOKUP(B290,[1]RPT_THUE!$B$5:$H$850,7,FALSE)</f>
        <v>0</v>
      </c>
      <c r="AB290" s="18">
        <f t="shared" si="9"/>
        <v>434470</v>
      </c>
      <c r="AC290" s="20">
        <f t="shared" si="10"/>
        <v>7431453.076923077</v>
      </c>
      <c r="AD290" s="20"/>
      <c r="AE290" s="20"/>
      <c r="AF290" s="20">
        <f t="shared" si="11"/>
        <v>7431453.076923077</v>
      </c>
    </row>
    <row r="291" spans="1:43" ht="19.5" customHeight="1">
      <c r="A291" s="12">
        <f t="shared" si="12"/>
        <v>285</v>
      </c>
      <c r="B291" s="40">
        <f>[1]GD_CHUNG!B295</f>
        <v>13453</v>
      </c>
      <c r="C291" s="42" t="str">
        <f>[1]GD_CHUNG!C295</f>
        <v>Nguyễn Văn Khiêm</v>
      </c>
      <c r="D291" s="42" t="str">
        <f>[1]GD_CHUNG!D295</f>
        <v>Nhân viên Bốc xếp</v>
      </c>
      <c r="E291" s="13" t="str">
        <f>[1]GD_CHUNG!G295</f>
        <v>HD3N</v>
      </c>
      <c r="F291" s="14">
        <f>VLOOKUP(B291,[1]GD_LCD_HS_LNS!$B$4:$E$993,4,FALSE)</f>
        <v>3778000</v>
      </c>
      <c r="G291" s="54">
        <f>VLOOKUP(B291,[1]GD_CHUNG!$B$5:$N$532,13,FALSE)</f>
        <v>19027527604016</v>
      </c>
      <c r="H291" s="15">
        <f>VLOOKUP(B291,[1]GD_CHAM_CONG!$C$6:$AN$934,38,FALSE)</f>
        <v>27</v>
      </c>
      <c r="I291" s="15">
        <f>VLOOKUP(B291,[1]GD_CHAM_CONG!$C$6:$AS$934,39,FALSE)+VLOOKUP(B291,[1]GD_CHAM_CONG!$C$6:$AS$934,40,FALSE)+VLOOKUP(B291,[1]GD_CHAM_CONG!$C$6:$AS$934,41,FALSE)+VLOOKUP(B291,[1]GD_CHAM_CONG!$C$6:$AS$934,42,FALSE)+VLOOKUP(B291,[1]GD_CHAM_CONG!$C$6:$AS$934,43,FALSE)</f>
        <v>0</v>
      </c>
      <c r="J291" s="15">
        <f>VLOOKUP(B291,[1]GD_CHAM_CONG!$C$6:$AV$934,44,FALSE)+VLOOKUP(B291,[1]GD_CHAM_CONG!$C$6:$AV$934,45,FALSE)+VLOOKUP(B291,[1]GD_CHAM_CONG!$C$6:$AV$934,46,FALSE)</f>
        <v>0</v>
      </c>
      <c r="K291" s="15">
        <f>VLOOKUP(B291,[1]GD_CHAM_CONG!$C$6:$AW$934,47,FALSE)</f>
        <v>0</v>
      </c>
      <c r="L291" s="15">
        <f>VLOOKUP(B291,[1]GD_CHAM_CONG!$C$6:$AZ$934,48,FALSE)</f>
        <v>0</v>
      </c>
      <c r="M291" s="15">
        <f>VLOOKUP(B291,[1]GD_CHAM_CONG!$C$6:$BF$934,50,FALSE)+VLOOKUP(B291,[1]GD_CHAM_CONG!$C$6:$BF$934,51,FALSE)+VLOOKUP(B291,[1]GD_CHAM_CONG!$C$6:$BF$934,52,FALSE)+VLOOKUP(B291,[1]GD_CHAM_CONG!$C$6:$BF$934,53,FALSE)+VLOOKUP(B291,[1]GD_CHAM_CONG!$C$6:$BF$934,54,FALSE)</f>
        <v>0</v>
      </c>
      <c r="N291" s="16">
        <f>VLOOKUP(B291,[1]GD_CHAM_CONG!$C$1:$BK$473,61,FALSE)</f>
        <v>1</v>
      </c>
      <c r="O291" s="16">
        <f>VLOOKUP(B291,[1]GD_LCD_HS_LNS!$B$4:$F$469,5,FALSE)</f>
        <v>1.5</v>
      </c>
      <c r="P291" s="17">
        <f>VLOOKUP(B291,[1]RPT_LNS_LUONG_CHE_DO!$B$5:$BC$548,54,FALSE)</f>
        <v>6750000</v>
      </c>
      <c r="Q291" s="17">
        <f>VLOOKUP(B291,[1]RPT_LNS_LUONG_CHE_DO!$B$5:$CD$916,81,FALSE)</f>
        <v>0</v>
      </c>
      <c r="R291" s="17">
        <f>VLOOKUP(B291,[1]RPT_PHU_CAP_TN!$B$5:$G$992,6,FALSE)</f>
        <v>0</v>
      </c>
      <c r="S291" s="17">
        <f>VLOOKUP(B291,[1]RPT_TIEN_AN_TRUA!$B$5:$I$993,8,FALSE)</f>
        <v>680000</v>
      </c>
      <c r="T291" s="17">
        <f>VLOOKUP(B291,[1]RPT_LNS_LUONG_CHE_DO!$B$5:$BX$920,75,FALSE)+VLOOKUP(B291,[1]RPT_LNS_LUONG_CHE_DO!$B$5:$BY$920,76,FALSE)</f>
        <v>435923.07692307694</v>
      </c>
      <c r="U291" s="13">
        <f>VLOOKUP(B291,[1]RPT_CAC_KHOAN_GIAM_TRU!$B$4:$I$472,7,FALSE) + VLOOKUP(B291,[1]RPT_CAC_KHOAN_GIAM_TRU!$B$4:$I$472,8,FALSE)</f>
        <v>145307.69230769231</v>
      </c>
      <c r="V291" s="17">
        <f t="shared" si="8"/>
        <v>7865923.076923077</v>
      </c>
      <c r="W291" s="18">
        <f>VLOOKUP(B291,[1]RPT_BAO_HIEM!$B$5:$N$992,11,FALSE)</f>
        <v>302240</v>
      </c>
      <c r="X291" s="18">
        <f>VLOOKUP(B291,[1]RPT_BAO_HIEM!$B$5:$N$992,12,FALSE)</f>
        <v>56670</v>
      </c>
      <c r="Y291" s="18">
        <f>VLOOKUP(B291,[1]RPT_BAO_HIEM!$B$5:$N$992,13,FALSE)</f>
        <v>37780</v>
      </c>
      <c r="Z291" s="19">
        <f>MIN(VLOOKUP(B291,[1]RPT_DOAN_PHI!$B$5:$H$894,7,FALSE),115000)</f>
        <v>37780</v>
      </c>
      <c r="AA291" s="18">
        <f>VLOOKUP(B291,[1]RPT_THUE!$B$5:$H$850,7,FALSE)</f>
        <v>0</v>
      </c>
      <c r="AB291" s="18">
        <f t="shared" si="9"/>
        <v>434470</v>
      </c>
      <c r="AC291" s="20">
        <f t="shared" si="10"/>
        <v>7431453.076923077</v>
      </c>
      <c r="AD291" s="20"/>
      <c r="AE291" s="20"/>
      <c r="AF291" s="20">
        <f t="shared" si="11"/>
        <v>7431453.076923077</v>
      </c>
    </row>
    <row r="292" spans="1:43" ht="19.5" customHeight="1">
      <c r="A292" s="12">
        <f t="shared" si="12"/>
        <v>286</v>
      </c>
      <c r="B292" s="40">
        <f>[1]GD_CHUNG!B296</f>
        <v>13454</v>
      </c>
      <c r="C292" s="42" t="str">
        <f>[1]GD_CHUNG!C296</f>
        <v>Nguyễn Xuân Hải</v>
      </c>
      <c r="D292" s="42" t="str">
        <f>[1]GD_CHUNG!D296</f>
        <v>Nhân viên Bốc xếp</v>
      </c>
      <c r="E292" s="13" t="str">
        <f>[1]GD_CHUNG!G296</f>
        <v>HD3N</v>
      </c>
      <c r="F292" s="14">
        <f>VLOOKUP(B292,[1]GD_LCD_HS_LNS!$B$4:$E$993,4,FALSE)</f>
        <v>3778000</v>
      </c>
      <c r="G292" s="54">
        <f>VLOOKUP(B292,[1]GD_CHUNG!$B$5:$N$532,13,FALSE)</f>
        <v>19028960290014</v>
      </c>
      <c r="H292" s="15">
        <f>VLOOKUP(B292,[1]GD_CHAM_CONG!$C$6:$AN$934,38,FALSE)</f>
        <v>27</v>
      </c>
      <c r="I292" s="15">
        <f>VLOOKUP(B292,[1]GD_CHAM_CONG!$C$6:$AS$934,39,FALSE)+VLOOKUP(B292,[1]GD_CHAM_CONG!$C$6:$AS$934,40,FALSE)+VLOOKUP(B292,[1]GD_CHAM_CONG!$C$6:$AS$934,41,FALSE)+VLOOKUP(B292,[1]GD_CHAM_CONG!$C$6:$AS$934,42,FALSE)+VLOOKUP(B292,[1]GD_CHAM_CONG!$C$6:$AS$934,43,FALSE)</f>
        <v>0</v>
      </c>
      <c r="J292" s="15">
        <f>VLOOKUP(B292,[1]GD_CHAM_CONG!$C$6:$AV$934,44,FALSE)+VLOOKUP(B292,[1]GD_CHAM_CONG!$C$6:$AV$934,45,FALSE)+VLOOKUP(B292,[1]GD_CHAM_CONG!$C$6:$AV$934,46,FALSE)</f>
        <v>0</v>
      </c>
      <c r="K292" s="15">
        <f>VLOOKUP(B292,[1]GD_CHAM_CONG!$C$6:$AW$934,47,FALSE)</f>
        <v>0</v>
      </c>
      <c r="L292" s="15">
        <f>VLOOKUP(B292,[1]GD_CHAM_CONG!$C$6:$AZ$934,48,FALSE)</f>
        <v>0</v>
      </c>
      <c r="M292" s="15">
        <f>VLOOKUP(B292,[1]GD_CHAM_CONG!$C$6:$BF$934,50,FALSE)+VLOOKUP(B292,[1]GD_CHAM_CONG!$C$6:$BF$934,51,FALSE)+VLOOKUP(B292,[1]GD_CHAM_CONG!$C$6:$BF$934,52,FALSE)+VLOOKUP(B292,[1]GD_CHAM_CONG!$C$6:$BF$934,53,FALSE)+VLOOKUP(B292,[1]GD_CHAM_CONG!$C$6:$BF$934,54,FALSE)</f>
        <v>0</v>
      </c>
      <c r="N292" s="16">
        <f>VLOOKUP(B292,[1]GD_CHAM_CONG!$C$1:$BK$473,61,FALSE)</f>
        <v>1</v>
      </c>
      <c r="O292" s="16">
        <f>VLOOKUP(B292,[1]GD_LCD_HS_LNS!$B$4:$F$469,5,FALSE)</f>
        <v>1.5</v>
      </c>
      <c r="P292" s="17">
        <f>VLOOKUP(B292,[1]RPT_LNS_LUONG_CHE_DO!$B$5:$BC$548,54,FALSE)</f>
        <v>6750000</v>
      </c>
      <c r="Q292" s="17">
        <f>VLOOKUP(B292,[1]RPT_LNS_LUONG_CHE_DO!$B$5:$CD$916,81,FALSE)</f>
        <v>0</v>
      </c>
      <c r="R292" s="17">
        <f>VLOOKUP(B292,[1]RPT_PHU_CAP_TN!$B$5:$G$992,6,FALSE)</f>
        <v>0</v>
      </c>
      <c r="S292" s="17">
        <f>VLOOKUP(B292,[1]RPT_TIEN_AN_TRUA!$B$5:$I$993,8,FALSE)</f>
        <v>680000</v>
      </c>
      <c r="T292" s="17">
        <f>VLOOKUP(B292,[1]RPT_LNS_LUONG_CHE_DO!$B$5:$BX$920,75,FALSE)+VLOOKUP(B292,[1]RPT_LNS_LUONG_CHE_DO!$B$5:$BY$920,76,FALSE)</f>
        <v>0</v>
      </c>
      <c r="U292" s="13">
        <f>VLOOKUP(B292,[1]RPT_CAC_KHOAN_GIAM_TRU!$B$4:$I$472,7,FALSE) + VLOOKUP(B292,[1]RPT_CAC_KHOAN_GIAM_TRU!$B$4:$I$472,8,FALSE)</f>
        <v>0</v>
      </c>
      <c r="V292" s="17">
        <f t="shared" si="8"/>
        <v>7430000</v>
      </c>
      <c r="W292" s="18">
        <f>VLOOKUP(B292,[1]RPT_BAO_HIEM!$B$5:$N$992,11,FALSE)</f>
        <v>302240</v>
      </c>
      <c r="X292" s="18">
        <f>VLOOKUP(B292,[1]RPT_BAO_HIEM!$B$5:$N$992,12,FALSE)</f>
        <v>56670</v>
      </c>
      <c r="Y292" s="18">
        <f>VLOOKUP(B292,[1]RPT_BAO_HIEM!$B$5:$N$992,13,FALSE)</f>
        <v>37780</v>
      </c>
      <c r="Z292" s="19">
        <f>MIN(VLOOKUP(B292,[1]RPT_DOAN_PHI!$B$5:$H$894,7,FALSE),115000)</f>
        <v>37780</v>
      </c>
      <c r="AA292" s="18">
        <f>VLOOKUP(B292,[1]RPT_THUE!$B$5:$H$850,7,FALSE)</f>
        <v>0</v>
      </c>
      <c r="AB292" s="18">
        <f t="shared" si="9"/>
        <v>434470</v>
      </c>
      <c r="AC292" s="20">
        <f t="shared" si="10"/>
        <v>6995530</v>
      </c>
      <c r="AD292" s="20"/>
      <c r="AE292" s="20"/>
      <c r="AF292" s="20">
        <f t="shared" si="11"/>
        <v>6995530</v>
      </c>
    </row>
    <row r="293" spans="1:43" ht="19.5" customHeight="1">
      <c r="A293" s="12">
        <f t="shared" si="12"/>
        <v>287</v>
      </c>
      <c r="B293" s="40">
        <f>[1]GD_CHUNG!B297</f>
        <v>13455</v>
      </c>
      <c r="C293" s="42" t="str">
        <f>[1]GD_CHUNG!C297</f>
        <v>Nguyễn Như Tuấn</v>
      </c>
      <c r="D293" s="42" t="str">
        <f>[1]GD_CHUNG!D297</f>
        <v>Nhân viên Bốc xếp</v>
      </c>
      <c r="E293" s="13" t="str">
        <f>[1]GD_CHUNG!G297</f>
        <v>HD3N</v>
      </c>
      <c r="F293" s="14">
        <f>VLOOKUP(B293,[1]GD_LCD_HS_LNS!$B$4:$E$993,4,FALSE)</f>
        <v>3778000</v>
      </c>
      <c r="G293" s="54">
        <f>VLOOKUP(B293,[1]GD_CHUNG!$B$5:$N$532,13,FALSE)</f>
        <v>19028960241013</v>
      </c>
      <c r="H293" s="15">
        <f>VLOOKUP(B293,[1]GD_CHAM_CONG!$C$6:$AN$934,38,FALSE)</f>
        <v>25</v>
      </c>
      <c r="I293" s="15">
        <f>VLOOKUP(B293,[1]GD_CHAM_CONG!$C$6:$AS$934,39,FALSE)+VLOOKUP(B293,[1]GD_CHAM_CONG!$C$6:$AS$934,40,FALSE)+VLOOKUP(B293,[1]GD_CHAM_CONG!$C$6:$AS$934,41,FALSE)+VLOOKUP(B293,[1]GD_CHAM_CONG!$C$6:$AS$934,42,FALSE)+VLOOKUP(B293,[1]GD_CHAM_CONG!$C$6:$AS$934,43,FALSE)</f>
        <v>2</v>
      </c>
      <c r="J293" s="15">
        <f>VLOOKUP(B293,[1]GD_CHAM_CONG!$C$6:$AV$934,44,FALSE)+VLOOKUP(B293,[1]GD_CHAM_CONG!$C$6:$AV$934,45,FALSE)+VLOOKUP(B293,[1]GD_CHAM_CONG!$C$6:$AV$934,46,FALSE)</f>
        <v>0</v>
      </c>
      <c r="K293" s="15">
        <f>VLOOKUP(B293,[1]GD_CHAM_CONG!$C$6:$AW$934,47,FALSE)</f>
        <v>0</v>
      </c>
      <c r="L293" s="15">
        <f>VLOOKUP(B293,[1]GD_CHAM_CONG!$C$6:$AZ$934,48,FALSE)</f>
        <v>0</v>
      </c>
      <c r="M293" s="15">
        <f>VLOOKUP(B293,[1]GD_CHAM_CONG!$C$6:$BF$934,50,FALSE)+VLOOKUP(B293,[1]GD_CHAM_CONG!$C$6:$BF$934,51,FALSE)+VLOOKUP(B293,[1]GD_CHAM_CONG!$C$6:$BF$934,52,FALSE)+VLOOKUP(B293,[1]GD_CHAM_CONG!$C$6:$BF$934,53,FALSE)+VLOOKUP(B293,[1]GD_CHAM_CONG!$C$6:$BF$934,54,FALSE)</f>
        <v>0</v>
      </c>
      <c r="N293" s="16">
        <f>VLOOKUP(B293,[1]GD_CHAM_CONG!$C$1:$BK$473,61,FALSE)</f>
        <v>1</v>
      </c>
      <c r="O293" s="16">
        <f>VLOOKUP(B293,[1]GD_LCD_HS_LNS!$B$4:$F$469,5,FALSE)</f>
        <v>1.5</v>
      </c>
      <c r="P293" s="17">
        <f>VLOOKUP(B293,[1]RPT_LNS_LUONG_CHE_DO!$B$5:$BC$548,54,FALSE)</f>
        <v>6250000</v>
      </c>
      <c r="Q293" s="17">
        <f>VLOOKUP(B293,[1]RPT_LNS_LUONG_CHE_DO!$B$5:$CD$916,81,FALSE)</f>
        <v>0</v>
      </c>
      <c r="R293" s="17">
        <f>VLOOKUP(B293,[1]RPT_PHU_CAP_TN!$B$5:$G$992,6,FALSE)</f>
        <v>0</v>
      </c>
      <c r="S293" s="17">
        <f>VLOOKUP(B293,[1]RPT_TIEN_AN_TRUA!$B$5:$I$993,8,FALSE)</f>
        <v>629629.62962962966</v>
      </c>
      <c r="T293" s="17">
        <f>VLOOKUP(B293,[1]RPT_LNS_LUONG_CHE_DO!$B$5:$BX$920,75,FALSE)+VLOOKUP(B293,[1]RPT_LNS_LUONG_CHE_DO!$B$5:$BY$920,76,FALSE)</f>
        <v>217961.53846153847</v>
      </c>
      <c r="U293" s="13">
        <f>VLOOKUP(B293,[1]RPT_CAC_KHOAN_GIAM_TRU!$B$4:$I$472,7,FALSE) + VLOOKUP(B293,[1]RPT_CAC_KHOAN_GIAM_TRU!$B$4:$I$472,8,FALSE)</f>
        <v>72653.846153846156</v>
      </c>
      <c r="V293" s="17">
        <f t="shared" si="8"/>
        <v>7097591.1680911677</v>
      </c>
      <c r="W293" s="18">
        <f>VLOOKUP(B293,[1]RPT_BAO_HIEM!$B$5:$N$992,11,FALSE)</f>
        <v>302240</v>
      </c>
      <c r="X293" s="18">
        <f>VLOOKUP(B293,[1]RPT_BAO_HIEM!$B$5:$N$992,12,FALSE)</f>
        <v>56670</v>
      </c>
      <c r="Y293" s="18">
        <f>VLOOKUP(B293,[1]RPT_BAO_HIEM!$B$5:$N$992,13,FALSE)</f>
        <v>37780</v>
      </c>
      <c r="Z293" s="19">
        <f>MIN(VLOOKUP(B293,[1]RPT_DOAN_PHI!$B$5:$H$894,7,FALSE),115000)</f>
        <v>37780</v>
      </c>
      <c r="AA293" s="18">
        <f>VLOOKUP(B293,[1]RPT_THUE!$B$5:$H$850,7,FALSE)</f>
        <v>0</v>
      </c>
      <c r="AB293" s="18">
        <f t="shared" si="9"/>
        <v>434470</v>
      </c>
      <c r="AC293" s="20">
        <f t="shared" si="10"/>
        <v>6663121.1680911677</v>
      </c>
      <c r="AD293" s="20"/>
      <c r="AE293" s="20"/>
      <c r="AF293" s="20">
        <f t="shared" si="11"/>
        <v>6663121.1680911677</v>
      </c>
    </row>
    <row r="294" spans="1:43" ht="19.5" customHeight="1">
      <c r="A294" s="12">
        <f t="shared" si="12"/>
        <v>288</v>
      </c>
      <c r="B294" s="40">
        <f>[1]GD_CHUNG!B298</f>
        <v>13457</v>
      </c>
      <c r="C294" s="42" t="str">
        <f>[1]GD_CHUNG!C298</f>
        <v>Trần Thanh Tuấn</v>
      </c>
      <c r="D294" s="42" t="str">
        <f>[1]GD_CHUNG!D298</f>
        <v>Nhân viên Bốc xếp</v>
      </c>
      <c r="E294" s="13" t="str">
        <f>[1]GD_CHUNG!G298</f>
        <v>HD3N</v>
      </c>
      <c r="F294" s="14">
        <f>VLOOKUP(B294,[1]GD_LCD_HS_LNS!$B$4:$E$993,4,FALSE)</f>
        <v>3778000</v>
      </c>
      <c r="G294" s="54">
        <f>VLOOKUP(B294,[1]GD_CHUNG!$B$5:$N$532,13,FALSE)</f>
        <v>10521547311017</v>
      </c>
      <c r="H294" s="15">
        <f>VLOOKUP(B294,[1]GD_CHAM_CONG!$C$6:$AN$934,38,FALSE)</f>
        <v>27</v>
      </c>
      <c r="I294" s="15">
        <f>VLOOKUP(B294,[1]GD_CHAM_CONG!$C$6:$AS$934,39,FALSE)+VLOOKUP(B294,[1]GD_CHAM_CONG!$C$6:$AS$934,40,FALSE)+VLOOKUP(B294,[1]GD_CHAM_CONG!$C$6:$AS$934,41,FALSE)+VLOOKUP(B294,[1]GD_CHAM_CONG!$C$6:$AS$934,42,FALSE)+VLOOKUP(B294,[1]GD_CHAM_CONG!$C$6:$AS$934,43,FALSE)</f>
        <v>0</v>
      </c>
      <c r="J294" s="15">
        <f>VLOOKUP(B294,[1]GD_CHAM_CONG!$C$6:$AV$934,44,FALSE)+VLOOKUP(B294,[1]GD_CHAM_CONG!$C$6:$AV$934,45,FALSE)+VLOOKUP(B294,[1]GD_CHAM_CONG!$C$6:$AV$934,46,FALSE)</f>
        <v>0</v>
      </c>
      <c r="K294" s="15">
        <f>VLOOKUP(B294,[1]GD_CHAM_CONG!$C$6:$AW$934,47,FALSE)</f>
        <v>0</v>
      </c>
      <c r="L294" s="15">
        <f>VLOOKUP(B294,[1]GD_CHAM_CONG!$C$6:$AZ$934,48,FALSE)</f>
        <v>0</v>
      </c>
      <c r="M294" s="15">
        <f>VLOOKUP(B294,[1]GD_CHAM_CONG!$C$6:$BF$934,50,FALSE)+VLOOKUP(B294,[1]GD_CHAM_CONG!$C$6:$BF$934,51,FALSE)+VLOOKUP(B294,[1]GD_CHAM_CONG!$C$6:$BF$934,52,FALSE)+VLOOKUP(B294,[1]GD_CHAM_CONG!$C$6:$BF$934,53,FALSE)+VLOOKUP(B294,[1]GD_CHAM_CONG!$C$6:$BF$934,54,FALSE)</f>
        <v>0</v>
      </c>
      <c r="N294" s="16">
        <f>VLOOKUP(B294,[1]GD_CHAM_CONG!$C$1:$BK$473,61,FALSE)</f>
        <v>0.95</v>
      </c>
      <c r="O294" s="16">
        <f>VLOOKUP(B294,[1]GD_LCD_HS_LNS!$B$4:$F$469,5,FALSE)</f>
        <v>1.5</v>
      </c>
      <c r="P294" s="17">
        <f>VLOOKUP(B294,[1]RPT_LNS_LUONG_CHE_DO!$B$5:$BC$548,54,FALSE)</f>
        <v>6412499.9999999991</v>
      </c>
      <c r="Q294" s="17">
        <f>VLOOKUP(B294,[1]RPT_LNS_LUONG_CHE_DO!$B$5:$CD$916,81,FALSE)</f>
        <v>0</v>
      </c>
      <c r="R294" s="17">
        <f>VLOOKUP(B294,[1]RPT_PHU_CAP_TN!$B$5:$G$992,6,FALSE)</f>
        <v>155000</v>
      </c>
      <c r="S294" s="17">
        <f>VLOOKUP(B294,[1]RPT_TIEN_AN_TRUA!$B$5:$I$993,8,FALSE)</f>
        <v>680000</v>
      </c>
      <c r="T294" s="17">
        <f>VLOOKUP(B294,[1]RPT_LNS_LUONG_CHE_DO!$B$5:$BX$920,75,FALSE)+VLOOKUP(B294,[1]RPT_LNS_LUONG_CHE_DO!$B$5:$BY$920,76,FALSE)</f>
        <v>1743692.3076923077</v>
      </c>
      <c r="U294" s="13">
        <f>VLOOKUP(B294,[1]RPT_CAC_KHOAN_GIAM_TRU!$B$4:$I$472,7,FALSE) + VLOOKUP(B294,[1]RPT_CAC_KHOAN_GIAM_TRU!$B$4:$I$472,8,FALSE)</f>
        <v>581230.76923076925</v>
      </c>
      <c r="V294" s="17">
        <f t="shared" si="8"/>
        <v>8991192.3076923061</v>
      </c>
      <c r="W294" s="18">
        <f>VLOOKUP(B294,[1]RPT_BAO_HIEM!$B$5:$N$992,11,FALSE)</f>
        <v>302240</v>
      </c>
      <c r="X294" s="18">
        <f>VLOOKUP(B294,[1]RPT_BAO_HIEM!$B$5:$N$992,12,FALSE)</f>
        <v>56670</v>
      </c>
      <c r="Y294" s="18">
        <f>VLOOKUP(B294,[1]RPT_BAO_HIEM!$B$5:$N$992,13,FALSE)</f>
        <v>37780</v>
      </c>
      <c r="Z294" s="19">
        <f>MIN(VLOOKUP(B294,[1]RPT_DOAN_PHI!$B$5:$H$894,7,FALSE),115000)</f>
        <v>37780</v>
      </c>
      <c r="AA294" s="18">
        <f>VLOOKUP(B294,[1]RPT_THUE!$B$5:$H$850,7,FALSE)</f>
        <v>0</v>
      </c>
      <c r="AB294" s="18">
        <f t="shared" si="9"/>
        <v>434470</v>
      </c>
      <c r="AC294" s="20">
        <f t="shared" si="10"/>
        <v>8556722.3076923061</v>
      </c>
      <c r="AD294" s="20"/>
      <c r="AE294" s="20"/>
      <c r="AF294" s="20">
        <f t="shared" si="11"/>
        <v>8556722.3076923061</v>
      </c>
    </row>
    <row r="295" spans="1:43" ht="19.5" customHeight="1">
      <c r="A295" s="12">
        <f t="shared" si="12"/>
        <v>289</v>
      </c>
      <c r="B295" s="40">
        <f>[1]GD_CHUNG!B299</f>
        <v>13458</v>
      </c>
      <c r="C295" s="42" t="str">
        <f>[1]GD_CHUNG!C299</f>
        <v>Nguyễn Việt Hải</v>
      </c>
      <c r="D295" s="42" t="str">
        <f>[1]GD_CHUNG!D299</f>
        <v>Nhân viên Bốc xếp</v>
      </c>
      <c r="E295" s="13" t="str">
        <f>[1]GD_CHUNG!G299</f>
        <v>HD3N</v>
      </c>
      <c r="F295" s="14">
        <f>VLOOKUP(B295,[1]GD_LCD_HS_LNS!$B$4:$E$993,4,FALSE)</f>
        <v>3778000</v>
      </c>
      <c r="G295" s="54">
        <f>VLOOKUP(B295,[1]GD_CHUNG!$B$5:$N$532,13,FALSE)</f>
        <v>19028960261014</v>
      </c>
      <c r="H295" s="15">
        <f>VLOOKUP(B295,[1]GD_CHAM_CONG!$C$6:$AN$934,38,FALSE)</f>
        <v>27</v>
      </c>
      <c r="I295" s="15">
        <f>VLOOKUP(B295,[1]GD_CHAM_CONG!$C$6:$AS$934,39,FALSE)+VLOOKUP(B295,[1]GD_CHAM_CONG!$C$6:$AS$934,40,FALSE)+VLOOKUP(B295,[1]GD_CHAM_CONG!$C$6:$AS$934,41,FALSE)+VLOOKUP(B295,[1]GD_CHAM_CONG!$C$6:$AS$934,42,FALSE)+VLOOKUP(B295,[1]GD_CHAM_CONG!$C$6:$AS$934,43,FALSE)</f>
        <v>0</v>
      </c>
      <c r="J295" s="15">
        <f>VLOOKUP(B295,[1]GD_CHAM_CONG!$C$6:$AV$934,44,FALSE)+VLOOKUP(B295,[1]GD_CHAM_CONG!$C$6:$AV$934,45,FALSE)+VLOOKUP(B295,[1]GD_CHAM_CONG!$C$6:$AV$934,46,FALSE)</f>
        <v>0</v>
      </c>
      <c r="K295" s="15">
        <f>VLOOKUP(B295,[1]GD_CHAM_CONG!$C$6:$AW$934,47,FALSE)</f>
        <v>0</v>
      </c>
      <c r="L295" s="15">
        <f>VLOOKUP(B295,[1]GD_CHAM_CONG!$C$6:$AZ$934,48,FALSE)</f>
        <v>0</v>
      </c>
      <c r="M295" s="15">
        <f>VLOOKUP(B295,[1]GD_CHAM_CONG!$C$6:$BF$934,50,FALSE)+VLOOKUP(B295,[1]GD_CHAM_CONG!$C$6:$BF$934,51,FALSE)+VLOOKUP(B295,[1]GD_CHAM_CONG!$C$6:$BF$934,52,FALSE)+VLOOKUP(B295,[1]GD_CHAM_CONG!$C$6:$BF$934,53,FALSE)+VLOOKUP(B295,[1]GD_CHAM_CONG!$C$6:$BF$934,54,FALSE)</f>
        <v>0</v>
      </c>
      <c r="N295" s="16">
        <f>VLOOKUP(B295,[1]GD_CHAM_CONG!$C$1:$BK$473,61,FALSE)</f>
        <v>1.05</v>
      </c>
      <c r="O295" s="16">
        <f>VLOOKUP(B295,[1]GD_LCD_HS_LNS!$B$4:$F$469,5,FALSE)</f>
        <v>1.5</v>
      </c>
      <c r="P295" s="17">
        <f>VLOOKUP(B295,[1]RPT_LNS_LUONG_CHE_DO!$B$5:$BC$548,54,FALSE)</f>
        <v>7087500.0000000009</v>
      </c>
      <c r="Q295" s="17">
        <f>VLOOKUP(B295,[1]RPT_LNS_LUONG_CHE_DO!$B$5:$CD$916,81,FALSE)</f>
        <v>0</v>
      </c>
      <c r="R295" s="17">
        <f>VLOOKUP(B295,[1]RPT_PHU_CAP_TN!$B$5:$G$992,6,FALSE)</f>
        <v>0</v>
      </c>
      <c r="S295" s="17">
        <f>VLOOKUP(B295,[1]RPT_TIEN_AN_TRUA!$B$5:$I$993,8,FALSE)</f>
        <v>680000</v>
      </c>
      <c r="T295" s="17">
        <f>VLOOKUP(B295,[1]RPT_LNS_LUONG_CHE_DO!$B$5:$BX$920,75,FALSE)+VLOOKUP(B295,[1]RPT_LNS_LUONG_CHE_DO!$B$5:$BY$920,76,FALSE)</f>
        <v>1743692.3076923077</v>
      </c>
      <c r="U295" s="13">
        <f>VLOOKUP(B295,[1]RPT_CAC_KHOAN_GIAM_TRU!$B$4:$I$472,7,FALSE) + VLOOKUP(B295,[1]RPT_CAC_KHOAN_GIAM_TRU!$B$4:$I$472,8,FALSE)</f>
        <v>581230.76923076925</v>
      </c>
      <c r="V295" s="17">
        <f t="shared" si="8"/>
        <v>9511192.307692308</v>
      </c>
      <c r="W295" s="18">
        <f>VLOOKUP(B295,[1]RPT_BAO_HIEM!$B$5:$N$992,11,FALSE)</f>
        <v>302240</v>
      </c>
      <c r="X295" s="18">
        <f>VLOOKUP(B295,[1]RPT_BAO_HIEM!$B$5:$N$992,12,FALSE)</f>
        <v>56670</v>
      </c>
      <c r="Y295" s="18">
        <f>VLOOKUP(B295,[1]RPT_BAO_HIEM!$B$5:$N$992,13,FALSE)</f>
        <v>37780</v>
      </c>
      <c r="Z295" s="19">
        <f>MIN(VLOOKUP(B295,[1]RPT_DOAN_PHI!$B$5:$H$894,7,FALSE),115000)</f>
        <v>37780</v>
      </c>
      <c r="AA295" s="18">
        <f>VLOOKUP(B295,[1]RPT_THUE!$B$5:$H$850,7,FALSE)</f>
        <v>0</v>
      </c>
      <c r="AB295" s="18">
        <f t="shared" si="9"/>
        <v>434470</v>
      </c>
      <c r="AC295" s="20">
        <f t="shared" si="10"/>
        <v>9076722.307692308</v>
      </c>
      <c r="AD295" s="20"/>
      <c r="AE295" s="20"/>
      <c r="AF295" s="20">
        <f t="shared" si="11"/>
        <v>9076722.307692308</v>
      </c>
    </row>
    <row r="296" spans="1:43" ht="19.5" customHeight="1">
      <c r="A296" s="12">
        <f t="shared" si="12"/>
        <v>290</v>
      </c>
      <c r="B296" s="40">
        <f>[1]GD_CHUNG!B300</f>
        <v>13461</v>
      </c>
      <c r="C296" s="42" t="str">
        <f>[1]GD_CHUNG!C300</f>
        <v>Cao Văn Mạnh</v>
      </c>
      <c r="D296" s="42" t="str">
        <f>[1]GD_CHUNG!D300</f>
        <v>Nhân viên Bốc xếp</v>
      </c>
      <c r="E296" s="13" t="str">
        <f>[1]GD_CHUNG!G300</f>
        <v>HD3N</v>
      </c>
      <c r="F296" s="14">
        <f>VLOOKUP(B296,[1]GD_LCD_HS_LNS!$B$4:$E$993,4,FALSE)</f>
        <v>3778000</v>
      </c>
      <c r="G296" s="54">
        <f>VLOOKUP(B296,[1]GD_CHUNG!$B$5:$N$532,13,FALSE)</f>
        <v>19028960231018</v>
      </c>
      <c r="H296" s="15">
        <f>VLOOKUP(B296,[1]GD_CHAM_CONG!$C$6:$AN$934,38,FALSE)</f>
        <v>27</v>
      </c>
      <c r="I296" s="15">
        <f>VLOOKUP(B296,[1]GD_CHAM_CONG!$C$6:$AS$934,39,FALSE)+VLOOKUP(B296,[1]GD_CHAM_CONG!$C$6:$AS$934,40,FALSE)+VLOOKUP(B296,[1]GD_CHAM_CONG!$C$6:$AS$934,41,FALSE)+VLOOKUP(B296,[1]GD_CHAM_CONG!$C$6:$AS$934,42,FALSE)+VLOOKUP(B296,[1]GD_CHAM_CONG!$C$6:$AS$934,43,FALSE)</f>
        <v>0</v>
      </c>
      <c r="J296" s="15">
        <f>VLOOKUP(B296,[1]GD_CHAM_CONG!$C$6:$AV$934,44,FALSE)+VLOOKUP(B296,[1]GD_CHAM_CONG!$C$6:$AV$934,45,FALSE)+VLOOKUP(B296,[1]GD_CHAM_CONG!$C$6:$AV$934,46,FALSE)</f>
        <v>0</v>
      </c>
      <c r="K296" s="15">
        <f>VLOOKUP(B296,[1]GD_CHAM_CONG!$C$6:$AW$934,47,FALSE)</f>
        <v>0</v>
      </c>
      <c r="L296" s="15">
        <f>VLOOKUP(B296,[1]GD_CHAM_CONG!$C$6:$AZ$934,48,FALSE)</f>
        <v>0</v>
      </c>
      <c r="M296" s="15">
        <f>VLOOKUP(B296,[1]GD_CHAM_CONG!$C$6:$BF$934,50,FALSE)+VLOOKUP(B296,[1]GD_CHAM_CONG!$C$6:$BF$934,51,FALSE)+VLOOKUP(B296,[1]GD_CHAM_CONG!$C$6:$BF$934,52,FALSE)+VLOOKUP(B296,[1]GD_CHAM_CONG!$C$6:$BF$934,53,FALSE)+VLOOKUP(B296,[1]GD_CHAM_CONG!$C$6:$BF$934,54,FALSE)</f>
        <v>0</v>
      </c>
      <c r="N296" s="16">
        <f>VLOOKUP(B296,[1]GD_CHAM_CONG!$C$1:$BK$473,61,FALSE)</f>
        <v>1</v>
      </c>
      <c r="O296" s="16">
        <f>VLOOKUP(B296,[1]GD_LCD_HS_LNS!$B$4:$F$469,5,FALSE)</f>
        <v>1.5</v>
      </c>
      <c r="P296" s="17">
        <f>VLOOKUP(B296,[1]RPT_LNS_LUONG_CHE_DO!$B$5:$BC$548,54,FALSE)</f>
        <v>6750000</v>
      </c>
      <c r="Q296" s="17">
        <f>VLOOKUP(B296,[1]RPT_LNS_LUONG_CHE_DO!$B$5:$CD$916,81,FALSE)</f>
        <v>0</v>
      </c>
      <c r="R296" s="17">
        <f>VLOOKUP(B296,[1]RPT_PHU_CAP_TN!$B$5:$G$992,6,FALSE)</f>
        <v>155000</v>
      </c>
      <c r="S296" s="17">
        <f>VLOOKUP(B296,[1]RPT_TIEN_AN_TRUA!$B$5:$I$993,8,FALSE)</f>
        <v>680000</v>
      </c>
      <c r="T296" s="17">
        <f>VLOOKUP(B296,[1]RPT_LNS_LUONG_CHE_DO!$B$5:$BX$920,75,FALSE)+VLOOKUP(B296,[1]RPT_LNS_LUONG_CHE_DO!$B$5:$BY$920,76,FALSE)</f>
        <v>1743692.3076923077</v>
      </c>
      <c r="U296" s="13">
        <f>VLOOKUP(B296,[1]RPT_CAC_KHOAN_GIAM_TRU!$B$4:$I$472,7,FALSE) + VLOOKUP(B296,[1]RPT_CAC_KHOAN_GIAM_TRU!$B$4:$I$472,8,FALSE)</f>
        <v>581230.76923076925</v>
      </c>
      <c r="V296" s="17">
        <f t="shared" si="8"/>
        <v>9328692.307692308</v>
      </c>
      <c r="W296" s="18">
        <f>VLOOKUP(B296,[1]RPT_BAO_HIEM!$B$5:$N$992,11,FALSE)</f>
        <v>302240</v>
      </c>
      <c r="X296" s="18">
        <f>VLOOKUP(B296,[1]RPT_BAO_HIEM!$B$5:$N$992,12,FALSE)</f>
        <v>56670</v>
      </c>
      <c r="Y296" s="18">
        <f>VLOOKUP(B296,[1]RPT_BAO_HIEM!$B$5:$N$992,13,FALSE)</f>
        <v>37780</v>
      </c>
      <c r="Z296" s="19">
        <f>MIN(VLOOKUP(B296,[1]RPT_DOAN_PHI!$B$5:$H$894,7,FALSE),115000)</f>
        <v>37780</v>
      </c>
      <c r="AA296" s="18">
        <f>VLOOKUP(B296,[1]RPT_THUE!$B$5:$H$850,7,FALSE)</f>
        <v>0</v>
      </c>
      <c r="AB296" s="18">
        <f t="shared" si="9"/>
        <v>434470</v>
      </c>
      <c r="AC296" s="20">
        <f t="shared" si="10"/>
        <v>8894222.307692308</v>
      </c>
      <c r="AD296" s="20"/>
      <c r="AE296" s="20"/>
      <c r="AF296" s="20">
        <f t="shared" si="11"/>
        <v>8894222.307692308</v>
      </c>
    </row>
    <row r="297" spans="1:43" ht="19.5" customHeight="1">
      <c r="A297" s="12">
        <f t="shared" si="12"/>
        <v>291</v>
      </c>
      <c r="B297" s="40">
        <f>[1]GD_CHUNG!B302</f>
        <v>13465</v>
      </c>
      <c r="C297" s="42" t="str">
        <f>[1]GD_CHUNG!C302</f>
        <v>Vũ Văn Tuyền</v>
      </c>
      <c r="D297" s="42" t="str">
        <f>[1]GD_CHUNG!D302</f>
        <v>Nhân viên Bốc xếp</v>
      </c>
      <c r="E297" s="13" t="str">
        <f>[1]GD_CHUNG!G302</f>
        <v>HD3N</v>
      </c>
      <c r="F297" s="14">
        <f>VLOOKUP(B297,[1]GD_LCD_HS_LNS!$B$4:$E$993,4,FALSE)</f>
        <v>3778000</v>
      </c>
      <c r="G297" s="54">
        <f>VLOOKUP(B297,[1]GD_CHUNG!$B$5:$N$532,13,FALSE)</f>
        <v>19028960218011</v>
      </c>
      <c r="H297" s="15">
        <f>VLOOKUP(B297,[1]GD_CHAM_CONG!$C$6:$AN$934,38,FALSE)</f>
        <v>27</v>
      </c>
      <c r="I297" s="15">
        <f>VLOOKUP(B297,[1]GD_CHAM_CONG!$C$6:$AS$934,39,FALSE)+VLOOKUP(B297,[1]GD_CHAM_CONG!$C$6:$AS$934,40,FALSE)+VLOOKUP(B297,[1]GD_CHAM_CONG!$C$6:$AS$934,41,FALSE)+VLOOKUP(B297,[1]GD_CHAM_CONG!$C$6:$AS$934,42,FALSE)+VLOOKUP(B297,[1]GD_CHAM_CONG!$C$6:$AS$934,43,FALSE)</f>
        <v>0</v>
      </c>
      <c r="J297" s="15">
        <f>VLOOKUP(B297,[1]GD_CHAM_CONG!$C$6:$AV$934,44,FALSE)+VLOOKUP(B297,[1]GD_CHAM_CONG!$C$6:$AV$934,45,FALSE)+VLOOKUP(B297,[1]GD_CHAM_CONG!$C$6:$AV$934,46,FALSE)</f>
        <v>0</v>
      </c>
      <c r="K297" s="15">
        <f>VLOOKUP(B297,[1]GD_CHAM_CONG!$C$6:$AW$934,47,FALSE)</f>
        <v>0</v>
      </c>
      <c r="L297" s="15">
        <f>VLOOKUP(B297,[1]GD_CHAM_CONG!$C$6:$AZ$934,48,FALSE)</f>
        <v>0</v>
      </c>
      <c r="M297" s="15">
        <f>VLOOKUP(B297,[1]GD_CHAM_CONG!$C$6:$BF$934,50,FALSE)+VLOOKUP(B297,[1]GD_CHAM_CONG!$C$6:$BF$934,51,FALSE)+VLOOKUP(B297,[1]GD_CHAM_CONG!$C$6:$BF$934,52,FALSE)+VLOOKUP(B297,[1]GD_CHAM_CONG!$C$6:$BF$934,53,FALSE)+VLOOKUP(B297,[1]GD_CHAM_CONG!$C$6:$BF$934,54,FALSE)</f>
        <v>0</v>
      </c>
      <c r="N297" s="16">
        <f>VLOOKUP(B297,[1]GD_CHAM_CONG!$C$1:$BK$473,61,FALSE)</f>
        <v>1.05</v>
      </c>
      <c r="O297" s="16">
        <f>VLOOKUP(B297,[1]GD_LCD_HS_LNS!$B$4:$F$469,5,FALSE)</f>
        <v>1.5</v>
      </c>
      <c r="P297" s="17">
        <f>VLOOKUP(B297,[1]RPT_LNS_LUONG_CHE_DO!$B$5:$BC$548,54,FALSE)</f>
        <v>7087500.0000000009</v>
      </c>
      <c r="Q297" s="17">
        <f>VLOOKUP(B297,[1]RPT_LNS_LUONG_CHE_DO!$B$5:$CD$916,81,FALSE)</f>
        <v>0</v>
      </c>
      <c r="R297" s="17">
        <f>VLOOKUP(B297,[1]RPT_PHU_CAP_TN!$B$5:$G$992,6,FALSE)</f>
        <v>0</v>
      </c>
      <c r="S297" s="17">
        <f>VLOOKUP(B297,[1]RPT_TIEN_AN_TRUA!$B$5:$I$993,8,FALSE)</f>
        <v>680000</v>
      </c>
      <c r="T297" s="17">
        <f>VLOOKUP(B297,[1]RPT_LNS_LUONG_CHE_DO!$B$5:$BX$920,75,FALSE)+VLOOKUP(B297,[1]RPT_LNS_LUONG_CHE_DO!$B$5:$BY$920,76,FALSE)</f>
        <v>435923.07692307694</v>
      </c>
      <c r="U297" s="13">
        <f>VLOOKUP(B297,[1]RPT_CAC_KHOAN_GIAM_TRU!$B$4:$I$472,7,FALSE) + VLOOKUP(B297,[1]RPT_CAC_KHOAN_GIAM_TRU!$B$4:$I$472,8,FALSE)</f>
        <v>145307.69230769231</v>
      </c>
      <c r="V297" s="17">
        <f t="shared" si="8"/>
        <v>8203423.0769230779</v>
      </c>
      <c r="W297" s="18">
        <f>VLOOKUP(B297,[1]RPT_BAO_HIEM!$B$5:$N$992,11,FALSE)</f>
        <v>302240</v>
      </c>
      <c r="X297" s="18">
        <f>VLOOKUP(B297,[1]RPT_BAO_HIEM!$B$5:$N$992,12,FALSE)</f>
        <v>56670</v>
      </c>
      <c r="Y297" s="18">
        <f>VLOOKUP(B297,[1]RPT_BAO_HIEM!$B$5:$N$992,13,FALSE)</f>
        <v>37780</v>
      </c>
      <c r="Z297" s="19">
        <f>MIN(VLOOKUP(B297,[1]RPT_DOAN_PHI!$B$5:$H$894,7,FALSE),115000)</f>
        <v>37780</v>
      </c>
      <c r="AA297" s="18">
        <f>VLOOKUP(B297,[1]RPT_THUE!$B$5:$H$850,7,FALSE)</f>
        <v>0</v>
      </c>
      <c r="AB297" s="18">
        <f t="shared" si="9"/>
        <v>434470</v>
      </c>
      <c r="AC297" s="20">
        <f t="shared" si="10"/>
        <v>7768953.0769230779</v>
      </c>
      <c r="AD297" s="20"/>
      <c r="AE297" s="21"/>
      <c r="AF297" s="20">
        <f t="shared" si="11"/>
        <v>7768953.0769230779</v>
      </c>
    </row>
    <row r="298" spans="1:43" ht="19.5" customHeight="1">
      <c r="A298" s="12">
        <f t="shared" si="12"/>
        <v>292</v>
      </c>
      <c r="B298" s="40">
        <f>[1]GD_CHUNG!B303</f>
        <v>13466</v>
      </c>
      <c r="C298" s="42" t="str">
        <f>[1]GD_CHUNG!C303</f>
        <v>Nguyễn Viết Phi</v>
      </c>
      <c r="D298" s="42" t="str">
        <f>[1]GD_CHUNG!D303</f>
        <v>Nhân viên Bốc xếp</v>
      </c>
      <c r="E298" s="13" t="str">
        <f>[1]GD_CHUNG!G303</f>
        <v>HD3N</v>
      </c>
      <c r="F298" s="14">
        <f>VLOOKUP(B298,[1]GD_LCD_HS_LNS!$B$4:$E$993,4,FALSE)</f>
        <v>3778000</v>
      </c>
      <c r="G298" s="54">
        <f>VLOOKUP(B298,[1]GD_CHUNG!$B$5:$N$532,13,FALSE)</f>
        <v>19028609457026</v>
      </c>
      <c r="H298" s="15">
        <f>VLOOKUP(B298,[1]GD_CHAM_CONG!$C$6:$AN$934,38,FALSE)</f>
        <v>27</v>
      </c>
      <c r="I298" s="15">
        <f>VLOOKUP(B298,[1]GD_CHAM_CONG!$C$6:$AS$934,39,FALSE)+VLOOKUP(B298,[1]GD_CHAM_CONG!$C$6:$AS$934,40,FALSE)+VLOOKUP(B298,[1]GD_CHAM_CONG!$C$6:$AS$934,41,FALSE)+VLOOKUP(B298,[1]GD_CHAM_CONG!$C$6:$AS$934,42,FALSE)+VLOOKUP(B298,[1]GD_CHAM_CONG!$C$6:$AS$934,43,FALSE)</f>
        <v>0</v>
      </c>
      <c r="J298" s="15">
        <f>VLOOKUP(B298,[1]GD_CHAM_CONG!$C$6:$AV$934,44,FALSE)+VLOOKUP(B298,[1]GD_CHAM_CONG!$C$6:$AV$934,45,FALSE)+VLOOKUP(B298,[1]GD_CHAM_CONG!$C$6:$AV$934,46,FALSE)</f>
        <v>0</v>
      </c>
      <c r="K298" s="15">
        <f>VLOOKUP(B298,[1]GD_CHAM_CONG!$C$6:$AW$934,47,FALSE)</f>
        <v>0</v>
      </c>
      <c r="L298" s="15">
        <f>VLOOKUP(B298,[1]GD_CHAM_CONG!$C$6:$AZ$934,48,FALSE)</f>
        <v>0</v>
      </c>
      <c r="M298" s="15">
        <f>VLOOKUP(B298,[1]GD_CHAM_CONG!$C$6:$BF$934,50,FALSE)+VLOOKUP(B298,[1]GD_CHAM_CONG!$C$6:$BF$934,51,FALSE)+VLOOKUP(B298,[1]GD_CHAM_CONG!$C$6:$BF$934,52,FALSE)+VLOOKUP(B298,[1]GD_CHAM_CONG!$C$6:$BF$934,53,FALSE)+VLOOKUP(B298,[1]GD_CHAM_CONG!$C$6:$BF$934,54,FALSE)</f>
        <v>0</v>
      </c>
      <c r="N298" s="16">
        <f>VLOOKUP(B298,[1]GD_CHAM_CONG!$C$1:$BK$473,61,FALSE)</f>
        <v>1</v>
      </c>
      <c r="O298" s="16">
        <f>VLOOKUP(B298,[1]GD_LCD_HS_LNS!$B$4:$F$469,5,FALSE)</f>
        <v>1.5</v>
      </c>
      <c r="P298" s="17">
        <f>VLOOKUP(B298,[1]RPT_LNS_LUONG_CHE_DO!$B$5:$BC$548,54,FALSE)</f>
        <v>6750000</v>
      </c>
      <c r="Q298" s="17">
        <f>VLOOKUP(B298,[1]RPT_LNS_LUONG_CHE_DO!$B$5:$CD$916,81,FALSE)</f>
        <v>0</v>
      </c>
      <c r="R298" s="17">
        <f>VLOOKUP(B298,[1]RPT_PHU_CAP_TN!$B$5:$G$992,6,FALSE)</f>
        <v>0</v>
      </c>
      <c r="S298" s="17">
        <f>VLOOKUP(B298,[1]RPT_TIEN_AN_TRUA!$B$5:$I$993,8,FALSE)</f>
        <v>680000</v>
      </c>
      <c r="T298" s="17">
        <f>VLOOKUP(B298,[1]RPT_LNS_LUONG_CHE_DO!$B$5:$BX$920,75,FALSE)+VLOOKUP(B298,[1]RPT_LNS_LUONG_CHE_DO!$B$5:$BY$920,76,FALSE)</f>
        <v>435923.07692307694</v>
      </c>
      <c r="U298" s="13">
        <f>VLOOKUP(B298,[1]RPT_CAC_KHOAN_GIAM_TRU!$B$4:$I$472,7,FALSE) + VLOOKUP(B298,[1]RPT_CAC_KHOAN_GIAM_TRU!$B$4:$I$472,8,FALSE)</f>
        <v>145307.69230769231</v>
      </c>
      <c r="V298" s="17">
        <f t="shared" si="8"/>
        <v>7865923.076923077</v>
      </c>
      <c r="W298" s="18">
        <f>VLOOKUP(B298,[1]RPT_BAO_HIEM!$B$5:$N$992,11,FALSE)</f>
        <v>302240</v>
      </c>
      <c r="X298" s="18">
        <f>VLOOKUP(B298,[1]RPT_BAO_HIEM!$B$5:$N$992,12,FALSE)</f>
        <v>56670</v>
      </c>
      <c r="Y298" s="18">
        <f>VLOOKUP(B298,[1]RPT_BAO_HIEM!$B$5:$N$992,13,FALSE)</f>
        <v>37780</v>
      </c>
      <c r="Z298" s="19">
        <f>MIN(VLOOKUP(B298,[1]RPT_DOAN_PHI!$B$5:$H$894,7,FALSE),115000)</f>
        <v>37780</v>
      </c>
      <c r="AA298" s="18">
        <f>VLOOKUP(B298,[1]RPT_THUE!$B$5:$H$850,7,FALSE)</f>
        <v>0</v>
      </c>
      <c r="AB298" s="18">
        <f t="shared" si="9"/>
        <v>434470</v>
      </c>
      <c r="AC298" s="20">
        <f t="shared" si="10"/>
        <v>7431453.076923077</v>
      </c>
      <c r="AD298" s="20"/>
      <c r="AE298" s="20"/>
      <c r="AF298" s="20">
        <f t="shared" si="11"/>
        <v>7431453.076923077</v>
      </c>
    </row>
    <row r="299" spans="1:43" ht="19.5" customHeight="1">
      <c r="A299" s="12">
        <f t="shared" si="12"/>
        <v>293</v>
      </c>
      <c r="B299" s="40">
        <f>[1]GD_CHUNG!B304</f>
        <v>13467</v>
      </c>
      <c r="C299" s="42" t="str">
        <f>[1]GD_CHUNG!C304</f>
        <v>Tăng Văn Hải</v>
      </c>
      <c r="D299" s="42" t="str">
        <f>[1]GD_CHUNG!D304</f>
        <v>Nhân viên Bốc xếp</v>
      </c>
      <c r="E299" s="13" t="str">
        <f>[1]GD_CHUNG!G304</f>
        <v>HD3N</v>
      </c>
      <c r="F299" s="14">
        <f>VLOOKUP(B299,[1]GD_LCD_HS_LNS!$B$4:$E$993,4,FALSE)</f>
        <v>3778000</v>
      </c>
      <c r="G299" s="54">
        <f>VLOOKUP(B299,[1]GD_CHUNG!$B$5:$N$532,13,FALSE)</f>
        <v>19028960196018</v>
      </c>
      <c r="H299" s="15">
        <f>VLOOKUP(B299,[1]GD_CHAM_CONG!$C$6:$AN$934,38,FALSE)</f>
        <v>27</v>
      </c>
      <c r="I299" s="15">
        <f>VLOOKUP(B299,[1]GD_CHAM_CONG!$C$6:$AS$934,39,FALSE)+VLOOKUP(B299,[1]GD_CHAM_CONG!$C$6:$AS$934,40,FALSE)+VLOOKUP(B299,[1]GD_CHAM_CONG!$C$6:$AS$934,41,FALSE)+VLOOKUP(B299,[1]GD_CHAM_CONG!$C$6:$AS$934,42,FALSE)+VLOOKUP(B299,[1]GD_CHAM_CONG!$C$6:$AS$934,43,FALSE)</f>
        <v>0</v>
      </c>
      <c r="J299" s="15">
        <f>VLOOKUP(B299,[1]GD_CHAM_CONG!$C$6:$AV$934,44,FALSE)+VLOOKUP(B299,[1]GD_CHAM_CONG!$C$6:$AV$934,45,FALSE)+VLOOKUP(B299,[1]GD_CHAM_CONG!$C$6:$AV$934,46,FALSE)</f>
        <v>0</v>
      </c>
      <c r="K299" s="15">
        <f>VLOOKUP(B299,[1]GD_CHAM_CONG!$C$6:$AW$934,47,FALSE)</f>
        <v>0</v>
      </c>
      <c r="L299" s="15">
        <f>VLOOKUP(B299,[1]GD_CHAM_CONG!$C$6:$AZ$934,48,FALSE)</f>
        <v>0</v>
      </c>
      <c r="M299" s="15">
        <f>VLOOKUP(B299,[1]GD_CHAM_CONG!$C$6:$BF$934,50,FALSE)+VLOOKUP(B299,[1]GD_CHAM_CONG!$C$6:$BF$934,51,FALSE)+VLOOKUP(B299,[1]GD_CHAM_CONG!$C$6:$BF$934,52,FALSE)+VLOOKUP(B299,[1]GD_CHAM_CONG!$C$6:$BF$934,53,FALSE)+VLOOKUP(B299,[1]GD_CHAM_CONG!$C$6:$BF$934,54,FALSE)</f>
        <v>0</v>
      </c>
      <c r="N299" s="16">
        <f>VLOOKUP(B299,[1]GD_CHAM_CONG!$C$1:$BK$473,61,FALSE)</f>
        <v>1</v>
      </c>
      <c r="O299" s="16">
        <f>VLOOKUP(B299,[1]GD_LCD_HS_LNS!$B$4:$F$469,5,FALSE)</f>
        <v>1.5</v>
      </c>
      <c r="P299" s="17">
        <f>VLOOKUP(B299,[1]RPT_LNS_LUONG_CHE_DO!$B$5:$BC$548,54,FALSE)</f>
        <v>6750000</v>
      </c>
      <c r="Q299" s="17">
        <f>VLOOKUP(B299,[1]RPT_LNS_LUONG_CHE_DO!$B$5:$CD$916,81,FALSE)</f>
        <v>0</v>
      </c>
      <c r="R299" s="17">
        <f>VLOOKUP(B299,[1]RPT_PHU_CAP_TN!$B$5:$G$992,6,FALSE)</f>
        <v>0</v>
      </c>
      <c r="S299" s="17">
        <f>VLOOKUP(B299,[1]RPT_TIEN_AN_TRUA!$B$5:$I$993,8,FALSE)</f>
        <v>680000</v>
      </c>
      <c r="T299" s="17">
        <f>VLOOKUP(B299,[1]RPT_LNS_LUONG_CHE_DO!$B$5:$BX$920,75,FALSE)+VLOOKUP(B299,[1]RPT_LNS_LUONG_CHE_DO!$B$5:$BY$920,76,FALSE)</f>
        <v>435923.07692307694</v>
      </c>
      <c r="U299" s="13">
        <f>VLOOKUP(B299,[1]RPT_CAC_KHOAN_GIAM_TRU!$B$4:$I$472,7,FALSE) + VLOOKUP(B299,[1]RPT_CAC_KHOAN_GIAM_TRU!$B$4:$I$472,8,FALSE)</f>
        <v>145307.69230769231</v>
      </c>
      <c r="V299" s="17">
        <f t="shared" si="8"/>
        <v>7865923.076923077</v>
      </c>
      <c r="W299" s="18">
        <f>VLOOKUP(B299,[1]RPT_BAO_HIEM!$B$5:$N$992,11,FALSE)</f>
        <v>302240</v>
      </c>
      <c r="X299" s="18">
        <f>VLOOKUP(B299,[1]RPT_BAO_HIEM!$B$5:$N$992,12,FALSE)</f>
        <v>56670</v>
      </c>
      <c r="Y299" s="18">
        <f>VLOOKUP(B299,[1]RPT_BAO_HIEM!$B$5:$N$992,13,FALSE)</f>
        <v>37780</v>
      </c>
      <c r="Z299" s="19">
        <f>MIN(VLOOKUP(B299,[1]RPT_DOAN_PHI!$B$5:$H$894,7,FALSE),115000)</f>
        <v>37780</v>
      </c>
      <c r="AA299" s="18">
        <f>VLOOKUP(B299,[1]RPT_THUE!$B$5:$H$850,7,FALSE)</f>
        <v>0</v>
      </c>
      <c r="AB299" s="18">
        <f t="shared" si="9"/>
        <v>434470</v>
      </c>
      <c r="AC299" s="20">
        <f t="shared" si="10"/>
        <v>7431453.076923077</v>
      </c>
      <c r="AD299" s="20"/>
      <c r="AE299" s="20"/>
      <c r="AF299" s="20">
        <f t="shared" si="11"/>
        <v>7431453.076923077</v>
      </c>
    </row>
    <row r="300" spans="1:43" ht="19.5" customHeight="1">
      <c r="A300" s="12">
        <f t="shared" si="12"/>
        <v>294</v>
      </c>
      <c r="B300" s="53">
        <f>[1]GD_CHUNG!B306</f>
        <v>11141</v>
      </c>
      <c r="C300" s="46" t="str">
        <f>[1]GD_CHUNG!C306</f>
        <v>Lê Trọng Lệ</v>
      </c>
      <c r="D300" s="46" t="str">
        <f>[1]GD_CHUNG!D306</f>
        <v>Nhân viên Bốc xếp</v>
      </c>
      <c r="E300" s="35" t="str">
        <f>[1]GD_CHUNG!G306</f>
        <v>HD3N</v>
      </c>
      <c r="F300" s="36">
        <f>VLOOKUP(B300,[1]GD_LCD_HS_LNS!$B$4:$E$993,4,FALSE)</f>
        <v>3778000</v>
      </c>
      <c r="G300" s="58">
        <f>VLOOKUP(B300,[1]GD_CHUNG!$B$5:$N$532,13,FALSE)</f>
        <v>19026970122011</v>
      </c>
      <c r="H300" s="37">
        <f>VLOOKUP(B300,[1]GD_CHAM_CONG!$C$6:$AN$934,38,FALSE)</f>
        <v>27</v>
      </c>
      <c r="I300" s="37">
        <f>VLOOKUP(B300,[1]GD_CHAM_CONG!$C$6:$AS$934,39,FALSE)+VLOOKUP(B300,[1]GD_CHAM_CONG!$C$6:$AS$934,40,FALSE)+VLOOKUP(B300,[1]GD_CHAM_CONG!$C$6:$AS$934,41,FALSE)+VLOOKUP(B300,[1]GD_CHAM_CONG!$C$6:$AS$934,42,FALSE)+VLOOKUP(B300,[1]GD_CHAM_CONG!$C$6:$AS$934,43,FALSE)</f>
        <v>0</v>
      </c>
      <c r="J300" s="37">
        <f>VLOOKUP(B300,[1]GD_CHAM_CONG!$C$6:$AV$934,44,FALSE)+VLOOKUP(B300,[1]GD_CHAM_CONG!$C$6:$AV$934,45,FALSE)+VLOOKUP(B300,[1]GD_CHAM_CONG!$C$6:$AV$934,46,FALSE)</f>
        <v>0</v>
      </c>
      <c r="K300" s="37">
        <f>VLOOKUP(B300,[1]GD_CHAM_CONG!$C$6:$AW$934,47,FALSE)</f>
        <v>0</v>
      </c>
      <c r="L300" s="15">
        <f>VLOOKUP(B300,[1]GD_CHAM_CONG!$C$6:$AZ$934,48,FALSE)</f>
        <v>0</v>
      </c>
      <c r="M300" s="37">
        <f>VLOOKUP(B300,[1]GD_CHAM_CONG!$C$6:$BF$934,50,FALSE)+VLOOKUP(B300,[1]GD_CHAM_CONG!$C$6:$BF$934,51,FALSE)+VLOOKUP(B300,[1]GD_CHAM_CONG!$C$6:$BF$934,52,FALSE)+VLOOKUP(B300,[1]GD_CHAM_CONG!$C$6:$BF$934,53,FALSE)+VLOOKUP(B300,[1]GD_CHAM_CONG!$C$6:$BF$934,54,FALSE)</f>
        <v>0</v>
      </c>
      <c r="N300" s="15">
        <f>VLOOKUP(B300,[1]GD_CHAM_CONG!$C$1:$BK$473,61,FALSE)</f>
        <v>1</v>
      </c>
      <c r="O300" s="16">
        <f>VLOOKUP(B300,[1]GD_LCD_HS_LNS!$B$4:$F$469,5,FALSE)</f>
        <v>1.5</v>
      </c>
      <c r="P300" s="17">
        <f>VLOOKUP(B300,[1]RPT_LNS_LUONG_CHE_DO!$B$5:$BC$548,54,FALSE)</f>
        <v>6750000</v>
      </c>
      <c r="Q300" s="17">
        <f>VLOOKUP(B300,[1]RPT_LNS_LUONG_CHE_DO!$B$5:$CD$916,81,FALSE)</f>
        <v>0</v>
      </c>
      <c r="R300" s="35">
        <f>VLOOKUP(B300,[1]RPT_PHU_CAP_TN!$B$5:$G$992,6,FALSE)</f>
        <v>0</v>
      </c>
      <c r="S300" s="35">
        <f>VLOOKUP(B300,[1]RPT_TIEN_AN_TRUA!$B$5:$I$993,8,FALSE)</f>
        <v>680000</v>
      </c>
      <c r="T300" s="17">
        <f>VLOOKUP(B300,[1]RPT_LNS_LUONG_CHE_DO!$B$5:$BX$920,75,FALSE)+VLOOKUP(B300,[1]RPT_LNS_LUONG_CHE_DO!$B$5:$BY$920,76,FALSE)</f>
        <v>435923.07692307694</v>
      </c>
      <c r="U300" s="13">
        <f>VLOOKUP(B300,[1]RPT_CAC_KHOAN_GIAM_TRU!$B$4:$I$472,7,FALSE) + VLOOKUP(B300,[1]RPT_CAC_KHOAN_GIAM_TRU!$B$4:$I$472,8,FALSE)</f>
        <v>145307.69230769231</v>
      </c>
      <c r="V300" s="35">
        <f t="shared" si="8"/>
        <v>7865923.076923077</v>
      </c>
      <c r="W300" s="35">
        <f>VLOOKUP(B300,[1]RPT_BAO_HIEM!$B$5:$N$992,11,FALSE)</f>
        <v>302240</v>
      </c>
      <c r="X300" s="35">
        <f>VLOOKUP(B300,[1]RPT_BAO_HIEM!$B$5:$N$992,12,FALSE)</f>
        <v>56670</v>
      </c>
      <c r="Y300" s="35">
        <f>VLOOKUP(B300,[1]RPT_BAO_HIEM!$B$5:$N$992,13,FALSE)</f>
        <v>37780</v>
      </c>
      <c r="Z300" s="19">
        <f>MIN(VLOOKUP(B300,[1]RPT_DOAN_PHI!$B$5:$H$894,7,FALSE),115000)</f>
        <v>37780</v>
      </c>
      <c r="AA300" s="35">
        <f>VLOOKUP(B300,[1]RPT_THUE!$B$5:$H$850,7,FALSE)</f>
        <v>0</v>
      </c>
      <c r="AB300" s="35">
        <f t="shared" si="9"/>
        <v>434470</v>
      </c>
      <c r="AC300" s="35">
        <f t="shared" si="10"/>
        <v>7431453.076923077</v>
      </c>
      <c r="AD300" s="35"/>
      <c r="AE300" s="35"/>
      <c r="AF300" s="35">
        <f t="shared" si="11"/>
        <v>7431453.076923077</v>
      </c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</row>
    <row r="301" spans="1:43" ht="19.5" customHeight="1">
      <c r="A301" s="12">
        <f t="shared" si="12"/>
        <v>295</v>
      </c>
      <c r="B301" s="40">
        <f>[1]GD_CHUNG!B307</f>
        <v>13715</v>
      </c>
      <c r="C301" s="42" t="str">
        <f>[1]GD_CHUNG!C307</f>
        <v>Vũ Anh Đức</v>
      </c>
      <c r="D301" s="42" t="str">
        <f>[1]GD_CHUNG!D307</f>
        <v>Nhân viên Bốc xếp</v>
      </c>
      <c r="E301" s="13" t="str">
        <f>[1]GD_CHUNG!G307</f>
        <v>HD1N</v>
      </c>
      <c r="F301" s="14">
        <f>VLOOKUP(B301,[1]GD_LCD_HS_LNS!$B$4:$E$993,4,FALSE)</f>
        <v>3778000</v>
      </c>
      <c r="G301" s="55">
        <v>19029389546010</v>
      </c>
      <c r="H301" s="15">
        <f>VLOOKUP(B301,[1]GD_CHAM_CONG!$C$6:$AN$934,38,FALSE)</f>
        <v>27</v>
      </c>
      <c r="I301" s="15">
        <f>VLOOKUP(B301,[1]GD_CHAM_CONG!$C$6:$AS$934,39,FALSE)+VLOOKUP(B301,[1]GD_CHAM_CONG!$C$6:$AS$934,40,FALSE)+VLOOKUP(B301,[1]GD_CHAM_CONG!$C$6:$AS$934,41,FALSE)+VLOOKUP(B301,[1]GD_CHAM_CONG!$C$6:$AS$934,42,FALSE)+VLOOKUP(B301,[1]GD_CHAM_CONG!$C$6:$AS$934,43,FALSE)</f>
        <v>0</v>
      </c>
      <c r="J301" s="15">
        <f>VLOOKUP(B301,[1]GD_CHAM_CONG!$C$6:$AV$934,44,FALSE)+VLOOKUP(B301,[1]GD_CHAM_CONG!$C$6:$AV$934,45,FALSE)+VLOOKUP(B301,[1]GD_CHAM_CONG!$C$6:$AV$934,46,FALSE)</f>
        <v>0</v>
      </c>
      <c r="K301" s="15">
        <f>VLOOKUP(B301,[1]GD_CHAM_CONG!$C$6:$AW$934,47,FALSE)</f>
        <v>0</v>
      </c>
      <c r="L301" s="15">
        <f>VLOOKUP(B301,[1]GD_CHAM_CONG!$C$6:$AZ$934,48,FALSE)</f>
        <v>0</v>
      </c>
      <c r="M301" s="15">
        <f>VLOOKUP(B301,[1]GD_CHAM_CONG!$C$6:$BF$934,50,FALSE)+VLOOKUP(B301,[1]GD_CHAM_CONG!$C$6:$BF$934,51,FALSE)+VLOOKUP(B301,[1]GD_CHAM_CONG!$C$6:$BF$934,52,FALSE)+VLOOKUP(B301,[1]GD_CHAM_CONG!$C$6:$BF$934,53,FALSE)+VLOOKUP(B301,[1]GD_CHAM_CONG!$C$6:$BF$934,54,FALSE)</f>
        <v>0</v>
      </c>
      <c r="N301" s="15">
        <f>VLOOKUP(B301,[1]GD_CHAM_CONG!$C$1:$BK$473,61,FALSE)</f>
        <v>1</v>
      </c>
      <c r="O301" s="16">
        <f>VLOOKUP(B301,[1]GD_LCD_HS_LNS!$B$4:$F$469,5,FALSE)</f>
        <v>1.5</v>
      </c>
      <c r="P301" s="17">
        <f>VLOOKUP(B301,[1]RPT_LNS_LUONG_CHE_DO!$B$5:$BC$548,54,FALSE)</f>
        <v>6075000</v>
      </c>
      <c r="Q301" s="17">
        <f>VLOOKUP(B301,[1]RPT_LNS_LUONG_CHE_DO!$B$5:$CD$916,81,FALSE)</f>
        <v>0</v>
      </c>
      <c r="R301" s="17">
        <f>VLOOKUP(B301,[1]RPT_PHU_CAP_TN!$B$5:$G$992,6,FALSE)</f>
        <v>0</v>
      </c>
      <c r="S301" s="17">
        <f>VLOOKUP(B301,[1]RPT_TIEN_AN_TRUA!$B$5:$I$993,8,FALSE)</f>
        <v>680000</v>
      </c>
      <c r="T301" s="17">
        <f>VLOOKUP(B301,[1]RPT_LNS_LUONG_CHE_DO!$B$5:$BX$920,75,FALSE)+VLOOKUP(B301,[1]RPT_LNS_LUONG_CHE_DO!$B$5:$BY$920,76,FALSE)</f>
        <v>435923.07692307694</v>
      </c>
      <c r="U301" s="13">
        <f>VLOOKUP(B301,[1]RPT_CAC_KHOAN_GIAM_TRU!$B$4:$I$472,7,FALSE) + VLOOKUP(B301,[1]RPT_CAC_KHOAN_GIAM_TRU!$B$4:$I$472,8,FALSE)</f>
        <v>145307.69230769231</v>
      </c>
      <c r="V301" s="17">
        <f t="shared" si="8"/>
        <v>7190923.076923077</v>
      </c>
      <c r="W301" s="18">
        <f>VLOOKUP(B301,[1]RPT_BAO_HIEM!$B$5:$N$992,11,FALSE)</f>
        <v>302240</v>
      </c>
      <c r="X301" s="18">
        <f>VLOOKUP(B301,[1]RPT_BAO_HIEM!$B$5:$N$992,12,FALSE)</f>
        <v>56670</v>
      </c>
      <c r="Y301" s="18">
        <f>VLOOKUP(B301,[1]RPT_BAO_HIEM!$B$5:$N$992,13,FALSE)</f>
        <v>37780</v>
      </c>
      <c r="Z301" s="19">
        <f>MIN(VLOOKUP(B301,[1]RPT_DOAN_PHI!$B$5:$H$894,7,FALSE),115000)</f>
        <v>37780</v>
      </c>
      <c r="AA301" s="18">
        <f>VLOOKUP(B301,[1]RPT_THUE!$B$5:$H$850,7,FALSE)</f>
        <v>0</v>
      </c>
      <c r="AB301" s="18">
        <f t="shared" si="9"/>
        <v>434470</v>
      </c>
      <c r="AC301" s="20">
        <f t="shared" si="10"/>
        <v>6756453.076923077</v>
      </c>
      <c r="AD301" s="20"/>
      <c r="AE301" s="20"/>
      <c r="AF301" s="20">
        <f t="shared" si="11"/>
        <v>6756453.076923077</v>
      </c>
    </row>
    <row r="302" spans="1:43" ht="19.5" customHeight="1">
      <c r="A302" s="12">
        <f t="shared" si="12"/>
        <v>296</v>
      </c>
      <c r="B302" s="40">
        <f>[1]GD_CHUNG!B308</f>
        <v>13716</v>
      </c>
      <c r="C302" s="42" t="str">
        <f>[1]GD_CHUNG!C308</f>
        <v>Ngô Văn Minh</v>
      </c>
      <c r="D302" s="42" t="str">
        <f>[1]GD_CHUNG!D308</f>
        <v>Nhân viên Bốc xếp</v>
      </c>
      <c r="E302" s="13" t="str">
        <f>[1]GD_CHUNG!G308</f>
        <v>HD1N</v>
      </c>
      <c r="F302" s="14">
        <f>VLOOKUP(B302,[1]GD_LCD_HS_LNS!$B$4:$E$993,4,FALSE)</f>
        <v>3778000</v>
      </c>
      <c r="G302" s="55">
        <v>19029389547017</v>
      </c>
      <c r="H302" s="15">
        <f>VLOOKUP(B302,[1]GD_CHAM_CONG!$C$6:$AN$934,38,FALSE)</f>
        <v>27</v>
      </c>
      <c r="I302" s="15">
        <f>VLOOKUP(B302,[1]GD_CHAM_CONG!$C$6:$AS$934,39,FALSE)+VLOOKUP(B302,[1]GD_CHAM_CONG!$C$6:$AS$934,40,FALSE)+VLOOKUP(B302,[1]GD_CHAM_CONG!$C$6:$AS$934,41,FALSE)+VLOOKUP(B302,[1]GD_CHAM_CONG!$C$6:$AS$934,42,FALSE)+VLOOKUP(B302,[1]GD_CHAM_CONG!$C$6:$AS$934,43,FALSE)</f>
        <v>0</v>
      </c>
      <c r="J302" s="15">
        <f>VLOOKUP(B302,[1]GD_CHAM_CONG!$C$6:$AV$934,44,FALSE)+VLOOKUP(B302,[1]GD_CHAM_CONG!$C$6:$AV$934,45,FALSE)+VLOOKUP(B302,[1]GD_CHAM_CONG!$C$6:$AV$934,46,FALSE)</f>
        <v>0</v>
      </c>
      <c r="K302" s="15">
        <f>VLOOKUP(B302,[1]GD_CHAM_CONG!$C$6:$AW$934,47,FALSE)</f>
        <v>0</v>
      </c>
      <c r="L302" s="15">
        <f>VLOOKUP(B302,[1]GD_CHAM_CONG!$C$6:$AZ$934,48,FALSE)</f>
        <v>0</v>
      </c>
      <c r="M302" s="15">
        <f>VLOOKUP(B302,[1]GD_CHAM_CONG!$C$6:$BF$934,50,FALSE)+VLOOKUP(B302,[1]GD_CHAM_CONG!$C$6:$BF$934,51,FALSE)+VLOOKUP(B302,[1]GD_CHAM_CONG!$C$6:$BF$934,52,FALSE)+VLOOKUP(B302,[1]GD_CHAM_CONG!$C$6:$BF$934,53,FALSE)+VLOOKUP(B302,[1]GD_CHAM_CONG!$C$6:$BF$934,54,FALSE)</f>
        <v>0</v>
      </c>
      <c r="N302" s="15">
        <f>VLOOKUP(B302,[1]GD_CHAM_CONG!$C$1:$BK$473,61,FALSE)</f>
        <v>1</v>
      </c>
      <c r="O302" s="16">
        <f>VLOOKUP(B302,[1]GD_LCD_HS_LNS!$B$4:$F$469,5,FALSE)</f>
        <v>1.5</v>
      </c>
      <c r="P302" s="17">
        <f>VLOOKUP(B302,[1]RPT_LNS_LUONG_CHE_DO!$B$5:$BC$548,54,FALSE)</f>
        <v>6075000</v>
      </c>
      <c r="Q302" s="17">
        <f>VLOOKUP(B302,[1]RPT_LNS_LUONG_CHE_DO!$B$5:$CD$916,81,FALSE)</f>
        <v>0</v>
      </c>
      <c r="R302" s="17">
        <f>VLOOKUP(B302,[1]RPT_PHU_CAP_TN!$B$5:$G$992,6,FALSE)</f>
        <v>0</v>
      </c>
      <c r="S302" s="17">
        <f>VLOOKUP(B302,[1]RPT_TIEN_AN_TRUA!$B$5:$I$993,8,FALSE)</f>
        <v>680000</v>
      </c>
      <c r="T302" s="17">
        <f>VLOOKUP(B302,[1]RPT_LNS_LUONG_CHE_DO!$B$5:$BX$920,75,FALSE)+VLOOKUP(B302,[1]RPT_LNS_LUONG_CHE_DO!$B$5:$BY$920,76,FALSE)</f>
        <v>435923.07692307694</v>
      </c>
      <c r="U302" s="13">
        <f>VLOOKUP(B302,[1]RPT_CAC_KHOAN_GIAM_TRU!$B$4:$I$472,7,FALSE) + VLOOKUP(B302,[1]RPT_CAC_KHOAN_GIAM_TRU!$B$4:$I$472,8,FALSE)</f>
        <v>145307.69230769231</v>
      </c>
      <c r="V302" s="17">
        <f t="shared" si="8"/>
        <v>7190923.076923077</v>
      </c>
      <c r="W302" s="18">
        <f>VLOOKUP(B302,[1]RPT_BAO_HIEM!$B$5:$N$992,11,FALSE)</f>
        <v>302240</v>
      </c>
      <c r="X302" s="18">
        <f>VLOOKUP(B302,[1]RPT_BAO_HIEM!$B$5:$N$992,12,FALSE)</f>
        <v>56670</v>
      </c>
      <c r="Y302" s="18">
        <f>VLOOKUP(B302,[1]RPT_BAO_HIEM!$B$5:$N$992,13,FALSE)</f>
        <v>37780</v>
      </c>
      <c r="Z302" s="19">
        <f>MIN(VLOOKUP(B302,[1]RPT_DOAN_PHI!$B$5:$H$894,7,FALSE),115000)</f>
        <v>37780</v>
      </c>
      <c r="AA302" s="18">
        <f>VLOOKUP(B302,[1]RPT_THUE!$B$5:$H$850,7,FALSE)</f>
        <v>0</v>
      </c>
      <c r="AB302" s="18">
        <f t="shared" si="9"/>
        <v>434470</v>
      </c>
      <c r="AC302" s="20">
        <f t="shared" si="10"/>
        <v>6756453.076923077</v>
      </c>
      <c r="AD302" s="20"/>
      <c r="AE302" s="20"/>
      <c r="AF302" s="20">
        <f t="shared" si="11"/>
        <v>6756453.076923077</v>
      </c>
    </row>
    <row r="303" spans="1:43" ht="19.5" customHeight="1">
      <c r="A303" s="12">
        <f t="shared" si="12"/>
        <v>297</v>
      </c>
      <c r="B303" s="40">
        <f>[1]GD_CHUNG!B309</f>
        <v>13717</v>
      </c>
      <c r="C303" s="42" t="str">
        <f>[1]GD_CHUNG!C309</f>
        <v>Nguyễn Xuân Thành</v>
      </c>
      <c r="D303" s="42" t="str">
        <f>[1]GD_CHUNG!D309</f>
        <v>Nhân viên Bốc xếp</v>
      </c>
      <c r="E303" s="13" t="str">
        <f>[1]GD_CHUNG!G309</f>
        <v>HD1N</v>
      </c>
      <c r="F303" s="14">
        <f>VLOOKUP(B303,[1]GD_LCD_HS_LNS!$B$4:$E$993,4,FALSE)</f>
        <v>3778000</v>
      </c>
      <c r="G303" s="55">
        <v>19026247488022</v>
      </c>
      <c r="H303" s="15">
        <f>VLOOKUP(B303,[1]GD_CHAM_CONG!$C$6:$AN$934,38,FALSE)</f>
        <v>27</v>
      </c>
      <c r="I303" s="15">
        <f>VLOOKUP(B303,[1]GD_CHAM_CONG!$C$6:$AS$934,39,FALSE)+VLOOKUP(B303,[1]GD_CHAM_CONG!$C$6:$AS$934,40,FALSE)+VLOOKUP(B303,[1]GD_CHAM_CONG!$C$6:$AS$934,41,FALSE)+VLOOKUP(B303,[1]GD_CHAM_CONG!$C$6:$AS$934,42,FALSE)+VLOOKUP(B303,[1]GD_CHAM_CONG!$C$6:$AS$934,43,FALSE)</f>
        <v>0</v>
      </c>
      <c r="J303" s="15">
        <f>VLOOKUP(B303,[1]GD_CHAM_CONG!$C$6:$AV$934,44,FALSE)+VLOOKUP(B303,[1]GD_CHAM_CONG!$C$6:$AV$934,45,FALSE)+VLOOKUP(B303,[1]GD_CHAM_CONG!$C$6:$AV$934,46,FALSE)</f>
        <v>0</v>
      </c>
      <c r="K303" s="15">
        <f>VLOOKUP(B303,[1]GD_CHAM_CONG!$C$6:$AW$934,47,FALSE)</f>
        <v>0</v>
      </c>
      <c r="L303" s="15">
        <f>VLOOKUP(B303,[1]GD_CHAM_CONG!$C$6:$AZ$934,48,FALSE)</f>
        <v>0</v>
      </c>
      <c r="M303" s="15">
        <f>VLOOKUP(B303,[1]GD_CHAM_CONG!$C$6:$BF$934,50,FALSE)+VLOOKUP(B303,[1]GD_CHAM_CONG!$C$6:$BF$934,51,FALSE)+VLOOKUP(B303,[1]GD_CHAM_CONG!$C$6:$BF$934,52,FALSE)+VLOOKUP(B303,[1]GD_CHAM_CONG!$C$6:$BF$934,53,FALSE)+VLOOKUP(B303,[1]GD_CHAM_CONG!$C$6:$BF$934,54,FALSE)</f>
        <v>0</v>
      </c>
      <c r="N303" s="15">
        <f>VLOOKUP(B303,[1]GD_CHAM_CONG!$C$1:$BK$473,61,FALSE)</f>
        <v>1</v>
      </c>
      <c r="O303" s="16">
        <f>VLOOKUP(B303,[1]GD_LCD_HS_LNS!$B$4:$F$469,5,FALSE)</f>
        <v>1.5</v>
      </c>
      <c r="P303" s="17">
        <f>VLOOKUP(B303,[1]RPT_LNS_LUONG_CHE_DO!$B$5:$BC$548,54,FALSE)</f>
        <v>6075000</v>
      </c>
      <c r="Q303" s="17">
        <f>VLOOKUP(B303,[1]RPT_LNS_LUONG_CHE_DO!$B$5:$CD$916,81,FALSE)</f>
        <v>0</v>
      </c>
      <c r="R303" s="17">
        <f>VLOOKUP(B303,[1]RPT_PHU_CAP_TN!$B$5:$G$992,6,FALSE)</f>
        <v>0</v>
      </c>
      <c r="S303" s="17">
        <f>VLOOKUP(B303,[1]RPT_TIEN_AN_TRUA!$B$5:$I$993,8,FALSE)</f>
        <v>680000</v>
      </c>
      <c r="T303" s="17">
        <f>VLOOKUP(B303,[1]RPT_LNS_LUONG_CHE_DO!$B$5:$BX$920,75,FALSE)+VLOOKUP(B303,[1]RPT_LNS_LUONG_CHE_DO!$B$5:$BY$920,76,FALSE)</f>
        <v>435923.07692307694</v>
      </c>
      <c r="U303" s="13">
        <f>VLOOKUP(B303,[1]RPT_CAC_KHOAN_GIAM_TRU!$B$4:$I$472,7,FALSE) + VLOOKUP(B303,[1]RPT_CAC_KHOAN_GIAM_TRU!$B$4:$I$472,8,FALSE)</f>
        <v>145307.69230769231</v>
      </c>
      <c r="V303" s="17">
        <f t="shared" si="8"/>
        <v>7190923.076923077</v>
      </c>
      <c r="W303" s="18">
        <f>VLOOKUP(B303,[1]RPT_BAO_HIEM!$B$5:$N$992,11,FALSE)</f>
        <v>302240</v>
      </c>
      <c r="X303" s="18">
        <f>VLOOKUP(B303,[1]RPT_BAO_HIEM!$B$5:$N$992,12,FALSE)</f>
        <v>56670</v>
      </c>
      <c r="Y303" s="18">
        <f>VLOOKUP(B303,[1]RPT_BAO_HIEM!$B$5:$N$992,13,FALSE)</f>
        <v>37780</v>
      </c>
      <c r="Z303" s="19">
        <f>MIN(VLOOKUP(B303,[1]RPT_DOAN_PHI!$B$5:$H$894,7,FALSE),115000)</f>
        <v>37780</v>
      </c>
      <c r="AA303" s="18">
        <f>VLOOKUP(B303,[1]RPT_THUE!$B$5:$H$850,7,FALSE)</f>
        <v>0</v>
      </c>
      <c r="AB303" s="18">
        <f t="shared" si="9"/>
        <v>434470</v>
      </c>
      <c r="AC303" s="20">
        <f t="shared" si="10"/>
        <v>6756453.076923077</v>
      </c>
      <c r="AD303" s="20"/>
      <c r="AE303" s="20"/>
      <c r="AF303" s="20">
        <f t="shared" si="11"/>
        <v>6756453.076923077</v>
      </c>
    </row>
    <row r="304" spans="1:43" ht="19.5" customHeight="1">
      <c r="A304" s="12">
        <f t="shared" si="12"/>
        <v>298</v>
      </c>
      <c r="B304" s="40">
        <f>[1]GD_CHUNG!B310</f>
        <v>13718</v>
      </c>
      <c r="C304" s="42" t="str">
        <f>[1]GD_CHUNG!C310</f>
        <v>Nguyễn Khánh Duy</v>
      </c>
      <c r="D304" s="42" t="str">
        <f>[1]GD_CHUNG!D310</f>
        <v>Nhân viên Bốc xếp</v>
      </c>
      <c r="E304" s="13" t="str">
        <f>[1]GD_CHUNG!G310</f>
        <v>HD1N</v>
      </c>
      <c r="F304" s="14">
        <f>VLOOKUP(B304,[1]GD_LCD_HS_LNS!$B$4:$E$993,4,FALSE)</f>
        <v>3778000</v>
      </c>
      <c r="G304" s="55">
        <v>19029389548013</v>
      </c>
      <c r="H304" s="15">
        <f>VLOOKUP(B304,[1]GD_CHAM_CONG!$C$6:$AN$934,38,FALSE)</f>
        <v>27</v>
      </c>
      <c r="I304" s="15">
        <f>VLOOKUP(B304,[1]GD_CHAM_CONG!$C$6:$AS$934,39,FALSE)+VLOOKUP(B304,[1]GD_CHAM_CONG!$C$6:$AS$934,40,FALSE)+VLOOKUP(B304,[1]GD_CHAM_CONG!$C$6:$AS$934,41,FALSE)+VLOOKUP(B304,[1]GD_CHAM_CONG!$C$6:$AS$934,42,FALSE)+VLOOKUP(B304,[1]GD_CHAM_CONG!$C$6:$AS$934,43,FALSE)</f>
        <v>0</v>
      </c>
      <c r="J304" s="15">
        <f>VLOOKUP(B304,[1]GD_CHAM_CONG!$C$6:$AV$934,44,FALSE)+VLOOKUP(B304,[1]GD_CHAM_CONG!$C$6:$AV$934,45,FALSE)+VLOOKUP(B304,[1]GD_CHAM_CONG!$C$6:$AV$934,46,FALSE)</f>
        <v>0</v>
      </c>
      <c r="K304" s="15">
        <f>VLOOKUP(B304,[1]GD_CHAM_CONG!$C$6:$AW$934,47,FALSE)</f>
        <v>0</v>
      </c>
      <c r="L304" s="15">
        <f>VLOOKUP(B304,[1]GD_CHAM_CONG!$C$6:$AZ$934,48,FALSE)</f>
        <v>0</v>
      </c>
      <c r="M304" s="15">
        <f>VLOOKUP(B304,[1]GD_CHAM_CONG!$C$6:$BF$934,50,FALSE)+VLOOKUP(B304,[1]GD_CHAM_CONG!$C$6:$BF$934,51,FALSE)+VLOOKUP(B304,[1]GD_CHAM_CONG!$C$6:$BF$934,52,FALSE)+VLOOKUP(B304,[1]GD_CHAM_CONG!$C$6:$BF$934,53,FALSE)+VLOOKUP(B304,[1]GD_CHAM_CONG!$C$6:$BF$934,54,FALSE)</f>
        <v>0</v>
      </c>
      <c r="N304" s="15">
        <f>VLOOKUP(B304,[1]GD_CHAM_CONG!$C$1:$BK$473,61,FALSE)</f>
        <v>1</v>
      </c>
      <c r="O304" s="16">
        <f>VLOOKUP(B304,[1]GD_LCD_HS_LNS!$B$4:$F$469,5,FALSE)</f>
        <v>1.5</v>
      </c>
      <c r="P304" s="17">
        <f>VLOOKUP(B304,[1]RPT_LNS_LUONG_CHE_DO!$B$5:$BC$548,54,FALSE)</f>
        <v>6075000</v>
      </c>
      <c r="Q304" s="17">
        <f>VLOOKUP(B304,[1]RPT_LNS_LUONG_CHE_DO!$B$5:$CD$916,81,FALSE)</f>
        <v>0</v>
      </c>
      <c r="R304" s="17">
        <f>VLOOKUP(B304,[1]RPT_PHU_CAP_TN!$B$5:$G$992,6,FALSE)</f>
        <v>0</v>
      </c>
      <c r="S304" s="17">
        <f>VLOOKUP(B304,[1]RPT_TIEN_AN_TRUA!$B$5:$I$993,8,FALSE)</f>
        <v>680000</v>
      </c>
      <c r="T304" s="17">
        <f>VLOOKUP(B304,[1]RPT_LNS_LUONG_CHE_DO!$B$5:$BX$920,75,FALSE)+VLOOKUP(B304,[1]RPT_LNS_LUONG_CHE_DO!$B$5:$BY$920,76,FALSE)</f>
        <v>435923.07692307694</v>
      </c>
      <c r="U304" s="13">
        <f>VLOOKUP(B304,[1]RPT_CAC_KHOAN_GIAM_TRU!$B$4:$I$472,7,FALSE) + VLOOKUP(B304,[1]RPT_CAC_KHOAN_GIAM_TRU!$B$4:$I$472,8,FALSE)</f>
        <v>145307.69230769231</v>
      </c>
      <c r="V304" s="17">
        <f t="shared" si="8"/>
        <v>7190923.076923077</v>
      </c>
      <c r="W304" s="18">
        <f>VLOOKUP(B304,[1]RPT_BAO_HIEM!$B$5:$N$992,11,FALSE)</f>
        <v>302240</v>
      </c>
      <c r="X304" s="18">
        <f>VLOOKUP(B304,[1]RPT_BAO_HIEM!$B$5:$N$992,12,FALSE)</f>
        <v>56670</v>
      </c>
      <c r="Y304" s="18">
        <f>VLOOKUP(B304,[1]RPT_BAO_HIEM!$B$5:$N$992,13,FALSE)</f>
        <v>37780</v>
      </c>
      <c r="Z304" s="19">
        <f>MIN(VLOOKUP(B304,[1]RPT_DOAN_PHI!$B$5:$H$894,7,FALSE),115000)</f>
        <v>37780</v>
      </c>
      <c r="AA304" s="18">
        <f>VLOOKUP(B304,[1]RPT_THUE!$B$5:$H$850,7,FALSE)</f>
        <v>0</v>
      </c>
      <c r="AB304" s="18">
        <f t="shared" si="9"/>
        <v>434470</v>
      </c>
      <c r="AC304" s="20">
        <f t="shared" si="10"/>
        <v>6756453.076923077</v>
      </c>
      <c r="AD304" s="20"/>
      <c r="AE304" s="20"/>
      <c r="AF304" s="20">
        <f t="shared" si="11"/>
        <v>6756453.076923077</v>
      </c>
    </row>
    <row r="305" spans="1:32" ht="19.5" customHeight="1">
      <c r="A305" s="12">
        <f t="shared" si="12"/>
        <v>299</v>
      </c>
      <c r="B305" s="40">
        <f>[1]GD_CHUNG!B311</f>
        <v>13719</v>
      </c>
      <c r="C305" s="42" t="str">
        <f>[1]GD_CHUNG!C311</f>
        <v>Nguyễn Quang Huy</v>
      </c>
      <c r="D305" s="42" t="str">
        <f>[1]GD_CHUNG!D311</f>
        <v>Nhân viên Bốc xếp</v>
      </c>
      <c r="E305" s="13" t="str">
        <f>[1]GD_CHUNG!G311</f>
        <v>HD1N</v>
      </c>
      <c r="F305" s="14">
        <f>VLOOKUP(B305,[1]GD_LCD_HS_LNS!$B$4:$E$993,4,FALSE)</f>
        <v>3778000</v>
      </c>
      <c r="G305" s="55">
        <v>19023905478010</v>
      </c>
      <c r="H305" s="15">
        <f>VLOOKUP(B305,[1]GD_CHAM_CONG!$C$6:$AN$934,38,FALSE)</f>
        <v>27</v>
      </c>
      <c r="I305" s="15">
        <f>VLOOKUP(B305,[1]GD_CHAM_CONG!$C$6:$AS$934,39,FALSE)+VLOOKUP(B305,[1]GD_CHAM_CONG!$C$6:$AS$934,40,FALSE)+VLOOKUP(B305,[1]GD_CHAM_CONG!$C$6:$AS$934,41,FALSE)+VLOOKUP(B305,[1]GD_CHAM_CONG!$C$6:$AS$934,42,FALSE)+VLOOKUP(B305,[1]GD_CHAM_CONG!$C$6:$AS$934,43,FALSE)</f>
        <v>0</v>
      </c>
      <c r="J305" s="15">
        <f>VLOOKUP(B305,[1]GD_CHAM_CONG!$C$6:$AV$934,44,FALSE)+VLOOKUP(B305,[1]GD_CHAM_CONG!$C$6:$AV$934,45,FALSE)+VLOOKUP(B305,[1]GD_CHAM_CONG!$C$6:$AV$934,46,FALSE)</f>
        <v>0</v>
      </c>
      <c r="K305" s="15">
        <f>VLOOKUP(B305,[1]GD_CHAM_CONG!$C$6:$AW$934,47,FALSE)</f>
        <v>0</v>
      </c>
      <c r="L305" s="15">
        <f>VLOOKUP(B305,[1]GD_CHAM_CONG!$C$6:$AZ$934,48,FALSE)</f>
        <v>0</v>
      </c>
      <c r="M305" s="15">
        <f>VLOOKUP(B305,[1]GD_CHAM_CONG!$C$6:$BF$934,50,FALSE)+VLOOKUP(B305,[1]GD_CHAM_CONG!$C$6:$BF$934,51,FALSE)+VLOOKUP(B305,[1]GD_CHAM_CONG!$C$6:$BF$934,52,FALSE)+VLOOKUP(B305,[1]GD_CHAM_CONG!$C$6:$BF$934,53,FALSE)+VLOOKUP(B305,[1]GD_CHAM_CONG!$C$6:$BF$934,54,FALSE)</f>
        <v>0</v>
      </c>
      <c r="N305" s="15">
        <f>VLOOKUP(B305,[1]GD_CHAM_CONG!$C$1:$BK$473,61,FALSE)</f>
        <v>1.05</v>
      </c>
      <c r="O305" s="16">
        <f>VLOOKUP(B305,[1]GD_LCD_HS_LNS!$B$4:$F$469,5,FALSE)</f>
        <v>1.5</v>
      </c>
      <c r="P305" s="17">
        <f>VLOOKUP(B305,[1]RPT_LNS_LUONG_CHE_DO!$B$5:$BC$548,54,FALSE)</f>
        <v>6378750.0000000009</v>
      </c>
      <c r="Q305" s="17">
        <f>VLOOKUP(B305,[1]RPT_LNS_LUONG_CHE_DO!$B$5:$CD$916,81,FALSE)</f>
        <v>0</v>
      </c>
      <c r="R305" s="17">
        <f>VLOOKUP(B305,[1]RPT_PHU_CAP_TN!$B$5:$G$992,6,FALSE)</f>
        <v>0</v>
      </c>
      <c r="S305" s="17">
        <f>VLOOKUP(B305,[1]RPT_TIEN_AN_TRUA!$B$5:$I$993,8,FALSE)</f>
        <v>680000</v>
      </c>
      <c r="T305" s="17">
        <f>VLOOKUP(B305,[1]RPT_LNS_LUONG_CHE_DO!$B$5:$BX$920,75,FALSE)+VLOOKUP(B305,[1]RPT_LNS_LUONG_CHE_DO!$B$5:$BY$920,76,FALSE)</f>
        <v>435923.07692307694</v>
      </c>
      <c r="U305" s="13">
        <f>VLOOKUP(B305,[1]RPT_CAC_KHOAN_GIAM_TRU!$B$4:$I$472,7,FALSE) + VLOOKUP(B305,[1]RPT_CAC_KHOAN_GIAM_TRU!$B$4:$I$472,8,FALSE)</f>
        <v>145307.69230769231</v>
      </c>
      <c r="V305" s="17">
        <f t="shared" si="8"/>
        <v>7494673.0769230779</v>
      </c>
      <c r="W305" s="18">
        <f>VLOOKUP(B305,[1]RPT_BAO_HIEM!$B$5:$N$992,11,FALSE)</f>
        <v>302240</v>
      </c>
      <c r="X305" s="18">
        <f>VLOOKUP(B305,[1]RPT_BAO_HIEM!$B$5:$N$992,12,FALSE)</f>
        <v>56670</v>
      </c>
      <c r="Y305" s="18">
        <f>VLOOKUP(B305,[1]RPT_BAO_HIEM!$B$5:$N$992,13,FALSE)</f>
        <v>37780</v>
      </c>
      <c r="Z305" s="19">
        <f>MIN(VLOOKUP(B305,[1]RPT_DOAN_PHI!$B$5:$H$894,7,FALSE),115000)</f>
        <v>37780</v>
      </c>
      <c r="AA305" s="18">
        <f>VLOOKUP(B305,[1]RPT_THUE!$B$5:$H$850,7,FALSE)</f>
        <v>0</v>
      </c>
      <c r="AB305" s="18">
        <f t="shared" si="9"/>
        <v>434470</v>
      </c>
      <c r="AC305" s="20">
        <f t="shared" si="10"/>
        <v>7060203.0769230779</v>
      </c>
      <c r="AD305" s="20"/>
      <c r="AE305" s="20"/>
      <c r="AF305" s="20">
        <f t="shared" si="11"/>
        <v>7060203.0769230779</v>
      </c>
    </row>
    <row r="306" spans="1:32" ht="19.5" customHeight="1">
      <c r="A306" s="12">
        <f t="shared" si="12"/>
        <v>300</v>
      </c>
      <c r="B306" s="40">
        <f>[1]GD_CHUNG!B312</f>
        <v>13720</v>
      </c>
      <c r="C306" s="42" t="str">
        <f>[1]GD_CHUNG!C312</f>
        <v>Đinh Văn Minh</v>
      </c>
      <c r="D306" s="42" t="str">
        <f>[1]GD_CHUNG!D312</f>
        <v>Nhân viên Bốc xếp</v>
      </c>
      <c r="E306" s="13" t="str">
        <f>[1]GD_CHUNG!G312</f>
        <v>HD1N</v>
      </c>
      <c r="F306" s="14">
        <f>VLOOKUP(B306,[1]GD_LCD_HS_LNS!$B$4:$E$993,4,FALSE)</f>
        <v>3778000</v>
      </c>
      <c r="G306" s="55">
        <v>19029389550018</v>
      </c>
      <c r="H306" s="15">
        <f>VLOOKUP(B306,[1]GD_CHAM_CONG!$C$6:$AN$934,38,FALSE)</f>
        <v>27</v>
      </c>
      <c r="I306" s="15">
        <f>VLOOKUP(B306,[1]GD_CHAM_CONG!$C$6:$AS$934,39,FALSE)+VLOOKUP(B306,[1]GD_CHAM_CONG!$C$6:$AS$934,40,FALSE)+VLOOKUP(B306,[1]GD_CHAM_CONG!$C$6:$AS$934,41,FALSE)+VLOOKUP(B306,[1]GD_CHAM_CONG!$C$6:$AS$934,42,FALSE)+VLOOKUP(B306,[1]GD_CHAM_CONG!$C$6:$AS$934,43,FALSE)</f>
        <v>0</v>
      </c>
      <c r="J306" s="15">
        <f>VLOOKUP(B306,[1]GD_CHAM_CONG!$C$6:$AV$934,44,FALSE)+VLOOKUP(B306,[1]GD_CHAM_CONG!$C$6:$AV$934,45,FALSE)+VLOOKUP(B306,[1]GD_CHAM_CONG!$C$6:$AV$934,46,FALSE)</f>
        <v>0</v>
      </c>
      <c r="K306" s="15">
        <f>VLOOKUP(B306,[1]GD_CHAM_CONG!$C$6:$AW$934,47,FALSE)</f>
        <v>0</v>
      </c>
      <c r="L306" s="15">
        <f>VLOOKUP(B306,[1]GD_CHAM_CONG!$C$6:$AZ$934,48,FALSE)</f>
        <v>0</v>
      </c>
      <c r="M306" s="15">
        <f>VLOOKUP(B306,[1]GD_CHAM_CONG!$C$6:$BF$934,50,FALSE)+VLOOKUP(B306,[1]GD_CHAM_CONG!$C$6:$BF$934,51,FALSE)+VLOOKUP(B306,[1]GD_CHAM_CONG!$C$6:$BF$934,52,FALSE)+VLOOKUP(B306,[1]GD_CHAM_CONG!$C$6:$BF$934,53,FALSE)+VLOOKUP(B306,[1]GD_CHAM_CONG!$C$6:$BF$934,54,FALSE)</f>
        <v>0</v>
      </c>
      <c r="N306" s="15">
        <f>VLOOKUP(B306,[1]GD_CHAM_CONG!$C$1:$BK$473,61,FALSE)</f>
        <v>1</v>
      </c>
      <c r="O306" s="16">
        <f>VLOOKUP(B306,[1]GD_LCD_HS_LNS!$B$4:$F$469,5,FALSE)</f>
        <v>1.5</v>
      </c>
      <c r="P306" s="17">
        <f>VLOOKUP(B306,[1]RPT_LNS_LUONG_CHE_DO!$B$5:$BC$548,54,FALSE)</f>
        <v>6075000</v>
      </c>
      <c r="Q306" s="17">
        <f>VLOOKUP(B306,[1]RPT_LNS_LUONG_CHE_DO!$B$5:$CD$916,81,FALSE)</f>
        <v>0</v>
      </c>
      <c r="R306" s="17">
        <f>VLOOKUP(B306,[1]RPT_PHU_CAP_TN!$B$5:$G$992,6,FALSE)</f>
        <v>0</v>
      </c>
      <c r="S306" s="17">
        <f>VLOOKUP(B306,[1]RPT_TIEN_AN_TRUA!$B$5:$I$993,8,FALSE)</f>
        <v>680000</v>
      </c>
      <c r="T306" s="17">
        <f>VLOOKUP(B306,[1]RPT_LNS_LUONG_CHE_DO!$B$5:$BX$920,75,FALSE)+VLOOKUP(B306,[1]RPT_LNS_LUONG_CHE_DO!$B$5:$BY$920,76,FALSE)</f>
        <v>435923.07692307694</v>
      </c>
      <c r="U306" s="13">
        <f>VLOOKUP(B306,[1]RPT_CAC_KHOAN_GIAM_TRU!$B$4:$I$472,7,FALSE) + VLOOKUP(B306,[1]RPT_CAC_KHOAN_GIAM_TRU!$B$4:$I$472,8,FALSE)</f>
        <v>145307.69230769231</v>
      </c>
      <c r="V306" s="17">
        <f t="shared" si="8"/>
        <v>7190923.076923077</v>
      </c>
      <c r="W306" s="18">
        <f>VLOOKUP(B306,[1]RPT_BAO_HIEM!$B$5:$N$992,11,FALSE)</f>
        <v>302240</v>
      </c>
      <c r="X306" s="18">
        <f>VLOOKUP(B306,[1]RPT_BAO_HIEM!$B$5:$N$992,12,FALSE)</f>
        <v>56670</v>
      </c>
      <c r="Y306" s="18">
        <f>VLOOKUP(B306,[1]RPT_BAO_HIEM!$B$5:$N$992,13,FALSE)</f>
        <v>37780</v>
      </c>
      <c r="Z306" s="19">
        <f>MIN(VLOOKUP(B306,[1]RPT_DOAN_PHI!$B$5:$H$894,7,FALSE),115000)</f>
        <v>37780</v>
      </c>
      <c r="AA306" s="18">
        <f>VLOOKUP(B306,[1]RPT_THUE!$B$5:$H$850,7,FALSE)</f>
        <v>0</v>
      </c>
      <c r="AB306" s="18">
        <f t="shared" si="9"/>
        <v>434470</v>
      </c>
      <c r="AC306" s="20">
        <f t="shared" si="10"/>
        <v>6756453.076923077</v>
      </c>
      <c r="AD306" s="20"/>
      <c r="AE306" s="20"/>
      <c r="AF306" s="20">
        <f t="shared" si="11"/>
        <v>6756453.076923077</v>
      </c>
    </row>
    <row r="307" spans="1:32" ht="19.5" customHeight="1">
      <c r="A307" s="12">
        <f t="shared" si="12"/>
        <v>301</v>
      </c>
      <c r="B307" s="40">
        <f>[1]GD_CHUNG!B313</f>
        <v>13721</v>
      </c>
      <c r="C307" s="42" t="str">
        <f>[1]GD_CHUNG!C313</f>
        <v>Nguyễn Đình Quân</v>
      </c>
      <c r="D307" s="42" t="str">
        <f>[1]GD_CHUNG!D313</f>
        <v>Nhân viên Bốc xếp</v>
      </c>
      <c r="E307" s="13" t="str">
        <f>[1]GD_CHUNG!G313</f>
        <v>HD1N</v>
      </c>
      <c r="F307" s="14">
        <f>VLOOKUP(B307,[1]GD_LCD_HS_LNS!$B$4:$E$993,4,FALSE)</f>
        <v>3778000</v>
      </c>
      <c r="G307" s="55">
        <v>19029389551014</v>
      </c>
      <c r="H307" s="15">
        <f>VLOOKUP(B307,[1]GD_CHAM_CONG!$C$6:$AN$934,38,FALSE)</f>
        <v>27</v>
      </c>
      <c r="I307" s="15">
        <f>VLOOKUP(B307,[1]GD_CHAM_CONG!$C$6:$AS$934,39,FALSE)+VLOOKUP(B307,[1]GD_CHAM_CONG!$C$6:$AS$934,40,FALSE)+VLOOKUP(B307,[1]GD_CHAM_CONG!$C$6:$AS$934,41,FALSE)+VLOOKUP(B307,[1]GD_CHAM_CONG!$C$6:$AS$934,42,FALSE)+VLOOKUP(B307,[1]GD_CHAM_CONG!$C$6:$AS$934,43,FALSE)</f>
        <v>0</v>
      </c>
      <c r="J307" s="15">
        <f>VLOOKUP(B307,[1]GD_CHAM_CONG!$C$6:$AV$934,44,FALSE)+VLOOKUP(B307,[1]GD_CHAM_CONG!$C$6:$AV$934,45,FALSE)+VLOOKUP(B307,[1]GD_CHAM_CONG!$C$6:$AV$934,46,FALSE)</f>
        <v>0</v>
      </c>
      <c r="K307" s="15">
        <f>VLOOKUP(B307,[1]GD_CHAM_CONG!$C$6:$AW$934,47,FALSE)</f>
        <v>0</v>
      </c>
      <c r="L307" s="15">
        <f>VLOOKUP(B307,[1]GD_CHAM_CONG!$C$6:$AZ$934,48,FALSE)</f>
        <v>0</v>
      </c>
      <c r="M307" s="15">
        <f>VLOOKUP(B307,[1]GD_CHAM_CONG!$C$6:$BF$934,50,FALSE)+VLOOKUP(B307,[1]GD_CHAM_CONG!$C$6:$BF$934,51,FALSE)+VLOOKUP(B307,[1]GD_CHAM_CONG!$C$6:$BF$934,52,FALSE)+VLOOKUP(B307,[1]GD_CHAM_CONG!$C$6:$BF$934,53,FALSE)+VLOOKUP(B307,[1]GD_CHAM_CONG!$C$6:$BF$934,54,FALSE)</f>
        <v>0</v>
      </c>
      <c r="N307" s="15">
        <f>VLOOKUP(B307,[1]GD_CHAM_CONG!$C$1:$BK$473,61,FALSE)</f>
        <v>1.05</v>
      </c>
      <c r="O307" s="16">
        <f>VLOOKUP(B307,[1]GD_LCD_HS_LNS!$B$4:$F$469,5,FALSE)</f>
        <v>1.5</v>
      </c>
      <c r="P307" s="17">
        <f>VLOOKUP(B307,[1]RPT_LNS_LUONG_CHE_DO!$B$5:$BC$548,54,FALSE)</f>
        <v>6378750.0000000009</v>
      </c>
      <c r="Q307" s="17">
        <f>VLOOKUP(B307,[1]RPT_LNS_LUONG_CHE_DO!$B$5:$CD$916,81,FALSE)</f>
        <v>0</v>
      </c>
      <c r="R307" s="17">
        <f>VLOOKUP(B307,[1]RPT_PHU_CAP_TN!$B$5:$G$992,6,FALSE)</f>
        <v>0</v>
      </c>
      <c r="S307" s="17">
        <f>VLOOKUP(B307,[1]RPT_TIEN_AN_TRUA!$B$5:$I$993,8,FALSE)</f>
        <v>680000</v>
      </c>
      <c r="T307" s="17">
        <f>VLOOKUP(B307,[1]RPT_LNS_LUONG_CHE_DO!$B$5:$BX$920,75,FALSE)+VLOOKUP(B307,[1]RPT_LNS_LUONG_CHE_DO!$B$5:$BY$920,76,FALSE)</f>
        <v>217961.53846153847</v>
      </c>
      <c r="U307" s="13">
        <f>VLOOKUP(B307,[1]RPT_CAC_KHOAN_GIAM_TRU!$B$4:$I$472,7,FALSE) + VLOOKUP(B307,[1]RPT_CAC_KHOAN_GIAM_TRU!$B$4:$I$472,8,FALSE)</f>
        <v>72653.846153846156</v>
      </c>
      <c r="V307" s="17">
        <f t="shared" si="8"/>
        <v>7276711.538461539</v>
      </c>
      <c r="W307" s="18">
        <f>VLOOKUP(B307,[1]RPT_BAO_HIEM!$B$5:$N$992,11,FALSE)</f>
        <v>302240</v>
      </c>
      <c r="X307" s="18">
        <f>VLOOKUP(B307,[1]RPT_BAO_HIEM!$B$5:$N$992,12,FALSE)</f>
        <v>56670</v>
      </c>
      <c r="Y307" s="18">
        <f>VLOOKUP(B307,[1]RPT_BAO_HIEM!$B$5:$N$992,13,FALSE)</f>
        <v>37780</v>
      </c>
      <c r="Z307" s="19">
        <f>MIN(VLOOKUP(B307,[1]RPT_DOAN_PHI!$B$5:$H$894,7,FALSE),115000)</f>
        <v>37780</v>
      </c>
      <c r="AA307" s="18">
        <f>VLOOKUP(B307,[1]RPT_THUE!$B$5:$H$850,7,FALSE)</f>
        <v>0</v>
      </c>
      <c r="AB307" s="18">
        <f t="shared" si="9"/>
        <v>434470</v>
      </c>
      <c r="AC307" s="20">
        <f t="shared" si="10"/>
        <v>6842241.538461539</v>
      </c>
      <c r="AD307" s="20"/>
      <c r="AE307" s="20"/>
      <c r="AF307" s="20">
        <f t="shared" si="11"/>
        <v>6842241.538461539</v>
      </c>
    </row>
    <row r="308" spans="1:32" ht="19.5" customHeight="1">
      <c r="A308" s="12">
        <f t="shared" si="12"/>
        <v>302</v>
      </c>
      <c r="B308" s="40">
        <f>[1]GD_CHUNG!B314</f>
        <v>13722</v>
      </c>
      <c r="C308" s="42" t="str">
        <f>[1]GD_CHUNG!C314</f>
        <v>Hoàng Anh Tuấn</v>
      </c>
      <c r="D308" s="42" t="str">
        <f>[1]GD_CHUNG!D314</f>
        <v>Nhân viên Bốc xếp</v>
      </c>
      <c r="E308" s="13" t="str">
        <f>[1]GD_CHUNG!G314</f>
        <v>HD1N</v>
      </c>
      <c r="F308" s="14">
        <f>VLOOKUP(B308,[1]GD_LCD_HS_LNS!$B$4:$E$993,4,FALSE)</f>
        <v>3778000</v>
      </c>
      <c r="G308" s="55">
        <v>19029389552010</v>
      </c>
      <c r="H308" s="15">
        <f>VLOOKUP(B308,[1]GD_CHAM_CONG!$C$6:$AN$934,38,FALSE)</f>
        <v>12</v>
      </c>
      <c r="I308" s="15">
        <f>VLOOKUP(B308,[1]GD_CHAM_CONG!$C$6:$AS$934,39,FALSE)+VLOOKUP(B308,[1]GD_CHAM_CONG!$C$6:$AS$934,40,FALSE)+VLOOKUP(B308,[1]GD_CHAM_CONG!$C$6:$AS$934,41,FALSE)+VLOOKUP(B308,[1]GD_CHAM_CONG!$C$6:$AS$934,42,FALSE)+VLOOKUP(B308,[1]GD_CHAM_CONG!$C$6:$AS$934,43,FALSE)</f>
        <v>12</v>
      </c>
      <c r="J308" s="15">
        <f>VLOOKUP(B308,[1]GD_CHAM_CONG!$C$6:$AV$934,44,FALSE)+VLOOKUP(B308,[1]GD_CHAM_CONG!$C$6:$AV$934,45,FALSE)+VLOOKUP(B308,[1]GD_CHAM_CONG!$C$6:$AV$934,46,FALSE)</f>
        <v>0</v>
      </c>
      <c r="K308" s="15">
        <f>VLOOKUP(B308,[1]GD_CHAM_CONG!$C$6:$AW$934,47,FALSE)</f>
        <v>0</v>
      </c>
      <c r="L308" s="15">
        <f>VLOOKUP(B308,[1]GD_CHAM_CONG!$C$6:$AZ$934,48,FALSE)</f>
        <v>3</v>
      </c>
      <c r="M308" s="15">
        <f>VLOOKUP(B308,[1]GD_CHAM_CONG!$C$6:$BF$934,50,FALSE)+VLOOKUP(B308,[1]GD_CHAM_CONG!$C$6:$BF$934,51,FALSE)+VLOOKUP(B308,[1]GD_CHAM_CONG!$C$6:$BF$934,52,FALSE)+VLOOKUP(B308,[1]GD_CHAM_CONG!$C$6:$BF$934,53,FALSE)+VLOOKUP(B308,[1]GD_CHAM_CONG!$C$6:$BF$934,54,FALSE)</f>
        <v>0</v>
      </c>
      <c r="N308" s="15">
        <f>VLOOKUP(B308,[1]GD_CHAM_CONG!$C$1:$BK$473,61,FALSE)</f>
        <v>1</v>
      </c>
      <c r="O308" s="16">
        <f>VLOOKUP(B308,[1]GD_LCD_HS_LNS!$B$4:$F$469,5,FALSE)</f>
        <v>1.5</v>
      </c>
      <c r="P308" s="17">
        <f>VLOOKUP(B308,[1]RPT_LNS_LUONG_CHE_DO!$B$5:$BC$548,54,FALSE)</f>
        <v>2700000</v>
      </c>
      <c r="Q308" s="17">
        <f>VLOOKUP(B308,[1]RPT_LNS_LUONG_CHE_DO!$B$5:$CD$916,81,FALSE)</f>
        <v>435923.07692307694</v>
      </c>
      <c r="R308" s="17">
        <f>VLOOKUP(B308,[1]RPT_PHU_CAP_TN!$B$5:$G$992,6,FALSE)</f>
        <v>0</v>
      </c>
      <c r="S308" s="17">
        <f>VLOOKUP(B308,[1]RPT_TIEN_AN_TRUA!$B$5:$I$993,8,FALSE)</f>
        <v>302222.22222222219</v>
      </c>
      <c r="T308" s="17">
        <f>VLOOKUP(B308,[1]RPT_LNS_LUONG_CHE_DO!$B$5:$BX$920,75,FALSE)+VLOOKUP(B308,[1]RPT_LNS_LUONG_CHE_DO!$B$5:$BY$920,76,FALSE)</f>
        <v>0</v>
      </c>
      <c r="U308" s="13">
        <f>VLOOKUP(B308,[1]RPT_CAC_KHOAN_GIAM_TRU!$B$4:$I$472,7,FALSE) + VLOOKUP(B308,[1]RPT_CAC_KHOAN_GIAM_TRU!$B$4:$I$472,8,FALSE)</f>
        <v>0</v>
      </c>
      <c r="V308" s="17">
        <f t="shared" si="8"/>
        <v>3438145.299145299</v>
      </c>
      <c r="W308" s="18">
        <f>VLOOKUP(B308,[1]RPT_BAO_HIEM!$B$5:$N$992,11,FALSE)</f>
        <v>302240</v>
      </c>
      <c r="X308" s="18">
        <f>VLOOKUP(B308,[1]RPT_BAO_HIEM!$B$5:$N$992,12,FALSE)</f>
        <v>56670</v>
      </c>
      <c r="Y308" s="18">
        <f>VLOOKUP(B308,[1]RPT_BAO_HIEM!$B$5:$N$992,13,FALSE)</f>
        <v>37780</v>
      </c>
      <c r="Z308" s="19">
        <f>MIN(VLOOKUP(B308,[1]RPT_DOAN_PHI!$B$5:$H$894,7,FALSE),115000)</f>
        <v>37780</v>
      </c>
      <c r="AA308" s="18">
        <f>VLOOKUP(B308,[1]RPT_THUE!$B$5:$H$850,7,FALSE)</f>
        <v>0</v>
      </c>
      <c r="AB308" s="18">
        <f t="shared" si="9"/>
        <v>434470</v>
      </c>
      <c r="AC308" s="20">
        <f t="shared" si="10"/>
        <v>3003675.299145299</v>
      </c>
      <c r="AD308" s="20"/>
      <c r="AE308" s="20"/>
      <c r="AF308" s="20">
        <f t="shared" si="11"/>
        <v>3003675.299145299</v>
      </c>
    </row>
    <row r="309" spans="1:32" ht="19.5" customHeight="1">
      <c r="A309" s="12">
        <f t="shared" si="12"/>
        <v>303</v>
      </c>
      <c r="B309" s="40">
        <f>[1]GD_CHUNG!B315</f>
        <v>13723</v>
      </c>
      <c r="C309" s="42" t="str">
        <f>[1]GD_CHUNG!C315</f>
        <v>Phạm Tiến Công</v>
      </c>
      <c r="D309" s="42" t="str">
        <f>[1]GD_CHUNG!D315</f>
        <v>Nhân viên Bốc xếp</v>
      </c>
      <c r="E309" s="13" t="str">
        <f>[1]GD_CHUNG!G315</f>
        <v>HD1N</v>
      </c>
      <c r="F309" s="14">
        <f>VLOOKUP(B309,[1]GD_LCD_HS_LNS!$B$4:$E$993,4,FALSE)</f>
        <v>3778000</v>
      </c>
      <c r="G309" s="55">
        <v>19029389553017</v>
      </c>
      <c r="H309" s="15">
        <f>VLOOKUP(B309,[1]GD_CHAM_CONG!$C$6:$AN$934,38,FALSE)</f>
        <v>27</v>
      </c>
      <c r="I309" s="15">
        <f>VLOOKUP(B309,[1]GD_CHAM_CONG!$C$6:$AS$934,39,FALSE)+VLOOKUP(B309,[1]GD_CHAM_CONG!$C$6:$AS$934,40,FALSE)+VLOOKUP(B309,[1]GD_CHAM_CONG!$C$6:$AS$934,41,FALSE)+VLOOKUP(B309,[1]GD_CHAM_CONG!$C$6:$AS$934,42,FALSE)+VLOOKUP(B309,[1]GD_CHAM_CONG!$C$6:$AS$934,43,FALSE)</f>
        <v>0</v>
      </c>
      <c r="J309" s="15">
        <f>VLOOKUP(B309,[1]GD_CHAM_CONG!$C$6:$AV$934,44,FALSE)+VLOOKUP(B309,[1]GD_CHAM_CONG!$C$6:$AV$934,45,FALSE)+VLOOKUP(B309,[1]GD_CHAM_CONG!$C$6:$AV$934,46,FALSE)</f>
        <v>0</v>
      </c>
      <c r="K309" s="15">
        <f>VLOOKUP(B309,[1]GD_CHAM_CONG!$C$6:$AW$934,47,FALSE)</f>
        <v>0</v>
      </c>
      <c r="L309" s="15">
        <f>VLOOKUP(B309,[1]GD_CHAM_CONG!$C$6:$AZ$934,48,FALSE)</f>
        <v>0</v>
      </c>
      <c r="M309" s="15">
        <f>VLOOKUP(B309,[1]GD_CHAM_CONG!$C$6:$BF$934,50,FALSE)+VLOOKUP(B309,[1]GD_CHAM_CONG!$C$6:$BF$934,51,FALSE)+VLOOKUP(B309,[1]GD_CHAM_CONG!$C$6:$BF$934,52,FALSE)+VLOOKUP(B309,[1]GD_CHAM_CONG!$C$6:$BF$934,53,FALSE)+VLOOKUP(B309,[1]GD_CHAM_CONG!$C$6:$BF$934,54,FALSE)</f>
        <v>0</v>
      </c>
      <c r="N309" s="15">
        <f>VLOOKUP(B309,[1]GD_CHAM_CONG!$C$1:$BK$473,61,FALSE)</f>
        <v>1</v>
      </c>
      <c r="O309" s="16">
        <f>VLOOKUP(B309,[1]GD_LCD_HS_LNS!$B$4:$F$469,5,FALSE)</f>
        <v>1.5</v>
      </c>
      <c r="P309" s="17">
        <f>VLOOKUP(B309,[1]RPT_LNS_LUONG_CHE_DO!$B$5:$BC$548,54,FALSE)</f>
        <v>6075000</v>
      </c>
      <c r="Q309" s="17">
        <f>VLOOKUP(B309,[1]RPT_LNS_LUONG_CHE_DO!$B$5:$CD$916,81,FALSE)</f>
        <v>0</v>
      </c>
      <c r="R309" s="17">
        <f>VLOOKUP(B309,[1]RPT_PHU_CAP_TN!$B$5:$G$992,6,FALSE)</f>
        <v>0</v>
      </c>
      <c r="S309" s="17">
        <f>VLOOKUP(B309,[1]RPT_TIEN_AN_TRUA!$B$5:$I$993,8,FALSE)</f>
        <v>680000</v>
      </c>
      <c r="T309" s="17">
        <f>VLOOKUP(B309,[1]RPT_LNS_LUONG_CHE_DO!$B$5:$BX$920,75,FALSE)+VLOOKUP(B309,[1]RPT_LNS_LUONG_CHE_DO!$B$5:$BY$920,76,FALSE)</f>
        <v>435923.07692307694</v>
      </c>
      <c r="U309" s="13">
        <f>VLOOKUP(B309,[1]RPT_CAC_KHOAN_GIAM_TRU!$B$4:$I$472,7,FALSE) + VLOOKUP(B309,[1]RPT_CAC_KHOAN_GIAM_TRU!$B$4:$I$472,8,FALSE)</f>
        <v>145307.69230769231</v>
      </c>
      <c r="V309" s="17">
        <f t="shared" si="8"/>
        <v>7190923.076923077</v>
      </c>
      <c r="W309" s="18">
        <f>VLOOKUP(B309,[1]RPT_BAO_HIEM!$B$5:$N$992,11,FALSE)</f>
        <v>302240</v>
      </c>
      <c r="X309" s="18">
        <f>VLOOKUP(B309,[1]RPT_BAO_HIEM!$B$5:$N$992,12,FALSE)</f>
        <v>56670</v>
      </c>
      <c r="Y309" s="18">
        <f>VLOOKUP(B309,[1]RPT_BAO_HIEM!$B$5:$N$992,13,FALSE)</f>
        <v>37780</v>
      </c>
      <c r="Z309" s="19">
        <f>MIN(VLOOKUP(B309,[1]RPT_DOAN_PHI!$B$5:$H$894,7,FALSE),115000)</f>
        <v>37780</v>
      </c>
      <c r="AA309" s="18">
        <f>VLOOKUP(B309,[1]RPT_THUE!$B$5:$H$850,7,FALSE)</f>
        <v>0</v>
      </c>
      <c r="AB309" s="18">
        <f t="shared" si="9"/>
        <v>434470</v>
      </c>
      <c r="AC309" s="20">
        <f t="shared" si="10"/>
        <v>6756453.076923077</v>
      </c>
      <c r="AD309" s="20"/>
      <c r="AE309" s="20"/>
      <c r="AF309" s="20">
        <f t="shared" si="11"/>
        <v>6756453.076923077</v>
      </c>
    </row>
    <row r="310" spans="1:32" ht="19.5" customHeight="1">
      <c r="A310" s="12">
        <f t="shared" si="12"/>
        <v>304</v>
      </c>
      <c r="B310" s="40">
        <f>[1]GD_CHUNG!B316</f>
        <v>13724</v>
      </c>
      <c r="C310" s="42" t="str">
        <f>[1]GD_CHUNG!C316</f>
        <v>Nguyễn Văn Hưng</v>
      </c>
      <c r="D310" s="42" t="str">
        <f>[1]GD_CHUNG!D316</f>
        <v>Nhân viên Bốc xếp</v>
      </c>
      <c r="E310" s="13" t="str">
        <f>[1]GD_CHUNG!G316</f>
        <v>HD1N</v>
      </c>
      <c r="F310" s="14">
        <f>VLOOKUP(B310,[1]GD_LCD_HS_LNS!$B$4:$E$993,4,FALSE)</f>
        <v>3778000</v>
      </c>
      <c r="G310" s="55">
        <v>19021836115013</v>
      </c>
      <c r="H310" s="15">
        <f>VLOOKUP(B310,[1]GD_CHAM_CONG!$C$6:$AN$934,38,FALSE)</f>
        <v>27</v>
      </c>
      <c r="I310" s="15">
        <f>VLOOKUP(B310,[1]GD_CHAM_CONG!$C$6:$AS$934,39,FALSE)+VLOOKUP(B310,[1]GD_CHAM_CONG!$C$6:$AS$934,40,FALSE)+VLOOKUP(B310,[1]GD_CHAM_CONG!$C$6:$AS$934,41,FALSE)+VLOOKUP(B310,[1]GD_CHAM_CONG!$C$6:$AS$934,42,FALSE)+VLOOKUP(B310,[1]GD_CHAM_CONG!$C$6:$AS$934,43,FALSE)</f>
        <v>0</v>
      </c>
      <c r="J310" s="15">
        <f>VLOOKUP(B310,[1]GD_CHAM_CONG!$C$6:$AV$934,44,FALSE)+VLOOKUP(B310,[1]GD_CHAM_CONG!$C$6:$AV$934,45,FALSE)+VLOOKUP(B310,[1]GD_CHAM_CONG!$C$6:$AV$934,46,FALSE)</f>
        <v>0</v>
      </c>
      <c r="K310" s="15">
        <f>VLOOKUP(B310,[1]GD_CHAM_CONG!$C$6:$AW$934,47,FALSE)</f>
        <v>0</v>
      </c>
      <c r="L310" s="15">
        <f>VLOOKUP(B310,[1]GD_CHAM_CONG!$C$6:$AZ$934,48,FALSE)</f>
        <v>0</v>
      </c>
      <c r="M310" s="15">
        <f>VLOOKUP(B310,[1]GD_CHAM_CONG!$C$6:$BF$934,50,FALSE)+VLOOKUP(B310,[1]GD_CHAM_CONG!$C$6:$BF$934,51,FALSE)+VLOOKUP(B310,[1]GD_CHAM_CONG!$C$6:$BF$934,52,FALSE)+VLOOKUP(B310,[1]GD_CHAM_CONG!$C$6:$BF$934,53,FALSE)+VLOOKUP(B310,[1]GD_CHAM_CONG!$C$6:$BF$934,54,FALSE)</f>
        <v>0</v>
      </c>
      <c r="N310" s="15">
        <f>VLOOKUP(B310,[1]GD_CHAM_CONG!$C$1:$BK$473,61,FALSE)</f>
        <v>1</v>
      </c>
      <c r="O310" s="16">
        <f>VLOOKUP(B310,[1]GD_LCD_HS_LNS!$B$4:$F$469,5,FALSE)</f>
        <v>1.5</v>
      </c>
      <c r="P310" s="17">
        <f>VLOOKUP(B310,[1]RPT_LNS_LUONG_CHE_DO!$B$5:$BC$548,54,FALSE)</f>
        <v>6075000</v>
      </c>
      <c r="Q310" s="17">
        <f>VLOOKUP(B310,[1]RPT_LNS_LUONG_CHE_DO!$B$5:$CD$916,81,FALSE)</f>
        <v>0</v>
      </c>
      <c r="R310" s="17">
        <f>VLOOKUP(B310,[1]RPT_PHU_CAP_TN!$B$5:$G$992,6,FALSE)</f>
        <v>0</v>
      </c>
      <c r="S310" s="17">
        <f>VLOOKUP(B310,[1]RPT_TIEN_AN_TRUA!$B$5:$I$993,8,FALSE)</f>
        <v>680000</v>
      </c>
      <c r="T310" s="17">
        <f>VLOOKUP(B310,[1]RPT_LNS_LUONG_CHE_DO!$B$5:$BX$920,75,FALSE)+VLOOKUP(B310,[1]RPT_LNS_LUONG_CHE_DO!$B$5:$BY$920,76,FALSE)</f>
        <v>435923.07692307694</v>
      </c>
      <c r="U310" s="13">
        <f>VLOOKUP(B310,[1]RPT_CAC_KHOAN_GIAM_TRU!$B$4:$I$472,7,FALSE) + VLOOKUP(B310,[1]RPT_CAC_KHOAN_GIAM_TRU!$B$4:$I$472,8,FALSE)</f>
        <v>145307.69230769231</v>
      </c>
      <c r="V310" s="17">
        <f t="shared" si="8"/>
        <v>7190923.076923077</v>
      </c>
      <c r="W310" s="18">
        <f>VLOOKUP(B310,[1]RPT_BAO_HIEM!$B$5:$N$992,11,FALSE)</f>
        <v>302240</v>
      </c>
      <c r="X310" s="18">
        <f>VLOOKUP(B310,[1]RPT_BAO_HIEM!$B$5:$N$992,12,FALSE)</f>
        <v>56670</v>
      </c>
      <c r="Y310" s="18">
        <f>VLOOKUP(B310,[1]RPT_BAO_HIEM!$B$5:$N$992,13,FALSE)</f>
        <v>37780</v>
      </c>
      <c r="Z310" s="19">
        <f>MIN(VLOOKUP(B310,[1]RPT_DOAN_PHI!$B$5:$H$894,7,FALSE),115000)</f>
        <v>37780</v>
      </c>
      <c r="AA310" s="18">
        <f>VLOOKUP(B310,[1]RPT_THUE!$B$5:$H$850,7,FALSE)</f>
        <v>0</v>
      </c>
      <c r="AB310" s="18">
        <f t="shared" si="9"/>
        <v>434470</v>
      </c>
      <c r="AC310" s="20">
        <f t="shared" si="10"/>
        <v>6756453.076923077</v>
      </c>
      <c r="AD310" s="20"/>
      <c r="AE310" s="20"/>
      <c r="AF310" s="20">
        <f t="shared" si="11"/>
        <v>6756453.076923077</v>
      </c>
    </row>
    <row r="311" spans="1:32" ht="19.5" customHeight="1">
      <c r="A311" s="12">
        <f t="shared" si="12"/>
        <v>305</v>
      </c>
      <c r="B311" s="40">
        <f>[1]GD_CHUNG!B317</f>
        <v>13725</v>
      </c>
      <c r="C311" s="42" t="str">
        <f>[1]GD_CHUNG!C317</f>
        <v>Nguyễn Ngọc Phú</v>
      </c>
      <c r="D311" s="42" t="str">
        <f>[1]GD_CHUNG!D317</f>
        <v>Nhân viên Bốc xếp</v>
      </c>
      <c r="E311" s="13" t="str">
        <f>[1]GD_CHUNG!G317</f>
        <v>HD1N</v>
      </c>
      <c r="F311" s="14">
        <f>VLOOKUP(B311,[1]GD_LCD_HS_LNS!$B$4:$E$993,4,FALSE)</f>
        <v>3778000</v>
      </c>
      <c r="G311" s="55">
        <v>19029389555011</v>
      </c>
      <c r="H311" s="15">
        <f>VLOOKUP(B311,[1]GD_CHAM_CONG!$C$6:$AN$934,38,FALSE)</f>
        <v>27</v>
      </c>
      <c r="I311" s="15">
        <f>VLOOKUP(B311,[1]GD_CHAM_CONG!$C$6:$AS$934,39,FALSE)+VLOOKUP(B311,[1]GD_CHAM_CONG!$C$6:$AS$934,40,FALSE)+VLOOKUP(B311,[1]GD_CHAM_CONG!$C$6:$AS$934,41,FALSE)+VLOOKUP(B311,[1]GD_CHAM_CONG!$C$6:$AS$934,42,FALSE)+VLOOKUP(B311,[1]GD_CHAM_CONG!$C$6:$AS$934,43,FALSE)</f>
        <v>0</v>
      </c>
      <c r="J311" s="15">
        <f>VLOOKUP(B311,[1]GD_CHAM_CONG!$C$6:$AV$934,44,FALSE)+VLOOKUP(B311,[1]GD_CHAM_CONG!$C$6:$AV$934,45,FALSE)+VLOOKUP(B311,[1]GD_CHAM_CONG!$C$6:$AV$934,46,FALSE)</f>
        <v>0</v>
      </c>
      <c r="K311" s="15">
        <f>VLOOKUP(B311,[1]GD_CHAM_CONG!$C$6:$AW$934,47,FALSE)</f>
        <v>0</v>
      </c>
      <c r="L311" s="15">
        <f>VLOOKUP(B311,[1]GD_CHAM_CONG!$C$6:$AZ$934,48,FALSE)</f>
        <v>0</v>
      </c>
      <c r="M311" s="15">
        <f>VLOOKUP(B311,[1]GD_CHAM_CONG!$C$6:$BF$934,50,FALSE)+VLOOKUP(B311,[1]GD_CHAM_CONG!$C$6:$BF$934,51,FALSE)+VLOOKUP(B311,[1]GD_CHAM_CONG!$C$6:$BF$934,52,FALSE)+VLOOKUP(B311,[1]GD_CHAM_CONG!$C$6:$BF$934,53,FALSE)+VLOOKUP(B311,[1]GD_CHAM_CONG!$C$6:$BF$934,54,FALSE)</f>
        <v>0</v>
      </c>
      <c r="N311" s="15">
        <f>VLOOKUP(B311,[1]GD_CHAM_CONG!$C$1:$BK$473,61,FALSE)</f>
        <v>0.95</v>
      </c>
      <c r="O311" s="16">
        <f>VLOOKUP(B311,[1]GD_LCD_HS_LNS!$B$4:$F$469,5,FALSE)</f>
        <v>1.5</v>
      </c>
      <c r="P311" s="17">
        <f>VLOOKUP(B311,[1]RPT_LNS_LUONG_CHE_DO!$B$5:$BC$548,54,FALSE)</f>
        <v>5771249.9999999991</v>
      </c>
      <c r="Q311" s="17">
        <f>VLOOKUP(B311,[1]RPT_LNS_LUONG_CHE_DO!$B$5:$CD$916,81,FALSE)</f>
        <v>0</v>
      </c>
      <c r="R311" s="17">
        <f>VLOOKUP(B311,[1]RPT_PHU_CAP_TN!$B$5:$G$992,6,FALSE)</f>
        <v>0</v>
      </c>
      <c r="S311" s="17">
        <f>VLOOKUP(B311,[1]RPT_TIEN_AN_TRUA!$B$5:$I$993,8,FALSE)</f>
        <v>680000</v>
      </c>
      <c r="T311" s="17">
        <f>VLOOKUP(B311,[1]RPT_LNS_LUONG_CHE_DO!$B$5:$BX$920,75,FALSE)+VLOOKUP(B311,[1]RPT_LNS_LUONG_CHE_DO!$B$5:$BY$920,76,FALSE)</f>
        <v>435923.07692307694</v>
      </c>
      <c r="U311" s="13">
        <f>VLOOKUP(B311,[1]RPT_CAC_KHOAN_GIAM_TRU!$B$4:$I$472,7,FALSE) + VLOOKUP(B311,[1]RPT_CAC_KHOAN_GIAM_TRU!$B$4:$I$472,8,FALSE)</f>
        <v>145307.69230769231</v>
      </c>
      <c r="V311" s="17">
        <f t="shared" si="8"/>
        <v>6887173.0769230761</v>
      </c>
      <c r="W311" s="18">
        <f>VLOOKUP(B311,[1]RPT_BAO_HIEM!$B$5:$N$992,11,FALSE)</f>
        <v>302240</v>
      </c>
      <c r="X311" s="18">
        <f>VLOOKUP(B311,[1]RPT_BAO_HIEM!$B$5:$N$992,12,FALSE)</f>
        <v>56670</v>
      </c>
      <c r="Y311" s="18">
        <f>VLOOKUP(B311,[1]RPT_BAO_HIEM!$B$5:$N$992,13,FALSE)</f>
        <v>37780</v>
      </c>
      <c r="Z311" s="19">
        <f>MIN(VLOOKUP(B311,[1]RPT_DOAN_PHI!$B$5:$H$894,7,FALSE),115000)</f>
        <v>37780</v>
      </c>
      <c r="AA311" s="18">
        <f>VLOOKUP(B311,[1]RPT_THUE!$B$5:$H$850,7,FALSE)</f>
        <v>0</v>
      </c>
      <c r="AB311" s="18">
        <f t="shared" si="9"/>
        <v>434470</v>
      </c>
      <c r="AC311" s="20">
        <f t="shared" si="10"/>
        <v>6452703.0769230761</v>
      </c>
      <c r="AD311" s="20"/>
      <c r="AE311" s="20"/>
      <c r="AF311" s="20">
        <f t="shared" si="11"/>
        <v>6452703.0769230761</v>
      </c>
    </row>
    <row r="312" spans="1:32" ht="19.5" customHeight="1">
      <c r="A312" s="12">
        <f t="shared" si="12"/>
        <v>306</v>
      </c>
      <c r="B312" s="40">
        <f>[1]GD_CHUNG!B318</f>
        <v>13726</v>
      </c>
      <c r="C312" s="42" t="str">
        <f>[1]GD_CHUNG!C318</f>
        <v>Lưu Xuân Thắng</v>
      </c>
      <c r="D312" s="42" t="str">
        <f>[1]GD_CHUNG!D318</f>
        <v>Nhân viên Bốc xếp</v>
      </c>
      <c r="E312" s="13" t="str">
        <f>[1]GD_CHUNG!G318</f>
        <v>HD1N</v>
      </c>
      <c r="F312" s="14">
        <f>VLOOKUP(B312,[1]GD_LCD_HS_LNS!$B$4:$E$993,4,FALSE)</f>
        <v>3778000</v>
      </c>
      <c r="G312" s="55">
        <v>19029389556016</v>
      </c>
      <c r="H312" s="15">
        <f>VLOOKUP(B312,[1]GD_CHAM_CONG!$C$6:$AN$934,38,FALSE)</f>
        <v>6</v>
      </c>
      <c r="I312" s="15">
        <f>VLOOKUP(B312,[1]GD_CHAM_CONG!$C$6:$AS$934,39,FALSE)+VLOOKUP(B312,[1]GD_CHAM_CONG!$C$6:$AS$934,40,FALSE)+VLOOKUP(B312,[1]GD_CHAM_CONG!$C$6:$AS$934,41,FALSE)+VLOOKUP(B312,[1]GD_CHAM_CONG!$C$6:$AS$934,42,FALSE)+VLOOKUP(B312,[1]GD_CHAM_CONG!$C$6:$AS$934,43,FALSE)</f>
        <v>0</v>
      </c>
      <c r="J312" s="15">
        <f>VLOOKUP(B312,[1]GD_CHAM_CONG!$C$6:$AV$934,44,FALSE)+VLOOKUP(B312,[1]GD_CHAM_CONG!$C$6:$AV$934,45,FALSE)+VLOOKUP(B312,[1]GD_CHAM_CONG!$C$6:$AV$934,46,FALSE)</f>
        <v>0</v>
      </c>
      <c r="K312" s="15">
        <f>VLOOKUP(B312,[1]GD_CHAM_CONG!$C$6:$AW$934,47,FALSE)</f>
        <v>0</v>
      </c>
      <c r="L312" s="15">
        <f>VLOOKUP(B312,[1]GD_CHAM_CONG!$C$6:$AZ$934,48,FALSE)</f>
        <v>0</v>
      </c>
      <c r="M312" s="15">
        <f>VLOOKUP(B312,[1]GD_CHAM_CONG!$C$6:$BF$934,50,FALSE)+VLOOKUP(B312,[1]GD_CHAM_CONG!$C$6:$BF$934,51,FALSE)+VLOOKUP(B312,[1]GD_CHAM_CONG!$C$6:$BF$934,52,FALSE)+VLOOKUP(B312,[1]GD_CHAM_CONG!$C$6:$BF$934,53,FALSE)+VLOOKUP(B312,[1]GD_CHAM_CONG!$C$6:$BF$934,54,FALSE)</f>
        <v>0</v>
      </c>
      <c r="N312" s="15">
        <f>VLOOKUP(B312,[1]GD_CHAM_CONG!$C$1:$BK$473,61,FALSE)</f>
        <v>1</v>
      </c>
      <c r="O312" s="16">
        <f>VLOOKUP(B312,[1]GD_LCD_HS_LNS!$B$4:$F$469,5,FALSE)</f>
        <v>1.5</v>
      </c>
      <c r="P312" s="17">
        <f>VLOOKUP(B312,[1]RPT_LNS_LUONG_CHE_DO!$B$5:$BC$548,54,FALSE)</f>
        <v>1350000</v>
      </c>
      <c r="Q312" s="17">
        <f>VLOOKUP(B312,[1]RPT_LNS_LUONG_CHE_DO!$B$5:$CD$916,81,FALSE)</f>
        <v>0</v>
      </c>
      <c r="R312" s="17">
        <f>VLOOKUP(B312,[1]RPT_PHU_CAP_TN!$B$5:$G$992,6,FALSE)</f>
        <v>0</v>
      </c>
      <c r="S312" s="17">
        <f>VLOOKUP(B312,[1]RPT_TIEN_AN_TRUA!$B$5:$I$993,8,FALSE)</f>
        <v>151111.11111111109</v>
      </c>
      <c r="T312" s="17">
        <f>VLOOKUP(B312,[1]RPT_LNS_LUONG_CHE_DO!$B$5:$BX$920,75,FALSE)+VLOOKUP(B312,[1]RPT_LNS_LUONG_CHE_DO!$B$5:$BY$920,76,FALSE)</f>
        <v>435923.07692307694</v>
      </c>
      <c r="U312" s="13">
        <f>VLOOKUP(B312,[1]RPT_CAC_KHOAN_GIAM_TRU!$B$4:$I$472,7,FALSE) + VLOOKUP(B312,[1]RPT_CAC_KHOAN_GIAM_TRU!$B$4:$I$472,8,FALSE)</f>
        <v>145307.69230769231</v>
      </c>
      <c r="V312" s="17">
        <f t="shared" si="8"/>
        <v>1937034.188034188</v>
      </c>
      <c r="W312" s="18">
        <f>VLOOKUP(B312,[1]RPT_BAO_HIEM!$B$5:$N$992,11,FALSE)</f>
        <v>0</v>
      </c>
      <c r="X312" s="18">
        <f>VLOOKUP(B312,[1]RPT_BAO_HIEM!$B$5:$N$992,12,FALSE)</f>
        <v>0</v>
      </c>
      <c r="Y312" s="18">
        <f>VLOOKUP(B312,[1]RPT_BAO_HIEM!$B$5:$N$992,13,FALSE)</f>
        <v>0</v>
      </c>
      <c r="Z312" s="19">
        <f>MIN(VLOOKUP(B312,[1]RPT_DOAN_PHI!$B$5:$H$894,7,FALSE),115000)</f>
        <v>0</v>
      </c>
      <c r="AA312" s="18">
        <f>VLOOKUP(B312,[1]RPT_THUE!$B$5:$H$850,7,FALSE)</f>
        <v>0</v>
      </c>
      <c r="AB312" s="18">
        <f t="shared" si="9"/>
        <v>0</v>
      </c>
      <c r="AC312" s="20">
        <f t="shared" si="10"/>
        <v>1937034.188034188</v>
      </c>
      <c r="AD312" s="20"/>
      <c r="AE312" s="20"/>
      <c r="AF312" s="20">
        <f t="shared" si="11"/>
        <v>1937034.188034188</v>
      </c>
    </row>
    <row r="313" spans="1:32" ht="19.5" customHeight="1">
      <c r="A313" s="12">
        <f t="shared" si="12"/>
        <v>307</v>
      </c>
      <c r="B313" s="40">
        <f>[1]GD_CHUNG!B319</f>
        <v>13727</v>
      </c>
      <c r="C313" s="42" t="str">
        <f>[1]GD_CHUNG!C319</f>
        <v>Trần Quang Huy</v>
      </c>
      <c r="D313" s="42" t="str">
        <f>[1]GD_CHUNG!D319</f>
        <v>Nhân viên Bốc xếp</v>
      </c>
      <c r="E313" s="13" t="str">
        <f>[1]GD_CHUNG!G319</f>
        <v>HD1N</v>
      </c>
      <c r="F313" s="14">
        <f>VLOOKUP(B313,[1]GD_LCD_HS_LNS!$B$4:$E$993,4,FALSE)</f>
        <v>3778000</v>
      </c>
      <c r="G313" s="55">
        <v>19029389557012</v>
      </c>
      <c r="H313" s="15">
        <f>VLOOKUP(B313,[1]GD_CHAM_CONG!$C$6:$AN$934,38,FALSE)</f>
        <v>27</v>
      </c>
      <c r="I313" s="15">
        <f>VLOOKUP(B313,[1]GD_CHAM_CONG!$C$6:$AS$934,39,FALSE)+VLOOKUP(B313,[1]GD_CHAM_CONG!$C$6:$AS$934,40,FALSE)+VLOOKUP(B313,[1]GD_CHAM_CONG!$C$6:$AS$934,41,FALSE)+VLOOKUP(B313,[1]GD_CHAM_CONG!$C$6:$AS$934,42,FALSE)+VLOOKUP(B313,[1]GD_CHAM_CONG!$C$6:$AS$934,43,FALSE)</f>
        <v>0</v>
      </c>
      <c r="J313" s="15">
        <f>VLOOKUP(B313,[1]GD_CHAM_CONG!$C$6:$AV$934,44,FALSE)+VLOOKUP(B313,[1]GD_CHAM_CONG!$C$6:$AV$934,45,FALSE)+VLOOKUP(B313,[1]GD_CHAM_CONG!$C$6:$AV$934,46,FALSE)</f>
        <v>0</v>
      </c>
      <c r="K313" s="15">
        <f>VLOOKUP(B313,[1]GD_CHAM_CONG!$C$6:$AW$934,47,FALSE)</f>
        <v>0</v>
      </c>
      <c r="L313" s="15">
        <f>VLOOKUP(B313,[1]GD_CHAM_CONG!$C$6:$AZ$934,48,FALSE)</f>
        <v>0</v>
      </c>
      <c r="M313" s="15">
        <f>VLOOKUP(B313,[1]GD_CHAM_CONG!$C$6:$BF$934,50,FALSE)+VLOOKUP(B313,[1]GD_CHAM_CONG!$C$6:$BF$934,51,FALSE)+VLOOKUP(B313,[1]GD_CHAM_CONG!$C$6:$BF$934,52,FALSE)+VLOOKUP(B313,[1]GD_CHAM_CONG!$C$6:$BF$934,53,FALSE)+VLOOKUP(B313,[1]GD_CHAM_CONG!$C$6:$BF$934,54,FALSE)</f>
        <v>0</v>
      </c>
      <c r="N313" s="16">
        <f>VLOOKUP(B313,[1]GD_CHAM_CONG!$C$1:$BK$473,61,FALSE)</f>
        <v>1</v>
      </c>
      <c r="O313" s="16">
        <f>VLOOKUP(B313,[1]GD_LCD_HS_LNS!$B$4:$F$469,5,FALSE)</f>
        <v>1.5</v>
      </c>
      <c r="P313" s="17">
        <f>VLOOKUP(B313,[1]RPT_LNS_LUONG_CHE_DO!$B$5:$BC$548,54,FALSE)</f>
        <v>6075000</v>
      </c>
      <c r="Q313" s="17">
        <f>VLOOKUP(B313,[1]RPT_LNS_LUONG_CHE_DO!$B$5:$CD$916,81,FALSE)</f>
        <v>0</v>
      </c>
      <c r="R313" s="17">
        <f>VLOOKUP(B313,[1]RPT_PHU_CAP_TN!$B$5:$G$992,6,FALSE)</f>
        <v>0</v>
      </c>
      <c r="S313" s="17">
        <f>VLOOKUP(B313,[1]RPT_TIEN_AN_TRUA!$B$5:$I$993,8,FALSE)</f>
        <v>680000</v>
      </c>
      <c r="T313" s="17">
        <f>VLOOKUP(B313,[1]RPT_LNS_LUONG_CHE_DO!$B$5:$BX$920,75,FALSE)+VLOOKUP(B313,[1]RPT_LNS_LUONG_CHE_DO!$B$5:$BY$920,76,FALSE)</f>
        <v>435923.07692307694</v>
      </c>
      <c r="U313" s="13">
        <f>VLOOKUP(B313,[1]RPT_CAC_KHOAN_GIAM_TRU!$B$4:$I$472,7,FALSE) + VLOOKUP(B313,[1]RPT_CAC_KHOAN_GIAM_TRU!$B$4:$I$472,8,FALSE)</f>
        <v>145307.69230769231</v>
      </c>
      <c r="V313" s="17">
        <f t="shared" si="8"/>
        <v>7190923.076923077</v>
      </c>
      <c r="W313" s="18">
        <f>VLOOKUP(B313,[1]RPT_BAO_HIEM!$B$5:$N$992,11,FALSE)</f>
        <v>302240</v>
      </c>
      <c r="X313" s="18">
        <f>VLOOKUP(B313,[1]RPT_BAO_HIEM!$B$5:$N$992,12,FALSE)</f>
        <v>56670</v>
      </c>
      <c r="Y313" s="18">
        <f>VLOOKUP(B313,[1]RPT_BAO_HIEM!$B$5:$N$992,13,FALSE)</f>
        <v>37780</v>
      </c>
      <c r="Z313" s="19">
        <f>MIN(VLOOKUP(B313,[1]RPT_DOAN_PHI!$B$5:$H$894,7,FALSE),115000)</f>
        <v>37780</v>
      </c>
      <c r="AA313" s="18">
        <f>VLOOKUP(B313,[1]RPT_THUE!$B$5:$H$850,7,FALSE)</f>
        <v>0</v>
      </c>
      <c r="AB313" s="18">
        <f t="shared" si="9"/>
        <v>434470</v>
      </c>
      <c r="AC313" s="20">
        <f t="shared" si="10"/>
        <v>6756453.076923077</v>
      </c>
      <c r="AD313" s="20"/>
      <c r="AE313" s="20"/>
      <c r="AF313" s="20">
        <f t="shared" si="11"/>
        <v>6756453.076923077</v>
      </c>
    </row>
    <row r="314" spans="1:32" ht="19.5" customHeight="1">
      <c r="A314" s="12">
        <f t="shared" si="12"/>
        <v>308</v>
      </c>
      <c r="B314" s="40">
        <f>[1]GD_CHUNG!B320</f>
        <v>13714</v>
      </c>
      <c r="C314" s="42" t="str">
        <f>[1]GD_CHUNG!C320</f>
        <v>Nguyễn Công Cử</v>
      </c>
      <c r="D314" s="42" t="str">
        <f>[1]GD_CHUNG!D320</f>
        <v>Nhân viên Bốc xếp</v>
      </c>
      <c r="E314" s="13" t="str">
        <f>[1]GD_CHUNG!G320</f>
        <v>HD1N</v>
      </c>
      <c r="F314" s="14">
        <f>VLOOKUP(B314,[1]GD_LCD_HS_LNS!$B$4:$E$993,4,FALSE)</f>
        <v>3778000</v>
      </c>
      <c r="G314" s="55">
        <v>19029389545014</v>
      </c>
      <c r="H314" s="15">
        <f>VLOOKUP(B314,[1]GD_CHAM_CONG!$C$6:$AN$934,38,FALSE)</f>
        <v>27</v>
      </c>
      <c r="I314" s="15">
        <f>VLOOKUP(B314,[1]GD_CHAM_CONG!$C$6:$AS$934,39,FALSE)+VLOOKUP(B314,[1]GD_CHAM_CONG!$C$6:$AS$934,40,FALSE)+VLOOKUP(B314,[1]GD_CHAM_CONG!$C$6:$AS$934,41,FALSE)+VLOOKUP(B314,[1]GD_CHAM_CONG!$C$6:$AS$934,42,FALSE)+VLOOKUP(B314,[1]GD_CHAM_CONG!$C$6:$AS$934,43,FALSE)</f>
        <v>0</v>
      </c>
      <c r="J314" s="15">
        <f>VLOOKUP(B314,[1]GD_CHAM_CONG!$C$6:$AV$934,44,FALSE)+VLOOKUP(B314,[1]GD_CHAM_CONG!$C$6:$AV$934,45,FALSE)+VLOOKUP(B314,[1]GD_CHAM_CONG!$C$6:$AV$934,46,FALSE)</f>
        <v>0</v>
      </c>
      <c r="K314" s="15">
        <f>VLOOKUP(B314,[1]GD_CHAM_CONG!$C$6:$AW$934,47,FALSE)</f>
        <v>0</v>
      </c>
      <c r="L314" s="15">
        <f>VLOOKUP(B314,[1]GD_CHAM_CONG!$C$6:$AZ$934,48,FALSE)</f>
        <v>0</v>
      </c>
      <c r="M314" s="15">
        <f>VLOOKUP(B314,[1]GD_CHAM_CONG!$C$6:$BF$934,50,FALSE)+VLOOKUP(B314,[1]GD_CHAM_CONG!$C$6:$BF$934,51,FALSE)+VLOOKUP(B314,[1]GD_CHAM_CONG!$C$6:$BF$934,52,FALSE)+VLOOKUP(B314,[1]GD_CHAM_CONG!$C$6:$BF$934,53,FALSE)+VLOOKUP(B314,[1]GD_CHAM_CONG!$C$6:$BF$934,54,FALSE)</f>
        <v>0</v>
      </c>
      <c r="N314" s="16">
        <f>VLOOKUP(B314,[1]GD_CHAM_CONG!$C$1:$BK$473,61,FALSE)</f>
        <v>1</v>
      </c>
      <c r="O314" s="16">
        <f>VLOOKUP(B314,[1]GD_LCD_HS_LNS!$B$4:$F$469,5,FALSE)</f>
        <v>1.5</v>
      </c>
      <c r="P314" s="17">
        <f>VLOOKUP(B314,[1]RPT_LNS_LUONG_CHE_DO!$B$5:$BC$548,54,FALSE)</f>
        <v>6075000</v>
      </c>
      <c r="Q314" s="17">
        <f>VLOOKUP(B314,[1]RPT_LNS_LUONG_CHE_DO!$B$5:$CD$916,81,FALSE)</f>
        <v>0</v>
      </c>
      <c r="R314" s="17">
        <f>VLOOKUP(B314,[1]RPT_PHU_CAP_TN!$B$5:$G$992,6,FALSE)</f>
        <v>0</v>
      </c>
      <c r="S314" s="17">
        <f>VLOOKUP(B314,[1]RPT_TIEN_AN_TRUA!$B$5:$I$993,8,FALSE)</f>
        <v>680000</v>
      </c>
      <c r="T314" s="17">
        <f>VLOOKUP(B314,[1]RPT_LNS_LUONG_CHE_DO!$B$5:$BX$920,75,FALSE)+VLOOKUP(B314,[1]RPT_LNS_LUONG_CHE_DO!$B$5:$BY$920,76,FALSE)</f>
        <v>435923.07692307694</v>
      </c>
      <c r="U314" s="13">
        <f>VLOOKUP(B314,[1]RPT_CAC_KHOAN_GIAM_TRU!$B$4:$I$472,7,FALSE) + VLOOKUP(B314,[1]RPT_CAC_KHOAN_GIAM_TRU!$B$4:$I$472,8,FALSE)</f>
        <v>145307.69230769231</v>
      </c>
      <c r="V314" s="17">
        <f t="shared" si="8"/>
        <v>7190923.076923077</v>
      </c>
      <c r="W314" s="18">
        <f>VLOOKUP(B314,[1]RPT_BAO_HIEM!$B$5:$N$992,11,FALSE)</f>
        <v>302240</v>
      </c>
      <c r="X314" s="18">
        <f>VLOOKUP(B314,[1]RPT_BAO_HIEM!$B$5:$N$992,12,FALSE)</f>
        <v>56670</v>
      </c>
      <c r="Y314" s="18">
        <f>VLOOKUP(B314,[1]RPT_BAO_HIEM!$B$5:$N$992,13,FALSE)</f>
        <v>37780</v>
      </c>
      <c r="Z314" s="19">
        <f>MIN(VLOOKUP(B314,[1]RPT_DOAN_PHI!$B$5:$H$894,7,FALSE),115000)</f>
        <v>37780</v>
      </c>
      <c r="AA314" s="18">
        <f>VLOOKUP(B314,[1]RPT_THUE!$B$5:$H$850,7,FALSE)</f>
        <v>0</v>
      </c>
      <c r="AB314" s="18">
        <f t="shared" si="9"/>
        <v>434470</v>
      </c>
      <c r="AC314" s="20">
        <f t="shared" si="10"/>
        <v>6756453.076923077</v>
      </c>
      <c r="AD314" s="20"/>
      <c r="AE314" s="20"/>
      <c r="AF314" s="20">
        <f t="shared" si="11"/>
        <v>6756453.076923077</v>
      </c>
    </row>
    <row r="315" spans="1:32" ht="19.5" customHeight="1">
      <c r="A315" s="12">
        <f t="shared" si="12"/>
        <v>309</v>
      </c>
      <c r="B315" s="40">
        <f>[1]GD_CHUNG!B321</f>
        <v>13730</v>
      </c>
      <c r="C315" s="42" t="str">
        <f>[1]GD_CHUNG!C321</f>
        <v>Nguyễn Văn Trung</v>
      </c>
      <c r="D315" s="42" t="str">
        <f>[1]GD_CHUNG!D321</f>
        <v>Nhân viên Bốc xếp</v>
      </c>
      <c r="E315" s="13" t="str">
        <f>[1]GD_CHUNG!G321</f>
        <v>HD1N</v>
      </c>
      <c r="F315" s="14">
        <f>VLOOKUP(B315,[1]GD_LCD_HS_LNS!$B$4:$E$993,4,FALSE)</f>
        <v>3778000</v>
      </c>
      <c r="G315" s="55">
        <v>19029389560013</v>
      </c>
      <c r="H315" s="15">
        <f>VLOOKUP(B315,[1]GD_CHAM_CONG!$C$6:$AN$934,38,FALSE)</f>
        <v>27</v>
      </c>
      <c r="I315" s="15">
        <f>VLOOKUP(B315,[1]GD_CHAM_CONG!$C$6:$AS$934,39,FALSE)+VLOOKUP(B315,[1]GD_CHAM_CONG!$C$6:$AS$934,40,FALSE)+VLOOKUP(B315,[1]GD_CHAM_CONG!$C$6:$AS$934,41,FALSE)+VLOOKUP(B315,[1]GD_CHAM_CONG!$C$6:$AS$934,42,FALSE)+VLOOKUP(B315,[1]GD_CHAM_CONG!$C$6:$AS$934,43,FALSE)</f>
        <v>0</v>
      </c>
      <c r="J315" s="15">
        <f>VLOOKUP(B315,[1]GD_CHAM_CONG!$C$6:$AV$934,44,FALSE)+VLOOKUP(B315,[1]GD_CHAM_CONG!$C$6:$AV$934,45,FALSE)+VLOOKUP(B315,[1]GD_CHAM_CONG!$C$6:$AV$934,46,FALSE)</f>
        <v>0</v>
      </c>
      <c r="K315" s="15">
        <f>VLOOKUP(B315,[1]GD_CHAM_CONG!$C$6:$AW$934,47,FALSE)</f>
        <v>0</v>
      </c>
      <c r="L315" s="15">
        <f>VLOOKUP(B315,[1]GD_CHAM_CONG!$C$6:$AZ$934,48,FALSE)</f>
        <v>0</v>
      </c>
      <c r="M315" s="15">
        <f>VLOOKUP(B315,[1]GD_CHAM_CONG!$C$6:$BF$934,50,FALSE)+VLOOKUP(B315,[1]GD_CHAM_CONG!$C$6:$BF$934,51,FALSE)+VLOOKUP(B315,[1]GD_CHAM_CONG!$C$6:$BF$934,52,FALSE)+VLOOKUP(B315,[1]GD_CHAM_CONG!$C$6:$BF$934,53,FALSE)+VLOOKUP(B315,[1]GD_CHAM_CONG!$C$6:$BF$934,54,FALSE)</f>
        <v>0</v>
      </c>
      <c r="N315" s="16">
        <f>VLOOKUP(B315,[1]GD_CHAM_CONG!$C$1:$BK$473,61,FALSE)</f>
        <v>1</v>
      </c>
      <c r="O315" s="16">
        <f>VLOOKUP(B315,[1]GD_LCD_HS_LNS!$B$4:$F$469,5,FALSE)</f>
        <v>1.5</v>
      </c>
      <c r="P315" s="17">
        <f>VLOOKUP(B315,[1]RPT_LNS_LUONG_CHE_DO!$B$5:$BC$548,54,FALSE)</f>
        <v>6075000</v>
      </c>
      <c r="Q315" s="17">
        <f>VLOOKUP(B315,[1]RPT_LNS_LUONG_CHE_DO!$B$5:$CD$916,81,FALSE)</f>
        <v>0</v>
      </c>
      <c r="R315" s="17">
        <f>VLOOKUP(B315,[1]RPT_PHU_CAP_TN!$B$5:$G$992,6,FALSE)</f>
        <v>0</v>
      </c>
      <c r="S315" s="17">
        <f>VLOOKUP(B315,[1]RPT_TIEN_AN_TRUA!$B$5:$I$993,8,FALSE)</f>
        <v>680000</v>
      </c>
      <c r="T315" s="17">
        <f>VLOOKUP(B315,[1]RPT_LNS_LUONG_CHE_DO!$B$5:$BX$920,75,FALSE)+VLOOKUP(B315,[1]RPT_LNS_LUONG_CHE_DO!$B$5:$BY$920,76,FALSE)</f>
        <v>435923.07692307694</v>
      </c>
      <c r="U315" s="13">
        <f>VLOOKUP(B315,[1]RPT_CAC_KHOAN_GIAM_TRU!$B$4:$I$472,7,FALSE) + VLOOKUP(B315,[1]RPT_CAC_KHOAN_GIAM_TRU!$B$4:$I$472,8,FALSE)</f>
        <v>145307.69230769231</v>
      </c>
      <c r="V315" s="17">
        <f t="shared" si="8"/>
        <v>7190923.076923077</v>
      </c>
      <c r="W315" s="18">
        <f>VLOOKUP(B315,[1]RPT_BAO_HIEM!$B$5:$N$992,11,FALSE)</f>
        <v>302240</v>
      </c>
      <c r="X315" s="18">
        <f>VLOOKUP(B315,[1]RPT_BAO_HIEM!$B$5:$N$992,12,FALSE)</f>
        <v>56670</v>
      </c>
      <c r="Y315" s="18">
        <f>VLOOKUP(B315,[1]RPT_BAO_HIEM!$B$5:$N$992,13,FALSE)</f>
        <v>37780</v>
      </c>
      <c r="Z315" s="19">
        <f>MIN(VLOOKUP(B315,[1]RPT_DOAN_PHI!$B$5:$H$894,7,FALSE),115000)</f>
        <v>37780</v>
      </c>
      <c r="AA315" s="18">
        <f>VLOOKUP(B315,[1]RPT_THUE!$B$5:$H$850,7,FALSE)</f>
        <v>0</v>
      </c>
      <c r="AB315" s="18">
        <f t="shared" si="9"/>
        <v>434470</v>
      </c>
      <c r="AC315" s="20">
        <f t="shared" si="10"/>
        <v>6756453.076923077</v>
      </c>
      <c r="AD315" s="20"/>
      <c r="AE315" s="20"/>
      <c r="AF315" s="20">
        <f t="shared" si="11"/>
        <v>6756453.076923077</v>
      </c>
    </row>
    <row r="316" spans="1:32" ht="19.5" customHeight="1">
      <c r="A316" s="12">
        <f t="shared" si="12"/>
        <v>310</v>
      </c>
      <c r="B316" s="40">
        <f>[1]GD_CHUNG!B322</f>
        <v>13731</v>
      </c>
      <c r="C316" s="42" t="str">
        <f>[1]GD_CHUNG!C322</f>
        <v>Tạ Anh Tuấn</v>
      </c>
      <c r="D316" s="42" t="str">
        <f>[1]GD_CHUNG!D322</f>
        <v>Nhân viên Bốc xếp</v>
      </c>
      <c r="E316" s="13" t="str">
        <f>[1]GD_CHUNG!G322</f>
        <v>HD1N</v>
      </c>
      <c r="F316" s="14">
        <f>VLOOKUP(B316,[1]GD_LCD_HS_LNS!$B$4:$E$993,4,FALSE)</f>
        <v>3778000</v>
      </c>
      <c r="G316" s="55">
        <v>19029389561011</v>
      </c>
      <c r="H316" s="15">
        <f>VLOOKUP(B316,[1]GD_CHAM_CONG!$C$6:$AN$934,38,FALSE)</f>
        <v>27</v>
      </c>
      <c r="I316" s="15">
        <f>VLOOKUP(B316,[1]GD_CHAM_CONG!$C$6:$AS$934,39,FALSE)+VLOOKUP(B316,[1]GD_CHAM_CONG!$C$6:$AS$934,40,FALSE)+VLOOKUP(B316,[1]GD_CHAM_CONG!$C$6:$AS$934,41,FALSE)+VLOOKUP(B316,[1]GD_CHAM_CONG!$C$6:$AS$934,42,FALSE)+VLOOKUP(B316,[1]GD_CHAM_CONG!$C$6:$AS$934,43,FALSE)</f>
        <v>0</v>
      </c>
      <c r="J316" s="15">
        <f>VLOOKUP(B316,[1]GD_CHAM_CONG!$C$6:$AV$934,44,FALSE)+VLOOKUP(B316,[1]GD_CHAM_CONG!$C$6:$AV$934,45,FALSE)+VLOOKUP(B316,[1]GD_CHAM_CONG!$C$6:$AV$934,46,FALSE)</f>
        <v>0</v>
      </c>
      <c r="K316" s="15">
        <f>VLOOKUP(B316,[1]GD_CHAM_CONG!$C$6:$AW$934,47,FALSE)</f>
        <v>0</v>
      </c>
      <c r="L316" s="15">
        <f>VLOOKUP(B316,[1]GD_CHAM_CONG!$C$6:$AZ$934,48,FALSE)</f>
        <v>0</v>
      </c>
      <c r="M316" s="15">
        <f>VLOOKUP(B316,[1]GD_CHAM_CONG!$C$6:$BF$934,50,FALSE)+VLOOKUP(B316,[1]GD_CHAM_CONG!$C$6:$BF$934,51,FALSE)+VLOOKUP(B316,[1]GD_CHAM_CONG!$C$6:$BF$934,52,FALSE)+VLOOKUP(B316,[1]GD_CHAM_CONG!$C$6:$BF$934,53,FALSE)+VLOOKUP(B316,[1]GD_CHAM_CONG!$C$6:$BF$934,54,FALSE)</f>
        <v>0</v>
      </c>
      <c r="N316" s="16">
        <f>VLOOKUP(B316,[1]GD_CHAM_CONG!$C$1:$BK$473,61,FALSE)</f>
        <v>1</v>
      </c>
      <c r="O316" s="16">
        <f>VLOOKUP(B316,[1]GD_LCD_HS_LNS!$B$4:$F$469,5,FALSE)</f>
        <v>1.5</v>
      </c>
      <c r="P316" s="17">
        <f>VLOOKUP(B316,[1]RPT_LNS_LUONG_CHE_DO!$B$5:$BC$548,54,FALSE)</f>
        <v>6075000</v>
      </c>
      <c r="Q316" s="17">
        <f>VLOOKUP(B316,[1]RPT_LNS_LUONG_CHE_DO!$B$5:$CD$916,81,FALSE)</f>
        <v>0</v>
      </c>
      <c r="R316" s="17">
        <f>VLOOKUP(B316,[1]RPT_PHU_CAP_TN!$B$5:$G$992,6,FALSE)</f>
        <v>0</v>
      </c>
      <c r="S316" s="17">
        <f>VLOOKUP(B316,[1]RPT_TIEN_AN_TRUA!$B$5:$I$993,8,FALSE)</f>
        <v>680000</v>
      </c>
      <c r="T316" s="17">
        <f>VLOOKUP(B316,[1]RPT_LNS_LUONG_CHE_DO!$B$5:$BX$920,75,FALSE)+VLOOKUP(B316,[1]RPT_LNS_LUONG_CHE_DO!$B$5:$BY$920,76,FALSE)</f>
        <v>435923.07692307694</v>
      </c>
      <c r="U316" s="13">
        <f>VLOOKUP(B316,[1]RPT_CAC_KHOAN_GIAM_TRU!$B$4:$I$472,7,FALSE) + VLOOKUP(B316,[1]RPT_CAC_KHOAN_GIAM_TRU!$B$4:$I$472,8,FALSE)</f>
        <v>145307.69230769231</v>
      </c>
      <c r="V316" s="17">
        <f t="shared" si="8"/>
        <v>7190923.076923077</v>
      </c>
      <c r="W316" s="18">
        <f>VLOOKUP(B316,[1]RPT_BAO_HIEM!$B$5:$N$992,11,FALSE)</f>
        <v>302240</v>
      </c>
      <c r="X316" s="18">
        <f>VLOOKUP(B316,[1]RPT_BAO_HIEM!$B$5:$N$992,12,FALSE)</f>
        <v>56670</v>
      </c>
      <c r="Y316" s="18">
        <f>VLOOKUP(B316,[1]RPT_BAO_HIEM!$B$5:$N$992,13,FALSE)</f>
        <v>37780</v>
      </c>
      <c r="Z316" s="19">
        <f>MIN(VLOOKUP(B316,[1]RPT_DOAN_PHI!$B$5:$H$894,7,FALSE),115000)</f>
        <v>37780</v>
      </c>
      <c r="AA316" s="18">
        <f>VLOOKUP(B316,[1]RPT_THUE!$B$5:$H$850,7,FALSE)</f>
        <v>0</v>
      </c>
      <c r="AB316" s="18">
        <f t="shared" si="9"/>
        <v>434470</v>
      </c>
      <c r="AC316" s="20">
        <f t="shared" si="10"/>
        <v>6756453.076923077</v>
      </c>
      <c r="AD316" s="20"/>
      <c r="AE316" s="20"/>
      <c r="AF316" s="20">
        <f t="shared" si="11"/>
        <v>6756453.076923077</v>
      </c>
    </row>
    <row r="317" spans="1:32" ht="19.5" customHeight="1">
      <c r="A317" s="12">
        <f t="shared" si="12"/>
        <v>311</v>
      </c>
      <c r="B317" s="40">
        <f>[1]GD_CHUNG!B323</f>
        <v>13733</v>
      </c>
      <c r="C317" s="42" t="str">
        <f>[1]GD_CHUNG!C323</f>
        <v>Nguyễn Mạnh Hân Hoan</v>
      </c>
      <c r="D317" s="42" t="str">
        <f>[1]GD_CHUNG!D323</f>
        <v>Nhân viên Bốc xếp</v>
      </c>
      <c r="E317" s="13" t="str">
        <f>[1]GD_CHUNG!G323</f>
        <v>HD1N</v>
      </c>
      <c r="F317" s="14">
        <f>VLOOKUP(B317,[1]GD_LCD_HS_LNS!$B$4:$E$993,4,FALSE)</f>
        <v>3778000</v>
      </c>
      <c r="G317" s="55">
        <v>19029389562016</v>
      </c>
      <c r="H317" s="15">
        <f>VLOOKUP(B317,[1]GD_CHAM_CONG!$C$6:$AN$934,38,FALSE)</f>
        <v>27</v>
      </c>
      <c r="I317" s="15">
        <f>VLOOKUP(B317,[1]GD_CHAM_CONG!$C$6:$AS$934,39,FALSE)+VLOOKUP(B317,[1]GD_CHAM_CONG!$C$6:$AS$934,40,FALSE)+VLOOKUP(B317,[1]GD_CHAM_CONG!$C$6:$AS$934,41,FALSE)+VLOOKUP(B317,[1]GD_CHAM_CONG!$C$6:$AS$934,42,FALSE)+VLOOKUP(B317,[1]GD_CHAM_CONG!$C$6:$AS$934,43,FALSE)</f>
        <v>0</v>
      </c>
      <c r="J317" s="15">
        <f>VLOOKUP(B317,[1]GD_CHAM_CONG!$C$6:$AV$934,44,FALSE)+VLOOKUP(B317,[1]GD_CHAM_CONG!$C$6:$AV$934,45,FALSE)+VLOOKUP(B317,[1]GD_CHAM_CONG!$C$6:$AV$934,46,FALSE)</f>
        <v>0</v>
      </c>
      <c r="K317" s="15">
        <f>VLOOKUP(B317,[1]GD_CHAM_CONG!$C$6:$AW$934,47,FALSE)</f>
        <v>0</v>
      </c>
      <c r="L317" s="15">
        <f>VLOOKUP(B317,[1]GD_CHAM_CONG!$C$6:$AZ$934,48,FALSE)</f>
        <v>0</v>
      </c>
      <c r="M317" s="15">
        <f>VLOOKUP(B317,[1]GD_CHAM_CONG!$C$6:$BF$934,50,FALSE)+VLOOKUP(B317,[1]GD_CHAM_CONG!$C$6:$BF$934,51,FALSE)+VLOOKUP(B317,[1]GD_CHAM_CONG!$C$6:$BF$934,52,FALSE)+VLOOKUP(B317,[1]GD_CHAM_CONG!$C$6:$BF$934,53,FALSE)+VLOOKUP(B317,[1]GD_CHAM_CONG!$C$6:$BF$934,54,FALSE)</f>
        <v>0</v>
      </c>
      <c r="N317" s="16">
        <f>VLOOKUP(B317,[1]GD_CHAM_CONG!$C$1:$BK$473,61,FALSE)</f>
        <v>1</v>
      </c>
      <c r="O317" s="16">
        <f>VLOOKUP(B317,[1]GD_LCD_HS_LNS!$B$4:$F$469,5,FALSE)</f>
        <v>1.5</v>
      </c>
      <c r="P317" s="17">
        <f>VLOOKUP(B317,[1]RPT_LNS_LUONG_CHE_DO!$B$5:$BC$548,54,FALSE)</f>
        <v>6075000</v>
      </c>
      <c r="Q317" s="17">
        <f>VLOOKUP(B317,[1]RPT_LNS_LUONG_CHE_DO!$B$5:$CD$916,81,FALSE)</f>
        <v>0</v>
      </c>
      <c r="R317" s="17">
        <f>VLOOKUP(B317,[1]RPT_PHU_CAP_TN!$B$5:$G$992,6,FALSE)</f>
        <v>0</v>
      </c>
      <c r="S317" s="17">
        <f>VLOOKUP(B317,[1]RPT_TIEN_AN_TRUA!$B$5:$I$993,8,FALSE)</f>
        <v>680000</v>
      </c>
      <c r="T317" s="17">
        <f>VLOOKUP(B317,[1]RPT_LNS_LUONG_CHE_DO!$B$5:$BX$920,75,FALSE)+VLOOKUP(B317,[1]RPT_LNS_LUONG_CHE_DO!$B$5:$BY$920,76,FALSE)</f>
        <v>435923.07692307694</v>
      </c>
      <c r="U317" s="13">
        <f>VLOOKUP(B317,[1]RPT_CAC_KHOAN_GIAM_TRU!$B$4:$I$472,7,FALSE) + VLOOKUP(B317,[1]RPT_CAC_KHOAN_GIAM_TRU!$B$4:$I$472,8,FALSE)</f>
        <v>145307.69230769231</v>
      </c>
      <c r="V317" s="17">
        <f t="shared" si="8"/>
        <v>7190923.076923077</v>
      </c>
      <c r="W317" s="18">
        <f>VLOOKUP(B317,[1]RPT_BAO_HIEM!$B$5:$N$992,11,FALSE)</f>
        <v>302240</v>
      </c>
      <c r="X317" s="18">
        <f>VLOOKUP(B317,[1]RPT_BAO_HIEM!$B$5:$N$992,12,FALSE)</f>
        <v>56670</v>
      </c>
      <c r="Y317" s="18">
        <f>VLOOKUP(B317,[1]RPT_BAO_HIEM!$B$5:$N$992,13,FALSE)</f>
        <v>37780</v>
      </c>
      <c r="Z317" s="19">
        <f>MIN(VLOOKUP(B317,[1]RPT_DOAN_PHI!$B$5:$H$894,7,FALSE),115000)</f>
        <v>37780</v>
      </c>
      <c r="AA317" s="18">
        <f>VLOOKUP(B317,[1]RPT_THUE!$B$5:$H$850,7,FALSE)</f>
        <v>0</v>
      </c>
      <c r="AB317" s="18">
        <f t="shared" si="9"/>
        <v>434470</v>
      </c>
      <c r="AC317" s="20">
        <f t="shared" si="10"/>
        <v>6756453.076923077</v>
      </c>
      <c r="AD317" s="20"/>
      <c r="AE317" s="20"/>
      <c r="AF317" s="20">
        <f t="shared" si="11"/>
        <v>6756453.076923077</v>
      </c>
    </row>
    <row r="318" spans="1:32" ht="19.5" customHeight="1">
      <c r="A318" s="12">
        <f t="shared" si="12"/>
        <v>312</v>
      </c>
      <c r="B318" s="40">
        <f>[1]GD_CHUNG!B324</f>
        <v>13734</v>
      </c>
      <c r="C318" s="42" t="str">
        <f>[1]GD_CHUNG!C324</f>
        <v>Nguyễn Hữu Lâm</v>
      </c>
      <c r="D318" s="42" t="str">
        <f>[1]GD_CHUNG!D324</f>
        <v>Nhân viên Bốc xếp</v>
      </c>
      <c r="E318" s="13" t="str">
        <f>[1]GD_CHUNG!G324</f>
        <v>HD1N</v>
      </c>
      <c r="F318" s="14">
        <f>VLOOKUP(B318,[1]GD_LCD_HS_LNS!$B$4:$E$993,4,FALSE)</f>
        <v>3778000</v>
      </c>
      <c r="G318" s="55">
        <v>19029389563012</v>
      </c>
      <c r="H318" s="15">
        <f>VLOOKUP(B318,[1]GD_CHAM_CONG!$C$6:$AN$934,38,FALSE)</f>
        <v>27</v>
      </c>
      <c r="I318" s="15">
        <f>VLOOKUP(B318,[1]GD_CHAM_CONG!$C$6:$AS$934,39,FALSE)+VLOOKUP(B318,[1]GD_CHAM_CONG!$C$6:$AS$934,40,FALSE)+VLOOKUP(B318,[1]GD_CHAM_CONG!$C$6:$AS$934,41,FALSE)+VLOOKUP(B318,[1]GD_CHAM_CONG!$C$6:$AS$934,42,FALSE)+VLOOKUP(B318,[1]GD_CHAM_CONG!$C$6:$AS$934,43,FALSE)</f>
        <v>0</v>
      </c>
      <c r="J318" s="15">
        <f>VLOOKUP(B318,[1]GD_CHAM_CONG!$C$6:$AV$934,44,FALSE)+VLOOKUP(B318,[1]GD_CHAM_CONG!$C$6:$AV$934,45,FALSE)+VLOOKUP(B318,[1]GD_CHAM_CONG!$C$6:$AV$934,46,FALSE)</f>
        <v>0</v>
      </c>
      <c r="K318" s="15">
        <f>VLOOKUP(B318,[1]GD_CHAM_CONG!$C$6:$AW$934,47,FALSE)</f>
        <v>0</v>
      </c>
      <c r="L318" s="15">
        <f>VLOOKUP(B318,[1]GD_CHAM_CONG!$C$6:$AZ$934,48,FALSE)</f>
        <v>0</v>
      </c>
      <c r="M318" s="15">
        <f>VLOOKUP(B318,[1]GD_CHAM_CONG!$C$6:$BF$934,50,FALSE)+VLOOKUP(B318,[1]GD_CHAM_CONG!$C$6:$BF$934,51,FALSE)+VLOOKUP(B318,[1]GD_CHAM_CONG!$C$6:$BF$934,52,FALSE)+VLOOKUP(B318,[1]GD_CHAM_CONG!$C$6:$BF$934,53,FALSE)+VLOOKUP(B318,[1]GD_CHAM_CONG!$C$6:$BF$934,54,FALSE)</f>
        <v>0</v>
      </c>
      <c r="N318" s="16">
        <f>VLOOKUP(B318,[1]GD_CHAM_CONG!$C$1:$BK$473,61,FALSE)</f>
        <v>1.05</v>
      </c>
      <c r="O318" s="16">
        <f>VLOOKUP(B318,[1]GD_LCD_HS_LNS!$B$4:$F$469,5,FALSE)</f>
        <v>1.5</v>
      </c>
      <c r="P318" s="17">
        <f>VLOOKUP(B318,[1]RPT_LNS_LUONG_CHE_DO!$B$5:$BC$548,54,FALSE)</f>
        <v>6378750.0000000009</v>
      </c>
      <c r="Q318" s="17">
        <f>VLOOKUP(B318,[1]RPT_LNS_LUONG_CHE_DO!$B$5:$CD$916,81,FALSE)</f>
        <v>0</v>
      </c>
      <c r="R318" s="17">
        <f>VLOOKUP(B318,[1]RPT_PHU_CAP_TN!$B$5:$G$992,6,FALSE)</f>
        <v>0</v>
      </c>
      <c r="S318" s="17">
        <f>VLOOKUP(B318,[1]RPT_TIEN_AN_TRUA!$B$5:$I$993,8,FALSE)</f>
        <v>680000</v>
      </c>
      <c r="T318" s="17">
        <f>VLOOKUP(B318,[1]RPT_LNS_LUONG_CHE_DO!$B$5:$BX$920,75,FALSE)+VLOOKUP(B318,[1]RPT_LNS_LUONG_CHE_DO!$B$5:$BY$920,76,FALSE)</f>
        <v>435923.07692307694</v>
      </c>
      <c r="U318" s="13">
        <f>VLOOKUP(B318,[1]RPT_CAC_KHOAN_GIAM_TRU!$B$4:$I$472,7,FALSE) + VLOOKUP(B318,[1]RPT_CAC_KHOAN_GIAM_TRU!$B$4:$I$472,8,FALSE)</f>
        <v>145307.69230769231</v>
      </c>
      <c r="V318" s="17">
        <f t="shared" si="8"/>
        <v>7494673.0769230779</v>
      </c>
      <c r="W318" s="18">
        <f>VLOOKUP(B318,[1]RPT_BAO_HIEM!$B$5:$N$992,11,FALSE)</f>
        <v>302240</v>
      </c>
      <c r="X318" s="18">
        <f>VLOOKUP(B318,[1]RPT_BAO_HIEM!$B$5:$N$992,12,FALSE)</f>
        <v>56670</v>
      </c>
      <c r="Y318" s="18">
        <f>VLOOKUP(B318,[1]RPT_BAO_HIEM!$B$5:$N$992,13,FALSE)</f>
        <v>37780</v>
      </c>
      <c r="Z318" s="19">
        <f>MIN(VLOOKUP(B318,[1]RPT_DOAN_PHI!$B$5:$H$894,7,FALSE),115000)</f>
        <v>37780</v>
      </c>
      <c r="AA318" s="18">
        <f>VLOOKUP(B318,[1]RPT_THUE!$B$5:$H$850,7,FALSE)</f>
        <v>0</v>
      </c>
      <c r="AB318" s="18">
        <f t="shared" si="9"/>
        <v>434470</v>
      </c>
      <c r="AC318" s="20">
        <f t="shared" si="10"/>
        <v>7060203.0769230779</v>
      </c>
      <c r="AD318" s="20"/>
      <c r="AE318" s="20"/>
      <c r="AF318" s="20">
        <f t="shared" si="11"/>
        <v>7060203.0769230779</v>
      </c>
    </row>
    <row r="319" spans="1:32" ht="19.5" customHeight="1">
      <c r="A319" s="12">
        <f t="shared" si="12"/>
        <v>313</v>
      </c>
      <c r="B319" s="40">
        <f>[1]GD_CHUNG!B325</f>
        <v>13736</v>
      </c>
      <c r="C319" s="42" t="str">
        <f>[1]GD_CHUNG!C325</f>
        <v>Nguyễn Mạnh Tưởng</v>
      </c>
      <c r="D319" s="42" t="str">
        <f>[1]GD_CHUNG!D325</f>
        <v>Nhân viên Bốc xếp</v>
      </c>
      <c r="E319" s="13" t="str">
        <f>[1]GD_CHUNG!G325</f>
        <v>HD1N</v>
      </c>
      <c r="F319" s="14">
        <f>VLOOKUP(B319,[1]GD_LCD_HS_LNS!$B$4:$E$993,4,FALSE)</f>
        <v>3778000</v>
      </c>
      <c r="G319" s="55">
        <v>19029389566011</v>
      </c>
      <c r="H319" s="15">
        <f>VLOOKUP(B319,[1]GD_CHAM_CONG!$C$6:$AN$934,38,FALSE)</f>
        <v>27</v>
      </c>
      <c r="I319" s="15">
        <f>VLOOKUP(B319,[1]GD_CHAM_CONG!$C$6:$AS$934,39,FALSE)+VLOOKUP(B319,[1]GD_CHAM_CONG!$C$6:$AS$934,40,FALSE)+VLOOKUP(B319,[1]GD_CHAM_CONG!$C$6:$AS$934,41,FALSE)+VLOOKUP(B319,[1]GD_CHAM_CONG!$C$6:$AS$934,42,FALSE)+VLOOKUP(B319,[1]GD_CHAM_CONG!$C$6:$AS$934,43,FALSE)</f>
        <v>0</v>
      </c>
      <c r="J319" s="15">
        <f>VLOOKUP(B319,[1]GD_CHAM_CONG!$C$6:$AV$934,44,FALSE)+VLOOKUP(B319,[1]GD_CHAM_CONG!$C$6:$AV$934,45,FALSE)+VLOOKUP(B319,[1]GD_CHAM_CONG!$C$6:$AV$934,46,FALSE)</f>
        <v>0</v>
      </c>
      <c r="K319" s="15">
        <f>VLOOKUP(B319,[1]GD_CHAM_CONG!$C$6:$AW$934,47,FALSE)</f>
        <v>0</v>
      </c>
      <c r="L319" s="15">
        <f>VLOOKUP(B319,[1]GD_CHAM_CONG!$C$6:$AZ$934,48,FALSE)</f>
        <v>0</v>
      </c>
      <c r="M319" s="15">
        <f>VLOOKUP(B319,[1]GD_CHAM_CONG!$C$6:$BF$934,50,FALSE)+VLOOKUP(B319,[1]GD_CHAM_CONG!$C$6:$BF$934,51,FALSE)+VLOOKUP(B319,[1]GD_CHAM_CONG!$C$6:$BF$934,52,FALSE)+VLOOKUP(B319,[1]GD_CHAM_CONG!$C$6:$BF$934,53,FALSE)+VLOOKUP(B319,[1]GD_CHAM_CONG!$C$6:$BF$934,54,FALSE)</f>
        <v>0</v>
      </c>
      <c r="N319" s="16">
        <f>VLOOKUP(B319,[1]GD_CHAM_CONG!$C$1:$BK$473,61,FALSE)</f>
        <v>0.9</v>
      </c>
      <c r="O319" s="16">
        <f>VLOOKUP(B319,[1]GD_LCD_HS_LNS!$B$4:$F$469,5,FALSE)</f>
        <v>1.5</v>
      </c>
      <c r="P319" s="17">
        <f>VLOOKUP(B319,[1]RPT_LNS_LUONG_CHE_DO!$B$5:$BC$548,54,FALSE)</f>
        <v>5467500</v>
      </c>
      <c r="Q319" s="17">
        <f>VLOOKUP(B319,[1]RPT_LNS_LUONG_CHE_DO!$B$5:$CD$916,81,FALSE)</f>
        <v>0</v>
      </c>
      <c r="R319" s="17">
        <f>VLOOKUP(B319,[1]RPT_PHU_CAP_TN!$B$5:$G$992,6,FALSE)</f>
        <v>0</v>
      </c>
      <c r="S319" s="17">
        <f>VLOOKUP(B319,[1]RPT_TIEN_AN_TRUA!$B$5:$I$993,8,FALSE)</f>
        <v>680000</v>
      </c>
      <c r="T319" s="17">
        <f>VLOOKUP(B319,[1]RPT_LNS_LUONG_CHE_DO!$B$5:$BX$920,75,FALSE)+VLOOKUP(B319,[1]RPT_LNS_LUONG_CHE_DO!$B$5:$BY$920,76,FALSE)</f>
        <v>435923.07692307694</v>
      </c>
      <c r="U319" s="13">
        <f>VLOOKUP(B319,[1]RPT_CAC_KHOAN_GIAM_TRU!$B$4:$I$472,7,FALSE) + VLOOKUP(B319,[1]RPT_CAC_KHOAN_GIAM_TRU!$B$4:$I$472,8,FALSE)</f>
        <v>145307.69230769231</v>
      </c>
      <c r="V319" s="17">
        <f t="shared" si="8"/>
        <v>6583423.076923077</v>
      </c>
      <c r="W319" s="18">
        <f>VLOOKUP(B319,[1]RPT_BAO_HIEM!$B$5:$N$992,11,FALSE)</f>
        <v>302240</v>
      </c>
      <c r="X319" s="18">
        <f>VLOOKUP(B319,[1]RPT_BAO_HIEM!$B$5:$N$992,12,FALSE)</f>
        <v>56670</v>
      </c>
      <c r="Y319" s="18">
        <f>VLOOKUP(B319,[1]RPT_BAO_HIEM!$B$5:$N$992,13,FALSE)</f>
        <v>37780</v>
      </c>
      <c r="Z319" s="19">
        <f>MIN(VLOOKUP(B319,[1]RPT_DOAN_PHI!$B$5:$H$894,7,FALSE),115000)</f>
        <v>37780</v>
      </c>
      <c r="AA319" s="18">
        <f>VLOOKUP(B319,[1]RPT_THUE!$B$5:$H$850,7,FALSE)</f>
        <v>0</v>
      </c>
      <c r="AB319" s="18">
        <f t="shared" si="9"/>
        <v>434470</v>
      </c>
      <c r="AC319" s="20">
        <f t="shared" si="10"/>
        <v>6148953.076923077</v>
      </c>
      <c r="AD319" s="20"/>
      <c r="AE319" s="20"/>
      <c r="AF319" s="20">
        <f t="shared" si="11"/>
        <v>6148953.076923077</v>
      </c>
    </row>
    <row r="320" spans="1:32" ht="19.5" customHeight="1">
      <c r="A320" s="12">
        <f t="shared" si="12"/>
        <v>314</v>
      </c>
      <c r="B320" s="40">
        <f>[1]GD_CHUNG!B326</f>
        <v>13737</v>
      </c>
      <c r="C320" s="42" t="str">
        <f>[1]GD_CHUNG!C326</f>
        <v>Nguyễn Minh Hiếu</v>
      </c>
      <c r="D320" s="42" t="str">
        <f>[1]GD_CHUNG!D326</f>
        <v>Nhân viên Bốc xếp</v>
      </c>
      <c r="E320" s="13" t="str">
        <f>[1]GD_CHUNG!G326</f>
        <v>HD1N</v>
      </c>
      <c r="F320" s="14">
        <f>VLOOKUP(B320,[1]GD_LCD_HS_LNS!$B$4:$E$993,4,FALSE)</f>
        <v>3778000</v>
      </c>
      <c r="G320" s="55">
        <v>19026719468020</v>
      </c>
      <c r="H320" s="15">
        <f>VLOOKUP(B320,[1]GD_CHAM_CONG!$C$6:$AN$934,38,FALSE)</f>
        <v>5</v>
      </c>
      <c r="I320" s="15">
        <f>VLOOKUP(B320,[1]GD_CHAM_CONG!$C$6:$AS$934,39,FALSE)+VLOOKUP(B320,[1]GD_CHAM_CONG!$C$6:$AS$934,40,FALSE)+VLOOKUP(B320,[1]GD_CHAM_CONG!$C$6:$AS$934,41,FALSE)+VLOOKUP(B320,[1]GD_CHAM_CONG!$C$6:$AS$934,42,FALSE)+VLOOKUP(B320,[1]GD_CHAM_CONG!$C$6:$AS$934,43,FALSE)</f>
        <v>19</v>
      </c>
      <c r="J320" s="15">
        <f>VLOOKUP(B320,[1]GD_CHAM_CONG!$C$6:$AV$934,44,FALSE)+VLOOKUP(B320,[1]GD_CHAM_CONG!$C$6:$AV$934,45,FALSE)+VLOOKUP(B320,[1]GD_CHAM_CONG!$C$6:$AV$934,46,FALSE)</f>
        <v>0</v>
      </c>
      <c r="K320" s="15">
        <f>VLOOKUP(B320,[1]GD_CHAM_CONG!$C$6:$AW$934,47,FALSE)</f>
        <v>0</v>
      </c>
      <c r="L320" s="15">
        <f>VLOOKUP(B320,[1]GD_CHAM_CONG!$C$6:$AZ$934,48,FALSE)</f>
        <v>3</v>
      </c>
      <c r="M320" s="15">
        <f>VLOOKUP(B320,[1]GD_CHAM_CONG!$C$6:$BF$934,50,FALSE)+VLOOKUP(B320,[1]GD_CHAM_CONG!$C$6:$BF$934,51,FALSE)+VLOOKUP(B320,[1]GD_CHAM_CONG!$C$6:$BF$934,52,FALSE)+VLOOKUP(B320,[1]GD_CHAM_CONG!$C$6:$BF$934,53,FALSE)+VLOOKUP(B320,[1]GD_CHAM_CONG!$C$6:$BF$934,54,FALSE)</f>
        <v>0</v>
      </c>
      <c r="N320" s="16">
        <f>VLOOKUP(B320,[1]GD_CHAM_CONG!$C$1:$BK$473,61,FALSE)</f>
        <v>1</v>
      </c>
      <c r="O320" s="16">
        <f>VLOOKUP(B320,[1]GD_LCD_HS_LNS!$B$4:$F$469,5,FALSE)</f>
        <v>1.5</v>
      </c>
      <c r="P320" s="17">
        <f>VLOOKUP(B320,[1]RPT_LNS_LUONG_CHE_DO!$B$5:$BC$548,54,FALSE)</f>
        <v>1125000</v>
      </c>
      <c r="Q320" s="17">
        <f>VLOOKUP(B320,[1]RPT_LNS_LUONG_CHE_DO!$B$5:$CD$916,81,FALSE)</f>
        <v>435923.07692307694</v>
      </c>
      <c r="R320" s="17">
        <f>VLOOKUP(B320,[1]RPT_PHU_CAP_TN!$B$5:$G$992,6,FALSE)</f>
        <v>0</v>
      </c>
      <c r="S320" s="17">
        <f>VLOOKUP(B320,[1]RPT_TIEN_AN_TRUA!$B$5:$I$993,8,FALSE)</f>
        <v>125925.92592592591</v>
      </c>
      <c r="T320" s="17">
        <f>VLOOKUP(B320,[1]RPT_LNS_LUONG_CHE_DO!$B$5:$BX$920,75,FALSE)+VLOOKUP(B320,[1]RPT_LNS_LUONG_CHE_DO!$B$5:$BY$920,76,FALSE)</f>
        <v>0</v>
      </c>
      <c r="U320" s="13">
        <f>VLOOKUP(B320,[1]RPT_CAC_KHOAN_GIAM_TRU!$B$4:$I$472,7,FALSE) + VLOOKUP(B320,[1]RPT_CAC_KHOAN_GIAM_TRU!$B$4:$I$472,8,FALSE)</f>
        <v>0</v>
      </c>
      <c r="V320" s="17">
        <f t="shared" si="8"/>
        <v>1686849.0028490028</v>
      </c>
      <c r="W320" s="18">
        <f>VLOOKUP(B320,[1]RPT_BAO_HIEM!$B$5:$N$992,11,FALSE)</f>
        <v>302240</v>
      </c>
      <c r="X320" s="18">
        <f>VLOOKUP(B320,[1]RPT_BAO_HIEM!$B$5:$N$992,12,FALSE)</f>
        <v>56670</v>
      </c>
      <c r="Y320" s="18">
        <f>VLOOKUP(B320,[1]RPT_BAO_HIEM!$B$5:$N$992,13,FALSE)</f>
        <v>37780</v>
      </c>
      <c r="Z320" s="19">
        <f>MIN(VLOOKUP(B320,[1]RPT_DOAN_PHI!$B$5:$H$894,7,FALSE),115000)</f>
        <v>37780</v>
      </c>
      <c r="AA320" s="18">
        <f>VLOOKUP(B320,[1]RPT_THUE!$B$5:$H$850,7,FALSE)</f>
        <v>0</v>
      </c>
      <c r="AB320" s="18">
        <f t="shared" si="9"/>
        <v>434470</v>
      </c>
      <c r="AC320" s="20">
        <f t="shared" si="10"/>
        <v>1252379.0028490028</v>
      </c>
      <c r="AD320" s="20"/>
      <c r="AE320" s="20"/>
      <c r="AF320" s="20">
        <f t="shared" si="11"/>
        <v>1252379.0028490028</v>
      </c>
    </row>
    <row r="321" spans="1:32" ht="19.5" customHeight="1">
      <c r="A321" s="12">
        <f t="shared" si="12"/>
        <v>315</v>
      </c>
      <c r="B321" s="40">
        <f>[1]GD_CHUNG!B327</f>
        <v>13738</v>
      </c>
      <c r="C321" s="42" t="str">
        <f>[1]GD_CHUNG!C327</f>
        <v>Lê Văn Hợi</v>
      </c>
      <c r="D321" s="42" t="str">
        <f>[1]GD_CHUNG!D327</f>
        <v>Nhân viên Bốc xếp</v>
      </c>
      <c r="E321" s="13" t="str">
        <f>[1]GD_CHUNG!G327</f>
        <v>HD1N</v>
      </c>
      <c r="F321" s="14">
        <f>VLOOKUP(B321,[1]GD_LCD_HS_LNS!$B$4:$E$993,4,FALSE)</f>
        <v>3778000</v>
      </c>
      <c r="G321" s="54">
        <v>19028053836014</v>
      </c>
      <c r="H321" s="15">
        <f>VLOOKUP(B321,[1]GD_CHAM_CONG!$C$6:$AN$934,38,FALSE)</f>
        <v>27</v>
      </c>
      <c r="I321" s="15">
        <f>VLOOKUP(B321,[1]GD_CHAM_CONG!$C$6:$AS$934,39,FALSE)+VLOOKUP(B321,[1]GD_CHAM_CONG!$C$6:$AS$934,40,FALSE)+VLOOKUP(B321,[1]GD_CHAM_CONG!$C$6:$AS$934,41,FALSE)+VLOOKUP(B321,[1]GD_CHAM_CONG!$C$6:$AS$934,42,FALSE)+VLOOKUP(B321,[1]GD_CHAM_CONG!$C$6:$AS$934,43,FALSE)</f>
        <v>0</v>
      </c>
      <c r="J321" s="15">
        <f>VLOOKUP(B321,[1]GD_CHAM_CONG!$C$6:$AV$934,44,FALSE)+VLOOKUP(B321,[1]GD_CHAM_CONG!$C$6:$AV$934,45,FALSE)+VLOOKUP(B321,[1]GD_CHAM_CONG!$C$6:$AV$934,46,FALSE)</f>
        <v>0</v>
      </c>
      <c r="K321" s="15">
        <f>VLOOKUP(B321,[1]GD_CHAM_CONG!$C$6:$AW$934,47,FALSE)</f>
        <v>0</v>
      </c>
      <c r="L321" s="15">
        <f>VLOOKUP(B321,[1]GD_CHAM_CONG!$C$6:$AZ$934,48,FALSE)</f>
        <v>0</v>
      </c>
      <c r="M321" s="15">
        <f>VLOOKUP(B321,[1]GD_CHAM_CONG!$C$6:$BF$934,50,FALSE)+VLOOKUP(B321,[1]GD_CHAM_CONG!$C$6:$BF$934,51,FALSE)+VLOOKUP(B321,[1]GD_CHAM_CONG!$C$6:$BF$934,52,FALSE)+VLOOKUP(B321,[1]GD_CHAM_CONG!$C$6:$BF$934,53,FALSE)+VLOOKUP(B321,[1]GD_CHAM_CONG!$C$6:$BF$934,54,FALSE)</f>
        <v>0</v>
      </c>
      <c r="N321" s="16">
        <f>VLOOKUP(B321,[1]GD_CHAM_CONG!$C$1:$BK$473,61,FALSE)</f>
        <v>1</v>
      </c>
      <c r="O321" s="16">
        <f>VLOOKUP(B321,[1]GD_LCD_HS_LNS!$B$4:$F$469,5,FALSE)</f>
        <v>1.5</v>
      </c>
      <c r="P321" s="17">
        <f>VLOOKUP(B321,[1]RPT_LNS_LUONG_CHE_DO!$B$5:$BC$548,54,FALSE)</f>
        <v>6075000</v>
      </c>
      <c r="Q321" s="17">
        <f>VLOOKUP(B321,[1]RPT_LNS_LUONG_CHE_DO!$B$5:$CD$916,81,FALSE)</f>
        <v>0</v>
      </c>
      <c r="R321" s="17">
        <f>VLOOKUP(B321,[1]RPT_PHU_CAP_TN!$B$5:$G$992,6,FALSE)</f>
        <v>0</v>
      </c>
      <c r="S321" s="17">
        <f>VLOOKUP(B321,[1]RPT_TIEN_AN_TRUA!$B$5:$I$993,8,FALSE)</f>
        <v>680000</v>
      </c>
      <c r="T321" s="17">
        <f>VLOOKUP(B321,[1]RPT_LNS_LUONG_CHE_DO!$B$5:$BX$920,75,FALSE)+VLOOKUP(B321,[1]RPT_LNS_LUONG_CHE_DO!$B$5:$BY$920,76,FALSE)</f>
        <v>435923.07692307694</v>
      </c>
      <c r="U321" s="13">
        <f>VLOOKUP(B321,[1]RPT_CAC_KHOAN_GIAM_TRU!$B$4:$I$472,7,FALSE) + VLOOKUP(B321,[1]RPT_CAC_KHOAN_GIAM_TRU!$B$4:$I$472,8,FALSE)</f>
        <v>145307.69230769231</v>
      </c>
      <c r="V321" s="17">
        <f t="shared" si="8"/>
        <v>7190923.076923077</v>
      </c>
      <c r="W321" s="18">
        <f>VLOOKUP(B321,[1]RPT_BAO_HIEM!$B$5:$N$992,11,FALSE)</f>
        <v>302240</v>
      </c>
      <c r="X321" s="18">
        <f>VLOOKUP(B321,[1]RPT_BAO_HIEM!$B$5:$N$992,12,FALSE)</f>
        <v>56670</v>
      </c>
      <c r="Y321" s="18">
        <f>VLOOKUP(B321,[1]RPT_BAO_HIEM!$B$5:$N$992,13,FALSE)</f>
        <v>37780</v>
      </c>
      <c r="Z321" s="19">
        <f>MIN(VLOOKUP(B321,[1]RPT_DOAN_PHI!$B$5:$H$894,7,FALSE),115000)</f>
        <v>37780</v>
      </c>
      <c r="AA321" s="18">
        <f>VLOOKUP(B321,[1]RPT_THUE!$B$5:$H$850,7,FALSE)</f>
        <v>0</v>
      </c>
      <c r="AB321" s="18">
        <f t="shared" si="9"/>
        <v>434470</v>
      </c>
      <c r="AC321" s="20">
        <f t="shared" si="10"/>
        <v>6756453.076923077</v>
      </c>
      <c r="AD321" s="20"/>
      <c r="AE321" s="20"/>
      <c r="AF321" s="20">
        <f t="shared" si="11"/>
        <v>6756453.076923077</v>
      </c>
    </row>
    <row r="322" spans="1:32" ht="19.5" customHeight="1">
      <c r="A322" s="12">
        <f t="shared" si="12"/>
        <v>316</v>
      </c>
      <c r="B322" s="40">
        <f>[1]GD_CHUNG!B328</f>
        <v>13739</v>
      </c>
      <c r="C322" s="42" t="str">
        <f>[1]GD_CHUNG!C328</f>
        <v>Bùi Đình Cảnh</v>
      </c>
      <c r="D322" s="42" t="str">
        <f>[1]GD_CHUNG!D328</f>
        <v>Nhân viên Bốc xếp</v>
      </c>
      <c r="E322" s="13" t="str">
        <f>[1]GD_CHUNG!G328</f>
        <v>HD1N</v>
      </c>
      <c r="F322" s="14">
        <f>VLOOKUP(B322,[1]GD_LCD_HS_LNS!$B$4:$E$993,4,FALSE)</f>
        <v>3778000</v>
      </c>
      <c r="G322" s="55">
        <v>19029389567018</v>
      </c>
      <c r="H322" s="15">
        <f>VLOOKUP(B322,[1]GD_CHAM_CONG!$C$6:$AN$934,38,FALSE)</f>
        <v>27</v>
      </c>
      <c r="I322" s="15">
        <f>VLOOKUP(B322,[1]GD_CHAM_CONG!$C$6:$AS$934,39,FALSE)+VLOOKUP(B322,[1]GD_CHAM_CONG!$C$6:$AS$934,40,FALSE)+VLOOKUP(B322,[1]GD_CHAM_CONG!$C$6:$AS$934,41,FALSE)+VLOOKUP(B322,[1]GD_CHAM_CONG!$C$6:$AS$934,42,FALSE)+VLOOKUP(B322,[1]GD_CHAM_CONG!$C$6:$AS$934,43,FALSE)</f>
        <v>0</v>
      </c>
      <c r="J322" s="15">
        <f>VLOOKUP(B322,[1]GD_CHAM_CONG!$C$6:$AV$934,44,FALSE)+VLOOKUP(B322,[1]GD_CHAM_CONG!$C$6:$AV$934,45,FALSE)+VLOOKUP(B322,[1]GD_CHAM_CONG!$C$6:$AV$934,46,FALSE)</f>
        <v>0</v>
      </c>
      <c r="K322" s="15">
        <f>VLOOKUP(B322,[1]GD_CHAM_CONG!$C$6:$AW$934,47,FALSE)</f>
        <v>0</v>
      </c>
      <c r="L322" s="15">
        <f>VLOOKUP(B322,[1]GD_CHAM_CONG!$C$6:$AZ$934,48,FALSE)</f>
        <v>0</v>
      </c>
      <c r="M322" s="15">
        <f>VLOOKUP(B322,[1]GD_CHAM_CONG!$C$6:$BF$934,50,FALSE)+VLOOKUP(B322,[1]GD_CHAM_CONG!$C$6:$BF$934,51,FALSE)+VLOOKUP(B322,[1]GD_CHAM_CONG!$C$6:$BF$934,52,FALSE)+VLOOKUP(B322,[1]GD_CHAM_CONG!$C$6:$BF$934,53,FALSE)+VLOOKUP(B322,[1]GD_CHAM_CONG!$C$6:$BF$934,54,FALSE)</f>
        <v>0</v>
      </c>
      <c r="N322" s="16">
        <f>VLOOKUP(B322,[1]GD_CHAM_CONG!$C$1:$BK$473,61,FALSE)</f>
        <v>1.05</v>
      </c>
      <c r="O322" s="16">
        <f>VLOOKUP(B322,[1]GD_LCD_HS_LNS!$B$4:$F$469,5,FALSE)</f>
        <v>1.5</v>
      </c>
      <c r="P322" s="17">
        <f>VLOOKUP(B322,[1]RPT_LNS_LUONG_CHE_DO!$B$5:$BC$548,54,FALSE)</f>
        <v>6378750.0000000009</v>
      </c>
      <c r="Q322" s="17">
        <f>VLOOKUP(B322,[1]RPT_LNS_LUONG_CHE_DO!$B$5:$CD$916,81,FALSE)</f>
        <v>0</v>
      </c>
      <c r="R322" s="17">
        <f>VLOOKUP(B322,[1]RPT_PHU_CAP_TN!$B$5:$G$992,6,FALSE)</f>
        <v>0</v>
      </c>
      <c r="S322" s="17">
        <f>VLOOKUP(B322,[1]RPT_TIEN_AN_TRUA!$B$5:$I$993,8,FALSE)</f>
        <v>680000</v>
      </c>
      <c r="T322" s="17">
        <f>VLOOKUP(B322,[1]RPT_LNS_LUONG_CHE_DO!$B$5:$BX$920,75,FALSE)+VLOOKUP(B322,[1]RPT_LNS_LUONG_CHE_DO!$B$5:$BY$920,76,FALSE)</f>
        <v>435923.07692307694</v>
      </c>
      <c r="U322" s="13">
        <f>VLOOKUP(B322,[1]RPT_CAC_KHOAN_GIAM_TRU!$B$4:$I$472,7,FALSE) + VLOOKUP(B322,[1]RPT_CAC_KHOAN_GIAM_TRU!$B$4:$I$472,8,FALSE)</f>
        <v>145307.69230769231</v>
      </c>
      <c r="V322" s="17">
        <f t="shared" si="8"/>
        <v>7494673.0769230779</v>
      </c>
      <c r="W322" s="18">
        <f>VLOOKUP(B322,[1]RPT_BAO_HIEM!$B$5:$N$992,11,FALSE)</f>
        <v>302240</v>
      </c>
      <c r="X322" s="18">
        <f>VLOOKUP(B322,[1]RPT_BAO_HIEM!$B$5:$N$992,12,FALSE)</f>
        <v>56670</v>
      </c>
      <c r="Y322" s="18">
        <f>VLOOKUP(B322,[1]RPT_BAO_HIEM!$B$5:$N$992,13,FALSE)</f>
        <v>37780</v>
      </c>
      <c r="Z322" s="19">
        <f>MIN(VLOOKUP(B322,[1]RPT_DOAN_PHI!$B$5:$H$894,7,FALSE),115000)</f>
        <v>37780</v>
      </c>
      <c r="AA322" s="18">
        <f>VLOOKUP(B322,[1]RPT_THUE!$B$5:$H$850,7,FALSE)</f>
        <v>0</v>
      </c>
      <c r="AB322" s="18">
        <f t="shared" si="9"/>
        <v>434470</v>
      </c>
      <c r="AC322" s="20">
        <f t="shared" si="10"/>
        <v>7060203.0769230779</v>
      </c>
      <c r="AD322" s="20"/>
      <c r="AE322" s="20"/>
      <c r="AF322" s="20">
        <f t="shared" si="11"/>
        <v>7060203.0769230779</v>
      </c>
    </row>
    <row r="323" spans="1:32" ht="19.5" customHeight="1">
      <c r="A323" s="12">
        <f t="shared" si="12"/>
        <v>317</v>
      </c>
      <c r="B323" s="40">
        <f>[1]GD_CHUNG!B329</f>
        <v>13740</v>
      </c>
      <c r="C323" s="42" t="str">
        <f>[1]GD_CHUNG!C329</f>
        <v>Nguyễn Đức Duy</v>
      </c>
      <c r="D323" s="42" t="str">
        <f>[1]GD_CHUNG!D329</f>
        <v>Nhân viên Bốc xếp</v>
      </c>
      <c r="E323" s="13" t="str">
        <f>[1]GD_CHUNG!G329</f>
        <v>HD1N</v>
      </c>
      <c r="F323" s="14">
        <f>VLOOKUP(B323,[1]GD_LCD_HS_LNS!$B$4:$E$993,4,FALSE)</f>
        <v>3778000</v>
      </c>
      <c r="G323" s="55">
        <v>19029389574014</v>
      </c>
      <c r="H323" s="15">
        <f>VLOOKUP(B323,[1]GD_CHAM_CONG!$C$6:$AN$934,38,FALSE)</f>
        <v>27</v>
      </c>
      <c r="I323" s="15">
        <f>VLOOKUP(B323,[1]GD_CHAM_CONG!$C$6:$AS$934,39,FALSE)+VLOOKUP(B323,[1]GD_CHAM_CONG!$C$6:$AS$934,40,FALSE)+VLOOKUP(B323,[1]GD_CHAM_CONG!$C$6:$AS$934,41,FALSE)+VLOOKUP(B323,[1]GD_CHAM_CONG!$C$6:$AS$934,42,FALSE)+VLOOKUP(B323,[1]GD_CHAM_CONG!$C$6:$AS$934,43,FALSE)</f>
        <v>0</v>
      </c>
      <c r="J323" s="15">
        <f>VLOOKUP(B323,[1]GD_CHAM_CONG!$C$6:$AV$934,44,FALSE)+VLOOKUP(B323,[1]GD_CHAM_CONG!$C$6:$AV$934,45,FALSE)+VLOOKUP(B323,[1]GD_CHAM_CONG!$C$6:$AV$934,46,FALSE)</f>
        <v>0</v>
      </c>
      <c r="K323" s="15">
        <f>VLOOKUP(B323,[1]GD_CHAM_CONG!$C$6:$AW$934,47,FALSE)</f>
        <v>0</v>
      </c>
      <c r="L323" s="15">
        <f>VLOOKUP(B323,[1]GD_CHAM_CONG!$C$6:$AZ$934,48,FALSE)</f>
        <v>0</v>
      </c>
      <c r="M323" s="15">
        <f>VLOOKUP(B323,[1]GD_CHAM_CONG!$C$6:$BF$934,50,FALSE)+VLOOKUP(B323,[1]GD_CHAM_CONG!$C$6:$BF$934,51,FALSE)+VLOOKUP(B323,[1]GD_CHAM_CONG!$C$6:$BF$934,52,FALSE)+VLOOKUP(B323,[1]GD_CHAM_CONG!$C$6:$BF$934,53,FALSE)+VLOOKUP(B323,[1]GD_CHAM_CONG!$C$6:$BF$934,54,FALSE)</f>
        <v>0</v>
      </c>
      <c r="N323" s="16">
        <f>VLOOKUP(B323,[1]GD_CHAM_CONG!$C$1:$BK$473,61,FALSE)</f>
        <v>1</v>
      </c>
      <c r="O323" s="16">
        <f>VLOOKUP(B323,[1]GD_LCD_HS_LNS!$B$4:$F$469,5,FALSE)</f>
        <v>1.5</v>
      </c>
      <c r="P323" s="17">
        <f>VLOOKUP(B323,[1]RPT_LNS_LUONG_CHE_DO!$B$5:$BC$548,54,FALSE)</f>
        <v>6075000</v>
      </c>
      <c r="Q323" s="17">
        <f>VLOOKUP(B323,[1]RPT_LNS_LUONG_CHE_DO!$B$5:$CD$916,81,FALSE)</f>
        <v>0</v>
      </c>
      <c r="R323" s="17">
        <f>VLOOKUP(B323,[1]RPT_PHU_CAP_TN!$B$5:$G$992,6,FALSE)</f>
        <v>0</v>
      </c>
      <c r="S323" s="17">
        <f>VLOOKUP(B323,[1]RPT_TIEN_AN_TRUA!$B$5:$I$993,8,FALSE)</f>
        <v>680000</v>
      </c>
      <c r="T323" s="17">
        <f>VLOOKUP(B323,[1]RPT_LNS_LUONG_CHE_DO!$B$5:$BX$920,75,FALSE)+VLOOKUP(B323,[1]RPT_LNS_LUONG_CHE_DO!$B$5:$BY$920,76,FALSE)</f>
        <v>435923.07692307694</v>
      </c>
      <c r="U323" s="13">
        <f>VLOOKUP(B323,[1]RPT_CAC_KHOAN_GIAM_TRU!$B$4:$I$472,7,FALSE) + VLOOKUP(B323,[1]RPT_CAC_KHOAN_GIAM_TRU!$B$4:$I$472,8,FALSE)</f>
        <v>145307.69230769231</v>
      </c>
      <c r="V323" s="17">
        <f t="shared" si="8"/>
        <v>7190923.076923077</v>
      </c>
      <c r="W323" s="18">
        <f>VLOOKUP(B323,[1]RPT_BAO_HIEM!$B$5:$N$992,11,FALSE)</f>
        <v>302240</v>
      </c>
      <c r="X323" s="18">
        <f>VLOOKUP(B323,[1]RPT_BAO_HIEM!$B$5:$N$992,12,FALSE)</f>
        <v>56670</v>
      </c>
      <c r="Y323" s="18">
        <f>VLOOKUP(B323,[1]RPT_BAO_HIEM!$B$5:$N$992,13,FALSE)</f>
        <v>37780</v>
      </c>
      <c r="Z323" s="19">
        <f>MIN(VLOOKUP(B323,[1]RPT_DOAN_PHI!$B$5:$H$894,7,FALSE),115000)</f>
        <v>37780</v>
      </c>
      <c r="AA323" s="18">
        <f>VLOOKUP(B323,[1]RPT_THUE!$B$5:$H$850,7,FALSE)</f>
        <v>0</v>
      </c>
      <c r="AB323" s="18">
        <f t="shared" si="9"/>
        <v>434470</v>
      </c>
      <c r="AC323" s="20">
        <f t="shared" si="10"/>
        <v>6756453.076923077</v>
      </c>
      <c r="AD323" s="20"/>
      <c r="AE323" s="20"/>
      <c r="AF323" s="20">
        <f t="shared" si="11"/>
        <v>6756453.076923077</v>
      </c>
    </row>
    <row r="324" spans="1:32" ht="19.5" customHeight="1">
      <c r="A324" s="12">
        <f t="shared" si="12"/>
        <v>318</v>
      </c>
      <c r="B324" s="40">
        <f>[1]GD_CHUNG!B330</f>
        <v>13741</v>
      </c>
      <c r="C324" s="42" t="str">
        <f>[1]GD_CHUNG!C330</f>
        <v>Trương Trung Hải</v>
      </c>
      <c r="D324" s="42" t="str">
        <f>[1]GD_CHUNG!D330</f>
        <v>Nhân viên Bốc xếp</v>
      </c>
      <c r="E324" s="13" t="str">
        <f>[1]GD_CHUNG!G330</f>
        <v>HD1N</v>
      </c>
      <c r="F324" s="14">
        <f>VLOOKUP(B324,[1]GD_LCD_HS_LNS!$B$4:$E$993,4,FALSE)</f>
        <v>3778000</v>
      </c>
      <c r="G324" s="55">
        <v>19029389575010</v>
      </c>
      <c r="H324" s="15">
        <f>VLOOKUP(B324,[1]GD_CHAM_CONG!$C$6:$AN$934,38,FALSE)</f>
        <v>27</v>
      </c>
      <c r="I324" s="15">
        <f>VLOOKUP(B324,[1]GD_CHAM_CONG!$C$6:$AS$934,39,FALSE)+VLOOKUP(B324,[1]GD_CHAM_CONG!$C$6:$AS$934,40,FALSE)+VLOOKUP(B324,[1]GD_CHAM_CONG!$C$6:$AS$934,41,FALSE)+VLOOKUP(B324,[1]GD_CHAM_CONG!$C$6:$AS$934,42,FALSE)+VLOOKUP(B324,[1]GD_CHAM_CONG!$C$6:$AS$934,43,FALSE)</f>
        <v>0</v>
      </c>
      <c r="J324" s="15">
        <f>VLOOKUP(B324,[1]GD_CHAM_CONG!$C$6:$AV$934,44,FALSE)+VLOOKUP(B324,[1]GD_CHAM_CONG!$C$6:$AV$934,45,FALSE)+VLOOKUP(B324,[1]GD_CHAM_CONG!$C$6:$AV$934,46,FALSE)</f>
        <v>0</v>
      </c>
      <c r="K324" s="15">
        <f>VLOOKUP(B324,[1]GD_CHAM_CONG!$C$6:$AW$934,47,FALSE)</f>
        <v>0</v>
      </c>
      <c r="L324" s="15">
        <f>VLOOKUP(B324,[1]GD_CHAM_CONG!$C$6:$AZ$934,48,FALSE)</f>
        <v>0</v>
      </c>
      <c r="M324" s="15">
        <f>VLOOKUP(B324,[1]GD_CHAM_CONG!$C$6:$BF$934,50,FALSE)+VLOOKUP(B324,[1]GD_CHAM_CONG!$C$6:$BF$934,51,FALSE)+VLOOKUP(B324,[1]GD_CHAM_CONG!$C$6:$BF$934,52,FALSE)+VLOOKUP(B324,[1]GD_CHAM_CONG!$C$6:$BF$934,53,FALSE)+VLOOKUP(B324,[1]GD_CHAM_CONG!$C$6:$BF$934,54,FALSE)</f>
        <v>0</v>
      </c>
      <c r="N324" s="16">
        <f>VLOOKUP(B324,[1]GD_CHAM_CONG!$C$1:$BK$473,61,FALSE)</f>
        <v>1</v>
      </c>
      <c r="O324" s="16">
        <f>VLOOKUP(B324,[1]GD_LCD_HS_LNS!$B$4:$F$469,5,FALSE)</f>
        <v>1.5</v>
      </c>
      <c r="P324" s="17">
        <f>VLOOKUP(B324,[1]RPT_LNS_LUONG_CHE_DO!$B$5:$BC$548,54,FALSE)</f>
        <v>6075000</v>
      </c>
      <c r="Q324" s="17">
        <f>VLOOKUP(B324,[1]RPT_LNS_LUONG_CHE_DO!$B$5:$CD$916,81,FALSE)</f>
        <v>0</v>
      </c>
      <c r="R324" s="17">
        <f>VLOOKUP(B324,[1]RPT_PHU_CAP_TN!$B$5:$G$992,6,FALSE)</f>
        <v>0</v>
      </c>
      <c r="S324" s="17">
        <f>VLOOKUP(B324,[1]RPT_TIEN_AN_TRUA!$B$5:$I$993,8,FALSE)</f>
        <v>680000</v>
      </c>
      <c r="T324" s="17">
        <f>VLOOKUP(B324,[1]RPT_LNS_LUONG_CHE_DO!$B$5:$BX$920,75,FALSE)+VLOOKUP(B324,[1]RPT_LNS_LUONG_CHE_DO!$B$5:$BY$920,76,FALSE)</f>
        <v>435923.07692307694</v>
      </c>
      <c r="U324" s="13">
        <f>VLOOKUP(B324,[1]RPT_CAC_KHOAN_GIAM_TRU!$B$4:$I$472,7,FALSE) + VLOOKUP(B324,[1]RPT_CAC_KHOAN_GIAM_TRU!$B$4:$I$472,8,FALSE)</f>
        <v>145307.69230769231</v>
      </c>
      <c r="V324" s="17">
        <f t="shared" si="8"/>
        <v>7190923.076923077</v>
      </c>
      <c r="W324" s="18">
        <f>VLOOKUP(B324,[1]RPT_BAO_HIEM!$B$5:$N$992,11,FALSE)</f>
        <v>302240</v>
      </c>
      <c r="X324" s="18">
        <f>VLOOKUP(B324,[1]RPT_BAO_HIEM!$B$5:$N$992,12,FALSE)</f>
        <v>56670</v>
      </c>
      <c r="Y324" s="18">
        <f>VLOOKUP(B324,[1]RPT_BAO_HIEM!$B$5:$N$992,13,FALSE)</f>
        <v>37780</v>
      </c>
      <c r="Z324" s="19">
        <f>MIN(VLOOKUP(B324,[1]RPT_DOAN_PHI!$B$5:$H$894,7,FALSE),115000)</f>
        <v>37780</v>
      </c>
      <c r="AA324" s="18">
        <f>VLOOKUP(B324,[1]RPT_THUE!$B$5:$H$850,7,FALSE)</f>
        <v>0</v>
      </c>
      <c r="AB324" s="18">
        <f t="shared" si="9"/>
        <v>434470</v>
      </c>
      <c r="AC324" s="20">
        <f t="shared" si="10"/>
        <v>6756453.076923077</v>
      </c>
      <c r="AD324" s="20"/>
      <c r="AE324" s="20"/>
      <c r="AF324" s="20">
        <f t="shared" si="11"/>
        <v>6756453.076923077</v>
      </c>
    </row>
    <row r="325" spans="1:32" ht="19.5" customHeight="1">
      <c r="A325" s="12">
        <f t="shared" si="12"/>
        <v>319</v>
      </c>
      <c r="B325" s="40">
        <f>[1]GD_CHUNG!B331</f>
        <v>13817</v>
      </c>
      <c r="C325" s="42" t="str">
        <f>[1]GD_CHUNG!C331</f>
        <v>Cù Quốc Trịnh</v>
      </c>
      <c r="D325" s="42" t="str">
        <f>[1]GD_CHUNG!D331</f>
        <v>Nhân viên Bốc xếp</v>
      </c>
      <c r="E325" s="13" t="str">
        <f>[1]GD_CHUNG!G331</f>
        <v>HD1N</v>
      </c>
      <c r="F325" s="14">
        <f>VLOOKUP(B325,[1]GD_LCD_HS_LNS!$B$4:$E$993,4,FALSE)</f>
        <v>3778000</v>
      </c>
      <c r="G325" s="55">
        <v>19029389559015</v>
      </c>
      <c r="H325" s="15">
        <f>VLOOKUP(B325,[1]GD_CHAM_CONG!$C$6:$AN$934,38,FALSE)</f>
        <v>27</v>
      </c>
      <c r="I325" s="15">
        <f>VLOOKUP(B325,[1]GD_CHAM_CONG!$C$6:$AS$934,39,FALSE)+VLOOKUP(B325,[1]GD_CHAM_CONG!$C$6:$AS$934,40,FALSE)+VLOOKUP(B325,[1]GD_CHAM_CONG!$C$6:$AS$934,41,FALSE)+VLOOKUP(B325,[1]GD_CHAM_CONG!$C$6:$AS$934,42,FALSE)+VLOOKUP(B325,[1]GD_CHAM_CONG!$C$6:$AS$934,43,FALSE)</f>
        <v>0</v>
      </c>
      <c r="J325" s="15">
        <f>VLOOKUP(B325,[1]GD_CHAM_CONG!$C$6:$AV$934,44,FALSE)+VLOOKUP(B325,[1]GD_CHAM_CONG!$C$6:$AV$934,45,FALSE)+VLOOKUP(B325,[1]GD_CHAM_CONG!$C$6:$AV$934,46,FALSE)</f>
        <v>0</v>
      </c>
      <c r="K325" s="15">
        <f>VLOOKUP(B325,[1]GD_CHAM_CONG!$C$6:$AW$934,47,FALSE)</f>
        <v>0</v>
      </c>
      <c r="L325" s="15">
        <f>VLOOKUP(B325,[1]GD_CHAM_CONG!$C$6:$AZ$934,48,FALSE)</f>
        <v>0</v>
      </c>
      <c r="M325" s="15">
        <f>VLOOKUP(B325,[1]GD_CHAM_CONG!$C$6:$BF$934,50,FALSE)+VLOOKUP(B325,[1]GD_CHAM_CONG!$C$6:$BF$934,51,FALSE)+VLOOKUP(B325,[1]GD_CHAM_CONG!$C$6:$BF$934,52,FALSE)+VLOOKUP(B325,[1]GD_CHAM_CONG!$C$6:$BF$934,53,FALSE)+VLOOKUP(B325,[1]GD_CHAM_CONG!$C$6:$BF$934,54,FALSE)</f>
        <v>0</v>
      </c>
      <c r="N325" s="16">
        <f>VLOOKUP(B325,[1]GD_CHAM_CONG!$C$1:$BK$473,61,FALSE)</f>
        <v>1</v>
      </c>
      <c r="O325" s="16">
        <f>VLOOKUP(B325,[1]GD_LCD_HS_LNS!$B$4:$F$469,5,FALSE)</f>
        <v>1.5</v>
      </c>
      <c r="P325" s="17">
        <f>VLOOKUP(B325,[1]RPT_LNS_LUONG_CHE_DO!$B$5:$BC$548,54,FALSE)</f>
        <v>6075000</v>
      </c>
      <c r="Q325" s="17">
        <f>VLOOKUP(B325,[1]RPT_LNS_LUONG_CHE_DO!$B$5:$CD$916,81,FALSE)</f>
        <v>0</v>
      </c>
      <c r="R325" s="17">
        <f>VLOOKUP(B325,[1]RPT_PHU_CAP_TN!$B$5:$G$992,6,FALSE)</f>
        <v>0</v>
      </c>
      <c r="S325" s="17">
        <f>VLOOKUP(B325,[1]RPT_TIEN_AN_TRUA!$B$5:$I$993,8,FALSE)</f>
        <v>680000</v>
      </c>
      <c r="T325" s="17">
        <f>VLOOKUP(B325,[1]RPT_LNS_LUONG_CHE_DO!$B$5:$BX$920,75,FALSE)+VLOOKUP(B325,[1]RPT_LNS_LUONG_CHE_DO!$B$5:$BY$920,76,FALSE)</f>
        <v>435923.07692307694</v>
      </c>
      <c r="U325" s="13">
        <f>VLOOKUP(B325,[1]RPT_CAC_KHOAN_GIAM_TRU!$B$4:$I$472,7,FALSE) + VLOOKUP(B325,[1]RPT_CAC_KHOAN_GIAM_TRU!$B$4:$I$472,8,FALSE)</f>
        <v>145307.69230769231</v>
      </c>
      <c r="V325" s="17">
        <f t="shared" si="8"/>
        <v>7190923.076923077</v>
      </c>
      <c r="W325" s="18">
        <f>VLOOKUP(B325,[1]RPT_BAO_HIEM!$B$5:$N$992,11,FALSE)</f>
        <v>302240</v>
      </c>
      <c r="X325" s="18">
        <f>VLOOKUP(B325,[1]RPT_BAO_HIEM!$B$5:$N$992,12,FALSE)</f>
        <v>56670</v>
      </c>
      <c r="Y325" s="18">
        <f>VLOOKUP(B325,[1]RPT_BAO_HIEM!$B$5:$N$992,13,FALSE)</f>
        <v>37780</v>
      </c>
      <c r="Z325" s="19">
        <f>MIN(VLOOKUP(B325,[1]RPT_DOAN_PHI!$B$5:$H$894,7,FALSE),115000)</f>
        <v>37780</v>
      </c>
      <c r="AA325" s="18">
        <f>VLOOKUP(B325,[1]RPT_THUE!$B$5:$H$850,7,FALSE)</f>
        <v>0</v>
      </c>
      <c r="AB325" s="18">
        <f t="shared" si="9"/>
        <v>434470</v>
      </c>
      <c r="AC325" s="20">
        <f t="shared" si="10"/>
        <v>6756453.076923077</v>
      </c>
      <c r="AD325" s="20"/>
      <c r="AE325" s="20"/>
      <c r="AF325" s="20">
        <f t="shared" si="11"/>
        <v>6756453.076923077</v>
      </c>
    </row>
    <row r="326" spans="1:32" ht="19.5" customHeight="1">
      <c r="A326" s="12">
        <f t="shared" si="12"/>
        <v>320</v>
      </c>
      <c r="B326" s="40">
        <f>[1]GD_CHUNG!B332</f>
        <v>201516</v>
      </c>
      <c r="C326" s="42" t="str">
        <f>[1]GD_CHUNG!C332</f>
        <v>Nguyễn Trọng Thi</v>
      </c>
      <c r="D326" s="42" t="str">
        <f>[1]GD_CHUNG!D332</f>
        <v>Nhân viên Bốc xếp</v>
      </c>
      <c r="E326" s="13" t="str">
        <f>[1]GD_CHUNG!G332</f>
        <v>HD1N</v>
      </c>
      <c r="F326" s="14">
        <f>VLOOKUP(B326,[1]GD_LCD_HS_LNS!$B$4:$E$993,4,FALSE)</f>
        <v>3778000</v>
      </c>
      <c r="G326" s="55">
        <v>19029389577013</v>
      </c>
      <c r="H326" s="15">
        <f>VLOOKUP(B326,[1]GD_CHAM_CONG!$C$6:$AN$934,38,FALSE)</f>
        <v>27</v>
      </c>
      <c r="I326" s="15">
        <f>VLOOKUP(B326,[1]GD_CHAM_CONG!$C$6:$AS$934,39,FALSE)+VLOOKUP(B326,[1]GD_CHAM_CONG!$C$6:$AS$934,40,FALSE)+VLOOKUP(B326,[1]GD_CHAM_CONG!$C$6:$AS$934,41,FALSE)+VLOOKUP(B326,[1]GD_CHAM_CONG!$C$6:$AS$934,42,FALSE)+VLOOKUP(B326,[1]GD_CHAM_CONG!$C$6:$AS$934,43,FALSE)</f>
        <v>0</v>
      </c>
      <c r="J326" s="15">
        <f>VLOOKUP(B326,[1]GD_CHAM_CONG!$C$6:$AV$934,44,FALSE)+VLOOKUP(B326,[1]GD_CHAM_CONG!$C$6:$AV$934,45,FALSE)+VLOOKUP(B326,[1]GD_CHAM_CONG!$C$6:$AV$934,46,FALSE)</f>
        <v>0</v>
      </c>
      <c r="K326" s="15">
        <f>VLOOKUP(B326,[1]GD_CHAM_CONG!$C$6:$AW$934,47,FALSE)</f>
        <v>0</v>
      </c>
      <c r="L326" s="15">
        <f>VLOOKUP(B326,[1]GD_CHAM_CONG!$C$6:$AZ$934,48,FALSE)</f>
        <v>0</v>
      </c>
      <c r="M326" s="15">
        <f>VLOOKUP(B326,[1]GD_CHAM_CONG!$C$6:$BF$934,50,FALSE)+VLOOKUP(B326,[1]GD_CHAM_CONG!$C$6:$BF$934,51,FALSE)+VLOOKUP(B326,[1]GD_CHAM_CONG!$C$6:$BF$934,52,FALSE)+VLOOKUP(B326,[1]GD_CHAM_CONG!$C$6:$BF$934,53,FALSE)+VLOOKUP(B326,[1]GD_CHAM_CONG!$C$6:$BF$934,54,FALSE)</f>
        <v>0</v>
      </c>
      <c r="N326" s="16">
        <f>VLOOKUP(B326,[1]GD_CHAM_CONG!$C$1:$BK$473,61,FALSE)</f>
        <v>1</v>
      </c>
      <c r="O326" s="16">
        <f>VLOOKUP(B326,[1]GD_LCD_HS_LNS!$B$4:$F$469,5,FALSE)</f>
        <v>1.5</v>
      </c>
      <c r="P326" s="17">
        <f>VLOOKUP(B326,[1]RPT_LNS_LUONG_CHE_DO!$B$5:$BC$548,54,FALSE)</f>
        <v>6075000</v>
      </c>
      <c r="Q326" s="17">
        <f>VLOOKUP(B326,[1]RPT_LNS_LUONG_CHE_DO!$B$5:$CD$916,81,FALSE)</f>
        <v>0</v>
      </c>
      <c r="R326" s="17">
        <f>VLOOKUP(B326,[1]RPT_PHU_CAP_TN!$B$5:$G$992,6,FALSE)</f>
        <v>0</v>
      </c>
      <c r="S326" s="17">
        <f>VLOOKUP(B326,[1]RPT_TIEN_AN_TRUA!$B$5:$I$993,8,FALSE)</f>
        <v>680000</v>
      </c>
      <c r="T326" s="17">
        <f>VLOOKUP(B326,[1]RPT_LNS_LUONG_CHE_DO!$B$5:$BX$920,75,FALSE)+VLOOKUP(B326,[1]RPT_LNS_LUONG_CHE_DO!$B$5:$BY$920,76,FALSE)</f>
        <v>435923.07692307694</v>
      </c>
      <c r="U326" s="13">
        <f>VLOOKUP(B326,[1]RPT_CAC_KHOAN_GIAM_TRU!$B$4:$I$472,7,FALSE) + VLOOKUP(B326,[1]RPT_CAC_KHOAN_GIAM_TRU!$B$4:$I$472,8,FALSE)</f>
        <v>145307.69230769231</v>
      </c>
      <c r="V326" s="17">
        <f t="shared" si="8"/>
        <v>7190923.076923077</v>
      </c>
      <c r="W326" s="18">
        <f>VLOOKUP(B326,[1]RPT_BAO_HIEM!$B$5:$N$992,11,FALSE)</f>
        <v>302240</v>
      </c>
      <c r="X326" s="18">
        <f>VLOOKUP(B326,[1]RPT_BAO_HIEM!$B$5:$N$992,12,FALSE)</f>
        <v>56670</v>
      </c>
      <c r="Y326" s="18">
        <f>VLOOKUP(B326,[1]RPT_BAO_HIEM!$B$5:$N$992,13,FALSE)</f>
        <v>37780</v>
      </c>
      <c r="Z326" s="19">
        <f>MIN(VLOOKUP(B326,[1]RPT_DOAN_PHI!$B$5:$H$894,7,FALSE),115000)</f>
        <v>37780</v>
      </c>
      <c r="AA326" s="18">
        <f>VLOOKUP(B326,[1]RPT_THUE!$B$5:$H$850,7,FALSE)</f>
        <v>0</v>
      </c>
      <c r="AB326" s="18">
        <f t="shared" si="9"/>
        <v>434470</v>
      </c>
      <c r="AC326" s="20">
        <f t="shared" si="10"/>
        <v>6756453.076923077</v>
      </c>
      <c r="AD326" s="20"/>
      <c r="AE326" s="20"/>
      <c r="AF326" s="20">
        <f t="shared" si="11"/>
        <v>6756453.076923077</v>
      </c>
    </row>
    <row r="327" spans="1:32" ht="19.5" customHeight="1">
      <c r="A327" s="12">
        <f t="shared" si="12"/>
        <v>321</v>
      </c>
      <c r="B327" s="40">
        <f>[1]GD_CHUNG!B333</f>
        <v>10681</v>
      </c>
      <c r="C327" s="42" t="str">
        <f>[1]GD_CHUNG!C333</f>
        <v>Trần Văn Minh</v>
      </c>
      <c r="D327" s="42" t="str">
        <f>[1]GD_CHUNG!D333</f>
        <v>NV Lái xe - VHTTB</v>
      </c>
      <c r="E327" s="13" t="str">
        <f>[1]GD_CHUNG!G333</f>
        <v>HDKX</v>
      </c>
      <c r="F327" s="14">
        <f>VLOOKUP(B327,[1]GD_LCD_HS_LNS!$B$4:$E$993,4,FALSE)</f>
        <v>4921000</v>
      </c>
      <c r="G327" s="54">
        <f>VLOOKUP(B327,[1]GD_CHUNG!$B$5:$N$532,13,FALSE)</f>
        <v>10522162833019</v>
      </c>
      <c r="H327" s="15">
        <f>VLOOKUP(B327,[1]GD_CHAM_CONG!$C$6:$AN$934,38,FALSE)</f>
        <v>27</v>
      </c>
      <c r="I327" s="15">
        <f>VLOOKUP(B327,[1]GD_CHAM_CONG!$C$6:$AS$934,39,FALSE)+VLOOKUP(B327,[1]GD_CHAM_CONG!$C$6:$AS$934,40,FALSE)+VLOOKUP(B327,[1]GD_CHAM_CONG!$C$6:$AS$934,41,FALSE)+VLOOKUP(B327,[1]GD_CHAM_CONG!$C$6:$AS$934,42,FALSE)+VLOOKUP(B327,[1]GD_CHAM_CONG!$C$6:$AS$934,43,FALSE)</f>
        <v>0</v>
      </c>
      <c r="J327" s="15">
        <f>VLOOKUP(B327,[1]GD_CHAM_CONG!$C$6:$AV$934,44,FALSE)+VLOOKUP(B327,[1]GD_CHAM_CONG!$C$6:$AV$934,45,FALSE)+VLOOKUP(B327,[1]GD_CHAM_CONG!$C$6:$AV$934,46,FALSE)</f>
        <v>0</v>
      </c>
      <c r="K327" s="15">
        <f>VLOOKUP(B327,[1]GD_CHAM_CONG!$C$6:$AW$934,47,FALSE)</f>
        <v>0</v>
      </c>
      <c r="L327" s="15">
        <f>VLOOKUP(B327,[1]GD_CHAM_CONG!$C$6:$AZ$934,48,FALSE)</f>
        <v>0</v>
      </c>
      <c r="M327" s="15">
        <f>VLOOKUP(B327,[1]GD_CHAM_CONG!$C$6:$BF$934,50,FALSE)+VLOOKUP(B327,[1]GD_CHAM_CONG!$C$6:$BF$934,51,FALSE)+VLOOKUP(B327,[1]GD_CHAM_CONG!$C$6:$BF$934,52,FALSE)+VLOOKUP(B327,[1]GD_CHAM_CONG!$C$6:$BF$934,53,FALSE)+VLOOKUP(B327,[1]GD_CHAM_CONG!$C$6:$BF$934,54,FALSE)</f>
        <v>0</v>
      </c>
      <c r="N327" s="15">
        <f>VLOOKUP(B327,[1]GD_CHAM_CONG!$C$1:$BK$473,61,FALSE)</f>
        <v>1</v>
      </c>
      <c r="O327" s="16">
        <f>VLOOKUP(B327,[1]GD_LCD_HS_LNS!$B$4:$F$469,5,FALSE)</f>
        <v>2.02</v>
      </c>
      <c r="P327" s="17">
        <f>VLOOKUP(B327,[1]RPT_LNS_LUONG_CHE_DO!$B$5:$BC$548,54,FALSE)</f>
        <v>9090000</v>
      </c>
      <c r="Q327" s="17">
        <f>VLOOKUP(B327,[1]RPT_LNS_LUONG_CHE_DO!$B$5:$CD$916,81,FALSE)</f>
        <v>0</v>
      </c>
      <c r="R327" s="17">
        <f>VLOOKUP(B327,[1]RPT_PHU_CAP_TN!$B$5:$G$992,6,FALSE)</f>
        <v>155000</v>
      </c>
      <c r="S327" s="17">
        <f>VLOOKUP(B327,[1]RPT_TIEN_AN_TRUA!$B$5:$I$993,8,FALSE)</f>
        <v>680000</v>
      </c>
      <c r="T327" s="17">
        <f>VLOOKUP(B327,[1]RPT_LNS_LUONG_CHE_DO!$B$5:$BX$920,75,FALSE)+VLOOKUP(B327,[1]RPT_LNS_LUONG_CHE_DO!$B$5:$BY$920,76,FALSE)</f>
        <v>567807.69230769237</v>
      </c>
      <c r="U327" s="13">
        <f>VLOOKUP(B327,[1]RPT_CAC_KHOAN_GIAM_TRU!$B$4:$I$472,7,FALSE) + VLOOKUP(B327,[1]RPT_CAC_KHOAN_GIAM_TRU!$B$4:$I$472,8,FALSE)</f>
        <v>189269.23076923078</v>
      </c>
      <c r="V327" s="17">
        <f t="shared" si="8"/>
        <v>10492807.692307692</v>
      </c>
      <c r="W327" s="18">
        <f>VLOOKUP(B327,[1]RPT_BAO_HIEM!$B$5:$N$992,11,FALSE)</f>
        <v>393680</v>
      </c>
      <c r="X327" s="18">
        <f>VLOOKUP(B327,[1]RPT_BAO_HIEM!$B$5:$N$992,12,FALSE)</f>
        <v>73815</v>
      </c>
      <c r="Y327" s="18">
        <f>VLOOKUP(B327,[1]RPT_BAO_HIEM!$B$5:$N$992,13,FALSE)</f>
        <v>49210</v>
      </c>
      <c r="Z327" s="19">
        <f>MIN(VLOOKUP(B327,[1]RPT_DOAN_PHI!$B$5:$H$894,7,FALSE),115000)</f>
        <v>49210</v>
      </c>
      <c r="AA327" s="18">
        <f>VLOOKUP(B327,[1]RPT_THUE!$B$5:$H$850,7,FALSE)</f>
        <v>0</v>
      </c>
      <c r="AB327" s="18">
        <f t="shared" si="9"/>
        <v>565915</v>
      </c>
      <c r="AC327" s="20">
        <f t="shared" si="10"/>
        <v>9926892.692307692</v>
      </c>
      <c r="AD327" s="20"/>
      <c r="AE327" s="20"/>
      <c r="AF327" s="20">
        <f t="shared" si="11"/>
        <v>9926892.692307692</v>
      </c>
    </row>
    <row r="328" spans="1:32" ht="19.5" customHeight="1">
      <c r="A328" s="12">
        <f t="shared" si="12"/>
        <v>322</v>
      </c>
      <c r="B328" s="40">
        <f>[1]GD_CHUNG!B334</f>
        <v>10682</v>
      </c>
      <c r="C328" s="42" t="str">
        <f>[1]GD_CHUNG!C334</f>
        <v>Nguyễn Gia Chiến</v>
      </c>
      <c r="D328" s="42" t="str">
        <f>[1]GD_CHUNG!D334</f>
        <v>NV Lái xe - VHTTB</v>
      </c>
      <c r="E328" s="13" t="str">
        <f>[1]GD_CHUNG!G334</f>
        <v>HDKX</v>
      </c>
      <c r="F328" s="14">
        <f>VLOOKUP(B328,[1]GD_LCD_HS_LNS!$B$4:$E$993,4,FALSE)</f>
        <v>4921000</v>
      </c>
      <c r="G328" s="54">
        <f>VLOOKUP(B328,[1]GD_CHUNG!$B$5:$N$532,13,FALSE)</f>
        <v>10522201381015</v>
      </c>
      <c r="H328" s="15">
        <f>VLOOKUP(B328,[1]GD_CHAM_CONG!$C$6:$AN$934,38,FALSE)</f>
        <v>27</v>
      </c>
      <c r="I328" s="15">
        <f>VLOOKUP(B328,[1]GD_CHAM_CONG!$C$6:$AS$934,39,FALSE)+VLOOKUP(B328,[1]GD_CHAM_CONG!$C$6:$AS$934,40,FALSE)+VLOOKUP(B328,[1]GD_CHAM_CONG!$C$6:$AS$934,41,FALSE)+VLOOKUP(B328,[1]GD_CHAM_CONG!$C$6:$AS$934,42,FALSE)+VLOOKUP(B328,[1]GD_CHAM_CONG!$C$6:$AS$934,43,FALSE)</f>
        <v>0</v>
      </c>
      <c r="J328" s="15">
        <f>VLOOKUP(B328,[1]GD_CHAM_CONG!$C$6:$AV$934,44,FALSE)+VLOOKUP(B328,[1]GD_CHAM_CONG!$C$6:$AV$934,45,FALSE)+VLOOKUP(B328,[1]GD_CHAM_CONG!$C$6:$AV$934,46,FALSE)</f>
        <v>0</v>
      </c>
      <c r="K328" s="15">
        <f>VLOOKUP(B328,[1]GD_CHAM_CONG!$C$6:$AW$934,47,FALSE)</f>
        <v>0</v>
      </c>
      <c r="L328" s="15">
        <f>VLOOKUP(B328,[1]GD_CHAM_CONG!$C$6:$AZ$934,48,FALSE)</f>
        <v>0</v>
      </c>
      <c r="M328" s="15">
        <f>VLOOKUP(B328,[1]GD_CHAM_CONG!$C$6:$BF$934,50,FALSE)+VLOOKUP(B328,[1]GD_CHAM_CONG!$C$6:$BF$934,51,FALSE)+VLOOKUP(B328,[1]GD_CHAM_CONG!$C$6:$BF$934,52,FALSE)+VLOOKUP(B328,[1]GD_CHAM_CONG!$C$6:$BF$934,53,FALSE)+VLOOKUP(B328,[1]GD_CHAM_CONG!$C$6:$BF$934,54,FALSE)</f>
        <v>0</v>
      </c>
      <c r="N328" s="16">
        <f>VLOOKUP(B328,[1]GD_CHAM_CONG!$C$1:$BK$473,61,FALSE)</f>
        <v>1</v>
      </c>
      <c r="O328" s="16">
        <f>VLOOKUP(B328,[1]GD_LCD_HS_LNS!$B$4:$F$469,5,FALSE)</f>
        <v>2.12</v>
      </c>
      <c r="P328" s="17">
        <f>VLOOKUP(B328,[1]RPT_LNS_LUONG_CHE_DO!$B$5:$BC$548,54,FALSE)</f>
        <v>9540000</v>
      </c>
      <c r="Q328" s="17">
        <f>VLOOKUP(B328,[1]RPT_LNS_LUONG_CHE_DO!$B$5:$CD$916,81,FALSE)</f>
        <v>0</v>
      </c>
      <c r="R328" s="17">
        <f>VLOOKUP(B328,[1]RPT_PHU_CAP_TN!$B$5:$G$992,6,FALSE)</f>
        <v>0</v>
      </c>
      <c r="S328" s="17">
        <f>VLOOKUP(B328,[1]RPT_TIEN_AN_TRUA!$B$5:$I$993,8,FALSE)</f>
        <v>680000</v>
      </c>
      <c r="T328" s="17">
        <f>VLOOKUP(B328,[1]RPT_LNS_LUONG_CHE_DO!$B$5:$BX$920,75,FALSE)+VLOOKUP(B328,[1]RPT_LNS_LUONG_CHE_DO!$B$5:$BY$920,76,FALSE)</f>
        <v>0</v>
      </c>
      <c r="U328" s="13">
        <f>VLOOKUP(B328,[1]RPT_CAC_KHOAN_GIAM_TRU!$B$4:$I$472,7,FALSE) + VLOOKUP(B328,[1]RPT_CAC_KHOAN_GIAM_TRU!$B$4:$I$472,8,FALSE)</f>
        <v>0</v>
      </c>
      <c r="V328" s="17">
        <f t="shared" si="8"/>
        <v>10220000</v>
      </c>
      <c r="W328" s="18">
        <f>VLOOKUP(B328,[1]RPT_BAO_HIEM!$B$5:$N$992,11,FALSE)</f>
        <v>393680</v>
      </c>
      <c r="X328" s="18">
        <f>VLOOKUP(B328,[1]RPT_BAO_HIEM!$B$5:$N$992,12,FALSE)</f>
        <v>73815</v>
      </c>
      <c r="Y328" s="18">
        <f>VLOOKUP(B328,[1]RPT_BAO_HIEM!$B$5:$N$992,13,FALSE)</f>
        <v>49210</v>
      </c>
      <c r="Z328" s="19">
        <f>MIN(VLOOKUP(B328,[1]RPT_DOAN_PHI!$B$5:$H$894,7,FALSE),115000)</f>
        <v>49210</v>
      </c>
      <c r="AA328" s="18">
        <f>VLOOKUP(B328,[1]RPT_THUE!$B$5:$H$850,7,FALSE)</f>
        <v>1164.75</v>
      </c>
      <c r="AB328" s="18">
        <f t="shared" si="9"/>
        <v>567079.75</v>
      </c>
      <c r="AC328" s="20">
        <f t="shared" si="10"/>
        <v>9652920.25</v>
      </c>
      <c r="AD328" s="21"/>
      <c r="AE328" s="20"/>
      <c r="AF328" s="20">
        <f t="shared" si="11"/>
        <v>9652920.25</v>
      </c>
    </row>
    <row r="329" spans="1:32" ht="19.5" customHeight="1">
      <c r="A329" s="12">
        <f t="shared" ref="A329:A392" si="13">+A328+1</f>
        <v>323</v>
      </c>
      <c r="B329" s="40">
        <f>[1]GD_CHUNG!B335</f>
        <v>10683</v>
      </c>
      <c r="C329" s="42" t="str">
        <f>[1]GD_CHUNG!C335</f>
        <v>Nguyễn Trung Sơn</v>
      </c>
      <c r="D329" s="42" t="str">
        <f>[1]GD_CHUNG!D335</f>
        <v>NV Lái xe - VHTTB</v>
      </c>
      <c r="E329" s="13" t="str">
        <f>[1]GD_CHUNG!G335</f>
        <v>HDKX</v>
      </c>
      <c r="F329" s="14">
        <f>VLOOKUP(B329,[1]GD_LCD_HS_LNS!$B$4:$E$993,4,FALSE)</f>
        <v>4921000</v>
      </c>
      <c r="G329" s="54">
        <f>VLOOKUP(B329,[1]GD_CHUNG!$B$5:$N$532,13,FALSE)</f>
        <v>10522162724015</v>
      </c>
      <c r="H329" s="15">
        <f>VLOOKUP(B329,[1]GD_CHAM_CONG!$C$6:$AN$934,38,FALSE)</f>
        <v>27</v>
      </c>
      <c r="I329" s="15">
        <f>VLOOKUP(B329,[1]GD_CHAM_CONG!$C$6:$AS$934,39,FALSE)+VLOOKUP(B329,[1]GD_CHAM_CONG!$C$6:$AS$934,40,FALSE)+VLOOKUP(B329,[1]GD_CHAM_CONG!$C$6:$AS$934,41,FALSE)+VLOOKUP(B329,[1]GD_CHAM_CONG!$C$6:$AS$934,42,FALSE)+VLOOKUP(B329,[1]GD_CHAM_CONG!$C$6:$AS$934,43,FALSE)</f>
        <v>0</v>
      </c>
      <c r="J329" s="15">
        <f>VLOOKUP(B329,[1]GD_CHAM_CONG!$C$6:$AV$934,44,FALSE)+VLOOKUP(B329,[1]GD_CHAM_CONG!$C$6:$AV$934,45,FALSE)+VLOOKUP(B329,[1]GD_CHAM_CONG!$C$6:$AV$934,46,FALSE)</f>
        <v>0</v>
      </c>
      <c r="K329" s="15">
        <f>VLOOKUP(B329,[1]GD_CHAM_CONG!$C$6:$AW$934,47,FALSE)</f>
        <v>0</v>
      </c>
      <c r="L329" s="15">
        <f>VLOOKUP(B329,[1]GD_CHAM_CONG!$C$6:$AZ$934,48,FALSE)</f>
        <v>0</v>
      </c>
      <c r="M329" s="15">
        <f>VLOOKUP(B329,[1]GD_CHAM_CONG!$C$6:$BF$934,50,FALSE)+VLOOKUP(B329,[1]GD_CHAM_CONG!$C$6:$BF$934,51,FALSE)+VLOOKUP(B329,[1]GD_CHAM_CONG!$C$6:$BF$934,52,FALSE)+VLOOKUP(B329,[1]GD_CHAM_CONG!$C$6:$BF$934,53,FALSE)+VLOOKUP(B329,[1]GD_CHAM_CONG!$C$6:$BF$934,54,FALSE)</f>
        <v>0</v>
      </c>
      <c r="N329" s="16">
        <f>VLOOKUP(B329,[1]GD_CHAM_CONG!$C$1:$BK$473,61,FALSE)</f>
        <v>1</v>
      </c>
      <c r="O329" s="16">
        <f>VLOOKUP(B329,[1]GD_LCD_HS_LNS!$B$4:$F$469,5,FALSE)</f>
        <v>2.02</v>
      </c>
      <c r="P329" s="17">
        <f>VLOOKUP(B329,[1]RPT_LNS_LUONG_CHE_DO!$B$5:$BC$548,54,FALSE)</f>
        <v>9090000</v>
      </c>
      <c r="Q329" s="17">
        <f>VLOOKUP(B329,[1]RPT_LNS_LUONG_CHE_DO!$B$5:$CD$916,81,FALSE)</f>
        <v>0</v>
      </c>
      <c r="R329" s="17">
        <f>VLOOKUP(B329,[1]RPT_PHU_CAP_TN!$B$5:$G$992,6,FALSE)</f>
        <v>0</v>
      </c>
      <c r="S329" s="17">
        <f>VLOOKUP(B329,[1]RPT_TIEN_AN_TRUA!$B$5:$I$993,8,FALSE)</f>
        <v>680000</v>
      </c>
      <c r="T329" s="17">
        <f>VLOOKUP(B329,[1]RPT_LNS_LUONG_CHE_DO!$B$5:$BX$920,75,FALSE)+VLOOKUP(B329,[1]RPT_LNS_LUONG_CHE_DO!$B$5:$BY$920,76,FALSE)</f>
        <v>567807.69230769237</v>
      </c>
      <c r="U329" s="13">
        <f>VLOOKUP(B329,[1]RPT_CAC_KHOAN_GIAM_TRU!$B$4:$I$472,7,FALSE) + VLOOKUP(B329,[1]RPT_CAC_KHOAN_GIAM_TRU!$B$4:$I$472,8,FALSE)</f>
        <v>189269.23076923078</v>
      </c>
      <c r="V329" s="17">
        <f t="shared" si="8"/>
        <v>10337807.692307692</v>
      </c>
      <c r="W329" s="18">
        <f>VLOOKUP(B329,[1]RPT_BAO_HIEM!$B$5:$N$992,11,FALSE)</f>
        <v>393680</v>
      </c>
      <c r="X329" s="18">
        <f>VLOOKUP(B329,[1]RPT_BAO_HIEM!$B$5:$N$992,12,FALSE)</f>
        <v>73815</v>
      </c>
      <c r="Y329" s="18">
        <f>VLOOKUP(B329,[1]RPT_BAO_HIEM!$B$5:$N$992,13,FALSE)</f>
        <v>49210</v>
      </c>
      <c r="Z329" s="19">
        <f>MIN(VLOOKUP(B329,[1]RPT_DOAN_PHI!$B$5:$H$894,7,FALSE),115000)</f>
        <v>49210</v>
      </c>
      <c r="AA329" s="18">
        <f>VLOOKUP(B329,[1]RPT_THUE!$B$5:$H$850,7,FALSE)</f>
        <v>0</v>
      </c>
      <c r="AB329" s="18">
        <f t="shared" si="9"/>
        <v>565915</v>
      </c>
      <c r="AC329" s="20">
        <f t="shared" si="10"/>
        <v>9771892.692307692</v>
      </c>
      <c r="AD329" s="21"/>
      <c r="AE329" s="20"/>
      <c r="AF329" s="20">
        <f t="shared" si="11"/>
        <v>9771892.692307692</v>
      </c>
    </row>
    <row r="330" spans="1:32" ht="19.5" customHeight="1">
      <c r="A330" s="12">
        <f t="shared" si="13"/>
        <v>324</v>
      </c>
      <c r="B330" s="40">
        <f>[1]GD_CHUNG!B336</f>
        <v>10684</v>
      </c>
      <c r="C330" s="42" t="str">
        <f>[1]GD_CHUNG!C336</f>
        <v>Lê Quang Hợp</v>
      </c>
      <c r="D330" s="42" t="str">
        <f>[1]GD_CHUNG!D336</f>
        <v>NV Lái xe - VHTTB</v>
      </c>
      <c r="E330" s="13" t="str">
        <f>[1]GD_CHUNG!G336</f>
        <v>HDKX</v>
      </c>
      <c r="F330" s="14">
        <f>VLOOKUP(B330,[1]GD_LCD_HS_LNS!$B$4:$E$993,4,FALSE)</f>
        <v>4921000</v>
      </c>
      <c r="G330" s="54">
        <f>VLOOKUP(B330,[1]GD_CHUNG!$B$5:$N$532,13,FALSE)</f>
        <v>10520053143018</v>
      </c>
      <c r="H330" s="15">
        <f>VLOOKUP(B330,[1]GD_CHAM_CONG!$C$6:$AN$934,38,FALSE)</f>
        <v>27</v>
      </c>
      <c r="I330" s="15">
        <f>VLOOKUP(B330,[1]GD_CHAM_CONG!$C$6:$AS$934,39,FALSE)+VLOOKUP(B330,[1]GD_CHAM_CONG!$C$6:$AS$934,40,FALSE)+VLOOKUP(B330,[1]GD_CHAM_CONG!$C$6:$AS$934,41,FALSE)+VLOOKUP(B330,[1]GD_CHAM_CONG!$C$6:$AS$934,42,FALSE)+VLOOKUP(B330,[1]GD_CHAM_CONG!$C$6:$AS$934,43,FALSE)</f>
        <v>0</v>
      </c>
      <c r="J330" s="15">
        <f>VLOOKUP(B330,[1]GD_CHAM_CONG!$C$6:$AV$934,44,FALSE)+VLOOKUP(B330,[1]GD_CHAM_CONG!$C$6:$AV$934,45,FALSE)+VLOOKUP(B330,[1]GD_CHAM_CONG!$C$6:$AV$934,46,FALSE)</f>
        <v>0</v>
      </c>
      <c r="K330" s="15">
        <f>VLOOKUP(B330,[1]GD_CHAM_CONG!$C$6:$AW$934,47,FALSE)</f>
        <v>0</v>
      </c>
      <c r="L330" s="15">
        <f>VLOOKUP(B330,[1]GD_CHAM_CONG!$C$6:$AZ$934,48,FALSE)</f>
        <v>0</v>
      </c>
      <c r="M330" s="15">
        <f>VLOOKUP(B330,[1]GD_CHAM_CONG!$C$6:$BF$934,50,FALSE)+VLOOKUP(B330,[1]GD_CHAM_CONG!$C$6:$BF$934,51,FALSE)+VLOOKUP(B330,[1]GD_CHAM_CONG!$C$6:$BF$934,52,FALSE)+VLOOKUP(B330,[1]GD_CHAM_CONG!$C$6:$BF$934,53,FALSE)+VLOOKUP(B330,[1]GD_CHAM_CONG!$C$6:$BF$934,54,FALSE)</f>
        <v>0</v>
      </c>
      <c r="N330" s="16">
        <f>VLOOKUP(B330,[1]GD_CHAM_CONG!$C$1:$BK$473,61,FALSE)</f>
        <v>1</v>
      </c>
      <c r="O330" s="16">
        <f>VLOOKUP(B330,[1]GD_LCD_HS_LNS!$B$4:$F$469,5,FALSE)</f>
        <v>2.02</v>
      </c>
      <c r="P330" s="17">
        <f>VLOOKUP(B330,[1]RPT_LNS_LUONG_CHE_DO!$B$5:$BC$548,54,FALSE)</f>
        <v>9090000</v>
      </c>
      <c r="Q330" s="17">
        <f>VLOOKUP(B330,[1]RPT_LNS_LUONG_CHE_DO!$B$5:$CD$916,81,FALSE)</f>
        <v>0</v>
      </c>
      <c r="R330" s="17">
        <f>VLOOKUP(B330,[1]RPT_PHU_CAP_TN!$B$5:$G$992,6,FALSE)</f>
        <v>0</v>
      </c>
      <c r="S330" s="17">
        <f>VLOOKUP(B330,[1]RPT_TIEN_AN_TRUA!$B$5:$I$993,8,FALSE)</f>
        <v>680000</v>
      </c>
      <c r="T330" s="17">
        <f>VLOOKUP(B330,[1]RPT_LNS_LUONG_CHE_DO!$B$5:$BX$920,75,FALSE)+VLOOKUP(B330,[1]RPT_LNS_LUONG_CHE_DO!$B$5:$BY$920,76,FALSE)</f>
        <v>0</v>
      </c>
      <c r="U330" s="13">
        <f>VLOOKUP(B330,[1]RPT_CAC_KHOAN_GIAM_TRU!$B$4:$I$472,7,FALSE) + VLOOKUP(B330,[1]RPT_CAC_KHOAN_GIAM_TRU!$B$4:$I$472,8,FALSE)</f>
        <v>0</v>
      </c>
      <c r="V330" s="17">
        <f t="shared" si="8"/>
        <v>9770000</v>
      </c>
      <c r="W330" s="18">
        <f>VLOOKUP(B330,[1]RPT_BAO_HIEM!$B$5:$N$992,11,FALSE)</f>
        <v>393680</v>
      </c>
      <c r="X330" s="18">
        <f>VLOOKUP(B330,[1]RPT_BAO_HIEM!$B$5:$N$992,12,FALSE)</f>
        <v>73815</v>
      </c>
      <c r="Y330" s="18">
        <f>VLOOKUP(B330,[1]RPT_BAO_HIEM!$B$5:$N$992,13,FALSE)</f>
        <v>49210</v>
      </c>
      <c r="Z330" s="19">
        <f>MIN(VLOOKUP(B330,[1]RPT_DOAN_PHI!$B$5:$H$894,7,FALSE),115000)</f>
        <v>49210</v>
      </c>
      <c r="AA330" s="18">
        <f>VLOOKUP(B330,[1]RPT_THUE!$B$5:$H$850,7,FALSE)</f>
        <v>0</v>
      </c>
      <c r="AB330" s="18">
        <f t="shared" si="9"/>
        <v>565915</v>
      </c>
      <c r="AC330" s="20">
        <f t="shared" si="10"/>
        <v>9204085</v>
      </c>
      <c r="AD330" s="20"/>
      <c r="AE330" s="20"/>
      <c r="AF330" s="20">
        <f t="shared" si="11"/>
        <v>9204085</v>
      </c>
    </row>
    <row r="331" spans="1:32" ht="19.5" customHeight="1">
      <c r="A331" s="12">
        <f t="shared" si="13"/>
        <v>325</v>
      </c>
      <c r="B331" s="40">
        <f>[1]GD_CHUNG!B337</f>
        <v>10705</v>
      </c>
      <c r="C331" s="42" t="str">
        <f>[1]GD_CHUNG!C337</f>
        <v>Nguyễn Hữu Nam</v>
      </c>
      <c r="D331" s="42" t="str">
        <f>[1]GD_CHUNG!D337</f>
        <v>NV Lái xe - VHTTB</v>
      </c>
      <c r="E331" s="13" t="str">
        <f>[1]GD_CHUNG!G337</f>
        <v>HDKX</v>
      </c>
      <c r="F331" s="14">
        <f>VLOOKUP(B331,[1]GD_LCD_HS_LNS!$B$4:$E$993,4,FALSE)</f>
        <v>4921000</v>
      </c>
      <c r="G331" s="54">
        <f>VLOOKUP(B331,[1]GD_CHUNG!$B$5:$N$532,13,FALSE)</f>
        <v>10522162653010</v>
      </c>
      <c r="H331" s="15">
        <f>VLOOKUP(B331,[1]GD_CHAM_CONG!$C$6:$AN$934,38,FALSE)</f>
        <v>27</v>
      </c>
      <c r="I331" s="15">
        <f>VLOOKUP(B331,[1]GD_CHAM_CONG!$C$6:$AS$934,39,FALSE)+VLOOKUP(B331,[1]GD_CHAM_CONG!$C$6:$AS$934,40,FALSE)+VLOOKUP(B331,[1]GD_CHAM_CONG!$C$6:$AS$934,41,FALSE)+VLOOKUP(B331,[1]GD_CHAM_CONG!$C$6:$AS$934,42,FALSE)+VLOOKUP(B331,[1]GD_CHAM_CONG!$C$6:$AS$934,43,FALSE)</f>
        <v>0</v>
      </c>
      <c r="J331" s="15">
        <f>VLOOKUP(B331,[1]GD_CHAM_CONG!$C$6:$AV$934,44,FALSE)+VLOOKUP(B331,[1]GD_CHAM_CONG!$C$6:$AV$934,45,FALSE)+VLOOKUP(B331,[1]GD_CHAM_CONG!$C$6:$AV$934,46,FALSE)</f>
        <v>0</v>
      </c>
      <c r="K331" s="15">
        <f>VLOOKUP(B331,[1]GD_CHAM_CONG!$C$6:$AW$934,47,FALSE)</f>
        <v>0</v>
      </c>
      <c r="L331" s="15">
        <f>VLOOKUP(B331,[1]GD_CHAM_CONG!$C$6:$AZ$934,48,FALSE)</f>
        <v>0</v>
      </c>
      <c r="M331" s="15">
        <f>VLOOKUP(B331,[1]GD_CHAM_CONG!$C$6:$BF$934,50,FALSE)+VLOOKUP(B331,[1]GD_CHAM_CONG!$C$6:$BF$934,51,FALSE)+VLOOKUP(B331,[1]GD_CHAM_CONG!$C$6:$BF$934,52,FALSE)+VLOOKUP(B331,[1]GD_CHAM_CONG!$C$6:$BF$934,53,FALSE)+VLOOKUP(B331,[1]GD_CHAM_CONG!$C$6:$BF$934,54,FALSE)</f>
        <v>0</v>
      </c>
      <c r="N331" s="16">
        <f>VLOOKUP(B331,[1]GD_CHAM_CONG!$C$1:$BK$473,61,FALSE)</f>
        <v>1</v>
      </c>
      <c r="O331" s="16">
        <f>VLOOKUP(B331,[1]GD_LCD_HS_LNS!$B$4:$F$469,5,FALSE)</f>
        <v>2.02</v>
      </c>
      <c r="P331" s="17">
        <f>VLOOKUP(B331,[1]RPT_LNS_LUONG_CHE_DO!$B$5:$BC$548,54,FALSE)</f>
        <v>9090000</v>
      </c>
      <c r="Q331" s="17">
        <f>VLOOKUP(B331,[1]RPT_LNS_LUONG_CHE_DO!$B$5:$CD$916,81,FALSE)</f>
        <v>0</v>
      </c>
      <c r="R331" s="17">
        <f>VLOOKUP(B331,[1]RPT_PHU_CAP_TN!$B$5:$G$992,6,FALSE)</f>
        <v>0</v>
      </c>
      <c r="S331" s="17">
        <f>VLOOKUP(B331,[1]RPT_TIEN_AN_TRUA!$B$5:$I$993,8,FALSE)</f>
        <v>680000</v>
      </c>
      <c r="T331" s="17">
        <f>VLOOKUP(B331,[1]RPT_LNS_LUONG_CHE_DO!$B$5:$BX$920,75,FALSE)+VLOOKUP(B331,[1]RPT_LNS_LUONG_CHE_DO!$B$5:$BY$920,76,FALSE)</f>
        <v>567807.69230769237</v>
      </c>
      <c r="U331" s="13">
        <f>VLOOKUP(B331,[1]RPT_CAC_KHOAN_GIAM_TRU!$B$4:$I$472,7,FALSE) + VLOOKUP(B331,[1]RPT_CAC_KHOAN_GIAM_TRU!$B$4:$I$472,8,FALSE)</f>
        <v>189269.23076923078</v>
      </c>
      <c r="V331" s="17">
        <f t="shared" si="8"/>
        <v>10337807.692307692</v>
      </c>
      <c r="W331" s="18">
        <f>VLOOKUP(B331,[1]RPT_BAO_HIEM!$B$5:$N$992,11,FALSE)</f>
        <v>393680</v>
      </c>
      <c r="X331" s="18">
        <f>VLOOKUP(B331,[1]RPT_BAO_HIEM!$B$5:$N$992,12,FALSE)</f>
        <v>73815</v>
      </c>
      <c r="Y331" s="18">
        <f>VLOOKUP(B331,[1]RPT_BAO_HIEM!$B$5:$N$992,13,FALSE)</f>
        <v>49210</v>
      </c>
      <c r="Z331" s="19">
        <f>MIN(VLOOKUP(B331,[1]RPT_DOAN_PHI!$B$5:$H$894,7,FALSE),115000)</f>
        <v>49210</v>
      </c>
      <c r="AA331" s="18">
        <f>VLOOKUP(B331,[1]RPT_THUE!$B$5:$H$850,7,FALSE)</f>
        <v>0</v>
      </c>
      <c r="AB331" s="18">
        <f t="shared" si="9"/>
        <v>565915</v>
      </c>
      <c r="AC331" s="20">
        <f t="shared" si="10"/>
        <v>9771892.692307692</v>
      </c>
      <c r="AD331" s="20"/>
      <c r="AE331" s="20"/>
      <c r="AF331" s="20">
        <f t="shared" si="11"/>
        <v>9771892.692307692</v>
      </c>
    </row>
    <row r="332" spans="1:32" ht="19.5" customHeight="1">
      <c r="A332" s="12">
        <f t="shared" si="13"/>
        <v>326</v>
      </c>
      <c r="B332" s="40">
        <f>[1]GD_CHUNG!B338</f>
        <v>10706</v>
      </c>
      <c r="C332" s="42" t="str">
        <f>[1]GD_CHUNG!C338</f>
        <v>Đặng Đình Phương</v>
      </c>
      <c r="D332" s="42" t="str">
        <f>[1]GD_CHUNG!D338</f>
        <v>NV Lái xe - VHTTB</v>
      </c>
      <c r="E332" s="13" t="str">
        <f>[1]GD_CHUNG!G338</f>
        <v>HDKX</v>
      </c>
      <c r="F332" s="14">
        <f>VLOOKUP(B332,[1]GD_LCD_HS_LNS!$B$4:$E$993,4,FALSE)</f>
        <v>4921000</v>
      </c>
      <c r="G332" s="54">
        <f>VLOOKUP(B332,[1]GD_CHUNG!$B$5:$N$532,13,FALSE)</f>
        <v>10522162710014</v>
      </c>
      <c r="H332" s="15">
        <f>VLOOKUP(B332,[1]GD_CHAM_CONG!$C$6:$AN$934,38,FALSE)</f>
        <v>27</v>
      </c>
      <c r="I332" s="15">
        <f>VLOOKUP(B332,[1]GD_CHAM_CONG!$C$6:$AS$934,39,FALSE)+VLOOKUP(B332,[1]GD_CHAM_CONG!$C$6:$AS$934,40,FALSE)+VLOOKUP(B332,[1]GD_CHAM_CONG!$C$6:$AS$934,41,FALSE)+VLOOKUP(B332,[1]GD_CHAM_CONG!$C$6:$AS$934,42,FALSE)+VLOOKUP(B332,[1]GD_CHAM_CONG!$C$6:$AS$934,43,FALSE)</f>
        <v>0</v>
      </c>
      <c r="J332" s="15">
        <f>VLOOKUP(B332,[1]GD_CHAM_CONG!$C$6:$AV$934,44,FALSE)+VLOOKUP(B332,[1]GD_CHAM_CONG!$C$6:$AV$934,45,FALSE)+VLOOKUP(B332,[1]GD_CHAM_CONG!$C$6:$AV$934,46,FALSE)</f>
        <v>0</v>
      </c>
      <c r="K332" s="15">
        <f>VLOOKUP(B332,[1]GD_CHAM_CONG!$C$6:$AW$934,47,FALSE)</f>
        <v>0</v>
      </c>
      <c r="L332" s="15">
        <f>VLOOKUP(B332,[1]GD_CHAM_CONG!$C$6:$AZ$934,48,FALSE)</f>
        <v>0</v>
      </c>
      <c r="M332" s="15">
        <f>VLOOKUP(B332,[1]GD_CHAM_CONG!$C$6:$BF$934,50,FALSE)+VLOOKUP(B332,[1]GD_CHAM_CONG!$C$6:$BF$934,51,FALSE)+VLOOKUP(B332,[1]GD_CHAM_CONG!$C$6:$BF$934,52,FALSE)+VLOOKUP(B332,[1]GD_CHAM_CONG!$C$6:$BF$934,53,FALSE)+VLOOKUP(B332,[1]GD_CHAM_CONG!$C$6:$BF$934,54,FALSE)</f>
        <v>0</v>
      </c>
      <c r="N332" s="16">
        <f>VLOOKUP(B332,[1]GD_CHAM_CONG!$C$1:$BK$473,61,FALSE)</f>
        <v>1</v>
      </c>
      <c r="O332" s="16">
        <f>VLOOKUP(B332,[1]GD_LCD_HS_LNS!$B$4:$F$469,5,FALSE)</f>
        <v>2.14</v>
      </c>
      <c r="P332" s="17">
        <f>VLOOKUP(B332,[1]RPT_LNS_LUONG_CHE_DO!$B$5:$BC$548,54,FALSE)</f>
        <v>9630000</v>
      </c>
      <c r="Q332" s="17">
        <f>VLOOKUP(B332,[1]RPT_LNS_LUONG_CHE_DO!$B$5:$CD$916,81,FALSE)</f>
        <v>0</v>
      </c>
      <c r="R332" s="17">
        <f>VLOOKUP(B332,[1]RPT_PHU_CAP_TN!$B$5:$G$992,6,FALSE)</f>
        <v>310000</v>
      </c>
      <c r="S332" s="17">
        <f>VLOOKUP(B332,[1]RPT_TIEN_AN_TRUA!$B$5:$I$993,8,FALSE)</f>
        <v>680000</v>
      </c>
      <c r="T332" s="17">
        <f>VLOOKUP(B332,[1]RPT_LNS_LUONG_CHE_DO!$B$5:$BX$920,75,FALSE)+VLOOKUP(B332,[1]RPT_LNS_LUONG_CHE_DO!$B$5:$BY$920,76,FALSE)</f>
        <v>567807.69230769237</v>
      </c>
      <c r="U332" s="13">
        <f>VLOOKUP(B332,[1]RPT_CAC_KHOAN_GIAM_TRU!$B$4:$I$472,7,FALSE) + VLOOKUP(B332,[1]RPT_CAC_KHOAN_GIAM_TRU!$B$4:$I$472,8,FALSE)</f>
        <v>189269.23076923078</v>
      </c>
      <c r="V332" s="17">
        <f t="shared" si="8"/>
        <v>11187807.692307692</v>
      </c>
      <c r="W332" s="18">
        <f>VLOOKUP(B332,[1]RPT_BAO_HIEM!$B$5:$N$992,11,FALSE)</f>
        <v>393680</v>
      </c>
      <c r="X332" s="18">
        <f>VLOOKUP(B332,[1]RPT_BAO_HIEM!$B$5:$N$992,12,FALSE)</f>
        <v>73815</v>
      </c>
      <c r="Y332" s="18">
        <f>VLOOKUP(B332,[1]RPT_BAO_HIEM!$B$5:$N$992,13,FALSE)</f>
        <v>49210</v>
      </c>
      <c r="Z332" s="19">
        <f>MIN(VLOOKUP(B332,[1]RPT_DOAN_PHI!$B$5:$H$894,7,FALSE),115000)</f>
        <v>49210</v>
      </c>
      <c r="AA332" s="18">
        <f>VLOOKUP(B332,[1]RPT_THUE!$B$5:$H$850,7,FALSE)</f>
        <v>0</v>
      </c>
      <c r="AB332" s="18">
        <f t="shared" si="9"/>
        <v>565915</v>
      </c>
      <c r="AC332" s="20">
        <f t="shared" si="10"/>
        <v>10621892.692307692</v>
      </c>
      <c r="AD332" s="20"/>
      <c r="AE332" s="21"/>
      <c r="AF332" s="20">
        <f t="shared" si="11"/>
        <v>10621892.692307692</v>
      </c>
    </row>
    <row r="333" spans="1:32" ht="19.5" customHeight="1">
      <c r="A333" s="12">
        <f t="shared" si="13"/>
        <v>327</v>
      </c>
      <c r="B333" s="40">
        <f>[1]GD_CHUNG!B339</f>
        <v>10707</v>
      </c>
      <c r="C333" s="42" t="str">
        <f>[1]GD_CHUNG!C339</f>
        <v>Phù Trung Ninh</v>
      </c>
      <c r="D333" s="42" t="str">
        <f>[1]GD_CHUNG!D339</f>
        <v>NV Lái xe - VHTTB</v>
      </c>
      <c r="E333" s="13" t="str">
        <f>[1]GD_CHUNG!G339</f>
        <v>HDKX</v>
      </c>
      <c r="F333" s="14">
        <f>VLOOKUP(B333,[1]GD_LCD_HS_LNS!$B$4:$E$993,4,FALSE)</f>
        <v>5676000</v>
      </c>
      <c r="G333" s="54">
        <f>VLOOKUP(B333,[1]GD_CHUNG!$B$5:$N$532,13,FALSE)</f>
        <v>10522162705010</v>
      </c>
      <c r="H333" s="15">
        <f>VLOOKUP(B333,[1]GD_CHAM_CONG!$C$6:$AN$934,38,FALSE)</f>
        <v>27</v>
      </c>
      <c r="I333" s="15">
        <f>VLOOKUP(B333,[1]GD_CHAM_CONG!$C$6:$AS$934,39,FALSE)+VLOOKUP(B333,[1]GD_CHAM_CONG!$C$6:$AS$934,40,FALSE)+VLOOKUP(B333,[1]GD_CHAM_CONG!$C$6:$AS$934,41,FALSE)+VLOOKUP(B333,[1]GD_CHAM_CONG!$C$6:$AS$934,42,FALSE)+VLOOKUP(B333,[1]GD_CHAM_CONG!$C$6:$AS$934,43,FALSE)</f>
        <v>0</v>
      </c>
      <c r="J333" s="15">
        <f>VLOOKUP(B333,[1]GD_CHAM_CONG!$C$6:$AV$934,44,FALSE)+VLOOKUP(B333,[1]GD_CHAM_CONG!$C$6:$AV$934,45,FALSE)+VLOOKUP(B333,[1]GD_CHAM_CONG!$C$6:$AV$934,46,FALSE)</f>
        <v>0</v>
      </c>
      <c r="K333" s="15">
        <f>VLOOKUP(B333,[1]GD_CHAM_CONG!$C$6:$AW$934,47,FALSE)</f>
        <v>0</v>
      </c>
      <c r="L333" s="15">
        <f>VLOOKUP(B333,[1]GD_CHAM_CONG!$C$6:$AZ$934,48,FALSE)</f>
        <v>0</v>
      </c>
      <c r="M333" s="15">
        <f>VLOOKUP(B333,[1]GD_CHAM_CONG!$C$6:$BF$934,50,FALSE)+VLOOKUP(B333,[1]GD_CHAM_CONG!$C$6:$BF$934,51,FALSE)+VLOOKUP(B333,[1]GD_CHAM_CONG!$C$6:$BF$934,52,FALSE)+VLOOKUP(B333,[1]GD_CHAM_CONG!$C$6:$BF$934,53,FALSE)+VLOOKUP(B333,[1]GD_CHAM_CONG!$C$6:$BF$934,54,FALSE)</f>
        <v>0</v>
      </c>
      <c r="N333" s="16">
        <f>VLOOKUP(B333,[1]GD_CHAM_CONG!$C$1:$BK$473,61,FALSE)</f>
        <v>1</v>
      </c>
      <c r="O333" s="16">
        <f>VLOOKUP(B333,[1]GD_LCD_HS_LNS!$B$4:$F$469,5,FALSE)</f>
        <v>2.14</v>
      </c>
      <c r="P333" s="17">
        <f>VLOOKUP(B333,[1]RPT_LNS_LUONG_CHE_DO!$B$5:$BC$548,54,FALSE)</f>
        <v>9630000</v>
      </c>
      <c r="Q333" s="17">
        <f>VLOOKUP(B333,[1]RPT_LNS_LUONG_CHE_DO!$B$5:$CD$916,81,FALSE)</f>
        <v>0</v>
      </c>
      <c r="R333" s="17">
        <f>VLOOKUP(B333,[1]RPT_PHU_CAP_TN!$B$5:$G$992,6,FALSE)</f>
        <v>310000</v>
      </c>
      <c r="S333" s="17">
        <f>VLOOKUP(B333,[1]RPT_TIEN_AN_TRUA!$B$5:$I$993,8,FALSE)</f>
        <v>680000</v>
      </c>
      <c r="T333" s="17">
        <f>VLOOKUP(B333,[1]RPT_LNS_LUONG_CHE_DO!$B$5:$BX$920,75,FALSE)+VLOOKUP(B333,[1]RPT_LNS_LUONG_CHE_DO!$B$5:$BY$920,76,FALSE)</f>
        <v>654923.07692307699</v>
      </c>
      <c r="U333" s="13">
        <f>VLOOKUP(B333,[1]RPT_CAC_KHOAN_GIAM_TRU!$B$4:$I$472,7,FALSE) + VLOOKUP(B333,[1]RPT_CAC_KHOAN_GIAM_TRU!$B$4:$I$472,8,FALSE)</f>
        <v>218307.69230769231</v>
      </c>
      <c r="V333" s="17">
        <f t="shared" si="8"/>
        <v>11274923.076923076</v>
      </c>
      <c r="W333" s="18">
        <f>VLOOKUP(B333,[1]RPT_BAO_HIEM!$B$5:$N$992,11,FALSE)</f>
        <v>454080</v>
      </c>
      <c r="X333" s="18">
        <f>VLOOKUP(B333,[1]RPT_BAO_HIEM!$B$5:$N$992,12,FALSE)</f>
        <v>85140</v>
      </c>
      <c r="Y333" s="18">
        <f>VLOOKUP(B333,[1]RPT_BAO_HIEM!$B$5:$N$992,13,FALSE)</f>
        <v>56760</v>
      </c>
      <c r="Z333" s="19">
        <f>MIN(VLOOKUP(B333,[1]RPT_DOAN_PHI!$B$5:$H$894,7,FALSE),115000)</f>
        <v>56760</v>
      </c>
      <c r="AA333" s="18">
        <f>VLOOKUP(B333,[1]RPT_THUE!$B$5:$H$850,7,FALSE)</f>
        <v>0</v>
      </c>
      <c r="AB333" s="18">
        <f t="shared" si="9"/>
        <v>652740</v>
      </c>
      <c r="AC333" s="20">
        <f t="shared" si="10"/>
        <v>10622183.076923076</v>
      </c>
      <c r="AD333" s="20"/>
      <c r="AE333" s="21"/>
      <c r="AF333" s="20">
        <f t="shared" si="11"/>
        <v>10622183.076923076</v>
      </c>
    </row>
    <row r="334" spans="1:32" ht="19.5" customHeight="1">
      <c r="A334" s="12">
        <f t="shared" si="13"/>
        <v>328</v>
      </c>
      <c r="B334" s="40">
        <f>[1]GD_CHUNG!B340</f>
        <v>10708</v>
      </c>
      <c r="C334" s="42" t="str">
        <f>[1]GD_CHUNG!C340</f>
        <v>Phạm Đình Thuần</v>
      </c>
      <c r="D334" s="42" t="str">
        <f>[1]GD_CHUNG!D340</f>
        <v>NV Lái xe - VHTTB</v>
      </c>
      <c r="E334" s="13" t="str">
        <f>[1]GD_CHUNG!G340</f>
        <v>HDKX</v>
      </c>
      <c r="F334" s="14">
        <f>VLOOKUP(B334,[1]GD_LCD_HS_LNS!$B$4:$E$993,4,FALSE)</f>
        <v>4921000</v>
      </c>
      <c r="G334" s="54">
        <f>VLOOKUP(B334,[1]GD_CHUNG!$B$5:$N$532,13,FALSE)</f>
        <v>10520003333010</v>
      </c>
      <c r="H334" s="15">
        <f>VLOOKUP(B334,[1]GD_CHAM_CONG!$C$6:$AN$934,38,FALSE)</f>
        <v>27</v>
      </c>
      <c r="I334" s="15">
        <f>VLOOKUP(B334,[1]GD_CHAM_CONG!$C$6:$AS$934,39,FALSE)+VLOOKUP(B334,[1]GD_CHAM_CONG!$C$6:$AS$934,40,FALSE)+VLOOKUP(B334,[1]GD_CHAM_CONG!$C$6:$AS$934,41,FALSE)+VLOOKUP(B334,[1]GD_CHAM_CONG!$C$6:$AS$934,42,FALSE)+VLOOKUP(B334,[1]GD_CHAM_CONG!$C$6:$AS$934,43,FALSE)</f>
        <v>0</v>
      </c>
      <c r="J334" s="15">
        <f>VLOOKUP(B334,[1]GD_CHAM_CONG!$C$6:$AV$934,44,FALSE)+VLOOKUP(B334,[1]GD_CHAM_CONG!$C$6:$AV$934,45,FALSE)+VLOOKUP(B334,[1]GD_CHAM_CONG!$C$6:$AV$934,46,FALSE)</f>
        <v>0</v>
      </c>
      <c r="K334" s="15">
        <f>VLOOKUP(B334,[1]GD_CHAM_CONG!$C$6:$AW$934,47,FALSE)</f>
        <v>0</v>
      </c>
      <c r="L334" s="15">
        <f>VLOOKUP(B334,[1]GD_CHAM_CONG!$C$6:$AZ$934,48,FALSE)</f>
        <v>0</v>
      </c>
      <c r="M334" s="15">
        <f>VLOOKUP(B334,[1]GD_CHAM_CONG!$C$6:$BF$934,50,FALSE)+VLOOKUP(B334,[1]GD_CHAM_CONG!$C$6:$BF$934,51,FALSE)+VLOOKUP(B334,[1]GD_CHAM_CONG!$C$6:$BF$934,52,FALSE)+VLOOKUP(B334,[1]GD_CHAM_CONG!$C$6:$BF$934,53,FALSE)+VLOOKUP(B334,[1]GD_CHAM_CONG!$C$6:$BF$934,54,FALSE)</f>
        <v>0</v>
      </c>
      <c r="N334" s="16">
        <f>VLOOKUP(B334,[1]GD_CHAM_CONG!$C$1:$BK$473,61,FALSE)</f>
        <v>0.76</v>
      </c>
      <c r="O334" s="16">
        <f>VLOOKUP(B334,[1]GD_LCD_HS_LNS!$B$4:$F$469,5,FALSE)</f>
        <v>2.14</v>
      </c>
      <c r="P334" s="17">
        <f>VLOOKUP(B334,[1]RPT_LNS_LUONG_CHE_DO!$B$5:$BC$548,54,FALSE)</f>
        <v>7318800</v>
      </c>
      <c r="Q334" s="17">
        <f>VLOOKUP(B334,[1]RPT_LNS_LUONG_CHE_DO!$B$5:$CD$916,81,FALSE)</f>
        <v>0</v>
      </c>
      <c r="R334" s="17">
        <f>VLOOKUP(B334,[1]RPT_PHU_CAP_TN!$B$5:$G$992,6,FALSE)</f>
        <v>0</v>
      </c>
      <c r="S334" s="17">
        <f>VLOOKUP(B334,[1]RPT_TIEN_AN_TRUA!$B$5:$I$993,8,FALSE)</f>
        <v>680000</v>
      </c>
      <c r="T334" s="17">
        <f>VLOOKUP(B334,[1]RPT_LNS_LUONG_CHE_DO!$B$5:$BX$920,75,FALSE)+VLOOKUP(B334,[1]RPT_LNS_LUONG_CHE_DO!$B$5:$BY$920,76,FALSE)</f>
        <v>567807.69230769237</v>
      </c>
      <c r="U334" s="13">
        <f>VLOOKUP(B334,[1]RPT_CAC_KHOAN_GIAM_TRU!$B$4:$I$472,7,FALSE) + VLOOKUP(B334,[1]RPT_CAC_KHOAN_GIAM_TRU!$B$4:$I$472,8,FALSE)</f>
        <v>189269.23076923078</v>
      </c>
      <c r="V334" s="17">
        <f t="shared" si="8"/>
        <v>8566607.692307692</v>
      </c>
      <c r="W334" s="18">
        <f>VLOOKUP(B334,[1]RPT_BAO_HIEM!$B$5:$N$992,11,FALSE)</f>
        <v>393680</v>
      </c>
      <c r="X334" s="18">
        <f>VLOOKUP(B334,[1]RPT_BAO_HIEM!$B$5:$N$992,12,FALSE)</f>
        <v>73815</v>
      </c>
      <c r="Y334" s="18">
        <f>VLOOKUP(B334,[1]RPT_BAO_HIEM!$B$5:$N$992,13,FALSE)</f>
        <v>49210</v>
      </c>
      <c r="Z334" s="19">
        <f>MIN(VLOOKUP(B334,[1]RPT_DOAN_PHI!$B$5:$H$894,7,FALSE),115000)</f>
        <v>49210</v>
      </c>
      <c r="AA334" s="18">
        <f>VLOOKUP(B334,[1]RPT_THUE!$B$5:$H$850,7,FALSE)</f>
        <v>8495.1346153846007</v>
      </c>
      <c r="AB334" s="18">
        <f t="shared" si="9"/>
        <v>574410.13461538462</v>
      </c>
      <c r="AC334" s="20">
        <f t="shared" si="10"/>
        <v>7992197.557692307</v>
      </c>
      <c r="AD334" s="20"/>
      <c r="AE334" s="21"/>
      <c r="AF334" s="20">
        <f t="shared" si="11"/>
        <v>7992197.557692307</v>
      </c>
    </row>
    <row r="335" spans="1:32" ht="19.5" customHeight="1">
      <c r="A335" s="12">
        <f t="shared" si="13"/>
        <v>329</v>
      </c>
      <c r="B335" s="40">
        <f>[1]GD_CHUNG!B341</f>
        <v>10710</v>
      </c>
      <c r="C335" s="42" t="str">
        <f>[1]GD_CHUNG!C341</f>
        <v>Nguyễn Anh Dũng</v>
      </c>
      <c r="D335" s="42" t="str">
        <f>[1]GD_CHUNG!D341</f>
        <v>NV Lái xe - VHTTB</v>
      </c>
      <c r="E335" s="13" t="str">
        <f>[1]GD_CHUNG!G341</f>
        <v>HDKX</v>
      </c>
      <c r="F335" s="14">
        <f>VLOOKUP(B335,[1]GD_LCD_HS_LNS!$B$4:$E$993,4,FALSE)</f>
        <v>4921000</v>
      </c>
      <c r="G335" s="54">
        <f>VLOOKUP(B335,[1]GD_CHUNG!$B$5:$N$532,13,FALSE)</f>
        <v>10522162701015</v>
      </c>
      <c r="H335" s="15">
        <f>VLOOKUP(B335,[1]GD_CHAM_CONG!$C$6:$AN$934,38,FALSE)</f>
        <v>27</v>
      </c>
      <c r="I335" s="15">
        <f>VLOOKUP(B335,[1]GD_CHAM_CONG!$C$6:$AS$934,39,FALSE)+VLOOKUP(B335,[1]GD_CHAM_CONG!$C$6:$AS$934,40,FALSE)+VLOOKUP(B335,[1]GD_CHAM_CONG!$C$6:$AS$934,41,FALSE)+VLOOKUP(B335,[1]GD_CHAM_CONG!$C$6:$AS$934,42,FALSE)+VLOOKUP(B335,[1]GD_CHAM_CONG!$C$6:$AS$934,43,FALSE)</f>
        <v>0</v>
      </c>
      <c r="J335" s="15">
        <f>VLOOKUP(B335,[1]GD_CHAM_CONG!$C$6:$AV$934,44,FALSE)+VLOOKUP(B335,[1]GD_CHAM_CONG!$C$6:$AV$934,45,FALSE)+VLOOKUP(B335,[1]GD_CHAM_CONG!$C$6:$AV$934,46,FALSE)</f>
        <v>0</v>
      </c>
      <c r="K335" s="15">
        <f>VLOOKUP(B335,[1]GD_CHAM_CONG!$C$6:$AW$934,47,FALSE)</f>
        <v>0</v>
      </c>
      <c r="L335" s="15">
        <f>VLOOKUP(B335,[1]GD_CHAM_CONG!$C$6:$AZ$934,48,FALSE)</f>
        <v>0</v>
      </c>
      <c r="M335" s="15">
        <f>VLOOKUP(B335,[1]GD_CHAM_CONG!$C$6:$BF$934,50,FALSE)+VLOOKUP(B335,[1]GD_CHAM_CONG!$C$6:$BF$934,51,FALSE)+VLOOKUP(B335,[1]GD_CHAM_CONG!$C$6:$BF$934,52,FALSE)+VLOOKUP(B335,[1]GD_CHAM_CONG!$C$6:$BF$934,53,FALSE)+VLOOKUP(B335,[1]GD_CHAM_CONG!$C$6:$BF$934,54,FALSE)</f>
        <v>0</v>
      </c>
      <c r="N335" s="16">
        <f>VLOOKUP(B335,[1]GD_CHAM_CONG!$C$1:$BK$473,61,FALSE)</f>
        <v>1</v>
      </c>
      <c r="O335" s="16">
        <f>VLOOKUP(B335,[1]GD_LCD_HS_LNS!$B$4:$F$469,5,FALSE)</f>
        <v>2.14</v>
      </c>
      <c r="P335" s="17">
        <f>VLOOKUP(B335,[1]RPT_LNS_LUONG_CHE_DO!$B$5:$BC$548,54,FALSE)</f>
        <v>9630000</v>
      </c>
      <c r="Q335" s="17">
        <f>VLOOKUP(B335,[1]RPT_LNS_LUONG_CHE_DO!$B$5:$CD$916,81,FALSE)</f>
        <v>0</v>
      </c>
      <c r="R335" s="17">
        <f>VLOOKUP(B335,[1]RPT_PHU_CAP_TN!$B$5:$G$992,6,FALSE)</f>
        <v>620000</v>
      </c>
      <c r="S335" s="17">
        <f>VLOOKUP(B335,[1]RPT_TIEN_AN_TRUA!$B$5:$I$993,8,FALSE)</f>
        <v>680000</v>
      </c>
      <c r="T335" s="17">
        <f>VLOOKUP(B335,[1]RPT_LNS_LUONG_CHE_DO!$B$5:$BX$920,75,FALSE)+VLOOKUP(B335,[1]RPT_LNS_LUONG_CHE_DO!$B$5:$BY$920,76,FALSE)</f>
        <v>567807.69230769237</v>
      </c>
      <c r="U335" s="13">
        <f>VLOOKUP(B335,[1]RPT_CAC_KHOAN_GIAM_TRU!$B$4:$I$472,7,FALSE) + VLOOKUP(B335,[1]RPT_CAC_KHOAN_GIAM_TRU!$B$4:$I$472,8,FALSE)</f>
        <v>189269.23076923078</v>
      </c>
      <c r="V335" s="17">
        <f t="shared" si="8"/>
        <v>11497807.692307692</v>
      </c>
      <c r="W335" s="18">
        <f>VLOOKUP(B335,[1]RPT_BAO_HIEM!$B$5:$N$992,11,FALSE)</f>
        <v>393680</v>
      </c>
      <c r="X335" s="18">
        <f>VLOOKUP(B335,[1]RPT_BAO_HIEM!$B$5:$N$992,12,FALSE)</f>
        <v>73815</v>
      </c>
      <c r="Y335" s="18">
        <f>VLOOKUP(B335,[1]RPT_BAO_HIEM!$B$5:$N$992,13,FALSE)</f>
        <v>49210</v>
      </c>
      <c r="Z335" s="19">
        <f>MIN(VLOOKUP(B335,[1]RPT_DOAN_PHI!$B$5:$H$894,7,FALSE),115000)</f>
        <v>49210</v>
      </c>
      <c r="AA335" s="18">
        <f>VLOOKUP(B335,[1]RPT_THUE!$B$5:$H$850,7,FALSE)</f>
        <v>0</v>
      </c>
      <c r="AB335" s="18">
        <f t="shared" si="9"/>
        <v>565915</v>
      </c>
      <c r="AC335" s="20">
        <f t="shared" si="10"/>
        <v>10931892.692307692</v>
      </c>
      <c r="AD335" s="20"/>
      <c r="AE335" s="20"/>
      <c r="AF335" s="20">
        <f t="shared" si="11"/>
        <v>10931892.692307692</v>
      </c>
    </row>
    <row r="336" spans="1:32" ht="19.5" customHeight="1">
      <c r="A336" s="12">
        <f t="shared" si="13"/>
        <v>330</v>
      </c>
      <c r="B336" s="40">
        <f>[1]GD_CHUNG!B342</f>
        <v>10711</v>
      </c>
      <c r="C336" s="42" t="str">
        <f>[1]GD_CHUNG!C342</f>
        <v>Nguyễn Ngọc Hà</v>
      </c>
      <c r="D336" s="42" t="str">
        <f>[1]GD_CHUNG!D342</f>
        <v>NV Lái xe - VHTTB</v>
      </c>
      <c r="E336" s="13" t="str">
        <f>[1]GD_CHUNG!G342</f>
        <v>HDKX</v>
      </c>
      <c r="F336" s="14">
        <f>VLOOKUP(B336,[1]GD_LCD_HS_LNS!$B$4:$E$993,4,FALSE)</f>
        <v>4921000</v>
      </c>
      <c r="G336" s="54">
        <f>VLOOKUP(B336,[1]GD_CHUNG!$B$5:$N$532,13,FALSE)</f>
        <v>10522162639018</v>
      </c>
      <c r="H336" s="15">
        <f>VLOOKUP(B336,[1]GD_CHAM_CONG!$C$6:$AN$934,38,FALSE)</f>
        <v>27</v>
      </c>
      <c r="I336" s="15">
        <f>VLOOKUP(B336,[1]GD_CHAM_CONG!$C$6:$AS$934,39,FALSE)+VLOOKUP(B336,[1]GD_CHAM_CONG!$C$6:$AS$934,40,FALSE)+VLOOKUP(B336,[1]GD_CHAM_CONG!$C$6:$AS$934,41,FALSE)+VLOOKUP(B336,[1]GD_CHAM_CONG!$C$6:$AS$934,42,FALSE)+VLOOKUP(B336,[1]GD_CHAM_CONG!$C$6:$AS$934,43,FALSE)</f>
        <v>0</v>
      </c>
      <c r="J336" s="15">
        <f>VLOOKUP(B336,[1]GD_CHAM_CONG!$C$6:$AV$934,44,FALSE)+VLOOKUP(B336,[1]GD_CHAM_CONG!$C$6:$AV$934,45,FALSE)+VLOOKUP(B336,[1]GD_CHAM_CONG!$C$6:$AV$934,46,FALSE)</f>
        <v>0</v>
      </c>
      <c r="K336" s="15">
        <f>VLOOKUP(B336,[1]GD_CHAM_CONG!$C$6:$AW$934,47,FALSE)</f>
        <v>0</v>
      </c>
      <c r="L336" s="15">
        <f>VLOOKUP(B336,[1]GD_CHAM_CONG!$C$6:$AZ$934,48,FALSE)</f>
        <v>0</v>
      </c>
      <c r="M336" s="15">
        <f>VLOOKUP(B336,[1]GD_CHAM_CONG!$C$6:$BF$934,50,FALSE)+VLOOKUP(B336,[1]GD_CHAM_CONG!$C$6:$BF$934,51,FALSE)+VLOOKUP(B336,[1]GD_CHAM_CONG!$C$6:$BF$934,52,FALSE)+VLOOKUP(B336,[1]GD_CHAM_CONG!$C$6:$BF$934,53,FALSE)+VLOOKUP(B336,[1]GD_CHAM_CONG!$C$6:$BF$934,54,FALSE)</f>
        <v>0</v>
      </c>
      <c r="N336" s="16">
        <f>VLOOKUP(B336,[1]GD_CHAM_CONG!$C$1:$BK$473,61,FALSE)</f>
        <v>1</v>
      </c>
      <c r="O336" s="16">
        <f>VLOOKUP(B336,[1]GD_LCD_HS_LNS!$B$4:$F$469,5,FALSE)</f>
        <v>2.02</v>
      </c>
      <c r="P336" s="17">
        <f>VLOOKUP(B336,[1]RPT_LNS_LUONG_CHE_DO!$B$5:$BC$548,54,FALSE)</f>
        <v>9090000</v>
      </c>
      <c r="Q336" s="17">
        <f>VLOOKUP(B336,[1]RPT_LNS_LUONG_CHE_DO!$B$5:$CD$916,81,FALSE)</f>
        <v>0</v>
      </c>
      <c r="R336" s="17">
        <f>VLOOKUP(B336,[1]RPT_PHU_CAP_TN!$B$5:$G$992,6,FALSE)</f>
        <v>0</v>
      </c>
      <c r="S336" s="17">
        <f>VLOOKUP(B336,[1]RPT_TIEN_AN_TRUA!$B$5:$I$993,8,FALSE)</f>
        <v>680000</v>
      </c>
      <c r="T336" s="17">
        <f>VLOOKUP(B336,[1]RPT_LNS_LUONG_CHE_DO!$B$5:$BX$920,75,FALSE)+VLOOKUP(B336,[1]RPT_LNS_LUONG_CHE_DO!$B$5:$BY$920,76,FALSE)</f>
        <v>567807.69230769237</v>
      </c>
      <c r="U336" s="13">
        <f>VLOOKUP(B336,[1]RPT_CAC_KHOAN_GIAM_TRU!$B$4:$I$472,7,FALSE) + VLOOKUP(B336,[1]RPT_CAC_KHOAN_GIAM_TRU!$B$4:$I$472,8,FALSE)</f>
        <v>189269.23076923078</v>
      </c>
      <c r="V336" s="17">
        <f t="shared" si="8"/>
        <v>10337807.692307692</v>
      </c>
      <c r="W336" s="18">
        <f>VLOOKUP(B336,[1]RPT_BAO_HIEM!$B$5:$N$992,11,FALSE)</f>
        <v>393680</v>
      </c>
      <c r="X336" s="18">
        <f>VLOOKUP(B336,[1]RPT_BAO_HIEM!$B$5:$N$992,12,FALSE)</f>
        <v>73815</v>
      </c>
      <c r="Y336" s="18">
        <f>VLOOKUP(B336,[1]RPT_BAO_HIEM!$B$5:$N$992,13,FALSE)</f>
        <v>49210</v>
      </c>
      <c r="Z336" s="19">
        <f>MIN(VLOOKUP(B336,[1]RPT_DOAN_PHI!$B$5:$H$894,7,FALSE),115000)</f>
        <v>49210</v>
      </c>
      <c r="AA336" s="18">
        <f>VLOOKUP(B336,[1]RPT_THUE!$B$5:$H$850,7,FALSE)</f>
        <v>0</v>
      </c>
      <c r="AB336" s="18">
        <f t="shared" si="9"/>
        <v>565915</v>
      </c>
      <c r="AC336" s="20">
        <f t="shared" si="10"/>
        <v>9771892.692307692</v>
      </c>
      <c r="AD336" s="21"/>
      <c r="AE336" s="20"/>
      <c r="AF336" s="20">
        <f t="shared" si="11"/>
        <v>9771892.692307692</v>
      </c>
    </row>
    <row r="337" spans="1:32" ht="19.5" customHeight="1">
      <c r="A337" s="12">
        <f t="shared" si="13"/>
        <v>331</v>
      </c>
      <c r="B337" s="40">
        <f>[1]GD_CHUNG!B343</f>
        <v>10712</v>
      </c>
      <c r="C337" s="42" t="str">
        <f>[1]GD_CHUNG!C343</f>
        <v>Phạm Đức Long</v>
      </c>
      <c r="D337" s="42" t="str">
        <f>[1]GD_CHUNG!D343</f>
        <v>NV Lái xe - VHTTB</v>
      </c>
      <c r="E337" s="13" t="str">
        <f>[1]GD_CHUNG!G343</f>
        <v>HDKX</v>
      </c>
      <c r="F337" s="14">
        <f>VLOOKUP(B337,[1]GD_LCD_HS_LNS!$B$4:$E$993,4,FALSE)</f>
        <v>4921000</v>
      </c>
      <c r="G337" s="54">
        <f>VLOOKUP(B337,[1]GD_CHUNG!$B$5:$N$532,13,FALSE)</f>
        <v>10522162741017</v>
      </c>
      <c r="H337" s="15">
        <f>VLOOKUP(B337,[1]GD_CHAM_CONG!$C$6:$AN$934,38,FALSE)</f>
        <v>21</v>
      </c>
      <c r="I337" s="15">
        <f>VLOOKUP(B337,[1]GD_CHAM_CONG!$C$6:$AS$934,39,FALSE)+VLOOKUP(B337,[1]GD_CHAM_CONG!$C$6:$AS$934,40,FALSE)+VLOOKUP(B337,[1]GD_CHAM_CONG!$C$6:$AS$934,41,FALSE)+VLOOKUP(B337,[1]GD_CHAM_CONG!$C$6:$AS$934,42,FALSE)+VLOOKUP(B337,[1]GD_CHAM_CONG!$C$6:$AS$934,43,FALSE)</f>
        <v>0</v>
      </c>
      <c r="J337" s="15">
        <f>VLOOKUP(B337,[1]GD_CHAM_CONG!$C$6:$AV$934,44,FALSE)+VLOOKUP(B337,[1]GD_CHAM_CONG!$C$6:$AV$934,45,FALSE)+VLOOKUP(B337,[1]GD_CHAM_CONG!$C$6:$AV$934,46,FALSE)</f>
        <v>0</v>
      </c>
      <c r="K337" s="15">
        <f>VLOOKUP(B337,[1]GD_CHAM_CONG!$C$6:$AW$934,47,FALSE)</f>
        <v>0</v>
      </c>
      <c r="L337" s="15">
        <f>VLOOKUP(B337,[1]GD_CHAM_CONG!$C$6:$AZ$934,48,FALSE)</f>
        <v>6</v>
      </c>
      <c r="M337" s="15">
        <f>VLOOKUP(B337,[1]GD_CHAM_CONG!$C$6:$BF$934,50,FALSE)+VLOOKUP(B337,[1]GD_CHAM_CONG!$C$6:$BF$934,51,FALSE)+VLOOKUP(B337,[1]GD_CHAM_CONG!$C$6:$BF$934,52,FALSE)+VLOOKUP(B337,[1]GD_CHAM_CONG!$C$6:$BF$934,53,FALSE)+VLOOKUP(B337,[1]GD_CHAM_CONG!$C$6:$BF$934,54,FALSE)</f>
        <v>0</v>
      </c>
      <c r="N337" s="15">
        <f>VLOOKUP(B337,[1]GD_CHAM_CONG!$C$1:$BK$473,61,FALSE)</f>
        <v>1</v>
      </c>
      <c r="O337" s="16">
        <f>VLOOKUP(B337,[1]GD_LCD_HS_LNS!$B$4:$F$469,5,FALSE)</f>
        <v>2.02</v>
      </c>
      <c r="P337" s="17">
        <f>VLOOKUP(B337,[1]RPT_LNS_LUONG_CHE_DO!$B$5:$BC$548,54,FALSE)</f>
        <v>7070000</v>
      </c>
      <c r="Q337" s="17">
        <f>VLOOKUP(B337,[1]RPT_LNS_LUONG_CHE_DO!$B$5:$CD$916,81,FALSE)</f>
        <v>1135615.3846153847</v>
      </c>
      <c r="R337" s="17">
        <f>VLOOKUP(B337,[1]RPT_PHU_CAP_TN!$B$5:$G$992,6,FALSE)</f>
        <v>0</v>
      </c>
      <c r="S337" s="17">
        <f>VLOOKUP(B337,[1]RPT_TIEN_AN_TRUA!$B$5:$I$993,8,FALSE)</f>
        <v>528888.88888888888</v>
      </c>
      <c r="T337" s="17">
        <f>VLOOKUP(B337,[1]RPT_LNS_LUONG_CHE_DO!$B$5:$BX$920,75,FALSE)+VLOOKUP(B337,[1]RPT_LNS_LUONG_CHE_DO!$B$5:$BY$920,76,FALSE)</f>
        <v>567807.69230769237</v>
      </c>
      <c r="U337" s="13">
        <f>VLOOKUP(B337,[1]RPT_CAC_KHOAN_GIAM_TRU!$B$4:$I$472,7,FALSE) + VLOOKUP(B337,[1]RPT_CAC_KHOAN_GIAM_TRU!$B$4:$I$472,8,FALSE)</f>
        <v>189269.23076923078</v>
      </c>
      <c r="V337" s="17">
        <f t="shared" si="8"/>
        <v>9302311.965811966</v>
      </c>
      <c r="W337" s="18">
        <f>VLOOKUP(B337,[1]RPT_BAO_HIEM!$B$5:$N$992,11,FALSE)</f>
        <v>393680</v>
      </c>
      <c r="X337" s="18">
        <f>VLOOKUP(B337,[1]RPT_BAO_HIEM!$B$5:$N$992,12,FALSE)</f>
        <v>73815</v>
      </c>
      <c r="Y337" s="18">
        <f>VLOOKUP(B337,[1]RPT_BAO_HIEM!$B$5:$N$992,13,FALSE)</f>
        <v>49210</v>
      </c>
      <c r="Z337" s="19">
        <f>MIN(VLOOKUP(B337,[1]RPT_DOAN_PHI!$B$5:$H$894,7,FALSE),115000)</f>
        <v>49210</v>
      </c>
      <c r="AA337" s="18">
        <f>VLOOKUP(B337,[1]RPT_THUE!$B$5:$H$850,7,FALSE)</f>
        <v>0</v>
      </c>
      <c r="AB337" s="18">
        <f t="shared" si="9"/>
        <v>565915</v>
      </c>
      <c r="AC337" s="20">
        <f t="shared" si="10"/>
        <v>8736396.965811966</v>
      </c>
      <c r="AD337" s="21"/>
      <c r="AE337" s="20"/>
      <c r="AF337" s="20">
        <f t="shared" si="11"/>
        <v>8736396.965811966</v>
      </c>
    </row>
    <row r="338" spans="1:32" ht="19.5" customHeight="1">
      <c r="A338" s="12">
        <f t="shared" si="13"/>
        <v>332</v>
      </c>
      <c r="B338" s="40">
        <f>[1]GD_CHUNG!B344</f>
        <v>10713</v>
      </c>
      <c r="C338" s="42" t="str">
        <f>[1]GD_CHUNG!C344</f>
        <v>Trịnh Văn Mạnh</v>
      </c>
      <c r="D338" s="42" t="str">
        <f>[1]GD_CHUNG!D344</f>
        <v>NV Lái xe - VHTTB</v>
      </c>
      <c r="E338" s="13" t="str">
        <f>[1]GD_CHUNG!G344</f>
        <v>HDKX</v>
      </c>
      <c r="F338" s="14">
        <f>VLOOKUP(B338,[1]GD_LCD_HS_LNS!$B$4:$E$993,4,FALSE)</f>
        <v>4921000</v>
      </c>
      <c r="G338" s="54">
        <f>VLOOKUP(B338,[1]GD_CHUNG!$B$5:$N$532,13,FALSE)</f>
        <v>10522162648017</v>
      </c>
      <c r="H338" s="15">
        <f>VLOOKUP(B338,[1]GD_CHAM_CONG!$C$6:$AN$934,38,FALSE)</f>
        <v>27</v>
      </c>
      <c r="I338" s="15">
        <f>VLOOKUP(B338,[1]GD_CHAM_CONG!$C$6:$AS$934,39,FALSE)+VLOOKUP(B338,[1]GD_CHAM_CONG!$C$6:$AS$934,40,FALSE)+VLOOKUP(B338,[1]GD_CHAM_CONG!$C$6:$AS$934,41,FALSE)+VLOOKUP(B338,[1]GD_CHAM_CONG!$C$6:$AS$934,42,FALSE)+VLOOKUP(B338,[1]GD_CHAM_CONG!$C$6:$AS$934,43,FALSE)</f>
        <v>0</v>
      </c>
      <c r="J338" s="15">
        <f>VLOOKUP(B338,[1]GD_CHAM_CONG!$C$6:$AV$934,44,FALSE)+VLOOKUP(B338,[1]GD_CHAM_CONG!$C$6:$AV$934,45,FALSE)+VLOOKUP(B338,[1]GD_CHAM_CONG!$C$6:$AV$934,46,FALSE)</f>
        <v>0</v>
      </c>
      <c r="K338" s="15">
        <f>VLOOKUP(B338,[1]GD_CHAM_CONG!$C$6:$AW$934,47,FALSE)</f>
        <v>0</v>
      </c>
      <c r="L338" s="15">
        <f>VLOOKUP(B338,[1]GD_CHAM_CONG!$C$6:$AZ$934,48,FALSE)</f>
        <v>0</v>
      </c>
      <c r="M338" s="15">
        <f>VLOOKUP(B338,[1]GD_CHAM_CONG!$C$6:$BF$934,50,FALSE)+VLOOKUP(B338,[1]GD_CHAM_CONG!$C$6:$BF$934,51,FALSE)+VLOOKUP(B338,[1]GD_CHAM_CONG!$C$6:$BF$934,52,FALSE)+VLOOKUP(B338,[1]GD_CHAM_CONG!$C$6:$BF$934,53,FALSE)+VLOOKUP(B338,[1]GD_CHAM_CONG!$C$6:$BF$934,54,FALSE)</f>
        <v>0</v>
      </c>
      <c r="N338" s="16">
        <f>VLOOKUP(B338,[1]GD_CHAM_CONG!$C$1:$BK$473,61,FALSE)</f>
        <v>1</v>
      </c>
      <c r="O338" s="16">
        <f>VLOOKUP(B338,[1]GD_LCD_HS_LNS!$B$4:$F$469,5,FALSE)</f>
        <v>2.14</v>
      </c>
      <c r="P338" s="17">
        <f>VLOOKUP(B338,[1]RPT_LNS_LUONG_CHE_DO!$B$5:$BC$548,54,FALSE)</f>
        <v>9630000</v>
      </c>
      <c r="Q338" s="17">
        <f>VLOOKUP(B338,[1]RPT_LNS_LUONG_CHE_DO!$B$5:$CD$916,81,FALSE)</f>
        <v>0</v>
      </c>
      <c r="R338" s="17">
        <f>VLOOKUP(B338,[1]RPT_PHU_CAP_TN!$B$5:$G$992,6,FALSE)</f>
        <v>155000</v>
      </c>
      <c r="S338" s="17">
        <f>VLOOKUP(B338,[1]RPT_TIEN_AN_TRUA!$B$5:$I$993,8,FALSE)</f>
        <v>680000</v>
      </c>
      <c r="T338" s="17">
        <f>VLOOKUP(B338,[1]RPT_LNS_LUONG_CHE_DO!$B$5:$BX$920,75,FALSE)+VLOOKUP(B338,[1]RPT_LNS_LUONG_CHE_DO!$B$5:$BY$920,76,FALSE)</f>
        <v>567807.69230769237</v>
      </c>
      <c r="U338" s="13">
        <f>VLOOKUP(B338,[1]RPT_CAC_KHOAN_GIAM_TRU!$B$4:$I$472,7,FALSE) + VLOOKUP(B338,[1]RPT_CAC_KHOAN_GIAM_TRU!$B$4:$I$472,8,FALSE)</f>
        <v>189269.23076923078</v>
      </c>
      <c r="V338" s="17">
        <f t="shared" si="8"/>
        <v>11032807.692307692</v>
      </c>
      <c r="W338" s="18">
        <f>VLOOKUP(B338,[1]RPT_BAO_HIEM!$B$5:$N$992,11,FALSE)</f>
        <v>393680</v>
      </c>
      <c r="X338" s="18">
        <f>VLOOKUP(B338,[1]RPT_BAO_HIEM!$B$5:$N$992,12,FALSE)</f>
        <v>73815</v>
      </c>
      <c r="Y338" s="18">
        <f>VLOOKUP(B338,[1]RPT_BAO_HIEM!$B$5:$N$992,13,FALSE)</f>
        <v>49210</v>
      </c>
      <c r="Z338" s="19">
        <f>MIN(VLOOKUP(B338,[1]RPT_DOAN_PHI!$B$5:$H$894,7,FALSE),115000)</f>
        <v>49210</v>
      </c>
      <c r="AA338" s="18">
        <f>VLOOKUP(B338,[1]RPT_THUE!$B$5:$H$850,7,FALSE)</f>
        <v>0</v>
      </c>
      <c r="AB338" s="18">
        <f t="shared" si="9"/>
        <v>565915</v>
      </c>
      <c r="AC338" s="20">
        <f t="shared" si="10"/>
        <v>10466892.692307692</v>
      </c>
      <c r="AD338" s="20"/>
      <c r="AE338" s="21"/>
      <c r="AF338" s="20">
        <f t="shared" si="11"/>
        <v>10466892.692307692</v>
      </c>
    </row>
    <row r="339" spans="1:32" ht="19.5" customHeight="1">
      <c r="A339" s="12">
        <f t="shared" si="13"/>
        <v>333</v>
      </c>
      <c r="B339" s="40">
        <f>[1]GD_CHUNG!B345</f>
        <v>10714</v>
      </c>
      <c r="C339" s="42" t="str">
        <f>[1]GD_CHUNG!C345</f>
        <v>Phạm Văn Hải</v>
      </c>
      <c r="D339" s="42" t="str">
        <f>[1]GD_CHUNG!D345</f>
        <v>NV Lái xe - VHTTB</v>
      </c>
      <c r="E339" s="13" t="str">
        <f>[1]GD_CHUNG!G345</f>
        <v>HDKX</v>
      </c>
      <c r="F339" s="14">
        <f>VLOOKUP(B339,[1]GD_LCD_HS_LNS!$B$4:$E$993,4,FALSE)</f>
        <v>4921000</v>
      </c>
      <c r="G339" s="54">
        <f>VLOOKUP(B339,[1]GD_CHUNG!$B$5:$N$532,13,FALSE)</f>
        <v>10522162623014</v>
      </c>
      <c r="H339" s="15">
        <f>VLOOKUP(B339,[1]GD_CHAM_CONG!$C$6:$AN$934,38,FALSE)</f>
        <v>27</v>
      </c>
      <c r="I339" s="15">
        <f>VLOOKUP(B339,[1]GD_CHAM_CONG!$C$6:$AS$934,39,FALSE)+VLOOKUP(B339,[1]GD_CHAM_CONG!$C$6:$AS$934,40,FALSE)+VLOOKUP(B339,[1]GD_CHAM_CONG!$C$6:$AS$934,41,FALSE)+VLOOKUP(B339,[1]GD_CHAM_CONG!$C$6:$AS$934,42,FALSE)+VLOOKUP(B339,[1]GD_CHAM_CONG!$C$6:$AS$934,43,FALSE)</f>
        <v>0</v>
      </c>
      <c r="J339" s="15">
        <f>VLOOKUP(B339,[1]GD_CHAM_CONG!$C$6:$AV$934,44,FALSE)+VLOOKUP(B339,[1]GD_CHAM_CONG!$C$6:$AV$934,45,FALSE)+VLOOKUP(B339,[1]GD_CHAM_CONG!$C$6:$AV$934,46,FALSE)</f>
        <v>0</v>
      </c>
      <c r="K339" s="15">
        <f>VLOOKUP(B339,[1]GD_CHAM_CONG!$C$6:$AW$934,47,FALSE)</f>
        <v>0</v>
      </c>
      <c r="L339" s="15">
        <f>VLOOKUP(B339,[1]GD_CHAM_CONG!$C$6:$AZ$934,48,FALSE)</f>
        <v>0</v>
      </c>
      <c r="M339" s="15">
        <f>VLOOKUP(B339,[1]GD_CHAM_CONG!$C$6:$BF$934,50,FALSE)+VLOOKUP(B339,[1]GD_CHAM_CONG!$C$6:$BF$934,51,FALSE)+VLOOKUP(B339,[1]GD_CHAM_CONG!$C$6:$BF$934,52,FALSE)+VLOOKUP(B339,[1]GD_CHAM_CONG!$C$6:$BF$934,53,FALSE)+VLOOKUP(B339,[1]GD_CHAM_CONG!$C$6:$BF$934,54,FALSE)</f>
        <v>0</v>
      </c>
      <c r="N339" s="16">
        <f>VLOOKUP(B339,[1]GD_CHAM_CONG!$C$1:$BK$473,61,FALSE)</f>
        <v>1.05</v>
      </c>
      <c r="O339" s="16">
        <f>VLOOKUP(B339,[1]GD_LCD_HS_LNS!$B$4:$F$469,5,FALSE)</f>
        <v>2.14</v>
      </c>
      <c r="P339" s="17">
        <f>VLOOKUP(B339,[1]RPT_LNS_LUONG_CHE_DO!$B$5:$BC$548,54,FALSE)</f>
        <v>10111500.000000002</v>
      </c>
      <c r="Q339" s="17">
        <f>VLOOKUP(B339,[1]RPT_LNS_LUONG_CHE_DO!$B$5:$CD$916,81,FALSE)</f>
        <v>0</v>
      </c>
      <c r="R339" s="17">
        <f>VLOOKUP(B339,[1]RPT_PHU_CAP_TN!$B$5:$G$992,6,FALSE)</f>
        <v>310000</v>
      </c>
      <c r="S339" s="17">
        <f>VLOOKUP(B339,[1]RPT_TIEN_AN_TRUA!$B$5:$I$993,8,FALSE)</f>
        <v>680000</v>
      </c>
      <c r="T339" s="17">
        <f>VLOOKUP(B339,[1]RPT_LNS_LUONG_CHE_DO!$B$5:$BX$920,75,FALSE)+VLOOKUP(B339,[1]RPT_LNS_LUONG_CHE_DO!$B$5:$BY$920,76,FALSE)</f>
        <v>567807.69230769237</v>
      </c>
      <c r="U339" s="13">
        <f>VLOOKUP(B339,[1]RPT_CAC_KHOAN_GIAM_TRU!$B$4:$I$472,7,FALSE) + VLOOKUP(B339,[1]RPT_CAC_KHOAN_GIAM_TRU!$B$4:$I$472,8,FALSE)</f>
        <v>189269.23076923078</v>
      </c>
      <c r="V339" s="17">
        <f t="shared" si="8"/>
        <v>11669307.692307694</v>
      </c>
      <c r="W339" s="18">
        <f>VLOOKUP(B339,[1]RPT_BAO_HIEM!$B$5:$N$992,11,FALSE)</f>
        <v>393680</v>
      </c>
      <c r="X339" s="18">
        <f>VLOOKUP(B339,[1]RPT_BAO_HIEM!$B$5:$N$992,12,FALSE)</f>
        <v>73815</v>
      </c>
      <c r="Y339" s="18">
        <f>VLOOKUP(B339,[1]RPT_BAO_HIEM!$B$5:$N$992,13,FALSE)</f>
        <v>49210</v>
      </c>
      <c r="Z339" s="19">
        <f>MIN(VLOOKUP(B339,[1]RPT_DOAN_PHI!$B$5:$H$894,7,FALSE),115000)</f>
        <v>49210</v>
      </c>
      <c r="AA339" s="18">
        <f>VLOOKUP(B339,[1]RPT_THUE!$B$5:$H$850,7,FALSE)</f>
        <v>0</v>
      </c>
      <c r="AB339" s="18">
        <f t="shared" si="9"/>
        <v>565915</v>
      </c>
      <c r="AC339" s="20">
        <f t="shared" si="10"/>
        <v>11103392.692307694</v>
      </c>
      <c r="AD339" s="20"/>
      <c r="AE339" s="21"/>
      <c r="AF339" s="20">
        <f t="shared" si="11"/>
        <v>11103392.692307694</v>
      </c>
    </row>
    <row r="340" spans="1:32" ht="19.5" customHeight="1">
      <c r="A340" s="12">
        <f t="shared" si="13"/>
        <v>334</v>
      </c>
      <c r="B340" s="40">
        <f>[1]GD_CHUNG!B346</f>
        <v>10716</v>
      </c>
      <c r="C340" s="42" t="str">
        <f>[1]GD_CHUNG!C346</f>
        <v>Bùi Văn Thành</v>
      </c>
      <c r="D340" s="42" t="str">
        <f>[1]GD_CHUNG!D346</f>
        <v>NV Lái xe - VHTTB</v>
      </c>
      <c r="E340" s="13" t="str">
        <f>[1]GD_CHUNG!G346</f>
        <v>HDKX</v>
      </c>
      <c r="F340" s="14">
        <f>VLOOKUP(B340,[1]GD_LCD_HS_LNS!$B$4:$E$993,4,FALSE)</f>
        <v>4921000</v>
      </c>
      <c r="G340" s="54">
        <f>VLOOKUP(B340,[1]GD_CHUNG!$B$5:$N$532,13,FALSE)</f>
        <v>10522162737011</v>
      </c>
      <c r="H340" s="15">
        <f>VLOOKUP(B340,[1]GD_CHAM_CONG!$C$6:$AN$934,38,FALSE)</f>
        <v>27</v>
      </c>
      <c r="I340" s="15">
        <f>VLOOKUP(B340,[1]GD_CHAM_CONG!$C$6:$AS$934,39,FALSE)+VLOOKUP(B340,[1]GD_CHAM_CONG!$C$6:$AS$934,40,FALSE)+VLOOKUP(B340,[1]GD_CHAM_CONG!$C$6:$AS$934,41,FALSE)+VLOOKUP(B340,[1]GD_CHAM_CONG!$C$6:$AS$934,42,FALSE)+VLOOKUP(B340,[1]GD_CHAM_CONG!$C$6:$AS$934,43,FALSE)</f>
        <v>0</v>
      </c>
      <c r="J340" s="15">
        <f>VLOOKUP(B340,[1]GD_CHAM_CONG!$C$6:$AV$934,44,FALSE)+VLOOKUP(B340,[1]GD_CHAM_CONG!$C$6:$AV$934,45,FALSE)+VLOOKUP(B340,[1]GD_CHAM_CONG!$C$6:$AV$934,46,FALSE)</f>
        <v>0</v>
      </c>
      <c r="K340" s="15">
        <f>VLOOKUP(B340,[1]GD_CHAM_CONG!$C$6:$AW$934,47,FALSE)</f>
        <v>0</v>
      </c>
      <c r="L340" s="15">
        <f>VLOOKUP(B340,[1]GD_CHAM_CONG!$C$6:$AZ$934,48,FALSE)</f>
        <v>0</v>
      </c>
      <c r="M340" s="15">
        <f>VLOOKUP(B340,[1]GD_CHAM_CONG!$C$6:$BF$934,50,FALSE)+VLOOKUP(B340,[1]GD_CHAM_CONG!$C$6:$BF$934,51,FALSE)+VLOOKUP(B340,[1]GD_CHAM_CONG!$C$6:$BF$934,52,FALSE)+VLOOKUP(B340,[1]GD_CHAM_CONG!$C$6:$BF$934,53,FALSE)+VLOOKUP(B340,[1]GD_CHAM_CONG!$C$6:$BF$934,54,FALSE)</f>
        <v>0</v>
      </c>
      <c r="N340" s="16">
        <f>VLOOKUP(B340,[1]GD_CHAM_CONG!$C$1:$BK$473,61,FALSE)</f>
        <v>0.85</v>
      </c>
      <c r="O340" s="16">
        <f>VLOOKUP(B340,[1]GD_LCD_HS_LNS!$B$4:$F$469,5,FALSE)</f>
        <v>1.91</v>
      </c>
      <c r="P340" s="17">
        <f>VLOOKUP(B340,[1]RPT_LNS_LUONG_CHE_DO!$B$5:$BC$548,54,FALSE)</f>
        <v>7305750</v>
      </c>
      <c r="Q340" s="17">
        <f>VLOOKUP(B340,[1]RPT_LNS_LUONG_CHE_DO!$B$5:$CD$916,81,FALSE)</f>
        <v>0</v>
      </c>
      <c r="R340" s="17">
        <f>VLOOKUP(B340,[1]RPT_PHU_CAP_TN!$B$5:$G$992,6,FALSE)</f>
        <v>0</v>
      </c>
      <c r="S340" s="17">
        <f>VLOOKUP(B340,[1]RPT_TIEN_AN_TRUA!$B$5:$I$993,8,FALSE)</f>
        <v>680000</v>
      </c>
      <c r="T340" s="17">
        <f>VLOOKUP(B340,[1]RPT_LNS_LUONG_CHE_DO!$B$5:$BX$920,75,FALSE)+VLOOKUP(B340,[1]RPT_LNS_LUONG_CHE_DO!$B$5:$BY$920,76,FALSE)</f>
        <v>567807.69230769237</v>
      </c>
      <c r="U340" s="13">
        <f>VLOOKUP(B340,[1]RPT_CAC_KHOAN_GIAM_TRU!$B$4:$I$472,7,FALSE) + VLOOKUP(B340,[1]RPT_CAC_KHOAN_GIAM_TRU!$B$4:$I$472,8,FALSE)</f>
        <v>189269.23076923078</v>
      </c>
      <c r="V340" s="17">
        <f t="shared" si="8"/>
        <v>8553557.692307692</v>
      </c>
      <c r="W340" s="18">
        <f>VLOOKUP(B340,[1]RPT_BAO_HIEM!$B$5:$N$992,11,FALSE)</f>
        <v>393680</v>
      </c>
      <c r="X340" s="18">
        <f>VLOOKUP(B340,[1]RPT_BAO_HIEM!$B$5:$N$992,12,FALSE)</f>
        <v>73815</v>
      </c>
      <c r="Y340" s="18">
        <f>VLOOKUP(B340,[1]RPT_BAO_HIEM!$B$5:$N$992,13,FALSE)</f>
        <v>49210</v>
      </c>
      <c r="Z340" s="19">
        <f>MIN(VLOOKUP(B340,[1]RPT_DOAN_PHI!$B$5:$H$894,7,FALSE),115000)</f>
        <v>49210</v>
      </c>
      <c r="AA340" s="18">
        <f>VLOOKUP(B340,[1]RPT_THUE!$B$5:$H$850,7,FALSE)</f>
        <v>0</v>
      </c>
      <c r="AB340" s="18">
        <f t="shared" si="9"/>
        <v>565915</v>
      </c>
      <c r="AC340" s="20">
        <f t="shared" si="10"/>
        <v>7987642.692307692</v>
      </c>
      <c r="AD340" s="21"/>
      <c r="AE340" s="20"/>
      <c r="AF340" s="20">
        <f t="shared" si="11"/>
        <v>7987642.692307692</v>
      </c>
    </row>
    <row r="341" spans="1:32" ht="19.5" customHeight="1">
      <c r="A341" s="12">
        <f t="shared" si="13"/>
        <v>335</v>
      </c>
      <c r="B341" s="40">
        <f>[1]GD_CHUNG!B347</f>
        <v>10717</v>
      </c>
      <c r="C341" s="42" t="str">
        <f>[1]GD_CHUNG!C347</f>
        <v>Bùi Chí Công</v>
      </c>
      <c r="D341" s="42" t="str">
        <f>[1]GD_CHUNG!D347</f>
        <v>NV Lái xe - VHTTB</v>
      </c>
      <c r="E341" s="13" t="str">
        <f>[1]GD_CHUNG!G347</f>
        <v>HDKX</v>
      </c>
      <c r="F341" s="14">
        <f>VLOOKUP(B341,[1]GD_LCD_HS_LNS!$B$4:$E$993,4,FALSE)</f>
        <v>4921000</v>
      </c>
      <c r="G341" s="54">
        <f>VLOOKUP(B341,[1]GD_CHUNG!$B$5:$N$532,13,FALSE)</f>
        <v>10522162630010</v>
      </c>
      <c r="H341" s="15">
        <f>VLOOKUP(B341,[1]GD_CHAM_CONG!$C$6:$AN$934,38,FALSE)</f>
        <v>27</v>
      </c>
      <c r="I341" s="15">
        <f>VLOOKUP(B341,[1]GD_CHAM_CONG!$C$6:$AS$934,39,FALSE)+VLOOKUP(B341,[1]GD_CHAM_CONG!$C$6:$AS$934,40,FALSE)+VLOOKUP(B341,[1]GD_CHAM_CONG!$C$6:$AS$934,41,FALSE)+VLOOKUP(B341,[1]GD_CHAM_CONG!$C$6:$AS$934,42,FALSE)+VLOOKUP(B341,[1]GD_CHAM_CONG!$C$6:$AS$934,43,FALSE)</f>
        <v>0</v>
      </c>
      <c r="J341" s="15">
        <f>VLOOKUP(B341,[1]GD_CHAM_CONG!$C$6:$AV$934,44,FALSE)+VLOOKUP(B341,[1]GD_CHAM_CONG!$C$6:$AV$934,45,FALSE)+VLOOKUP(B341,[1]GD_CHAM_CONG!$C$6:$AV$934,46,FALSE)</f>
        <v>0</v>
      </c>
      <c r="K341" s="15">
        <f>VLOOKUP(B341,[1]GD_CHAM_CONG!$C$6:$AW$934,47,FALSE)</f>
        <v>0</v>
      </c>
      <c r="L341" s="15">
        <f>VLOOKUP(B341,[1]GD_CHAM_CONG!$C$6:$AZ$934,48,FALSE)</f>
        <v>0</v>
      </c>
      <c r="M341" s="15">
        <f>VLOOKUP(B341,[1]GD_CHAM_CONG!$C$6:$BF$934,50,FALSE)+VLOOKUP(B341,[1]GD_CHAM_CONG!$C$6:$BF$934,51,FALSE)+VLOOKUP(B341,[1]GD_CHAM_CONG!$C$6:$BF$934,52,FALSE)+VLOOKUP(B341,[1]GD_CHAM_CONG!$C$6:$BF$934,53,FALSE)+VLOOKUP(B341,[1]GD_CHAM_CONG!$C$6:$BF$934,54,FALSE)</f>
        <v>0</v>
      </c>
      <c r="N341" s="16">
        <f>VLOOKUP(B341,[1]GD_CHAM_CONG!$C$1:$BK$473,61,FALSE)</f>
        <v>1</v>
      </c>
      <c r="O341" s="16">
        <f>VLOOKUP(B341,[1]GD_LCD_HS_LNS!$B$4:$F$469,5,FALSE)</f>
        <v>1.91</v>
      </c>
      <c r="P341" s="17">
        <f>VLOOKUP(B341,[1]RPT_LNS_LUONG_CHE_DO!$B$5:$BC$548,54,FALSE)</f>
        <v>8595000</v>
      </c>
      <c r="Q341" s="17">
        <f>VLOOKUP(B341,[1]RPT_LNS_LUONG_CHE_DO!$B$5:$CD$916,81,FALSE)</f>
        <v>0</v>
      </c>
      <c r="R341" s="17">
        <f>VLOOKUP(B341,[1]RPT_PHU_CAP_TN!$B$5:$G$992,6,FALSE)</f>
        <v>0</v>
      </c>
      <c r="S341" s="17">
        <f>VLOOKUP(B341,[1]RPT_TIEN_AN_TRUA!$B$5:$I$993,8,FALSE)</f>
        <v>680000</v>
      </c>
      <c r="T341" s="17">
        <f>VLOOKUP(B341,[1]RPT_LNS_LUONG_CHE_DO!$B$5:$BX$920,75,FALSE)+VLOOKUP(B341,[1]RPT_LNS_LUONG_CHE_DO!$B$5:$BY$920,76,FALSE)</f>
        <v>567807.69230769237</v>
      </c>
      <c r="U341" s="13">
        <f>VLOOKUP(B341,[1]RPT_CAC_KHOAN_GIAM_TRU!$B$4:$I$472,7,FALSE) + VLOOKUP(B341,[1]RPT_CAC_KHOAN_GIAM_TRU!$B$4:$I$472,8,FALSE)</f>
        <v>189269.23076923078</v>
      </c>
      <c r="V341" s="17">
        <f t="shared" si="8"/>
        <v>9842807.692307692</v>
      </c>
      <c r="W341" s="18">
        <f>VLOOKUP(B341,[1]RPT_BAO_HIEM!$B$5:$N$992,11,FALSE)</f>
        <v>393680</v>
      </c>
      <c r="X341" s="18">
        <f>VLOOKUP(B341,[1]RPT_BAO_HIEM!$B$5:$N$992,12,FALSE)</f>
        <v>73815</v>
      </c>
      <c r="Y341" s="18">
        <f>VLOOKUP(B341,[1]RPT_BAO_HIEM!$B$5:$N$992,13,FALSE)</f>
        <v>49210</v>
      </c>
      <c r="Z341" s="19">
        <f>MIN(VLOOKUP(B341,[1]RPT_DOAN_PHI!$B$5:$H$894,7,FALSE),115000)</f>
        <v>49210</v>
      </c>
      <c r="AA341" s="18">
        <f>VLOOKUP(B341,[1]RPT_THUE!$B$5:$H$850,7,FALSE)</f>
        <v>0</v>
      </c>
      <c r="AB341" s="18">
        <f t="shared" si="9"/>
        <v>565915</v>
      </c>
      <c r="AC341" s="20">
        <f t="shared" si="10"/>
        <v>9276892.692307692</v>
      </c>
      <c r="AD341" s="20"/>
      <c r="AE341" s="21"/>
      <c r="AF341" s="20">
        <f t="shared" si="11"/>
        <v>9276892.692307692</v>
      </c>
    </row>
    <row r="342" spans="1:32" ht="19.5" customHeight="1">
      <c r="A342" s="12">
        <f t="shared" si="13"/>
        <v>336</v>
      </c>
      <c r="B342" s="40">
        <f>[1]GD_CHUNG!B348</f>
        <v>10718</v>
      </c>
      <c r="C342" s="42" t="str">
        <f>[1]GD_CHUNG!C348</f>
        <v>Nguyễn Văn Định</v>
      </c>
      <c r="D342" s="42" t="str">
        <f>[1]GD_CHUNG!D348</f>
        <v>NV Lái xe - VHTTB</v>
      </c>
      <c r="E342" s="13" t="str">
        <f>[1]GD_CHUNG!G348</f>
        <v>HDKX</v>
      </c>
      <c r="F342" s="14">
        <f>VLOOKUP(B342,[1]GD_LCD_HS_LNS!$B$4:$E$993,4,FALSE)</f>
        <v>4921000</v>
      </c>
      <c r="G342" s="54">
        <f>VLOOKUP(B342,[1]GD_CHUNG!$B$5:$N$532,13,FALSE)</f>
        <v>10520321899015</v>
      </c>
      <c r="H342" s="15">
        <f>VLOOKUP(B342,[1]GD_CHAM_CONG!$C$6:$AN$934,38,FALSE)</f>
        <v>27</v>
      </c>
      <c r="I342" s="15">
        <f>VLOOKUP(B342,[1]GD_CHAM_CONG!$C$6:$AS$934,39,FALSE)+VLOOKUP(B342,[1]GD_CHAM_CONG!$C$6:$AS$934,40,FALSE)+VLOOKUP(B342,[1]GD_CHAM_CONG!$C$6:$AS$934,41,FALSE)+VLOOKUP(B342,[1]GD_CHAM_CONG!$C$6:$AS$934,42,FALSE)+VLOOKUP(B342,[1]GD_CHAM_CONG!$C$6:$AS$934,43,FALSE)</f>
        <v>0</v>
      </c>
      <c r="J342" s="15">
        <f>VLOOKUP(B342,[1]GD_CHAM_CONG!$C$6:$AV$934,44,FALSE)+VLOOKUP(B342,[1]GD_CHAM_CONG!$C$6:$AV$934,45,FALSE)+VLOOKUP(B342,[1]GD_CHAM_CONG!$C$6:$AV$934,46,FALSE)</f>
        <v>0</v>
      </c>
      <c r="K342" s="15">
        <f>VLOOKUP(B342,[1]GD_CHAM_CONG!$C$6:$AW$934,47,FALSE)</f>
        <v>0</v>
      </c>
      <c r="L342" s="15">
        <f>VLOOKUP(B342,[1]GD_CHAM_CONG!$C$6:$AZ$934,48,FALSE)</f>
        <v>0</v>
      </c>
      <c r="M342" s="15">
        <f>VLOOKUP(B342,[1]GD_CHAM_CONG!$C$6:$BF$934,50,FALSE)+VLOOKUP(B342,[1]GD_CHAM_CONG!$C$6:$BF$934,51,FALSE)+VLOOKUP(B342,[1]GD_CHAM_CONG!$C$6:$BF$934,52,FALSE)+VLOOKUP(B342,[1]GD_CHAM_CONG!$C$6:$BF$934,53,FALSE)+VLOOKUP(B342,[1]GD_CHAM_CONG!$C$6:$BF$934,54,FALSE)</f>
        <v>0</v>
      </c>
      <c r="N342" s="16">
        <f>VLOOKUP(B342,[1]GD_CHAM_CONG!$C$1:$BK$473,61,FALSE)</f>
        <v>0.93</v>
      </c>
      <c r="O342" s="16">
        <f>VLOOKUP(B342,[1]GD_LCD_HS_LNS!$B$4:$F$469,5,FALSE)</f>
        <v>1.91</v>
      </c>
      <c r="P342" s="17">
        <f>VLOOKUP(B342,[1]RPT_LNS_LUONG_CHE_DO!$B$5:$BC$548,54,FALSE)</f>
        <v>7993350</v>
      </c>
      <c r="Q342" s="17">
        <f>VLOOKUP(B342,[1]RPT_LNS_LUONG_CHE_DO!$B$5:$CD$916,81,FALSE)</f>
        <v>0</v>
      </c>
      <c r="R342" s="17">
        <f>VLOOKUP(B342,[1]RPT_PHU_CAP_TN!$B$5:$G$992,6,FALSE)</f>
        <v>155000</v>
      </c>
      <c r="S342" s="17">
        <f>VLOOKUP(B342,[1]RPT_TIEN_AN_TRUA!$B$5:$I$993,8,FALSE)</f>
        <v>680000</v>
      </c>
      <c r="T342" s="17">
        <f>VLOOKUP(B342,[1]RPT_LNS_LUONG_CHE_DO!$B$5:$BX$920,75,FALSE)+VLOOKUP(B342,[1]RPT_LNS_LUONG_CHE_DO!$B$5:$BY$920,76,FALSE)</f>
        <v>567807.69230769237</v>
      </c>
      <c r="U342" s="13">
        <f>VLOOKUP(B342,[1]RPT_CAC_KHOAN_GIAM_TRU!$B$4:$I$472,7,FALSE) + VLOOKUP(B342,[1]RPT_CAC_KHOAN_GIAM_TRU!$B$4:$I$472,8,FALSE)</f>
        <v>189269.23076923078</v>
      </c>
      <c r="V342" s="17">
        <f t="shared" si="8"/>
        <v>9396157.692307692</v>
      </c>
      <c r="W342" s="18">
        <f>VLOOKUP(B342,[1]RPT_BAO_HIEM!$B$5:$N$992,11,FALSE)</f>
        <v>393680</v>
      </c>
      <c r="X342" s="18">
        <f>VLOOKUP(B342,[1]RPT_BAO_HIEM!$B$5:$N$992,12,FALSE)</f>
        <v>73815</v>
      </c>
      <c r="Y342" s="18">
        <f>VLOOKUP(B342,[1]RPT_BAO_HIEM!$B$5:$N$992,13,FALSE)</f>
        <v>49210</v>
      </c>
      <c r="Z342" s="19">
        <f>MIN(VLOOKUP(B342,[1]RPT_DOAN_PHI!$B$5:$H$894,7,FALSE),115000)</f>
        <v>49210</v>
      </c>
      <c r="AA342" s="18">
        <f>VLOOKUP(B342,[1]RPT_THUE!$B$5:$H$850,7,FALSE)</f>
        <v>0</v>
      </c>
      <c r="AB342" s="18">
        <f t="shared" si="9"/>
        <v>565915</v>
      </c>
      <c r="AC342" s="20">
        <f t="shared" si="10"/>
        <v>8830242.692307692</v>
      </c>
      <c r="AD342" s="21"/>
      <c r="AE342" s="20"/>
      <c r="AF342" s="20">
        <f t="shared" si="11"/>
        <v>8830242.692307692</v>
      </c>
    </row>
    <row r="343" spans="1:32" ht="19.5" customHeight="1">
      <c r="A343" s="12">
        <f t="shared" si="13"/>
        <v>337</v>
      </c>
      <c r="B343" s="40">
        <f>[1]GD_CHUNG!B349</f>
        <v>10719</v>
      </c>
      <c r="C343" s="42" t="str">
        <f>[1]GD_CHUNG!C349</f>
        <v>Nguyễn Hải Anh</v>
      </c>
      <c r="D343" s="42" t="str">
        <f>[1]GD_CHUNG!D349</f>
        <v>NV Lái xe - VHTTB</v>
      </c>
      <c r="E343" s="13" t="str">
        <f>[1]GD_CHUNG!G349</f>
        <v>HDKX</v>
      </c>
      <c r="F343" s="14">
        <f>VLOOKUP(B343,[1]GD_LCD_HS_LNS!$B$4:$E$993,4,FALSE)</f>
        <v>4921000</v>
      </c>
      <c r="G343" s="54">
        <f>VLOOKUP(B343,[1]GD_CHUNG!$B$5:$N$532,13,FALSE)</f>
        <v>10320272242014</v>
      </c>
      <c r="H343" s="15">
        <f>VLOOKUP(B343,[1]GD_CHAM_CONG!$C$6:$AN$934,38,FALSE)</f>
        <v>27</v>
      </c>
      <c r="I343" s="15">
        <f>VLOOKUP(B343,[1]GD_CHAM_CONG!$C$6:$AS$934,39,FALSE)+VLOOKUP(B343,[1]GD_CHAM_CONG!$C$6:$AS$934,40,FALSE)+VLOOKUP(B343,[1]GD_CHAM_CONG!$C$6:$AS$934,41,FALSE)+VLOOKUP(B343,[1]GD_CHAM_CONG!$C$6:$AS$934,42,FALSE)+VLOOKUP(B343,[1]GD_CHAM_CONG!$C$6:$AS$934,43,FALSE)</f>
        <v>0</v>
      </c>
      <c r="J343" s="15">
        <f>VLOOKUP(B343,[1]GD_CHAM_CONG!$C$6:$AV$934,44,FALSE)+VLOOKUP(B343,[1]GD_CHAM_CONG!$C$6:$AV$934,45,FALSE)+VLOOKUP(B343,[1]GD_CHAM_CONG!$C$6:$AV$934,46,FALSE)</f>
        <v>0</v>
      </c>
      <c r="K343" s="15">
        <f>VLOOKUP(B343,[1]GD_CHAM_CONG!$C$6:$AW$934,47,FALSE)</f>
        <v>0</v>
      </c>
      <c r="L343" s="15">
        <f>VLOOKUP(B343,[1]GD_CHAM_CONG!$C$6:$AZ$934,48,FALSE)</f>
        <v>0</v>
      </c>
      <c r="M343" s="15">
        <f>VLOOKUP(B343,[1]GD_CHAM_CONG!$C$6:$BF$934,50,FALSE)+VLOOKUP(B343,[1]GD_CHAM_CONG!$C$6:$BF$934,51,FALSE)+VLOOKUP(B343,[1]GD_CHAM_CONG!$C$6:$BF$934,52,FALSE)+VLOOKUP(B343,[1]GD_CHAM_CONG!$C$6:$BF$934,53,FALSE)+VLOOKUP(B343,[1]GD_CHAM_CONG!$C$6:$BF$934,54,FALSE)</f>
        <v>0</v>
      </c>
      <c r="N343" s="16">
        <f>VLOOKUP(B343,[1]GD_CHAM_CONG!$C$1:$BK$473,61,FALSE)</f>
        <v>1</v>
      </c>
      <c r="O343" s="16">
        <f>VLOOKUP(B343,[1]GD_LCD_HS_LNS!$B$4:$F$469,5,FALSE)</f>
        <v>1.91</v>
      </c>
      <c r="P343" s="17">
        <f>VLOOKUP(B343,[1]RPT_LNS_LUONG_CHE_DO!$B$5:$BC$548,54,FALSE)</f>
        <v>8595000</v>
      </c>
      <c r="Q343" s="17">
        <f>VLOOKUP(B343,[1]RPT_LNS_LUONG_CHE_DO!$B$5:$CD$916,81,FALSE)</f>
        <v>0</v>
      </c>
      <c r="R343" s="17">
        <f>VLOOKUP(B343,[1]RPT_PHU_CAP_TN!$B$5:$G$992,6,FALSE)</f>
        <v>155000</v>
      </c>
      <c r="S343" s="17">
        <f>VLOOKUP(B343,[1]RPT_TIEN_AN_TRUA!$B$5:$I$993,8,FALSE)</f>
        <v>680000</v>
      </c>
      <c r="T343" s="17">
        <f>VLOOKUP(B343,[1]RPT_LNS_LUONG_CHE_DO!$B$5:$BX$920,75,FALSE)+VLOOKUP(B343,[1]RPT_LNS_LUONG_CHE_DO!$B$5:$BY$920,76,FALSE)</f>
        <v>567807.69230769237</v>
      </c>
      <c r="U343" s="13">
        <f>VLOOKUP(B343,[1]RPT_CAC_KHOAN_GIAM_TRU!$B$4:$I$472,7,FALSE) + VLOOKUP(B343,[1]RPT_CAC_KHOAN_GIAM_TRU!$B$4:$I$472,8,FALSE)</f>
        <v>189269.23076923078</v>
      </c>
      <c r="V343" s="17">
        <f t="shared" si="8"/>
        <v>9997807.692307692</v>
      </c>
      <c r="W343" s="18">
        <f>VLOOKUP(B343,[1]RPT_BAO_HIEM!$B$5:$N$992,11,FALSE)</f>
        <v>393680</v>
      </c>
      <c r="X343" s="18">
        <f>VLOOKUP(B343,[1]RPT_BAO_HIEM!$B$5:$N$992,12,FALSE)</f>
        <v>73815</v>
      </c>
      <c r="Y343" s="18">
        <f>VLOOKUP(B343,[1]RPT_BAO_HIEM!$B$5:$N$992,13,FALSE)</f>
        <v>49210</v>
      </c>
      <c r="Z343" s="19">
        <f>MIN(VLOOKUP(B343,[1]RPT_DOAN_PHI!$B$5:$H$894,7,FALSE),115000)</f>
        <v>49210</v>
      </c>
      <c r="AA343" s="18">
        <f>VLOOKUP(B343,[1]RPT_THUE!$B$5:$H$850,7,FALSE)</f>
        <v>0</v>
      </c>
      <c r="AB343" s="18">
        <f t="shared" si="9"/>
        <v>565915</v>
      </c>
      <c r="AC343" s="20">
        <f t="shared" si="10"/>
        <v>9431892.692307692</v>
      </c>
      <c r="AD343" s="21"/>
      <c r="AE343" s="20"/>
      <c r="AF343" s="20">
        <f t="shared" si="11"/>
        <v>9431892.692307692</v>
      </c>
    </row>
    <row r="344" spans="1:32" ht="19.5" customHeight="1">
      <c r="A344" s="12">
        <f t="shared" si="13"/>
        <v>338</v>
      </c>
      <c r="B344" s="40">
        <f>[1]GD_CHUNG!B350</f>
        <v>10720</v>
      </c>
      <c r="C344" s="42" t="str">
        <f>[1]GD_CHUNG!C350</f>
        <v>Bùi Kiên Trung</v>
      </c>
      <c r="D344" s="42" t="str">
        <f>[1]GD_CHUNG!D350</f>
        <v>NV Lái xe - VHTTB</v>
      </c>
      <c r="E344" s="13" t="str">
        <f>[1]GD_CHUNG!G350</f>
        <v>HDKX</v>
      </c>
      <c r="F344" s="14">
        <f>VLOOKUP(B344,[1]GD_LCD_HS_LNS!$B$4:$E$993,4,FALSE)</f>
        <v>4921000</v>
      </c>
      <c r="G344" s="54">
        <f>VLOOKUP(B344,[1]GD_CHUNG!$B$5:$N$532,13,FALSE)</f>
        <v>10522156672011</v>
      </c>
      <c r="H344" s="15">
        <f>VLOOKUP(B344,[1]GD_CHAM_CONG!$C$6:$AN$934,38,FALSE)</f>
        <v>27</v>
      </c>
      <c r="I344" s="15">
        <f>VLOOKUP(B344,[1]GD_CHAM_CONG!$C$6:$AS$934,39,FALSE)+VLOOKUP(B344,[1]GD_CHAM_CONG!$C$6:$AS$934,40,FALSE)+VLOOKUP(B344,[1]GD_CHAM_CONG!$C$6:$AS$934,41,FALSE)+VLOOKUP(B344,[1]GD_CHAM_CONG!$C$6:$AS$934,42,FALSE)+VLOOKUP(B344,[1]GD_CHAM_CONG!$C$6:$AS$934,43,FALSE)</f>
        <v>0</v>
      </c>
      <c r="J344" s="15">
        <f>VLOOKUP(B344,[1]GD_CHAM_CONG!$C$6:$AV$934,44,FALSE)+VLOOKUP(B344,[1]GD_CHAM_CONG!$C$6:$AV$934,45,FALSE)+VLOOKUP(B344,[1]GD_CHAM_CONG!$C$6:$AV$934,46,FALSE)</f>
        <v>0</v>
      </c>
      <c r="K344" s="15">
        <f>VLOOKUP(B344,[1]GD_CHAM_CONG!$C$6:$AW$934,47,FALSE)</f>
        <v>0</v>
      </c>
      <c r="L344" s="15">
        <f>VLOOKUP(B344,[1]GD_CHAM_CONG!$C$6:$AZ$934,48,FALSE)</f>
        <v>0</v>
      </c>
      <c r="M344" s="15">
        <f>VLOOKUP(B344,[1]GD_CHAM_CONG!$C$6:$BF$934,50,FALSE)+VLOOKUP(B344,[1]GD_CHAM_CONG!$C$6:$BF$934,51,FALSE)+VLOOKUP(B344,[1]GD_CHAM_CONG!$C$6:$BF$934,52,FALSE)+VLOOKUP(B344,[1]GD_CHAM_CONG!$C$6:$BF$934,53,FALSE)+VLOOKUP(B344,[1]GD_CHAM_CONG!$C$6:$BF$934,54,FALSE)</f>
        <v>0</v>
      </c>
      <c r="N344" s="16">
        <f>VLOOKUP(B344,[1]GD_CHAM_CONG!$C$1:$BK$473,61,FALSE)</f>
        <v>1</v>
      </c>
      <c r="O344" s="16">
        <f>VLOOKUP(B344,[1]GD_LCD_HS_LNS!$B$4:$F$469,5,FALSE)</f>
        <v>1.91</v>
      </c>
      <c r="P344" s="17">
        <f>VLOOKUP(B344,[1]RPT_LNS_LUONG_CHE_DO!$B$5:$BC$548,54,FALSE)</f>
        <v>8595000</v>
      </c>
      <c r="Q344" s="17">
        <f>VLOOKUP(B344,[1]RPT_LNS_LUONG_CHE_DO!$B$5:$CD$916,81,FALSE)</f>
        <v>0</v>
      </c>
      <c r="R344" s="17">
        <f>VLOOKUP(B344,[1]RPT_PHU_CAP_TN!$B$5:$G$992,6,FALSE)</f>
        <v>0</v>
      </c>
      <c r="S344" s="17">
        <f>VLOOKUP(B344,[1]RPT_TIEN_AN_TRUA!$B$5:$I$993,8,FALSE)</f>
        <v>680000</v>
      </c>
      <c r="T344" s="17">
        <f>VLOOKUP(B344,[1]RPT_LNS_LUONG_CHE_DO!$B$5:$BX$920,75,FALSE)+VLOOKUP(B344,[1]RPT_LNS_LUONG_CHE_DO!$B$5:$BY$920,76,FALSE)</f>
        <v>567807.69230769237</v>
      </c>
      <c r="U344" s="13">
        <f>VLOOKUP(B344,[1]RPT_CAC_KHOAN_GIAM_TRU!$B$4:$I$472,7,FALSE) + VLOOKUP(B344,[1]RPT_CAC_KHOAN_GIAM_TRU!$B$4:$I$472,8,FALSE)</f>
        <v>189269.23076923078</v>
      </c>
      <c r="V344" s="17">
        <f t="shared" si="8"/>
        <v>9842807.692307692</v>
      </c>
      <c r="W344" s="18">
        <f>VLOOKUP(B344,[1]RPT_BAO_HIEM!$B$5:$N$992,11,FALSE)</f>
        <v>393680</v>
      </c>
      <c r="X344" s="18">
        <f>VLOOKUP(B344,[1]RPT_BAO_HIEM!$B$5:$N$992,12,FALSE)</f>
        <v>73815</v>
      </c>
      <c r="Y344" s="18">
        <f>VLOOKUP(B344,[1]RPT_BAO_HIEM!$B$5:$N$992,13,FALSE)</f>
        <v>49210</v>
      </c>
      <c r="Z344" s="19">
        <f>MIN(VLOOKUP(B344,[1]RPT_DOAN_PHI!$B$5:$H$894,7,FALSE),115000)</f>
        <v>49210</v>
      </c>
      <c r="AA344" s="18">
        <f>VLOOKUP(B344,[1]RPT_THUE!$B$5:$H$850,7,FALSE)</f>
        <v>0</v>
      </c>
      <c r="AB344" s="18">
        <f t="shared" si="9"/>
        <v>565915</v>
      </c>
      <c r="AC344" s="20">
        <f t="shared" si="10"/>
        <v>9276892.692307692</v>
      </c>
      <c r="AD344" s="20"/>
      <c r="AE344" s="20"/>
      <c r="AF344" s="20">
        <f t="shared" si="11"/>
        <v>9276892.692307692</v>
      </c>
    </row>
    <row r="345" spans="1:32" ht="19.5" customHeight="1">
      <c r="A345" s="12">
        <f t="shared" si="13"/>
        <v>339</v>
      </c>
      <c r="B345" s="40">
        <f>[1]GD_CHUNG!B351</f>
        <v>10721</v>
      </c>
      <c r="C345" s="42" t="str">
        <f>[1]GD_CHUNG!C351</f>
        <v>Vũ Quốc Cường</v>
      </c>
      <c r="D345" s="42" t="str">
        <f>[1]GD_CHUNG!D351</f>
        <v>NV Lái xe - VHTTB</v>
      </c>
      <c r="E345" s="13" t="str">
        <f>[1]GD_CHUNG!G351</f>
        <v>HDKX</v>
      </c>
      <c r="F345" s="14">
        <f>VLOOKUP(B345,[1]GD_LCD_HS_LNS!$B$4:$E$993,4,FALSE)</f>
        <v>4921000</v>
      </c>
      <c r="G345" s="54">
        <f>VLOOKUP(B345,[1]GD_CHUNG!$B$5:$N$532,13,FALSE)</f>
        <v>10522162892015</v>
      </c>
      <c r="H345" s="15">
        <f>VLOOKUP(B345,[1]GD_CHAM_CONG!$C$6:$AN$934,38,FALSE)</f>
        <v>27</v>
      </c>
      <c r="I345" s="15">
        <f>VLOOKUP(B345,[1]GD_CHAM_CONG!$C$6:$AS$934,39,FALSE)+VLOOKUP(B345,[1]GD_CHAM_CONG!$C$6:$AS$934,40,FALSE)+VLOOKUP(B345,[1]GD_CHAM_CONG!$C$6:$AS$934,41,FALSE)+VLOOKUP(B345,[1]GD_CHAM_CONG!$C$6:$AS$934,42,FALSE)+VLOOKUP(B345,[1]GD_CHAM_CONG!$C$6:$AS$934,43,FALSE)</f>
        <v>0</v>
      </c>
      <c r="J345" s="15">
        <f>VLOOKUP(B345,[1]GD_CHAM_CONG!$C$6:$AV$934,44,FALSE)+VLOOKUP(B345,[1]GD_CHAM_CONG!$C$6:$AV$934,45,FALSE)+VLOOKUP(B345,[1]GD_CHAM_CONG!$C$6:$AV$934,46,FALSE)</f>
        <v>0</v>
      </c>
      <c r="K345" s="15">
        <f>VLOOKUP(B345,[1]GD_CHAM_CONG!$C$6:$AW$934,47,FALSE)</f>
        <v>0</v>
      </c>
      <c r="L345" s="15">
        <f>VLOOKUP(B345,[1]GD_CHAM_CONG!$C$6:$AZ$934,48,FALSE)</f>
        <v>0</v>
      </c>
      <c r="M345" s="15">
        <f>VLOOKUP(B345,[1]GD_CHAM_CONG!$C$6:$BF$934,50,FALSE)+VLOOKUP(B345,[1]GD_CHAM_CONG!$C$6:$BF$934,51,FALSE)+VLOOKUP(B345,[1]GD_CHAM_CONG!$C$6:$BF$934,52,FALSE)+VLOOKUP(B345,[1]GD_CHAM_CONG!$C$6:$BF$934,53,FALSE)+VLOOKUP(B345,[1]GD_CHAM_CONG!$C$6:$BF$934,54,FALSE)</f>
        <v>0</v>
      </c>
      <c r="N345" s="16">
        <f>VLOOKUP(B345,[1]GD_CHAM_CONG!$C$1:$BK$473,61,FALSE)</f>
        <v>1</v>
      </c>
      <c r="O345" s="16">
        <f>VLOOKUP(B345,[1]GD_LCD_HS_LNS!$B$4:$F$469,5,FALSE)</f>
        <v>1.8</v>
      </c>
      <c r="P345" s="17">
        <f>VLOOKUP(B345,[1]RPT_LNS_LUONG_CHE_DO!$B$5:$BC$548,54,FALSE)</f>
        <v>8100000</v>
      </c>
      <c r="Q345" s="17">
        <f>VLOOKUP(B345,[1]RPT_LNS_LUONG_CHE_DO!$B$5:$CD$916,81,FALSE)</f>
        <v>0</v>
      </c>
      <c r="R345" s="17">
        <f>VLOOKUP(B345,[1]RPT_PHU_CAP_TN!$B$5:$G$992,6,FALSE)</f>
        <v>0</v>
      </c>
      <c r="S345" s="17">
        <f>VLOOKUP(B345,[1]RPT_TIEN_AN_TRUA!$B$5:$I$993,8,FALSE)</f>
        <v>680000</v>
      </c>
      <c r="T345" s="17">
        <f>VLOOKUP(B345,[1]RPT_LNS_LUONG_CHE_DO!$B$5:$BX$920,75,FALSE)+VLOOKUP(B345,[1]RPT_LNS_LUONG_CHE_DO!$B$5:$BY$920,76,FALSE)</f>
        <v>567807.69230769237</v>
      </c>
      <c r="U345" s="13">
        <f>VLOOKUP(B345,[1]RPT_CAC_KHOAN_GIAM_TRU!$B$4:$I$472,7,FALSE) + VLOOKUP(B345,[1]RPT_CAC_KHOAN_GIAM_TRU!$B$4:$I$472,8,FALSE)</f>
        <v>189269.23076923078</v>
      </c>
      <c r="V345" s="17">
        <f t="shared" si="8"/>
        <v>9347807.692307692</v>
      </c>
      <c r="W345" s="18">
        <f>VLOOKUP(B345,[1]RPT_BAO_HIEM!$B$5:$N$992,11,FALSE)</f>
        <v>393680</v>
      </c>
      <c r="X345" s="18">
        <f>VLOOKUP(B345,[1]RPT_BAO_HIEM!$B$5:$N$992,12,FALSE)</f>
        <v>73815</v>
      </c>
      <c r="Y345" s="18">
        <f>VLOOKUP(B345,[1]RPT_BAO_HIEM!$B$5:$N$992,13,FALSE)</f>
        <v>49210</v>
      </c>
      <c r="Z345" s="19">
        <f>MIN(VLOOKUP(B345,[1]RPT_DOAN_PHI!$B$5:$H$894,7,FALSE),115000)</f>
        <v>49210</v>
      </c>
      <c r="AA345" s="18">
        <f>VLOOKUP(B345,[1]RPT_THUE!$B$5:$H$850,7,FALSE)</f>
        <v>0</v>
      </c>
      <c r="AB345" s="18">
        <f t="shared" si="9"/>
        <v>565915</v>
      </c>
      <c r="AC345" s="20">
        <f t="shared" si="10"/>
        <v>8781892.692307692</v>
      </c>
      <c r="AD345" s="20"/>
      <c r="AE345" s="20"/>
      <c r="AF345" s="20">
        <f t="shared" si="11"/>
        <v>8781892.692307692</v>
      </c>
    </row>
    <row r="346" spans="1:32" ht="19.5" customHeight="1">
      <c r="A346" s="12">
        <f t="shared" si="13"/>
        <v>340</v>
      </c>
      <c r="B346" s="40">
        <f>[1]GD_CHUNG!B352</f>
        <v>10722</v>
      </c>
      <c r="C346" s="42" t="str">
        <f>[1]GD_CHUNG!C352</f>
        <v>Vũ Văn Dương</v>
      </c>
      <c r="D346" s="42" t="str">
        <f>[1]GD_CHUNG!D352</f>
        <v>NV Lái xe - VHTTB</v>
      </c>
      <c r="E346" s="13" t="str">
        <f>[1]GD_CHUNG!G352</f>
        <v>HDKX</v>
      </c>
      <c r="F346" s="14">
        <f>VLOOKUP(B346,[1]GD_LCD_HS_LNS!$B$4:$E$993,4,FALSE)</f>
        <v>4921000</v>
      </c>
      <c r="G346" s="54">
        <f>VLOOKUP(B346,[1]GD_CHUNG!$B$5:$N$532,13,FALSE)</f>
        <v>10522162900018</v>
      </c>
      <c r="H346" s="15">
        <f>VLOOKUP(B346,[1]GD_CHAM_CONG!$C$6:$AN$934,38,FALSE)</f>
        <v>27</v>
      </c>
      <c r="I346" s="15">
        <f>VLOOKUP(B346,[1]GD_CHAM_CONG!$C$6:$AS$934,39,FALSE)+VLOOKUP(B346,[1]GD_CHAM_CONG!$C$6:$AS$934,40,FALSE)+VLOOKUP(B346,[1]GD_CHAM_CONG!$C$6:$AS$934,41,FALSE)+VLOOKUP(B346,[1]GD_CHAM_CONG!$C$6:$AS$934,42,FALSE)+VLOOKUP(B346,[1]GD_CHAM_CONG!$C$6:$AS$934,43,FALSE)</f>
        <v>0</v>
      </c>
      <c r="J346" s="15">
        <f>VLOOKUP(B346,[1]GD_CHAM_CONG!$C$6:$AV$934,44,FALSE)+VLOOKUP(B346,[1]GD_CHAM_CONG!$C$6:$AV$934,45,FALSE)+VLOOKUP(B346,[1]GD_CHAM_CONG!$C$6:$AV$934,46,FALSE)</f>
        <v>0</v>
      </c>
      <c r="K346" s="15">
        <f>VLOOKUP(B346,[1]GD_CHAM_CONG!$C$6:$AW$934,47,FALSE)</f>
        <v>0</v>
      </c>
      <c r="L346" s="15">
        <f>VLOOKUP(B346,[1]GD_CHAM_CONG!$C$6:$AZ$934,48,FALSE)</f>
        <v>0</v>
      </c>
      <c r="M346" s="15">
        <f>VLOOKUP(B346,[1]GD_CHAM_CONG!$C$6:$BF$934,50,FALSE)+VLOOKUP(B346,[1]GD_CHAM_CONG!$C$6:$BF$934,51,FALSE)+VLOOKUP(B346,[1]GD_CHAM_CONG!$C$6:$BF$934,52,FALSE)+VLOOKUP(B346,[1]GD_CHAM_CONG!$C$6:$BF$934,53,FALSE)+VLOOKUP(B346,[1]GD_CHAM_CONG!$C$6:$BF$934,54,FALSE)</f>
        <v>0</v>
      </c>
      <c r="N346" s="16">
        <f>VLOOKUP(B346,[1]GD_CHAM_CONG!$C$1:$BK$473,61,FALSE)</f>
        <v>1</v>
      </c>
      <c r="O346" s="16">
        <f>VLOOKUP(B346,[1]GD_LCD_HS_LNS!$B$4:$F$469,5,FALSE)</f>
        <v>1.8</v>
      </c>
      <c r="P346" s="17">
        <f>VLOOKUP(B346,[1]RPT_LNS_LUONG_CHE_DO!$B$5:$BC$548,54,FALSE)</f>
        <v>8100000</v>
      </c>
      <c r="Q346" s="17">
        <f>VLOOKUP(B346,[1]RPT_LNS_LUONG_CHE_DO!$B$5:$CD$916,81,FALSE)</f>
        <v>0</v>
      </c>
      <c r="R346" s="17">
        <f>VLOOKUP(B346,[1]RPT_PHU_CAP_TN!$B$5:$G$992,6,FALSE)</f>
        <v>0</v>
      </c>
      <c r="S346" s="17">
        <f>VLOOKUP(B346,[1]RPT_TIEN_AN_TRUA!$B$5:$I$993,8,FALSE)</f>
        <v>680000</v>
      </c>
      <c r="T346" s="17">
        <f>VLOOKUP(B346,[1]RPT_LNS_LUONG_CHE_DO!$B$5:$BX$920,75,FALSE)+VLOOKUP(B346,[1]RPT_LNS_LUONG_CHE_DO!$B$5:$BY$920,76,FALSE)</f>
        <v>567807.69230769237</v>
      </c>
      <c r="U346" s="13">
        <f>VLOOKUP(B346,[1]RPT_CAC_KHOAN_GIAM_TRU!$B$4:$I$472,7,FALSE) + VLOOKUP(B346,[1]RPT_CAC_KHOAN_GIAM_TRU!$B$4:$I$472,8,FALSE)</f>
        <v>189269.23076923078</v>
      </c>
      <c r="V346" s="17">
        <f t="shared" si="8"/>
        <v>9347807.692307692</v>
      </c>
      <c r="W346" s="18">
        <f>VLOOKUP(B346,[1]RPT_BAO_HIEM!$B$5:$N$992,11,FALSE)</f>
        <v>393680</v>
      </c>
      <c r="X346" s="18">
        <f>VLOOKUP(B346,[1]RPT_BAO_HIEM!$B$5:$N$992,12,FALSE)</f>
        <v>73815</v>
      </c>
      <c r="Y346" s="18">
        <f>VLOOKUP(B346,[1]RPT_BAO_HIEM!$B$5:$N$992,13,FALSE)</f>
        <v>49210</v>
      </c>
      <c r="Z346" s="19">
        <f>MIN(VLOOKUP(B346,[1]RPT_DOAN_PHI!$B$5:$H$894,7,FALSE),115000)</f>
        <v>49210</v>
      </c>
      <c r="AA346" s="18">
        <f>VLOOKUP(B346,[1]RPT_THUE!$B$5:$H$850,7,FALSE)</f>
        <v>0</v>
      </c>
      <c r="AB346" s="18">
        <f t="shared" si="9"/>
        <v>565915</v>
      </c>
      <c r="AC346" s="20">
        <f t="shared" si="10"/>
        <v>8781892.692307692</v>
      </c>
      <c r="AD346" s="20"/>
      <c r="AE346" s="21"/>
      <c r="AF346" s="20">
        <f t="shared" si="11"/>
        <v>8781892.692307692</v>
      </c>
    </row>
    <row r="347" spans="1:32" ht="19.5" customHeight="1">
      <c r="A347" s="12">
        <f t="shared" si="13"/>
        <v>341</v>
      </c>
      <c r="B347" s="40">
        <f>[1]GD_CHUNG!B353</f>
        <v>10723</v>
      </c>
      <c r="C347" s="42" t="str">
        <f>[1]GD_CHUNG!C353</f>
        <v>Vũ Văn Thái</v>
      </c>
      <c r="D347" s="42" t="str">
        <f>[1]GD_CHUNG!D353</f>
        <v>NV Lái xe - VHTTB</v>
      </c>
      <c r="E347" s="13" t="str">
        <f>[1]GD_CHUNG!G353</f>
        <v>HDKX</v>
      </c>
      <c r="F347" s="14">
        <f>VLOOKUP(B347,[1]GD_LCD_HS_LNS!$B$4:$E$993,4,FALSE)</f>
        <v>4921000</v>
      </c>
      <c r="G347" s="54">
        <f>VLOOKUP(B347,[1]GD_CHUNG!$B$5:$N$532,13,FALSE)</f>
        <v>10520767892014</v>
      </c>
      <c r="H347" s="15">
        <f>VLOOKUP(B347,[1]GD_CHAM_CONG!$C$6:$AN$934,38,FALSE)</f>
        <v>27</v>
      </c>
      <c r="I347" s="15">
        <f>VLOOKUP(B347,[1]GD_CHAM_CONG!$C$6:$AS$934,39,FALSE)+VLOOKUP(B347,[1]GD_CHAM_CONG!$C$6:$AS$934,40,FALSE)+VLOOKUP(B347,[1]GD_CHAM_CONG!$C$6:$AS$934,41,FALSE)+VLOOKUP(B347,[1]GD_CHAM_CONG!$C$6:$AS$934,42,FALSE)+VLOOKUP(B347,[1]GD_CHAM_CONG!$C$6:$AS$934,43,FALSE)</f>
        <v>0</v>
      </c>
      <c r="J347" s="15">
        <f>VLOOKUP(B347,[1]GD_CHAM_CONG!$C$6:$AV$934,44,FALSE)+VLOOKUP(B347,[1]GD_CHAM_CONG!$C$6:$AV$934,45,FALSE)+VLOOKUP(B347,[1]GD_CHAM_CONG!$C$6:$AV$934,46,FALSE)</f>
        <v>0</v>
      </c>
      <c r="K347" s="15">
        <f>VLOOKUP(B347,[1]GD_CHAM_CONG!$C$6:$AW$934,47,FALSE)</f>
        <v>0</v>
      </c>
      <c r="L347" s="15">
        <f>VLOOKUP(B347,[1]GD_CHAM_CONG!$C$6:$AZ$934,48,FALSE)</f>
        <v>0</v>
      </c>
      <c r="M347" s="15">
        <f>VLOOKUP(B347,[1]GD_CHAM_CONG!$C$6:$BF$934,50,FALSE)+VLOOKUP(B347,[1]GD_CHAM_CONG!$C$6:$BF$934,51,FALSE)+VLOOKUP(B347,[1]GD_CHAM_CONG!$C$6:$BF$934,52,FALSE)+VLOOKUP(B347,[1]GD_CHAM_CONG!$C$6:$BF$934,53,FALSE)+VLOOKUP(B347,[1]GD_CHAM_CONG!$C$6:$BF$934,54,FALSE)</f>
        <v>0</v>
      </c>
      <c r="N347" s="16">
        <f>VLOOKUP(B347,[1]GD_CHAM_CONG!$C$1:$BK$473,61,FALSE)</f>
        <v>1</v>
      </c>
      <c r="O347" s="16">
        <f>VLOOKUP(B347,[1]GD_LCD_HS_LNS!$B$4:$F$469,5,FALSE)</f>
        <v>1.91</v>
      </c>
      <c r="P347" s="17">
        <f>VLOOKUP(B347,[1]RPT_LNS_LUONG_CHE_DO!$B$5:$BC$548,54,FALSE)</f>
        <v>8595000</v>
      </c>
      <c r="Q347" s="17">
        <f>VLOOKUP(B347,[1]RPT_LNS_LUONG_CHE_DO!$B$5:$CD$916,81,FALSE)</f>
        <v>0</v>
      </c>
      <c r="R347" s="17">
        <f>VLOOKUP(B347,[1]RPT_PHU_CAP_TN!$B$5:$G$992,6,FALSE)</f>
        <v>0</v>
      </c>
      <c r="S347" s="17">
        <f>VLOOKUP(B347,[1]RPT_TIEN_AN_TRUA!$B$5:$I$993,8,FALSE)</f>
        <v>680000</v>
      </c>
      <c r="T347" s="17">
        <f>VLOOKUP(B347,[1]RPT_LNS_LUONG_CHE_DO!$B$5:$BX$920,75,FALSE)+VLOOKUP(B347,[1]RPT_LNS_LUONG_CHE_DO!$B$5:$BY$920,76,FALSE)</f>
        <v>0</v>
      </c>
      <c r="U347" s="13">
        <f>VLOOKUP(B347,[1]RPT_CAC_KHOAN_GIAM_TRU!$B$4:$I$472,7,FALSE) + VLOOKUP(B347,[1]RPT_CAC_KHOAN_GIAM_TRU!$B$4:$I$472,8,FALSE)</f>
        <v>0</v>
      </c>
      <c r="V347" s="17">
        <f t="shared" si="8"/>
        <v>9275000</v>
      </c>
      <c r="W347" s="18">
        <f>VLOOKUP(B347,[1]RPT_BAO_HIEM!$B$5:$N$992,11,FALSE)</f>
        <v>393680</v>
      </c>
      <c r="X347" s="18">
        <f>VLOOKUP(B347,[1]RPT_BAO_HIEM!$B$5:$N$992,12,FALSE)</f>
        <v>73815</v>
      </c>
      <c r="Y347" s="18">
        <f>VLOOKUP(B347,[1]RPT_BAO_HIEM!$B$5:$N$992,13,FALSE)</f>
        <v>49210</v>
      </c>
      <c r="Z347" s="19">
        <f>MIN(VLOOKUP(B347,[1]RPT_DOAN_PHI!$B$5:$H$894,7,FALSE),115000)</f>
        <v>49210</v>
      </c>
      <c r="AA347" s="18">
        <f>VLOOKUP(B347,[1]RPT_THUE!$B$5:$H$850,7,FALSE)</f>
        <v>0</v>
      </c>
      <c r="AB347" s="18">
        <f t="shared" si="9"/>
        <v>565915</v>
      </c>
      <c r="AC347" s="20">
        <f t="shared" si="10"/>
        <v>8709085</v>
      </c>
      <c r="AD347" s="20"/>
      <c r="AE347" s="20"/>
      <c r="AF347" s="20">
        <f t="shared" si="11"/>
        <v>8709085</v>
      </c>
    </row>
    <row r="348" spans="1:32" ht="19.5" customHeight="1">
      <c r="A348" s="12">
        <f t="shared" si="13"/>
        <v>342</v>
      </c>
      <c r="B348" s="40">
        <f>[1]GD_CHUNG!B354</f>
        <v>10725</v>
      </c>
      <c r="C348" s="42" t="str">
        <f>[1]GD_CHUNG!C354</f>
        <v>Phạm Quang Sơn</v>
      </c>
      <c r="D348" s="42" t="str">
        <f>[1]GD_CHUNG!D354</f>
        <v>NV Lái xe - VHTTB</v>
      </c>
      <c r="E348" s="13" t="str">
        <f>[1]GD_CHUNG!G354</f>
        <v>HDKX</v>
      </c>
      <c r="F348" s="14">
        <f>VLOOKUP(B348,[1]GD_LCD_HS_LNS!$B$4:$E$993,4,FALSE)</f>
        <v>4921000</v>
      </c>
      <c r="G348" s="54">
        <f>VLOOKUP(B348,[1]GD_CHUNG!$B$5:$N$532,13,FALSE)</f>
        <v>10522162913012</v>
      </c>
      <c r="H348" s="15">
        <f>VLOOKUP(B348,[1]GD_CHAM_CONG!$C$6:$AN$934,38,FALSE)</f>
        <v>24</v>
      </c>
      <c r="I348" s="15">
        <f>VLOOKUP(B348,[1]GD_CHAM_CONG!$C$6:$AS$934,39,FALSE)+VLOOKUP(B348,[1]GD_CHAM_CONG!$C$6:$AS$934,40,FALSE)+VLOOKUP(B348,[1]GD_CHAM_CONG!$C$6:$AS$934,41,FALSE)+VLOOKUP(B348,[1]GD_CHAM_CONG!$C$6:$AS$934,42,FALSE)+VLOOKUP(B348,[1]GD_CHAM_CONG!$C$6:$AS$934,43,FALSE)</f>
        <v>0</v>
      </c>
      <c r="J348" s="15">
        <f>VLOOKUP(B348,[1]GD_CHAM_CONG!$C$6:$AV$934,44,FALSE)+VLOOKUP(B348,[1]GD_CHAM_CONG!$C$6:$AV$934,45,FALSE)+VLOOKUP(B348,[1]GD_CHAM_CONG!$C$6:$AV$934,46,FALSE)</f>
        <v>0</v>
      </c>
      <c r="K348" s="15">
        <f>VLOOKUP(B348,[1]GD_CHAM_CONG!$C$6:$AW$934,47,FALSE)</f>
        <v>0</v>
      </c>
      <c r="L348" s="15">
        <f>VLOOKUP(B348,[1]GD_CHAM_CONG!$C$6:$AZ$934,48,FALSE)</f>
        <v>3</v>
      </c>
      <c r="M348" s="15">
        <f>VLOOKUP(B348,[1]GD_CHAM_CONG!$C$6:$BF$934,50,FALSE)+VLOOKUP(B348,[1]GD_CHAM_CONG!$C$6:$BF$934,51,FALSE)+VLOOKUP(B348,[1]GD_CHAM_CONG!$C$6:$BF$934,52,FALSE)+VLOOKUP(B348,[1]GD_CHAM_CONG!$C$6:$BF$934,53,FALSE)+VLOOKUP(B348,[1]GD_CHAM_CONG!$C$6:$BF$934,54,FALSE)</f>
        <v>0</v>
      </c>
      <c r="N348" s="16">
        <f>VLOOKUP(B348,[1]GD_CHAM_CONG!$C$1:$BK$473,61,FALSE)</f>
        <v>1</v>
      </c>
      <c r="O348" s="16">
        <f>VLOOKUP(B348,[1]GD_LCD_HS_LNS!$B$4:$F$469,5,FALSE)</f>
        <v>1.8</v>
      </c>
      <c r="P348" s="17">
        <f>VLOOKUP(B348,[1]RPT_LNS_LUONG_CHE_DO!$B$5:$BC$548,54,FALSE)</f>
        <v>7199999.9999999991</v>
      </c>
      <c r="Q348" s="17">
        <f>VLOOKUP(B348,[1]RPT_LNS_LUONG_CHE_DO!$B$5:$CD$916,81,FALSE)</f>
        <v>567807.69230769237</v>
      </c>
      <c r="R348" s="17">
        <f>VLOOKUP(B348,[1]RPT_PHU_CAP_TN!$B$5:$G$992,6,FALSE)</f>
        <v>0</v>
      </c>
      <c r="S348" s="17">
        <f>VLOOKUP(B348,[1]RPT_TIEN_AN_TRUA!$B$5:$I$993,8,FALSE)</f>
        <v>604444.44444444438</v>
      </c>
      <c r="T348" s="17">
        <f>VLOOKUP(B348,[1]RPT_LNS_LUONG_CHE_DO!$B$5:$BX$920,75,FALSE)+VLOOKUP(B348,[1]RPT_LNS_LUONG_CHE_DO!$B$5:$BY$920,76,FALSE)</f>
        <v>0</v>
      </c>
      <c r="U348" s="13">
        <f>VLOOKUP(B348,[1]RPT_CAC_KHOAN_GIAM_TRU!$B$4:$I$472,7,FALSE) + VLOOKUP(B348,[1]RPT_CAC_KHOAN_GIAM_TRU!$B$4:$I$472,8,FALSE)</f>
        <v>0</v>
      </c>
      <c r="V348" s="17">
        <f t="shared" si="8"/>
        <v>8372252.1367521351</v>
      </c>
      <c r="W348" s="18">
        <f>VLOOKUP(B348,[1]RPT_BAO_HIEM!$B$5:$N$992,11,FALSE)</f>
        <v>393680</v>
      </c>
      <c r="X348" s="18">
        <f>VLOOKUP(B348,[1]RPT_BAO_HIEM!$B$5:$N$992,12,FALSE)</f>
        <v>73815</v>
      </c>
      <c r="Y348" s="18">
        <f>VLOOKUP(B348,[1]RPT_BAO_HIEM!$B$5:$N$992,13,FALSE)</f>
        <v>49210</v>
      </c>
      <c r="Z348" s="19">
        <f>MIN(VLOOKUP(B348,[1]RPT_DOAN_PHI!$B$5:$H$894,7,FALSE),115000)</f>
        <v>49210</v>
      </c>
      <c r="AA348" s="18">
        <f>VLOOKUP(B348,[1]RPT_THUE!$B$5:$H$850,7,FALSE)</f>
        <v>0</v>
      </c>
      <c r="AB348" s="18">
        <f t="shared" si="9"/>
        <v>565915</v>
      </c>
      <c r="AC348" s="20">
        <f t="shared" si="10"/>
        <v>7806337.1367521351</v>
      </c>
      <c r="AD348" s="20"/>
      <c r="AE348" s="20"/>
      <c r="AF348" s="20">
        <f t="shared" si="11"/>
        <v>7806337.1367521351</v>
      </c>
    </row>
    <row r="349" spans="1:32" ht="19.5" customHeight="1">
      <c r="A349" s="12">
        <f t="shared" si="13"/>
        <v>343</v>
      </c>
      <c r="B349" s="40">
        <f>[1]GD_CHUNG!B355</f>
        <v>10726</v>
      </c>
      <c r="C349" s="42" t="str">
        <f>[1]GD_CHUNG!C355</f>
        <v>Vũ Mạnh Hùng</v>
      </c>
      <c r="D349" s="42" t="str">
        <f>[1]GD_CHUNG!D355</f>
        <v>NV Lái xe - VHTTB</v>
      </c>
      <c r="E349" s="13" t="str">
        <f>[1]GD_CHUNG!G355</f>
        <v>HDKX</v>
      </c>
      <c r="F349" s="14">
        <f>VLOOKUP(B349,[1]GD_LCD_HS_LNS!$B$4:$E$993,4,FALSE)</f>
        <v>4921000</v>
      </c>
      <c r="G349" s="54">
        <f>VLOOKUP(B349,[1]GD_CHUNG!$B$5:$N$532,13,FALSE)</f>
        <v>10523498946012</v>
      </c>
      <c r="H349" s="15">
        <f>VLOOKUP(B349,[1]GD_CHAM_CONG!$C$6:$AN$934,38,FALSE)</f>
        <v>27</v>
      </c>
      <c r="I349" s="15">
        <f>VLOOKUP(B349,[1]GD_CHAM_CONG!$C$6:$AS$934,39,FALSE)+VLOOKUP(B349,[1]GD_CHAM_CONG!$C$6:$AS$934,40,FALSE)+VLOOKUP(B349,[1]GD_CHAM_CONG!$C$6:$AS$934,41,FALSE)+VLOOKUP(B349,[1]GD_CHAM_CONG!$C$6:$AS$934,42,FALSE)+VLOOKUP(B349,[1]GD_CHAM_CONG!$C$6:$AS$934,43,FALSE)</f>
        <v>0</v>
      </c>
      <c r="J349" s="15">
        <f>VLOOKUP(B349,[1]GD_CHAM_CONG!$C$6:$AV$934,44,FALSE)+VLOOKUP(B349,[1]GD_CHAM_CONG!$C$6:$AV$934,45,FALSE)+VLOOKUP(B349,[1]GD_CHAM_CONG!$C$6:$AV$934,46,FALSE)</f>
        <v>0</v>
      </c>
      <c r="K349" s="15">
        <f>VLOOKUP(B349,[1]GD_CHAM_CONG!$C$6:$AW$934,47,FALSE)</f>
        <v>0</v>
      </c>
      <c r="L349" s="15">
        <f>VLOOKUP(B349,[1]GD_CHAM_CONG!$C$6:$AZ$934,48,FALSE)</f>
        <v>0</v>
      </c>
      <c r="M349" s="15">
        <f>VLOOKUP(B349,[1]GD_CHAM_CONG!$C$6:$BF$934,50,FALSE)+VLOOKUP(B349,[1]GD_CHAM_CONG!$C$6:$BF$934,51,FALSE)+VLOOKUP(B349,[1]GD_CHAM_CONG!$C$6:$BF$934,52,FALSE)+VLOOKUP(B349,[1]GD_CHAM_CONG!$C$6:$BF$934,53,FALSE)+VLOOKUP(B349,[1]GD_CHAM_CONG!$C$6:$BF$934,54,FALSE)</f>
        <v>0</v>
      </c>
      <c r="N349" s="16">
        <f>VLOOKUP(B349,[1]GD_CHAM_CONG!$C$1:$BK$473,61,FALSE)</f>
        <v>1</v>
      </c>
      <c r="O349" s="16">
        <f>VLOOKUP(B349,[1]GD_LCD_HS_LNS!$B$4:$F$469,5,FALSE)</f>
        <v>1.8</v>
      </c>
      <c r="P349" s="17">
        <f>VLOOKUP(B349,[1]RPT_LNS_LUONG_CHE_DO!$B$5:$BC$548,54,FALSE)</f>
        <v>8100000</v>
      </c>
      <c r="Q349" s="17">
        <f>VLOOKUP(B349,[1]RPT_LNS_LUONG_CHE_DO!$B$5:$CD$916,81,FALSE)</f>
        <v>0</v>
      </c>
      <c r="R349" s="17">
        <f>VLOOKUP(B349,[1]RPT_PHU_CAP_TN!$B$5:$G$992,6,FALSE)</f>
        <v>0</v>
      </c>
      <c r="S349" s="17">
        <f>VLOOKUP(B349,[1]RPT_TIEN_AN_TRUA!$B$5:$I$993,8,FALSE)</f>
        <v>680000</v>
      </c>
      <c r="T349" s="17">
        <f>VLOOKUP(B349,[1]RPT_LNS_LUONG_CHE_DO!$B$5:$BX$920,75,FALSE)+VLOOKUP(B349,[1]RPT_LNS_LUONG_CHE_DO!$B$5:$BY$920,76,FALSE)</f>
        <v>567807.69230769237</v>
      </c>
      <c r="U349" s="13">
        <f>VLOOKUP(B349,[1]RPT_CAC_KHOAN_GIAM_TRU!$B$4:$I$472,7,FALSE) + VLOOKUP(B349,[1]RPT_CAC_KHOAN_GIAM_TRU!$B$4:$I$472,8,FALSE)</f>
        <v>189269.23076923078</v>
      </c>
      <c r="V349" s="17">
        <f t="shared" si="8"/>
        <v>9347807.692307692</v>
      </c>
      <c r="W349" s="18">
        <f>VLOOKUP(B349,[1]RPT_BAO_HIEM!$B$5:$N$992,11,FALSE)</f>
        <v>393680</v>
      </c>
      <c r="X349" s="18">
        <f>VLOOKUP(B349,[1]RPT_BAO_HIEM!$B$5:$N$992,12,FALSE)</f>
        <v>73815</v>
      </c>
      <c r="Y349" s="18">
        <f>VLOOKUP(B349,[1]RPT_BAO_HIEM!$B$5:$N$992,13,FALSE)</f>
        <v>49210</v>
      </c>
      <c r="Z349" s="19">
        <f>MIN(VLOOKUP(B349,[1]RPT_DOAN_PHI!$B$5:$H$894,7,FALSE),115000)</f>
        <v>49210</v>
      </c>
      <c r="AA349" s="18">
        <f>VLOOKUP(B349,[1]RPT_THUE!$B$5:$H$850,7,FALSE)</f>
        <v>0</v>
      </c>
      <c r="AB349" s="18">
        <f t="shared" si="9"/>
        <v>565915</v>
      </c>
      <c r="AC349" s="20">
        <f t="shared" si="10"/>
        <v>8781892.692307692</v>
      </c>
      <c r="AD349" s="21"/>
      <c r="AE349" s="20"/>
      <c r="AF349" s="20">
        <f t="shared" si="11"/>
        <v>8781892.692307692</v>
      </c>
    </row>
    <row r="350" spans="1:32" ht="19.5" customHeight="1">
      <c r="A350" s="12">
        <f t="shared" si="13"/>
        <v>344</v>
      </c>
      <c r="B350" s="40">
        <f>[1]GD_CHUNG!B356</f>
        <v>10727</v>
      </c>
      <c r="C350" s="42" t="str">
        <f>[1]GD_CHUNG!C356</f>
        <v>Trần Mạnh Hùng</v>
      </c>
      <c r="D350" s="42" t="str">
        <f>[1]GD_CHUNG!D356</f>
        <v>NV Lái xe - VHTTB</v>
      </c>
      <c r="E350" s="13" t="str">
        <f>[1]GD_CHUNG!G356</f>
        <v>HDKX</v>
      </c>
      <c r="F350" s="14">
        <f>VLOOKUP(B350,[1]GD_LCD_HS_LNS!$B$4:$E$993,4,FALSE)</f>
        <v>4166000</v>
      </c>
      <c r="G350" s="54">
        <f>VLOOKUP(B350,[1]GD_CHUNG!$B$5:$N$532,13,FALSE)</f>
        <v>10520633859010</v>
      </c>
      <c r="H350" s="15">
        <f>VLOOKUP(B350,[1]GD_CHAM_CONG!$C$6:$AN$934,38,FALSE)</f>
        <v>27</v>
      </c>
      <c r="I350" s="15">
        <f>VLOOKUP(B350,[1]GD_CHAM_CONG!$C$6:$AS$934,39,FALSE)+VLOOKUP(B350,[1]GD_CHAM_CONG!$C$6:$AS$934,40,FALSE)+VLOOKUP(B350,[1]GD_CHAM_CONG!$C$6:$AS$934,41,FALSE)+VLOOKUP(B350,[1]GD_CHAM_CONG!$C$6:$AS$934,42,FALSE)+VLOOKUP(B350,[1]GD_CHAM_CONG!$C$6:$AS$934,43,FALSE)</f>
        <v>0</v>
      </c>
      <c r="J350" s="15">
        <f>VLOOKUP(B350,[1]GD_CHAM_CONG!$C$6:$AV$934,44,FALSE)+VLOOKUP(B350,[1]GD_CHAM_CONG!$C$6:$AV$934,45,FALSE)+VLOOKUP(B350,[1]GD_CHAM_CONG!$C$6:$AV$934,46,FALSE)</f>
        <v>0</v>
      </c>
      <c r="K350" s="15">
        <f>VLOOKUP(B350,[1]GD_CHAM_CONG!$C$6:$AW$934,47,FALSE)</f>
        <v>0</v>
      </c>
      <c r="L350" s="15">
        <f>VLOOKUP(B350,[1]GD_CHAM_CONG!$C$6:$AZ$934,48,FALSE)</f>
        <v>0</v>
      </c>
      <c r="M350" s="15">
        <f>VLOOKUP(B350,[1]GD_CHAM_CONG!$C$6:$BF$934,50,FALSE)+VLOOKUP(B350,[1]GD_CHAM_CONG!$C$6:$BF$934,51,FALSE)+VLOOKUP(B350,[1]GD_CHAM_CONG!$C$6:$BF$934,52,FALSE)+VLOOKUP(B350,[1]GD_CHAM_CONG!$C$6:$BF$934,53,FALSE)+VLOOKUP(B350,[1]GD_CHAM_CONG!$C$6:$BF$934,54,FALSE)</f>
        <v>0</v>
      </c>
      <c r="N350" s="16">
        <f>VLOOKUP(B350,[1]GD_CHAM_CONG!$C$1:$BK$473,61,FALSE)</f>
        <v>1</v>
      </c>
      <c r="O350" s="16">
        <f>VLOOKUP(B350,[1]GD_LCD_HS_LNS!$B$4:$F$469,5,FALSE)</f>
        <v>1.78</v>
      </c>
      <c r="P350" s="17">
        <f>VLOOKUP(B350,[1]RPT_LNS_LUONG_CHE_DO!$B$5:$BC$548,54,FALSE)</f>
        <v>8010000</v>
      </c>
      <c r="Q350" s="17">
        <f>VLOOKUP(B350,[1]RPT_LNS_LUONG_CHE_DO!$B$5:$CD$916,81,FALSE)</f>
        <v>0</v>
      </c>
      <c r="R350" s="17">
        <f>VLOOKUP(B350,[1]RPT_PHU_CAP_TN!$B$5:$G$992,6,FALSE)</f>
        <v>0</v>
      </c>
      <c r="S350" s="17">
        <f>VLOOKUP(B350,[1]RPT_TIEN_AN_TRUA!$B$5:$I$993,8,FALSE)</f>
        <v>680000</v>
      </c>
      <c r="T350" s="17">
        <f>VLOOKUP(B350,[1]RPT_LNS_LUONG_CHE_DO!$B$5:$BX$920,75,FALSE)+VLOOKUP(B350,[1]RPT_LNS_LUONG_CHE_DO!$B$5:$BY$920,76,FALSE)</f>
        <v>480692.30769230775</v>
      </c>
      <c r="U350" s="13">
        <f>VLOOKUP(B350,[1]RPT_CAC_KHOAN_GIAM_TRU!$B$4:$I$472,7,FALSE) + VLOOKUP(B350,[1]RPT_CAC_KHOAN_GIAM_TRU!$B$4:$I$472,8,FALSE)</f>
        <v>160230.76923076925</v>
      </c>
      <c r="V350" s="17">
        <f t="shared" si="8"/>
        <v>9170692.307692308</v>
      </c>
      <c r="W350" s="18">
        <f>VLOOKUP(B350,[1]RPT_BAO_HIEM!$B$5:$N$992,11,FALSE)</f>
        <v>333280</v>
      </c>
      <c r="X350" s="18">
        <f>VLOOKUP(B350,[1]RPT_BAO_HIEM!$B$5:$N$992,12,FALSE)</f>
        <v>62490</v>
      </c>
      <c r="Y350" s="18">
        <f>VLOOKUP(B350,[1]RPT_BAO_HIEM!$B$5:$N$992,13,FALSE)</f>
        <v>41660</v>
      </c>
      <c r="Z350" s="19">
        <f>MIN(VLOOKUP(B350,[1]RPT_DOAN_PHI!$B$5:$H$894,7,FALSE),115000)</f>
        <v>41660</v>
      </c>
      <c r="AA350" s="18">
        <f>VLOOKUP(B350,[1]RPT_THUE!$B$5:$H$850,7,FALSE)</f>
        <v>0</v>
      </c>
      <c r="AB350" s="18">
        <f t="shared" si="9"/>
        <v>479090</v>
      </c>
      <c r="AC350" s="20">
        <f t="shared" si="10"/>
        <v>8691602.307692308</v>
      </c>
      <c r="AD350" s="21"/>
      <c r="AE350" s="20"/>
      <c r="AF350" s="20">
        <f t="shared" si="11"/>
        <v>8691602.307692308</v>
      </c>
    </row>
    <row r="351" spans="1:32" ht="19.5" customHeight="1">
      <c r="A351" s="12">
        <f t="shared" si="13"/>
        <v>345</v>
      </c>
      <c r="B351" s="40">
        <f>[1]GD_CHUNG!B357</f>
        <v>10728</v>
      </c>
      <c r="C351" s="42" t="str">
        <f>[1]GD_CHUNG!C357</f>
        <v>Nguyễn Mạnh Hùng</v>
      </c>
      <c r="D351" s="42" t="str">
        <f>[1]GD_CHUNG!D357</f>
        <v>NV Lái xe - VHTTB</v>
      </c>
      <c r="E351" s="13" t="str">
        <f>[1]GD_CHUNG!G357</f>
        <v>HDKX</v>
      </c>
      <c r="F351" s="14">
        <f>VLOOKUP(B351,[1]GD_LCD_HS_LNS!$B$4:$E$993,4,FALSE)</f>
        <v>4921000</v>
      </c>
      <c r="G351" s="54">
        <f>VLOOKUP(B351,[1]GD_CHUNG!$B$5:$N$532,13,FALSE)</f>
        <v>10522162904013</v>
      </c>
      <c r="H351" s="15">
        <f>VLOOKUP(B351,[1]GD_CHAM_CONG!$C$6:$AN$934,38,FALSE)</f>
        <v>27</v>
      </c>
      <c r="I351" s="15">
        <f>VLOOKUP(B351,[1]GD_CHAM_CONG!$C$6:$AS$934,39,FALSE)+VLOOKUP(B351,[1]GD_CHAM_CONG!$C$6:$AS$934,40,FALSE)+VLOOKUP(B351,[1]GD_CHAM_CONG!$C$6:$AS$934,41,FALSE)+VLOOKUP(B351,[1]GD_CHAM_CONG!$C$6:$AS$934,42,FALSE)+VLOOKUP(B351,[1]GD_CHAM_CONG!$C$6:$AS$934,43,FALSE)</f>
        <v>0</v>
      </c>
      <c r="J351" s="15">
        <f>VLOOKUP(B351,[1]GD_CHAM_CONG!$C$6:$AV$934,44,FALSE)+VLOOKUP(B351,[1]GD_CHAM_CONG!$C$6:$AV$934,45,FALSE)+VLOOKUP(B351,[1]GD_CHAM_CONG!$C$6:$AV$934,46,FALSE)</f>
        <v>0</v>
      </c>
      <c r="K351" s="15">
        <f>VLOOKUP(B351,[1]GD_CHAM_CONG!$C$6:$AW$934,47,FALSE)</f>
        <v>0</v>
      </c>
      <c r="L351" s="15">
        <f>VLOOKUP(B351,[1]GD_CHAM_CONG!$C$6:$AZ$934,48,FALSE)</f>
        <v>0</v>
      </c>
      <c r="M351" s="15">
        <f>VLOOKUP(B351,[1]GD_CHAM_CONG!$C$6:$BF$934,50,FALSE)+VLOOKUP(B351,[1]GD_CHAM_CONG!$C$6:$BF$934,51,FALSE)+VLOOKUP(B351,[1]GD_CHAM_CONG!$C$6:$BF$934,52,FALSE)+VLOOKUP(B351,[1]GD_CHAM_CONG!$C$6:$BF$934,53,FALSE)+VLOOKUP(B351,[1]GD_CHAM_CONG!$C$6:$BF$934,54,FALSE)</f>
        <v>0</v>
      </c>
      <c r="N351" s="16">
        <f>VLOOKUP(B351,[1]GD_CHAM_CONG!$C$1:$BK$473,61,FALSE)</f>
        <v>1</v>
      </c>
      <c r="O351" s="16">
        <f>VLOOKUP(B351,[1]GD_LCD_HS_LNS!$B$4:$F$469,5,FALSE)</f>
        <v>1.8</v>
      </c>
      <c r="P351" s="17">
        <f>VLOOKUP(B351,[1]RPT_LNS_LUONG_CHE_DO!$B$5:$BC$548,54,FALSE)</f>
        <v>8100000</v>
      </c>
      <c r="Q351" s="17">
        <f>VLOOKUP(B351,[1]RPT_LNS_LUONG_CHE_DO!$B$5:$CD$916,81,FALSE)</f>
        <v>0</v>
      </c>
      <c r="R351" s="17">
        <f>VLOOKUP(B351,[1]RPT_PHU_CAP_TN!$B$5:$G$992,6,FALSE)</f>
        <v>155000</v>
      </c>
      <c r="S351" s="17">
        <f>VLOOKUP(B351,[1]RPT_TIEN_AN_TRUA!$B$5:$I$993,8,FALSE)</f>
        <v>680000</v>
      </c>
      <c r="T351" s="17">
        <f>VLOOKUP(B351,[1]RPT_LNS_LUONG_CHE_DO!$B$5:$BX$920,75,FALSE)+VLOOKUP(B351,[1]RPT_LNS_LUONG_CHE_DO!$B$5:$BY$920,76,FALSE)</f>
        <v>567807.69230769237</v>
      </c>
      <c r="U351" s="13">
        <f>VLOOKUP(B351,[1]RPT_CAC_KHOAN_GIAM_TRU!$B$4:$I$472,7,FALSE) + VLOOKUP(B351,[1]RPT_CAC_KHOAN_GIAM_TRU!$B$4:$I$472,8,FALSE)</f>
        <v>189269.23076923078</v>
      </c>
      <c r="V351" s="17">
        <f t="shared" si="8"/>
        <v>9502807.692307692</v>
      </c>
      <c r="W351" s="18">
        <f>VLOOKUP(B351,[1]RPT_BAO_HIEM!$B$5:$N$992,11,FALSE)</f>
        <v>393680</v>
      </c>
      <c r="X351" s="18">
        <f>VLOOKUP(B351,[1]RPT_BAO_HIEM!$B$5:$N$992,12,FALSE)</f>
        <v>73815</v>
      </c>
      <c r="Y351" s="18">
        <f>VLOOKUP(B351,[1]RPT_BAO_HIEM!$B$5:$N$992,13,FALSE)</f>
        <v>49210</v>
      </c>
      <c r="Z351" s="19">
        <f>MIN(VLOOKUP(B351,[1]RPT_DOAN_PHI!$B$5:$H$894,7,FALSE),115000)</f>
        <v>49210</v>
      </c>
      <c r="AA351" s="18">
        <f>VLOOKUP(B351,[1]RPT_THUE!$B$5:$H$850,7,FALSE)</f>
        <v>0</v>
      </c>
      <c r="AB351" s="18">
        <f t="shared" si="9"/>
        <v>565915</v>
      </c>
      <c r="AC351" s="20">
        <f t="shared" si="10"/>
        <v>8936892.692307692</v>
      </c>
      <c r="AD351" s="21"/>
      <c r="AE351" s="20"/>
      <c r="AF351" s="20">
        <f t="shared" si="11"/>
        <v>8936892.692307692</v>
      </c>
    </row>
    <row r="352" spans="1:32" ht="19.5" customHeight="1">
      <c r="A352" s="12">
        <f t="shared" si="13"/>
        <v>346</v>
      </c>
      <c r="B352" s="40">
        <f>[1]GD_CHUNG!B358</f>
        <v>10729</v>
      </c>
      <c r="C352" s="42" t="str">
        <f>[1]GD_CHUNG!C358</f>
        <v>Nguyễn Thanh Quyết</v>
      </c>
      <c r="D352" s="42" t="str">
        <f>[1]GD_CHUNG!D358</f>
        <v>NV Lái xe - VHTTB</v>
      </c>
      <c r="E352" s="13" t="str">
        <f>[1]GD_CHUNG!G358</f>
        <v>HDKX</v>
      </c>
      <c r="F352" s="14">
        <f>VLOOKUP(B352,[1]GD_LCD_HS_LNS!$B$4:$E$993,4,FALSE)</f>
        <v>4921000</v>
      </c>
      <c r="G352" s="54">
        <f>VLOOKUP(B352,[1]GD_CHUNG!$B$5:$N$532,13,FALSE)</f>
        <v>10523640518015</v>
      </c>
      <c r="H352" s="15">
        <f>VLOOKUP(B352,[1]GD_CHAM_CONG!$C$6:$AN$934,38,FALSE)</f>
        <v>27</v>
      </c>
      <c r="I352" s="15">
        <f>VLOOKUP(B352,[1]GD_CHAM_CONG!$C$6:$AS$934,39,FALSE)+VLOOKUP(B352,[1]GD_CHAM_CONG!$C$6:$AS$934,40,FALSE)+VLOOKUP(B352,[1]GD_CHAM_CONG!$C$6:$AS$934,41,FALSE)+VLOOKUP(B352,[1]GD_CHAM_CONG!$C$6:$AS$934,42,FALSE)+VLOOKUP(B352,[1]GD_CHAM_CONG!$C$6:$AS$934,43,FALSE)</f>
        <v>0</v>
      </c>
      <c r="J352" s="15">
        <f>VLOOKUP(B352,[1]GD_CHAM_CONG!$C$6:$AV$934,44,FALSE)+VLOOKUP(B352,[1]GD_CHAM_CONG!$C$6:$AV$934,45,FALSE)+VLOOKUP(B352,[1]GD_CHAM_CONG!$C$6:$AV$934,46,FALSE)</f>
        <v>0</v>
      </c>
      <c r="K352" s="15">
        <f>VLOOKUP(B352,[1]GD_CHAM_CONG!$C$6:$AW$934,47,FALSE)</f>
        <v>0</v>
      </c>
      <c r="L352" s="15">
        <f>VLOOKUP(B352,[1]GD_CHAM_CONG!$C$6:$AZ$934,48,FALSE)</f>
        <v>0</v>
      </c>
      <c r="M352" s="15">
        <f>VLOOKUP(B352,[1]GD_CHAM_CONG!$C$6:$BF$934,50,FALSE)+VLOOKUP(B352,[1]GD_CHAM_CONG!$C$6:$BF$934,51,FALSE)+VLOOKUP(B352,[1]GD_CHAM_CONG!$C$6:$BF$934,52,FALSE)+VLOOKUP(B352,[1]GD_CHAM_CONG!$C$6:$BF$934,53,FALSE)+VLOOKUP(B352,[1]GD_CHAM_CONG!$C$6:$BF$934,54,FALSE)</f>
        <v>0</v>
      </c>
      <c r="N352" s="16">
        <f>VLOOKUP(B352,[1]GD_CHAM_CONG!$C$1:$BK$473,61,FALSE)</f>
        <v>1</v>
      </c>
      <c r="O352" s="16">
        <f>VLOOKUP(B352,[1]GD_LCD_HS_LNS!$B$4:$F$469,5,FALSE)</f>
        <v>1.8</v>
      </c>
      <c r="P352" s="17">
        <f>VLOOKUP(B352,[1]RPT_LNS_LUONG_CHE_DO!$B$5:$BC$548,54,FALSE)</f>
        <v>8100000</v>
      </c>
      <c r="Q352" s="17">
        <f>VLOOKUP(B352,[1]RPT_LNS_LUONG_CHE_DO!$B$5:$CD$916,81,FALSE)</f>
        <v>0</v>
      </c>
      <c r="R352" s="17">
        <f>VLOOKUP(B352,[1]RPT_PHU_CAP_TN!$B$5:$G$992,6,FALSE)</f>
        <v>155000</v>
      </c>
      <c r="S352" s="17">
        <f>VLOOKUP(B352,[1]RPT_TIEN_AN_TRUA!$B$5:$I$993,8,FALSE)</f>
        <v>680000</v>
      </c>
      <c r="T352" s="17">
        <f>VLOOKUP(B352,[1]RPT_LNS_LUONG_CHE_DO!$B$5:$BX$920,75,FALSE)+VLOOKUP(B352,[1]RPT_LNS_LUONG_CHE_DO!$B$5:$BY$920,76,FALSE)</f>
        <v>567807.69230769237</v>
      </c>
      <c r="U352" s="13">
        <f>VLOOKUP(B352,[1]RPT_CAC_KHOAN_GIAM_TRU!$B$4:$I$472,7,FALSE) + VLOOKUP(B352,[1]RPT_CAC_KHOAN_GIAM_TRU!$B$4:$I$472,8,FALSE)</f>
        <v>189269.23076923078</v>
      </c>
      <c r="V352" s="17">
        <f t="shared" si="8"/>
        <v>9502807.692307692</v>
      </c>
      <c r="W352" s="18">
        <f>VLOOKUP(B352,[1]RPT_BAO_HIEM!$B$5:$N$992,11,FALSE)</f>
        <v>393680</v>
      </c>
      <c r="X352" s="18">
        <f>VLOOKUP(B352,[1]RPT_BAO_HIEM!$B$5:$N$992,12,FALSE)</f>
        <v>73815</v>
      </c>
      <c r="Y352" s="18">
        <f>VLOOKUP(B352,[1]RPT_BAO_HIEM!$B$5:$N$992,13,FALSE)</f>
        <v>49210</v>
      </c>
      <c r="Z352" s="19">
        <f>MIN(VLOOKUP(B352,[1]RPT_DOAN_PHI!$B$5:$H$894,7,FALSE),115000)</f>
        <v>49210</v>
      </c>
      <c r="AA352" s="18">
        <f>VLOOKUP(B352,[1]RPT_THUE!$B$5:$H$850,7,FALSE)</f>
        <v>0</v>
      </c>
      <c r="AB352" s="18">
        <f t="shared" si="9"/>
        <v>565915</v>
      </c>
      <c r="AC352" s="20">
        <f t="shared" si="10"/>
        <v>8936892.692307692</v>
      </c>
      <c r="AD352" s="20"/>
      <c r="AE352" s="20"/>
      <c r="AF352" s="20">
        <f t="shared" si="11"/>
        <v>8936892.692307692</v>
      </c>
    </row>
    <row r="353" spans="1:32" ht="19.5" customHeight="1">
      <c r="A353" s="12">
        <f t="shared" si="13"/>
        <v>347</v>
      </c>
      <c r="B353" s="40">
        <f>[1]GD_CHUNG!B359</f>
        <v>10730</v>
      </c>
      <c r="C353" s="42" t="str">
        <f>[1]GD_CHUNG!C359</f>
        <v>Nguyễn Thanh Bình</v>
      </c>
      <c r="D353" s="42" t="str">
        <f>[1]GD_CHUNG!D359</f>
        <v>NV Lái xe - VHTTB</v>
      </c>
      <c r="E353" s="13" t="str">
        <f>[1]GD_CHUNG!G359</f>
        <v>HDKX</v>
      </c>
      <c r="F353" s="14">
        <f>VLOOKUP(B353,[1]GD_LCD_HS_LNS!$B$4:$E$993,4,FALSE)</f>
        <v>4921000</v>
      </c>
      <c r="G353" s="54">
        <f>VLOOKUP(B353,[1]GD_CHUNG!$B$5:$N$532,13,FALSE)</f>
        <v>10520003287019</v>
      </c>
      <c r="H353" s="15">
        <f>VLOOKUP(B353,[1]GD_CHAM_CONG!$C$6:$AN$934,38,FALSE)</f>
        <v>27</v>
      </c>
      <c r="I353" s="15">
        <f>VLOOKUP(B353,[1]GD_CHAM_CONG!$C$6:$AS$934,39,FALSE)+VLOOKUP(B353,[1]GD_CHAM_CONG!$C$6:$AS$934,40,FALSE)+VLOOKUP(B353,[1]GD_CHAM_CONG!$C$6:$AS$934,41,FALSE)+VLOOKUP(B353,[1]GD_CHAM_CONG!$C$6:$AS$934,42,FALSE)+VLOOKUP(B353,[1]GD_CHAM_CONG!$C$6:$AS$934,43,FALSE)</f>
        <v>0</v>
      </c>
      <c r="J353" s="15">
        <f>VLOOKUP(B353,[1]GD_CHAM_CONG!$C$6:$AV$934,44,FALSE)+VLOOKUP(B353,[1]GD_CHAM_CONG!$C$6:$AV$934,45,FALSE)+VLOOKUP(B353,[1]GD_CHAM_CONG!$C$6:$AV$934,46,FALSE)</f>
        <v>0</v>
      </c>
      <c r="K353" s="15">
        <f>VLOOKUP(B353,[1]GD_CHAM_CONG!$C$6:$AW$934,47,FALSE)</f>
        <v>0</v>
      </c>
      <c r="L353" s="15">
        <f>VLOOKUP(B353,[1]GD_CHAM_CONG!$C$6:$AZ$934,48,FALSE)</f>
        <v>0</v>
      </c>
      <c r="M353" s="15">
        <f>VLOOKUP(B353,[1]GD_CHAM_CONG!$C$6:$BF$934,50,FALSE)+VLOOKUP(B353,[1]GD_CHAM_CONG!$C$6:$BF$934,51,FALSE)+VLOOKUP(B353,[1]GD_CHAM_CONG!$C$6:$BF$934,52,FALSE)+VLOOKUP(B353,[1]GD_CHAM_CONG!$C$6:$BF$934,53,FALSE)+VLOOKUP(B353,[1]GD_CHAM_CONG!$C$6:$BF$934,54,FALSE)</f>
        <v>0</v>
      </c>
      <c r="N353" s="16">
        <f>VLOOKUP(B353,[1]GD_CHAM_CONG!$C$1:$BK$473,61,FALSE)</f>
        <v>1</v>
      </c>
      <c r="O353" s="16">
        <f>VLOOKUP(B353,[1]GD_LCD_HS_LNS!$B$4:$F$469,5,FALSE)</f>
        <v>2.14</v>
      </c>
      <c r="P353" s="17">
        <f>VLOOKUP(B353,[1]RPT_LNS_LUONG_CHE_DO!$B$5:$BC$548,54,FALSE)</f>
        <v>9630000</v>
      </c>
      <c r="Q353" s="17">
        <f>VLOOKUP(B353,[1]RPT_LNS_LUONG_CHE_DO!$B$5:$CD$916,81,FALSE)</f>
        <v>0</v>
      </c>
      <c r="R353" s="17">
        <f>VLOOKUP(B353,[1]RPT_PHU_CAP_TN!$B$5:$G$992,6,FALSE)</f>
        <v>0</v>
      </c>
      <c r="S353" s="17">
        <f>VLOOKUP(B353,[1]RPT_TIEN_AN_TRUA!$B$5:$I$993,8,FALSE)</f>
        <v>680000</v>
      </c>
      <c r="T353" s="17">
        <f>VLOOKUP(B353,[1]RPT_LNS_LUONG_CHE_DO!$B$5:$BX$920,75,FALSE)+VLOOKUP(B353,[1]RPT_LNS_LUONG_CHE_DO!$B$5:$BY$920,76,FALSE)</f>
        <v>283903.84615384619</v>
      </c>
      <c r="U353" s="13">
        <f>VLOOKUP(B353,[1]RPT_CAC_KHOAN_GIAM_TRU!$B$4:$I$472,7,FALSE) + VLOOKUP(B353,[1]RPT_CAC_KHOAN_GIAM_TRU!$B$4:$I$472,8,FALSE)</f>
        <v>94634.61538461539</v>
      </c>
      <c r="V353" s="17">
        <f t="shared" si="8"/>
        <v>10593903.846153846</v>
      </c>
      <c r="W353" s="18">
        <f>VLOOKUP(B353,[1]RPT_BAO_HIEM!$B$5:$N$992,11,FALSE)</f>
        <v>393680</v>
      </c>
      <c r="X353" s="18">
        <f>VLOOKUP(B353,[1]RPT_BAO_HIEM!$B$5:$N$992,12,FALSE)</f>
        <v>73815</v>
      </c>
      <c r="Y353" s="18">
        <f>VLOOKUP(B353,[1]RPT_BAO_HIEM!$B$5:$N$992,13,FALSE)</f>
        <v>49210</v>
      </c>
      <c r="Z353" s="19">
        <f>MIN(VLOOKUP(B353,[1]RPT_DOAN_PHI!$B$5:$H$894,7,FALSE),115000)</f>
        <v>49210</v>
      </c>
      <c r="AA353" s="18">
        <f>VLOOKUP(B353,[1]RPT_THUE!$B$5:$H$850,7,FALSE)</f>
        <v>0</v>
      </c>
      <c r="AB353" s="18">
        <f t="shared" si="9"/>
        <v>565915</v>
      </c>
      <c r="AC353" s="20">
        <f t="shared" si="10"/>
        <v>10027988.846153846</v>
      </c>
      <c r="AD353" s="21"/>
      <c r="AE353" s="20"/>
      <c r="AF353" s="20">
        <f t="shared" si="11"/>
        <v>10027988.846153846</v>
      </c>
    </row>
    <row r="354" spans="1:32" ht="19.5" customHeight="1">
      <c r="A354" s="12">
        <f t="shared" si="13"/>
        <v>348</v>
      </c>
      <c r="B354" s="40">
        <f>[1]GD_CHUNG!B360</f>
        <v>10731</v>
      </c>
      <c r="C354" s="42" t="str">
        <f>[1]GD_CHUNG!C360</f>
        <v>Vũ Tiến Lịch</v>
      </c>
      <c r="D354" s="42" t="str">
        <f>[1]GD_CHUNG!D360</f>
        <v>NV Lái xe - VHTTB</v>
      </c>
      <c r="E354" s="13" t="str">
        <f>[1]GD_CHUNG!G360</f>
        <v>HDKX</v>
      </c>
      <c r="F354" s="14">
        <f>VLOOKUP(B354,[1]GD_LCD_HS_LNS!$B$4:$E$993,4,FALSE)</f>
        <v>4921000</v>
      </c>
      <c r="G354" s="54">
        <f>VLOOKUP(B354,[1]GD_CHUNG!$B$5:$N$532,13,FALSE)</f>
        <v>10523640500019</v>
      </c>
      <c r="H354" s="15">
        <f>VLOOKUP(B354,[1]GD_CHAM_CONG!$C$6:$AN$934,38,FALSE)</f>
        <v>27</v>
      </c>
      <c r="I354" s="15">
        <f>VLOOKUP(B354,[1]GD_CHAM_CONG!$C$6:$AS$934,39,FALSE)+VLOOKUP(B354,[1]GD_CHAM_CONG!$C$6:$AS$934,40,FALSE)+VLOOKUP(B354,[1]GD_CHAM_CONG!$C$6:$AS$934,41,FALSE)+VLOOKUP(B354,[1]GD_CHAM_CONG!$C$6:$AS$934,42,FALSE)+VLOOKUP(B354,[1]GD_CHAM_CONG!$C$6:$AS$934,43,FALSE)</f>
        <v>0</v>
      </c>
      <c r="J354" s="15">
        <f>VLOOKUP(B354,[1]GD_CHAM_CONG!$C$6:$AV$934,44,FALSE)+VLOOKUP(B354,[1]GD_CHAM_CONG!$C$6:$AV$934,45,FALSE)+VLOOKUP(B354,[1]GD_CHAM_CONG!$C$6:$AV$934,46,FALSE)</f>
        <v>0</v>
      </c>
      <c r="K354" s="15">
        <f>VLOOKUP(B354,[1]GD_CHAM_CONG!$C$6:$AW$934,47,FALSE)</f>
        <v>0</v>
      </c>
      <c r="L354" s="15">
        <f>VLOOKUP(B354,[1]GD_CHAM_CONG!$C$6:$AZ$934,48,FALSE)</f>
        <v>0</v>
      </c>
      <c r="M354" s="15">
        <f>VLOOKUP(B354,[1]GD_CHAM_CONG!$C$6:$BF$934,50,FALSE)+VLOOKUP(B354,[1]GD_CHAM_CONG!$C$6:$BF$934,51,FALSE)+VLOOKUP(B354,[1]GD_CHAM_CONG!$C$6:$BF$934,52,FALSE)+VLOOKUP(B354,[1]GD_CHAM_CONG!$C$6:$BF$934,53,FALSE)+VLOOKUP(B354,[1]GD_CHAM_CONG!$C$6:$BF$934,54,FALSE)</f>
        <v>0</v>
      </c>
      <c r="N354" s="16">
        <f>VLOOKUP(B354,[1]GD_CHAM_CONG!$C$1:$BK$473,61,FALSE)</f>
        <v>1</v>
      </c>
      <c r="O354" s="16">
        <f>VLOOKUP(B354,[1]GD_LCD_HS_LNS!$B$4:$F$469,5,FALSE)</f>
        <v>1.8</v>
      </c>
      <c r="P354" s="17">
        <f>VLOOKUP(B354,[1]RPT_LNS_LUONG_CHE_DO!$B$5:$BC$548,54,FALSE)</f>
        <v>8100000</v>
      </c>
      <c r="Q354" s="17">
        <f>VLOOKUP(B354,[1]RPT_LNS_LUONG_CHE_DO!$B$5:$CD$916,81,FALSE)</f>
        <v>0</v>
      </c>
      <c r="R354" s="17">
        <f>VLOOKUP(B354,[1]RPT_PHU_CAP_TN!$B$5:$G$992,6,FALSE)</f>
        <v>0</v>
      </c>
      <c r="S354" s="17">
        <f>VLOOKUP(B354,[1]RPT_TIEN_AN_TRUA!$B$5:$I$993,8,FALSE)</f>
        <v>680000</v>
      </c>
      <c r="T354" s="17">
        <f>VLOOKUP(B354,[1]RPT_LNS_LUONG_CHE_DO!$B$5:$BX$920,75,FALSE)+VLOOKUP(B354,[1]RPT_LNS_LUONG_CHE_DO!$B$5:$BY$920,76,FALSE)</f>
        <v>567807.69230769237</v>
      </c>
      <c r="U354" s="13">
        <f>VLOOKUP(B354,[1]RPT_CAC_KHOAN_GIAM_TRU!$B$4:$I$472,7,FALSE) + VLOOKUP(B354,[1]RPT_CAC_KHOAN_GIAM_TRU!$B$4:$I$472,8,FALSE)</f>
        <v>189269.23076923078</v>
      </c>
      <c r="V354" s="17">
        <f t="shared" si="8"/>
        <v>9347807.692307692</v>
      </c>
      <c r="W354" s="18">
        <f>VLOOKUP(B354,[1]RPT_BAO_HIEM!$B$5:$N$992,11,FALSE)</f>
        <v>393680</v>
      </c>
      <c r="X354" s="18">
        <f>VLOOKUP(B354,[1]RPT_BAO_HIEM!$B$5:$N$992,12,FALSE)</f>
        <v>73815</v>
      </c>
      <c r="Y354" s="18">
        <f>VLOOKUP(B354,[1]RPT_BAO_HIEM!$B$5:$N$992,13,FALSE)</f>
        <v>49210</v>
      </c>
      <c r="Z354" s="19">
        <f>MIN(VLOOKUP(B354,[1]RPT_DOAN_PHI!$B$5:$H$894,7,FALSE),115000)</f>
        <v>49210</v>
      </c>
      <c r="AA354" s="18">
        <f>VLOOKUP(B354,[1]RPT_THUE!$B$5:$H$850,7,FALSE)</f>
        <v>0</v>
      </c>
      <c r="AB354" s="18">
        <f t="shared" si="9"/>
        <v>565915</v>
      </c>
      <c r="AC354" s="20">
        <f t="shared" si="10"/>
        <v>8781892.692307692</v>
      </c>
      <c r="AD354" s="21"/>
      <c r="AE354" s="20"/>
      <c r="AF354" s="20">
        <f t="shared" si="11"/>
        <v>8781892.692307692</v>
      </c>
    </row>
    <row r="355" spans="1:32" ht="19.5" customHeight="1">
      <c r="A355" s="12">
        <f t="shared" si="13"/>
        <v>349</v>
      </c>
      <c r="B355" s="40">
        <f>[1]GD_CHUNG!B361</f>
        <v>10732</v>
      </c>
      <c r="C355" s="42" t="str">
        <f>[1]GD_CHUNG!C361</f>
        <v>Nguyễn Xuân Hợi</v>
      </c>
      <c r="D355" s="42" t="str">
        <f>[1]GD_CHUNG!D361</f>
        <v>NV Lái xe - VHTTB</v>
      </c>
      <c r="E355" s="13" t="str">
        <f>[1]GD_CHUNG!G361</f>
        <v>HDKX</v>
      </c>
      <c r="F355" s="14">
        <f>VLOOKUP(B355,[1]GD_LCD_HS_LNS!$B$4:$E$993,4,FALSE)</f>
        <v>4921000</v>
      </c>
      <c r="G355" s="54">
        <f>VLOOKUP(B355,[1]GD_CHUNG!$B$5:$N$532,13,FALSE)</f>
        <v>10520153811018</v>
      </c>
      <c r="H355" s="15">
        <f>VLOOKUP(B355,[1]GD_CHAM_CONG!$C$6:$AN$934,38,FALSE)</f>
        <v>27</v>
      </c>
      <c r="I355" s="15">
        <f>VLOOKUP(B355,[1]GD_CHAM_CONG!$C$6:$AS$934,39,FALSE)+VLOOKUP(B355,[1]GD_CHAM_CONG!$C$6:$AS$934,40,FALSE)+VLOOKUP(B355,[1]GD_CHAM_CONG!$C$6:$AS$934,41,FALSE)+VLOOKUP(B355,[1]GD_CHAM_CONG!$C$6:$AS$934,42,FALSE)+VLOOKUP(B355,[1]GD_CHAM_CONG!$C$6:$AS$934,43,FALSE)</f>
        <v>0</v>
      </c>
      <c r="J355" s="15">
        <f>VLOOKUP(B355,[1]GD_CHAM_CONG!$C$6:$AV$934,44,FALSE)+VLOOKUP(B355,[1]GD_CHAM_CONG!$C$6:$AV$934,45,FALSE)+VLOOKUP(B355,[1]GD_CHAM_CONG!$C$6:$AV$934,46,FALSE)</f>
        <v>0</v>
      </c>
      <c r="K355" s="15">
        <f>VLOOKUP(B355,[1]GD_CHAM_CONG!$C$6:$AW$934,47,FALSE)</f>
        <v>0</v>
      </c>
      <c r="L355" s="15">
        <f>VLOOKUP(B355,[1]GD_CHAM_CONG!$C$6:$AZ$934,48,FALSE)</f>
        <v>0</v>
      </c>
      <c r="M355" s="15">
        <f>VLOOKUP(B355,[1]GD_CHAM_CONG!$C$6:$BF$934,50,FALSE)+VLOOKUP(B355,[1]GD_CHAM_CONG!$C$6:$BF$934,51,FALSE)+VLOOKUP(B355,[1]GD_CHAM_CONG!$C$6:$BF$934,52,FALSE)+VLOOKUP(B355,[1]GD_CHAM_CONG!$C$6:$BF$934,53,FALSE)+VLOOKUP(B355,[1]GD_CHAM_CONG!$C$6:$BF$934,54,FALSE)</f>
        <v>0</v>
      </c>
      <c r="N355" s="16">
        <f>VLOOKUP(B355,[1]GD_CHAM_CONG!$C$1:$BK$473,61,FALSE)</f>
        <v>1</v>
      </c>
      <c r="O355" s="16">
        <f>VLOOKUP(B355,[1]GD_LCD_HS_LNS!$B$4:$F$469,5,FALSE)</f>
        <v>1.8</v>
      </c>
      <c r="P355" s="17">
        <f>VLOOKUP(B355,[1]RPT_LNS_LUONG_CHE_DO!$B$5:$BC$548,54,FALSE)</f>
        <v>8100000</v>
      </c>
      <c r="Q355" s="17">
        <f>VLOOKUP(B355,[1]RPT_LNS_LUONG_CHE_DO!$B$5:$CD$916,81,FALSE)</f>
        <v>0</v>
      </c>
      <c r="R355" s="17">
        <f>VLOOKUP(B355,[1]RPT_PHU_CAP_TN!$B$5:$G$992,6,FALSE)</f>
        <v>0</v>
      </c>
      <c r="S355" s="17">
        <f>VLOOKUP(B355,[1]RPT_TIEN_AN_TRUA!$B$5:$I$993,8,FALSE)</f>
        <v>680000</v>
      </c>
      <c r="T355" s="17">
        <f>VLOOKUP(B355,[1]RPT_LNS_LUONG_CHE_DO!$B$5:$BX$920,75,FALSE)+VLOOKUP(B355,[1]RPT_LNS_LUONG_CHE_DO!$B$5:$BY$920,76,FALSE)</f>
        <v>567807.69230769237</v>
      </c>
      <c r="U355" s="13">
        <f>VLOOKUP(B355,[1]RPT_CAC_KHOAN_GIAM_TRU!$B$4:$I$472,7,FALSE) + VLOOKUP(B355,[1]RPT_CAC_KHOAN_GIAM_TRU!$B$4:$I$472,8,FALSE)</f>
        <v>189269.23076923078</v>
      </c>
      <c r="V355" s="17">
        <f t="shared" si="8"/>
        <v>9347807.692307692</v>
      </c>
      <c r="W355" s="18">
        <f>VLOOKUP(B355,[1]RPT_BAO_HIEM!$B$5:$N$992,11,FALSE)</f>
        <v>393680</v>
      </c>
      <c r="X355" s="18">
        <f>VLOOKUP(B355,[1]RPT_BAO_HIEM!$B$5:$N$992,12,FALSE)</f>
        <v>73815</v>
      </c>
      <c r="Y355" s="18">
        <f>VLOOKUP(B355,[1]RPT_BAO_HIEM!$B$5:$N$992,13,FALSE)</f>
        <v>49210</v>
      </c>
      <c r="Z355" s="19">
        <f>MIN(VLOOKUP(B355,[1]RPT_DOAN_PHI!$B$5:$H$894,7,FALSE),115000)</f>
        <v>49210</v>
      </c>
      <c r="AA355" s="18">
        <f>VLOOKUP(B355,[1]RPT_THUE!$B$5:$H$850,7,FALSE)</f>
        <v>0</v>
      </c>
      <c r="AB355" s="18">
        <f t="shared" si="9"/>
        <v>565915</v>
      </c>
      <c r="AC355" s="20">
        <f t="shared" si="10"/>
        <v>8781892.692307692</v>
      </c>
      <c r="AD355" s="20"/>
      <c r="AE355" s="20"/>
      <c r="AF355" s="20">
        <f t="shared" si="11"/>
        <v>8781892.692307692</v>
      </c>
    </row>
    <row r="356" spans="1:32" ht="19.5" customHeight="1">
      <c r="A356" s="12">
        <f t="shared" si="13"/>
        <v>350</v>
      </c>
      <c r="B356" s="40">
        <f>[1]GD_CHUNG!B362</f>
        <v>10733</v>
      </c>
      <c r="C356" s="42" t="str">
        <f>[1]GD_CHUNG!C362</f>
        <v>Nguyễn Văn Sơn</v>
      </c>
      <c r="D356" s="42" t="str">
        <f>[1]GD_CHUNG!D362</f>
        <v>NV Lái xe - VHTTB</v>
      </c>
      <c r="E356" s="13" t="str">
        <f>[1]GD_CHUNG!G362</f>
        <v>HDKX</v>
      </c>
      <c r="F356" s="14">
        <f>VLOOKUP(B356,[1]GD_LCD_HS_LNS!$B$4:$E$993,4,FALSE)</f>
        <v>4921000</v>
      </c>
      <c r="G356" s="54">
        <f>VLOOKUP(B356,[1]GD_CHUNG!$B$5:$N$532,13,FALSE)</f>
        <v>10523499015012</v>
      </c>
      <c r="H356" s="15">
        <f>VLOOKUP(B356,[1]GD_CHAM_CONG!$C$6:$AN$934,38,FALSE)</f>
        <v>19</v>
      </c>
      <c r="I356" s="15">
        <f>VLOOKUP(B356,[1]GD_CHAM_CONG!$C$6:$AS$934,39,FALSE)+VLOOKUP(B356,[1]GD_CHAM_CONG!$C$6:$AS$934,40,FALSE)+VLOOKUP(B356,[1]GD_CHAM_CONG!$C$6:$AS$934,41,FALSE)+VLOOKUP(B356,[1]GD_CHAM_CONG!$C$6:$AS$934,42,FALSE)+VLOOKUP(B356,[1]GD_CHAM_CONG!$C$6:$AS$934,43,FALSE)</f>
        <v>0</v>
      </c>
      <c r="J356" s="15">
        <f>VLOOKUP(B356,[1]GD_CHAM_CONG!$C$6:$AV$934,44,FALSE)+VLOOKUP(B356,[1]GD_CHAM_CONG!$C$6:$AV$934,45,FALSE)+VLOOKUP(B356,[1]GD_CHAM_CONG!$C$6:$AV$934,46,FALSE)</f>
        <v>0</v>
      </c>
      <c r="K356" s="15">
        <f>VLOOKUP(B356,[1]GD_CHAM_CONG!$C$6:$AW$934,47,FALSE)</f>
        <v>0</v>
      </c>
      <c r="L356" s="15">
        <f>VLOOKUP(B356,[1]GD_CHAM_CONG!$C$6:$AZ$934,48,FALSE)</f>
        <v>8</v>
      </c>
      <c r="M356" s="15">
        <f>VLOOKUP(B356,[1]GD_CHAM_CONG!$C$6:$BF$934,50,FALSE)+VLOOKUP(B356,[1]GD_CHAM_CONG!$C$6:$BF$934,51,FALSE)+VLOOKUP(B356,[1]GD_CHAM_CONG!$C$6:$BF$934,52,FALSE)+VLOOKUP(B356,[1]GD_CHAM_CONG!$C$6:$BF$934,53,FALSE)+VLOOKUP(B356,[1]GD_CHAM_CONG!$C$6:$BF$934,54,FALSE)</f>
        <v>0</v>
      </c>
      <c r="N356" s="16">
        <f>VLOOKUP(B356,[1]GD_CHAM_CONG!$C$1:$BK$473,61,FALSE)</f>
        <v>1</v>
      </c>
      <c r="O356" s="16">
        <f>VLOOKUP(B356,[1]GD_LCD_HS_LNS!$B$4:$F$469,5,FALSE)</f>
        <v>1.8</v>
      </c>
      <c r="P356" s="17">
        <f>VLOOKUP(B356,[1]RPT_LNS_LUONG_CHE_DO!$B$5:$BC$548,54,FALSE)</f>
        <v>5700000.0000000009</v>
      </c>
      <c r="Q356" s="17">
        <f>VLOOKUP(B356,[1]RPT_LNS_LUONG_CHE_DO!$B$5:$CD$916,81,FALSE)</f>
        <v>1514153.8461538462</v>
      </c>
      <c r="R356" s="17">
        <f>VLOOKUP(B356,[1]RPT_PHU_CAP_TN!$B$5:$G$992,6,FALSE)</f>
        <v>0</v>
      </c>
      <c r="S356" s="17">
        <f>VLOOKUP(B356,[1]RPT_TIEN_AN_TRUA!$B$5:$I$993,8,FALSE)</f>
        <v>478518.51851851854</v>
      </c>
      <c r="T356" s="17">
        <f>VLOOKUP(B356,[1]RPT_LNS_LUONG_CHE_DO!$B$5:$BX$920,75,FALSE)+VLOOKUP(B356,[1]RPT_LNS_LUONG_CHE_DO!$B$5:$BY$920,76,FALSE)</f>
        <v>567807.69230769237</v>
      </c>
      <c r="U356" s="13">
        <f>VLOOKUP(B356,[1]RPT_CAC_KHOAN_GIAM_TRU!$B$4:$I$472,7,FALSE) + VLOOKUP(B356,[1]RPT_CAC_KHOAN_GIAM_TRU!$B$4:$I$472,8,FALSE)</f>
        <v>189269.23076923078</v>
      </c>
      <c r="V356" s="17">
        <f t="shared" si="8"/>
        <v>8260480.0569800576</v>
      </c>
      <c r="W356" s="18">
        <f>VLOOKUP(B356,[1]RPT_BAO_HIEM!$B$5:$N$992,11,FALSE)</f>
        <v>393680</v>
      </c>
      <c r="X356" s="18">
        <f>VLOOKUP(B356,[1]RPT_BAO_HIEM!$B$5:$N$992,12,FALSE)</f>
        <v>73815</v>
      </c>
      <c r="Y356" s="18">
        <f>VLOOKUP(B356,[1]RPT_BAO_HIEM!$B$5:$N$992,13,FALSE)</f>
        <v>49210</v>
      </c>
      <c r="Z356" s="19">
        <f>MIN(VLOOKUP(B356,[1]RPT_DOAN_PHI!$B$5:$H$894,7,FALSE),115000)</f>
        <v>49210</v>
      </c>
      <c r="AA356" s="18">
        <f>VLOOKUP(B356,[1]RPT_THUE!$B$5:$H$850,7,FALSE)</f>
        <v>0</v>
      </c>
      <c r="AB356" s="18">
        <f t="shared" si="9"/>
        <v>565915</v>
      </c>
      <c r="AC356" s="20">
        <f t="shared" si="10"/>
        <v>7694565.0569800576</v>
      </c>
      <c r="AD356" s="20"/>
      <c r="AE356" s="20"/>
      <c r="AF356" s="20">
        <f t="shared" si="11"/>
        <v>7694565.0569800576</v>
      </c>
    </row>
    <row r="357" spans="1:32" ht="19.5" customHeight="1">
      <c r="A357" s="12">
        <f t="shared" si="13"/>
        <v>351</v>
      </c>
      <c r="B357" s="40">
        <f>[1]GD_CHUNG!B363</f>
        <v>11132</v>
      </c>
      <c r="C357" s="42" t="str">
        <f>[1]GD_CHUNG!C363</f>
        <v>Nguyễn Hữu Chức</v>
      </c>
      <c r="D357" s="42" t="str">
        <f>[1]GD_CHUNG!D363</f>
        <v>NV Lái xe - VHTTB</v>
      </c>
      <c r="E357" s="13" t="str">
        <f>[1]GD_CHUNG!G363</f>
        <v>HD3N</v>
      </c>
      <c r="F357" s="14">
        <f>VLOOKUP(B357,[1]GD_LCD_HS_LNS!$B$4:$E$993,4,FALSE)</f>
        <v>4921000</v>
      </c>
      <c r="G357" s="54">
        <f>VLOOKUP(B357,[1]GD_CHUNG!$B$5:$N$532,13,FALSE)</f>
        <v>19026970114017</v>
      </c>
      <c r="H357" s="15">
        <f>VLOOKUP(B357,[1]GD_CHAM_CONG!$C$6:$AN$934,38,FALSE)</f>
        <v>27</v>
      </c>
      <c r="I357" s="15">
        <f>VLOOKUP(B357,[1]GD_CHAM_CONG!$C$6:$AS$934,39,FALSE)+VLOOKUP(B357,[1]GD_CHAM_CONG!$C$6:$AS$934,40,FALSE)+VLOOKUP(B357,[1]GD_CHAM_CONG!$C$6:$AS$934,41,FALSE)+VLOOKUP(B357,[1]GD_CHAM_CONG!$C$6:$AS$934,42,FALSE)+VLOOKUP(B357,[1]GD_CHAM_CONG!$C$6:$AS$934,43,FALSE)</f>
        <v>0</v>
      </c>
      <c r="J357" s="15">
        <f>VLOOKUP(B357,[1]GD_CHAM_CONG!$C$6:$AV$934,44,FALSE)+VLOOKUP(B357,[1]GD_CHAM_CONG!$C$6:$AV$934,45,FALSE)+VLOOKUP(B357,[1]GD_CHAM_CONG!$C$6:$AV$934,46,FALSE)</f>
        <v>0</v>
      </c>
      <c r="K357" s="15">
        <f>VLOOKUP(B357,[1]GD_CHAM_CONG!$C$6:$AW$934,47,FALSE)</f>
        <v>0</v>
      </c>
      <c r="L357" s="15">
        <f>VLOOKUP(B357,[1]GD_CHAM_CONG!$C$6:$AZ$934,48,FALSE)</f>
        <v>0</v>
      </c>
      <c r="M357" s="15">
        <f>VLOOKUP(B357,[1]GD_CHAM_CONG!$C$6:$BF$934,50,FALSE)+VLOOKUP(B357,[1]GD_CHAM_CONG!$C$6:$BF$934,51,FALSE)+VLOOKUP(B357,[1]GD_CHAM_CONG!$C$6:$BF$934,52,FALSE)+VLOOKUP(B357,[1]GD_CHAM_CONG!$C$6:$BF$934,53,FALSE)+VLOOKUP(B357,[1]GD_CHAM_CONG!$C$6:$BF$934,54,FALSE)</f>
        <v>0</v>
      </c>
      <c r="N357" s="16">
        <f>VLOOKUP(B357,[1]GD_CHAM_CONG!$C$1:$BK$473,61,FALSE)</f>
        <v>0.76</v>
      </c>
      <c r="O357" s="16">
        <f>VLOOKUP(B357,[1]GD_LCD_HS_LNS!$B$4:$F$469,5,FALSE)</f>
        <v>1.8</v>
      </c>
      <c r="P357" s="17">
        <f>VLOOKUP(B357,[1]RPT_LNS_LUONG_CHE_DO!$B$5:$BC$548,54,FALSE)</f>
        <v>6156000.0000000009</v>
      </c>
      <c r="Q357" s="17">
        <f>VLOOKUP(B357,[1]RPT_LNS_LUONG_CHE_DO!$B$5:$CD$916,81,FALSE)</f>
        <v>0</v>
      </c>
      <c r="R357" s="17">
        <f>VLOOKUP(B357,[1]RPT_PHU_CAP_TN!$B$5:$G$992,6,FALSE)</f>
        <v>0</v>
      </c>
      <c r="S357" s="17">
        <f>VLOOKUP(B357,[1]RPT_TIEN_AN_TRUA!$B$5:$I$993,8,FALSE)</f>
        <v>680000</v>
      </c>
      <c r="T357" s="17">
        <f>VLOOKUP(B357,[1]RPT_LNS_LUONG_CHE_DO!$B$5:$BX$920,75,FALSE)+VLOOKUP(B357,[1]RPT_LNS_LUONG_CHE_DO!$B$5:$BY$920,76,FALSE)</f>
        <v>567807.69230769237</v>
      </c>
      <c r="U357" s="13">
        <f>VLOOKUP(B357,[1]RPT_CAC_KHOAN_GIAM_TRU!$B$4:$I$472,7,FALSE) + VLOOKUP(B357,[1]RPT_CAC_KHOAN_GIAM_TRU!$B$4:$I$472,8,FALSE)</f>
        <v>189269.23076923078</v>
      </c>
      <c r="V357" s="17">
        <f t="shared" si="8"/>
        <v>7403807.692307693</v>
      </c>
      <c r="W357" s="18">
        <f>VLOOKUP(B357,[1]RPT_BAO_HIEM!$B$5:$N$992,11,FALSE)</f>
        <v>393680</v>
      </c>
      <c r="X357" s="18">
        <f>VLOOKUP(B357,[1]RPT_BAO_HIEM!$B$5:$N$992,12,FALSE)</f>
        <v>73815</v>
      </c>
      <c r="Y357" s="18">
        <f>VLOOKUP(B357,[1]RPT_BAO_HIEM!$B$5:$N$992,13,FALSE)</f>
        <v>49210</v>
      </c>
      <c r="Z357" s="19">
        <f>MIN(VLOOKUP(B357,[1]RPT_DOAN_PHI!$B$5:$H$894,7,FALSE),115000)</f>
        <v>49210</v>
      </c>
      <c r="AA357" s="18">
        <f>VLOOKUP(B357,[1]RPT_THUE!$B$5:$H$850,7,FALSE)</f>
        <v>0</v>
      </c>
      <c r="AB357" s="18">
        <f t="shared" si="9"/>
        <v>565915</v>
      </c>
      <c r="AC357" s="20">
        <f t="shared" si="10"/>
        <v>6837892.692307693</v>
      </c>
      <c r="AD357" s="20"/>
      <c r="AE357" s="20"/>
      <c r="AF357" s="20">
        <f t="shared" si="11"/>
        <v>6837892.692307693</v>
      </c>
    </row>
    <row r="358" spans="1:32" ht="19.5" customHeight="1">
      <c r="A358" s="12">
        <f t="shared" si="13"/>
        <v>352</v>
      </c>
      <c r="B358" s="40">
        <f>[1]GD_CHUNG!B364</f>
        <v>11133</v>
      </c>
      <c r="C358" s="42" t="str">
        <f>[1]GD_CHUNG!C364</f>
        <v>Phù Định</v>
      </c>
      <c r="D358" s="42" t="str">
        <f>[1]GD_CHUNG!D364</f>
        <v>NV Lái xe - VHTTB</v>
      </c>
      <c r="E358" s="13" t="str">
        <f>[1]GD_CHUNG!G364</f>
        <v>HD3N</v>
      </c>
      <c r="F358" s="14">
        <f>VLOOKUP(B358,[1]GD_LCD_HS_LNS!$B$4:$E$993,4,FALSE)</f>
        <v>4921000</v>
      </c>
      <c r="G358" s="54">
        <f>VLOOKUP(B358,[1]GD_CHUNG!$B$5:$N$532,13,FALSE)</f>
        <v>11521309936010</v>
      </c>
      <c r="H358" s="15">
        <f>VLOOKUP(B358,[1]GD_CHAM_CONG!$C$6:$AN$934,38,FALSE)</f>
        <v>27</v>
      </c>
      <c r="I358" s="15">
        <f>VLOOKUP(B358,[1]GD_CHAM_CONG!$C$6:$AS$934,39,FALSE)+VLOOKUP(B358,[1]GD_CHAM_CONG!$C$6:$AS$934,40,FALSE)+VLOOKUP(B358,[1]GD_CHAM_CONG!$C$6:$AS$934,41,FALSE)+VLOOKUP(B358,[1]GD_CHAM_CONG!$C$6:$AS$934,42,FALSE)+VLOOKUP(B358,[1]GD_CHAM_CONG!$C$6:$AS$934,43,FALSE)</f>
        <v>0</v>
      </c>
      <c r="J358" s="15">
        <f>VLOOKUP(B358,[1]GD_CHAM_CONG!$C$6:$AV$934,44,FALSE)+VLOOKUP(B358,[1]GD_CHAM_CONG!$C$6:$AV$934,45,FALSE)+VLOOKUP(B358,[1]GD_CHAM_CONG!$C$6:$AV$934,46,FALSE)</f>
        <v>0</v>
      </c>
      <c r="K358" s="15">
        <f>VLOOKUP(B358,[1]GD_CHAM_CONG!$C$6:$AW$934,47,FALSE)</f>
        <v>0</v>
      </c>
      <c r="L358" s="15">
        <f>VLOOKUP(B358,[1]GD_CHAM_CONG!$C$6:$AZ$934,48,FALSE)</f>
        <v>0</v>
      </c>
      <c r="M358" s="15">
        <f>VLOOKUP(B358,[1]GD_CHAM_CONG!$C$6:$BF$934,50,FALSE)+VLOOKUP(B358,[1]GD_CHAM_CONG!$C$6:$BF$934,51,FALSE)+VLOOKUP(B358,[1]GD_CHAM_CONG!$C$6:$BF$934,52,FALSE)+VLOOKUP(B358,[1]GD_CHAM_CONG!$C$6:$BF$934,53,FALSE)+VLOOKUP(B358,[1]GD_CHAM_CONG!$C$6:$BF$934,54,FALSE)</f>
        <v>0</v>
      </c>
      <c r="N358" s="16">
        <f>VLOOKUP(B358,[1]GD_CHAM_CONG!$C$1:$BK$473,61,FALSE)</f>
        <v>0.97</v>
      </c>
      <c r="O358" s="16">
        <f>VLOOKUP(B358,[1]GD_LCD_HS_LNS!$B$4:$F$469,5,FALSE)</f>
        <v>1.8</v>
      </c>
      <c r="P358" s="17">
        <f>VLOOKUP(B358,[1]RPT_LNS_LUONG_CHE_DO!$B$5:$BC$548,54,FALSE)</f>
        <v>7857000</v>
      </c>
      <c r="Q358" s="17">
        <f>VLOOKUP(B358,[1]RPT_LNS_LUONG_CHE_DO!$B$5:$CD$916,81,FALSE)</f>
        <v>0</v>
      </c>
      <c r="R358" s="17">
        <f>VLOOKUP(B358,[1]RPT_PHU_CAP_TN!$B$5:$G$992,6,FALSE)</f>
        <v>0</v>
      </c>
      <c r="S358" s="17">
        <f>VLOOKUP(B358,[1]RPT_TIEN_AN_TRUA!$B$5:$I$993,8,FALSE)</f>
        <v>680000</v>
      </c>
      <c r="T358" s="17">
        <f>VLOOKUP(B358,[1]RPT_LNS_LUONG_CHE_DO!$B$5:$BX$920,75,FALSE)+VLOOKUP(B358,[1]RPT_LNS_LUONG_CHE_DO!$B$5:$BY$920,76,FALSE)</f>
        <v>567807.69230769237</v>
      </c>
      <c r="U358" s="13">
        <f>VLOOKUP(B358,[1]RPT_CAC_KHOAN_GIAM_TRU!$B$4:$I$472,7,FALSE) + VLOOKUP(B358,[1]RPT_CAC_KHOAN_GIAM_TRU!$B$4:$I$472,8,FALSE)</f>
        <v>189269.23076923078</v>
      </c>
      <c r="V358" s="17">
        <f t="shared" si="8"/>
        <v>9104807.692307692</v>
      </c>
      <c r="W358" s="18">
        <f>VLOOKUP(B358,[1]RPT_BAO_HIEM!$B$5:$N$992,11,FALSE)</f>
        <v>393680</v>
      </c>
      <c r="X358" s="18">
        <f>VLOOKUP(B358,[1]RPT_BAO_HIEM!$B$5:$N$992,12,FALSE)</f>
        <v>73815</v>
      </c>
      <c r="Y358" s="18">
        <f>VLOOKUP(B358,[1]RPT_BAO_HIEM!$B$5:$N$992,13,FALSE)</f>
        <v>49210</v>
      </c>
      <c r="Z358" s="19">
        <f>MIN(VLOOKUP(B358,[1]RPT_DOAN_PHI!$B$5:$H$894,7,FALSE),115000)</f>
        <v>49210</v>
      </c>
      <c r="AA358" s="18">
        <f>VLOOKUP(B358,[1]RPT_THUE!$B$5:$H$850,7,FALSE)</f>
        <v>0</v>
      </c>
      <c r="AB358" s="18">
        <f t="shared" si="9"/>
        <v>565915</v>
      </c>
      <c r="AC358" s="20">
        <f t="shared" si="10"/>
        <v>8538892.692307692</v>
      </c>
      <c r="AD358" s="21"/>
      <c r="AE358" s="20"/>
      <c r="AF358" s="20">
        <f t="shared" si="11"/>
        <v>8538892.692307692</v>
      </c>
    </row>
    <row r="359" spans="1:32" ht="19.5" customHeight="1">
      <c r="A359" s="12">
        <f t="shared" si="13"/>
        <v>353</v>
      </c>
      <c r="B359" s="40">
        <f>[1]GD_CHUNG!B365</f>
        <v>11134</v>
      </c>
      <c r="C359" s="42" t="str">
        <f>[1]GD_CHUNG!C365</f>
        <v>Hồ Ngọc Hà</v>
      </c>
      <c r="D359" s="42" t="str">
        <f>[1]GD_CHUNG!D365</f>
        <v>NV Lái xe - VHTTB</v>
      </c>
      <c r="E359" s="13" t="str">
        <f>[1]GD_CHUNG!G365</f>
        <v>HD3N</v>
      </c>
      <c r="F359" s="14">
        <f>VLOOKUP(B359,[1]GD_LCD_HS_LNS!$B$4:$E$993,4,FALSE)</f>
        <v>4921000</v>
      </c>
      <c r="G359" s="54">
        <f>VLOOKUP(B359,[1]GD_CHUNG!$B$5:$N$532,13,FALSE)</f>
        <v>19026970115013</v>
      </c>
      <c r="H359" s="15">
        <f>VLOOKUP(B359,[1]GD_CHAM_CONG!$C$6:$AN$934,38,FALSE)</f>
        <v>27</v>
      </c>
      <c r="I359" s="15">
        <f>VLOOKUP(B359,[1]GD_CHAM_CONG!$C$6:$AS$934,39,FALSE)+VLOOKUP(B359,[1]GD_CHAM_CONG!$C$6:$AS$934,40,FALSE)+VLOOKUP(B359,[1]GD_CHAM_CONG!$C$6:$AS$934,41,FALSE)+VLOOKUP(B359,[1]GD_CHAM_CONG!$C$6:$AS$934,42,FALSE)+VLOOKUP(B359,[1]GD_CHAM_CONG!$C$6:$AS$934,43,FALSE)</f>
        <v>0</v>
      </c>
      <c r="J359" s="15">
        <f>VLOOKUP(B359,[1]GD_CHAM_CONG!$C$6:$AV$934,44,FALSE)+VLOOKUP(B359,[1]GD_CHAM_CONG!$C$6:$AV$934,45,FALSE)+VLOOKUP(B359,[1]GD_CHAM_CONG!$C$6:$AV$934,46,FALSE)</f>
        <v>0</v>
      </c>
      <c r="K359" s="15">
        <f>VLOOKUP(B359,[1]GD_CHAM_CONG!$C$6:$AW$934,47,FALSE)</f>
        <v>0</v>
      </c>
      <c r="L359" s="15">
        <f>VLOOKUP(B359,[1]GD_CHAM_CONG!$C$6:$AZ$934,48,FALSE)</f>
        <v>0</v>
      </c>
      <c r="M359" s="15">
        <f>VLOOKUP(B359,[1]GD_CHAM_CONG!$C$6:$BF$934,50,FALSE)+VLOOKUP(B359,[1]GD_CHAM_CONG!$C$6:$BF$934,51,FALSE)+VLOOKUP(B359,[1]GD_CHAM_CONG!$C$6:$BF$934,52,FALSE)+VLOOKUP(B359,[1]GD_CHAM_CONG!$C$6:$BF$934,53,FALSE)+VLOOKUP(B359,[1]GD_CHAM_CONG!$C$6:$BF$934,54,FALSE)</f>
        <v>0</v>
      </c>
      <c r="N359" s="16">
        <f>VLOOKUP(B359,[1]GD_CHAM_CONG!$C$1:$BK$473,61,FALSE)</f>
        <v>1</v>
      </c>
      <c r="O359" s="16">
        <f>VLOOKUP(B359,[1]GD_LCD_HS_LNS!$B$4:$F$469,5,FALSE)</f>
        <v>1.8</v>
      </c>
      <c r="P359" s="17">
        <f>VLOOKUP(B359,[1]RPT_LNS_LUONG_CHE_DO!$B$5:$BC$548,54,FALSE)</f>
        <v>8100000</v>
      </c>
      <c r="Q359" s="17">
        <f>VLOOKUP(B359,[1]RPT_LNS_LUONG_CHE_DO!$B$5:$CD$916,81,FALSE)</f>
        <v>0</v>
      </c>
      <c r="R359" s="17">
        <f>VLOOKUP(B359,[1]RPT_PHU_CAP_TN!$B$5:$G$992,6,FALSE)</f>
        <v>0</v>
      </c>
      <c r="S359" s="17">
        <f>VLOOKUP(B359,[1]RPT_TIEN_AN_TRUA!$B$5:$I$993,8,FALSE)</f>
        <v>680000</v>
      </c>
      <c r="T359" s="17">
        <f>VLOOKUP(B359,[1]RPT_LNS_LUONG_CHE_DO!$B$5:$BX$920,75,FALSE)+VLOOKUP(B359,[1]RPT_LNS_LUONG_CHE_DO!$B$5:$BY$920,76,FALSE)</f>
        <v>567807.69230769237</v>
      </c>
      <c r="U359" s="13">
        <f>VLOOKUP(B359,[1]RPT_CAC_KHOAN_GIAM_TRU!$B$4:$I$472,7,FALSE) + VLOOKUP(B359,[1]RPT_CAC_KHOAN_GIAM_TRU!$B$4:$I$472,8,FALSE)</f>
        <v>189269.23076923078</v>
      </c>
      <c r="V359" s="17">
        <f t="shared" si="8"/>
        <v>9347807.692307692</v>
      </c>
      <c r="W359" s="18">
        <f>VLOOKUP(B359,[1]RPT_BAO_HIEM!$B$5:$N$992,11,FALSE)</f>
        <v>393680</v>
      </c>
      <c r="X359" s="18">
        <f>VLOOKUP(B359,[1]RPT_BAO_HIEM!$B$5:$N$992,12,FALSE)</f>
        <v>73815</v>
      </c>
      <c r="Y359" s="18">
        <f>VLOOKUP(B359,[1]RPT_BAO_HIEM!$B$5:$N$992,13,FALSE)</f>
        <v>49210</v>
      </c>
      <c r="Z359" s="19">
        <f>MIN(VLOOKUP(B359,[1]RPT_DOAN_PHI!$B$5:$H$894,7,FALSE),115000)</f>
        <v>49210</v>
      </c>
      <c r="AA359" s="18">
        <f>VLOOKUP(B359,[1]RPT_THUE!$B$5:$H$850,7,FALSE)</f>
        <v>0</v>
      </c>
      <c r="AB359" s="18">
        <f t="shared" si="9"/>
        <v>565915</v>
      </c>
      <c r="AC359" s="20">
        <f t="shared" si="10"/>
        <v>8781892.692307692</v>
      </c>
      <c r="AD359" s="20"/>
      <c r="AE359" s="20"/>
      <c r="AF359" s="20">
        <f t="shared" si="11"/>
        <v>8781892.692307692</v>
      </c>
    </row>
    <row r="360" spans="1:32" ht="19.5" customHeight="1">
      <c r="A360" s="12">
        <f t="shared" si="13"/>
        <v>354</v>
      </c>
      <c r="B360" s="40">
        <f>[1]GD_CHUNG!B366</f>
        <v>11135</v>
      </c>
      <c r="C360" s="42" t="str">
        <f>[1]GD_CHUNG!C366</f>
        <v>Nguyễn Đắc Thanh</v>
      </c>
      <c r="D360" s="42" t="str">
        <f>[1]GD_CHUNG!D366</f>
        <v>NV Lái xe - VHTTB</v>
      </c>
      <c r="E360" s="13" t="str">
        <f>[1]GD_CHUNG!G366</f>
        <v>HD3N</v>
      </c>
      <c r="F360" s="14">
        <f>VLOOKUP(B360,[1]GD_LCD_HS_LNS!$B$4:$E$993,4,FALSE)</f>
        <v>4921000</v>
      </c>
      <c r="G360" s="54">
        <f>VLOOKUP(B360,[1]GD_CHUNG!$B$5:$N$532,13,FALSE)</f>
        <v>19026970116011</v>
      </c>
      <c r="H360" s="15">
        <f>VLOOKUP(B360,[1]GD_CHAM_CONG!$C$6:$AN$934,38,FALSE)</f>
        <v>21</v>
      </c>
      <c r="I360" s="15">
        <f>VLOOKUP(B360,[1]GD_CHAM_CONG!$C$6:$AS$934,39,FALSE)+VLOOKUP(B360,[1]GD_CHAM_CONG!$C$6:$AS$934,40,FALSE)+VLOOKUP(B360,[1]GD_CHAM_CONG!$C$6:$AS$934,41,FALSE)+VLOOKUP(B360,[1]GD_CHAM_CONG!$C$6:$AS$934,42,FALSE)+VLOOKUP(B360,[1]GD_CHAM_CONG!$C$6:$AS$934,43,FALSE)</f>
        <v>0</v>
      </c>
      <c r="J360" s="15">
        <f>VLOOKUP(B360,[1]GD_CHAM_CONG!$C$6:$AV$934,44,FALSE)+VLOOKUP(B360,[1]GD_CHAM_CONG!$C$6:$AV$934,45,FALSE)+VLOOKUP(B360,[1]GD_CHAM_CONG!$C$6:$AV$934,46,FALSE)</f>
        <v>0</v>
      </c>
      <c r="K360" s="15">
        <f>VLOOKUP(B360,[1]GD_CHAM_CONG!$C$6:$AW$934,47,FALSE)</f>
        <v>0</v>
      </c>
      <c r="L360" s="15">
        <f>VLOOKUP(B360,[1]GD_CHAM_CONG!$C$6:$AZ$934,48,FALSE)</f>
        <v>6</v>
      </c>
      <c r="M360" s="15">
        <f>VLOOKUP(B360,[1]GD_CHAM_CONG!$C$6:$BF$934,50,FALSE)+VLOOKUP(B360,[1]GD_CHAM_CONG!$C$6:$BF$934,51,FALSE)+VLOOKUP(B360,[1]GD_CHAM_CONG!$C$6:$BF$934,52,FALSE)+VLOOKUP(B360,[1]GD_CHAM_CONG!$C$6:$BF$934,53,FALSE)+VLOOKUP(B360,[1]GD_CHAM_CONG!$C$6:$BF$934,54,FALSE)</f>
        <v>0</v>
      </c>
      <c r="N360" s="16">
        <f>VLOOKUP(B360,[1]GD_CHAM_CONG!$C$1:$BK$473,61,FALSE)</f>
        <v>0.85</v>
      </c>
      <c r="O360" s="16">
        <f>VLOOKUP(B360,[1]GD_LCD_HS_LNS!$B$4:$F$469,5,FALSE)</f>
        <v>1.8</v>
      </c>
      <c r="P360" s="17">
        <f>VLOOKUP(B360,[1]RPT_LNS_LUONG_CHE_DO!$B$5:$BC$548,54,FALSE)</f>
        <v>5355000.0000000009</v>
      </c>
      <c r="Q360" s="17">
        <f>VLOOKUP(B360,[1]RPT_LNS_LUONG_CHE_DO!$B$5:$CD$916,81,FALSE)</f>
        <v>1135615.3846153847</v>
      </c>
      <c r="R360" s="17">
        <f>VLOOKUP(B360,[1]RPT_PHU_CAP_TN!$B$5:$G$992,6,FALSE)</f>
        <v>0</v>
      </c>
      <c r="S360" s="17">
        <f>VLOOKUP(B360,[1]RPT_TIEN_AN_TRUA!$B$5:$I$993,8,FALSE)</f>
        <v>528888.88888888888</v>
      </c>
      <c r="T360" s="17">
        <f>VLOOKUP(B360,[1]RPT_LNS_LUONG_CHE_DO!$B$5:$BX$920,75,FALSE)+VLOOKUP(B360,[1]RPT_LNS_LUONG_CHE_DO!$B$5:$BY$920,76,FALSE)</f>
        <v>567807.69230769237</v>
      </c>
      <c r="U360" s="13">
        <f>VLOOKUP(B360,[1]RPT_CAC_KHOAN_GIAM_TRU!$B$4:$I$472,7,FALSE) + VLOOKUP(B360,[1]RPT_CAC_KHOAN_GIAM_TRU!$B$4:$I$472,8,FALSE)</f>
        <v>189269.23076923078</v>
      </c>
      <c r="V360" s="17">
        <f t="shared" si="8"/>
        <v>7587311.9658119669</v>
      </c>
      <c r="W360" s="18">
        <f>VLOOKUP(B360,[1]RPT_BAO_HIEM!$B$5:$N$992,11,FALSE)</f>
        <v>393680</v>
      </c>
      <c r="X360" s="18">
        <f>VLOOKUP(B360,[1]RPT_BAO_HIEM!$B$5:$N$992,12,FALSE)</f>
        <v>73815</v>
      </c>
      <c r="Y360" s="18">
        <f>VLOOKUP(B360,[1]RPT_BAO_HIEM!$B$5:$N$992,13,FALSE)</f>
        <v>49210</v>
      </c>
      <c r="Z360" s="19">
        <f>MIN(VLOOKUP(B360,[1]RPT_DOAN_PHI!$B$5:$H$894,7,FALSE),115000)</f>
        <v>49210</v>
      </c>
      <c r="AA360" s="18">
        <f>VLOOKUP(B360,[1]RPT_THUE!$B$5:$H$850,7,FALSE)</f>
        <v>0</v>
      </c>
      <c r="AB360" s="18">
        <f t="shared" si="9"/>
        <v>565915</v>
      </c>
      <c r="AC360" s="20">
        <f t="shared" si="10"/>
        <v>7021396.9658119669</v>
      </c>
      <c r="AD360" s="21"/>
      <c r="AE360" s="20"/>
      <c r="AF360" s="20">
        <f t="shared" si="11"/>
        <v>7021396.9658119669</v>
      </c>
    </row>
    <row r="361" spans="1:32" ht="19.5" customHeight="1">
      <c r="A361" s="12">
        <f t="shared" si="13"/>
        <v>355</v>
      </c>
      <c r="B361" s="40">
        <f>[1]GD_CHUNG!B367</f>
        <v>11136</v>
      </c>
      <c r="C361" s="42" t="str">
        <f>[1]GD_CHUNG!C367</f>
        <v>Nguyễn Huy Dũng</v>
      </c>
      <c r="D361" s="42" t="str">
        <f>[1]GD_CHUNG!D367</f>
        <v>NV Lái xe - VHTTB</v>
      </c>
      <c r="E361" s="13" t="str">
        <f>[1]GD_CHUNG!G367</f>
        <v>HD3N</v>
      </c>
      <c r="F361" s="14">
        <f>VLOOKUP(B361,[1]GD_LCD_HS_LNS!$B$4:$E$993,4,FALSE)</f>
        <v>4166000</v>
      </c>
      <c r="G361" s="54">
        <f>VLOOKUP(B361,[1]GD_CHUNG!$B$5:$N$532,13,FALSE)</f>
        <v>19026970117016</v>
      </c>
      <c r="H361" s="15">
        <f>VLOOKUP(B361,[1]GD_CHAM_CONG!$C$6:$AN$934,38,FALSE)</f>
        <v>27</v>
      </c>
      <c r="I361" s="15">
        <f>VLOOKUP(B361,[1]GD_CHAM_CONG!$C$6:$AS$934,39,FALSE)+VLOOKUP(B361,[1]GD_CHAM_CONG!$C$6:$AS$934,40,FALSE)+VLOOKUP(B361,[1]GD_CHAM_CONG!$C$6:$AS$934,41,FALSE)+VLOOKUP(B361,[1]GD_CHAM_CONG!$C$6:$AS$934,42,FALSE)+VLOOKUP(B361,[1]GD_CHAM_CONG!$C$6:$AS$934,43,FALSE)</f>
        <v>0</v>
      </c>
      <c r="J361" s="15">
        <f>VLOOKUP(B361,[1]GD_CHAM_CONG!$C$6:$AV$934,44,FALSE)+VLOOKUP(B361,[1]GD_CHAM_CONG!$C$6:$AV$934,45,FALSE)+VLOOKUP(B361,[1]GD_CHAM_CONG!$C$6:$AV$934,46,FALSE)</f>
        <v>0</v>
      </c>
      <c r="K361" s="15">
        <f>VLOOKUP(B361,[1]GD_CHAM_CONG!$C$6:$AW$934,47,FALSE)</f>
        <v>0</v>
      </c>
      <c r="L361" s="15">
        <f>VLOOKUP(B361,[1]GD_CHAM_CONG!$C$6:$AZ$934,48,FALSE)</f>
        <v>0</v>
      </c>
      <c r="M361" s="15">
        <f>VLOOKUP(B361,[1]GD_CHAM_CONG!$C$6:$BF$934,50,FALSE)+VLOOKUP(B361,[1]GD_CHAM_CONG!$C$6:$BF$934,51,FALSE)+VLOOKUP(B361,[1]GD_CHAM_CONG!$C$6:$BF$934,52,FALSE)+VLOOKUP(B361,[1]GD_CHAM_CONG!$C$6:$BF$934,53,FALSE)+VLOOKUP(B361,[1]GD_CHAM_CONG!$C$6:$BF$934,54,FALSE)</f>
        <v>0</v>
      </c>
      <c r="N361" s="16">
        <f>VLOOKUP(B361,[1]GD_CHAM_CONG!$C$1:$BK$473,61,FALSE)</f>
        <v>1</v>
      </c>
      <c r="O361" s="16">
        <f>VLOOKUP(B361,[1]GD_LCD_HS_LNS!$B$4:$F$469,5,FALSE)</f>
        <v>1.68</v>
      </c>
      <c r="P361" s="17">
        <f>VLOOKUP(B361,[1]RPT_LNS_LUONG_CHE_DO!$B$5:$BC$548,54,FALSE)</f>
        <v>7560000</v>
      </c>
      <c r="Q361" s="17">
        <f>VLOOKUP(B361,[1]RPT_LNS_LUONG_CHE_DO!$B$5:$CD$916,81,FALSE)</f>
        <v>0</v>
      </c>
      <c r="R361" s="17">
        <f>VLOOKUP(B361,[1]RPT_PHU_CAP_TN!$B$5:$G$992,6,FALSE)</f>
        <v>0</v>
      </c>
      <c r="S361" s="17">
        <f>VLOOKUP(B361,[1]RPT_TIEN_AN_TRUA!$B$5:$I$993,8,FALSE)</f>
        <v>680000</v>
      </c>
      <c r="T361" s="17">
        <f>VLOOKUP(B361,[1]RPT_LNS_LUONG_CHE_DO!$B$5:$BX$920,75,FALSE)+VLOOKUP(B361,[1]RPT_LNS_LUONG_CHE_DO!$B$5:$BY$920,76,FALSE)</f>
        <v>0</v>
      </c>
      <c r="U361" s="13">
        <f>VLOOKUP(B361,[1]RPT_CAC_KHOAN_GIAM_TRU!$B$4:$I$472,7,FALSE) + VLOOKUP(B361,[1]RPT_CAC_KHOAN_GIAM_TRU!$B$4:$I$472,8,FALSE)</f>
        <v>0</v>
      </c>
      <c r="V361" s="17">
        <f t="shared" si="8"/>
        <v>8240000</v>
      </c>
      <c r="W361" s="18">
        <f>VLOOKUP(B361,[1]RPT_BAO_HIEM!$B$5:$N$992,11,FALSE)</f>
        <v>333280</v>
      </c>
      <c r="X361" s="18">
        <f>VLOOKUP(B361,[1]RPT_BAO_HIEM!$B$5:$N$992,12,FALSE)</f>
        <v>62490</v>
      </c>
      <c r="Y361" s="18">
        <f>VLOOKUP(B361,[1]RPT_BAO_HIEM!$B$5:$N$992,13,FALSE)</f>
        <v>41660</v>
      </c>
      <c r="Z361" s="19">
        <f>MIN(VLOOKUP(B361,[1]RPT_DOAN_PHI!$B$5:$H$894,7,FALSE),115000)</f>
        <v>41660</v>
      </c>
      <c r="AA361" s="18">
        <f>VLOOKUP(B361,[1]RPT_THUE!$B$5:$H$850,7,FALSE)</f>
        <v>0</v>
      </c>
      <c r="AB361" s="18">
        <f t="shared" si="9"/>
        <v>479090</v>
      </c>
      <c r="AC361" s="20">
        <f t="shared" si="10"/>
        <v>7760910</v>
      </c>
      <c r="AD361" s="21"/>
      <c r="AE361" s="20"/>
      <c r="AF361" s="20">
        <f t="shared" si="11"/>
        <v>7760910</v>
      </c>
    </row>
    <row r="362" spans="1:32" ht="19.5" customHeight="1">
      <c r="A362" s="12">
        <f t="shared" si="13"/>
        <v>356</v>
      </c>
      <c r="B362" s="40">
        <f>[1]GD_CHUNG!B368</f>
        <v>11137</v>
      </c>
      <c r="C362" s="42" t="str">
        <f>[1]GD_CHUNG!C368</f>
        <v>Nguyễn Văn Phong</v>
      </c>
      <c r="D362" s="42" t="str">
        <f>[1]GD_CHUNG!D368</f>
        <v>NV Lái xe - VHTTB</v>
      </c>
      <c r="E362" s="13" t="str">
        <f>[1]GD_CHUNG!G368</f>
        <v>HD3N</v>
      </c>
      <c r="F362" s="14">
        <f>VLOOKUP(B362,[1]GD_LCD_HS_LNS!$B$4:$E$993,4,FALSE)</f>
        <v>4166000</v>
      </c>
      <c r="G362" s="54">
        <f>VLOOKUP(B362,[1]GD_CHUNG!$B$5:$N$532,13,FALSE)</f>
        <v>19027009697019</v>
      </c>
      <c r="H362" s="15">
        <f>VLOOKUP(B362,[1]GD_CHAM_CONG!$C$6:$AN$934,38,FALSE)</f>
        <v>27</v>
      </c>
      <c r="I362" s="15">
        <f>VLOOKUP(B362,[1]GD_CHAM_CONG!$C$6:$AS$934,39,FALSE)+VLOOKUP(B362,[1]GD_CHAM_CONG!$C$6:$AS$934,40,FALSE)+VLOOKUP(B362,[1]GD_CHAM_CONG!$C$6:$AS$934,41,FALSE)+VLOOKUP(B362,[1]GD_CHAM_CONG!$C$6:$AS$934,42,FALSE)+VLOOKUP(B362,[1]GD_CHAM_CONG!$C$6:$AS$934,43,FALSE)</f>
        <v>0</v>
      </c>
      <c r="J362" s="15">
        <f>VLOOKUP(B362,[1]GD_CHAM_CONG!$C$6:$AV$934,44,FALSE)+VLOOKUP(B362,[1]GD_CHAM_CONG!$C$6:$AV$934,45,FALSE)+VLOOKUP(B362,[1]GD_CHAM_CONG!$C$6:$AV$934,46,FALSE)</f>
        <v>0</v>
      </c>
      <c r="K362" s="15">
        <f>VLOOKUP(B362,[1]GD_CHAM_CONG!$C$6:$AW$934,47,FALSE)</f>
        <v>0</v>
      </c>
      <c r="L362" s="15">
        <f>VLOOKUP(B362,[1]GD_CHAM_CONG!$C$6:$AZ$934,48,FALSE)</f>
        <v>0</v>
      </c>
      <c r="M362" s="15">
        <f>VLOOKUP(B362,[1]GD_CHAM_CONG!$C$6:$BF$934,50,FALSE)+VLOOKUP(B362,[1]GD_CHAM_CONG!$C$6:$BF$934,51,FALSE)+VLOOKUP(B362,[1]GD_CHAM_CONG!$C$6:$BF$934,52,FALSE)+VLOOKUP(B362,[1]GD_CHAM_CONG!$C$6:$BF$934,53,FALSE)+VLOOKUP(B362,[1]GD_CHAM_CONG!$C$6:$BF$934,54,FALSE)</f>
        <v>0</v>
      </c>
      <c r="N362" s="16">
        <f>VLOOKUP(B362,[1]GD_CHAM_CONG!$C$1:$BK$473,61,FALSE)</f>
        <v>0.98</v>
      </c>
      <c r="O362" s="16">
        <f>VLOOKUP(B362,[1]GD_LCD_HS_LNS!$B$4:$F$469,5,FALSE)</f>
        <v>1.68</v>
      </c>
      <c r="P362" s="17">
        <f>VLOOKUP(B362,[1]RPT_LNS_LUONG_CHE_DO!$B$5:$BC$548,54,FALSE)</f>
        <v>7408799.9999999991</v>
      </c>
      <c r="Q362" s="17">
        <f>VLOOKUP(B362,[1]RPT_LNS_LUONG_CHE_DO!$B$5:$CD$916,81,FALSE)</f>
        <v>0</v>
      </c>
      <c r="R362" s="17">
        <f>VLOOKUP(B362,[1]RPT_PHU_CAP_TN!$B$5:$G$992,6,FALSE)</f>
        <v>0</v>
      </c>
      <c r="S362" s="17">
        <f>VLOOKUP(B362,[1]RPT_TIEN_AN_TRUA!$B$5:$I$993,8,FALSE)</f>
        <v>680000</v>
      </c>
      <c r="T362" s="17">
        <f>VLOOKUP(B362,[1]RPT_LNS_LUONG_CHE_DO!$B$5:$BX$920,75,FALSE)+VLOOKUP(B362,[1]RPT_LNS_LUONG_CHE_DO!$B$5:$BY$920,76,FALSE)</f>
        <v>480692.30769230775</v>
      </c>
      <c r="U362" s="13">
        <f>VLOOKUP(B362,[1]RPT_CAC_KHOAN_GIAM_TRU!$B$4:$I$472,7,FALSE) + VLOOKUP(B362,[1]RPT_CAC_KHOAN_GIAM_TRU!$B$4:$I$472,8,FALSE)</f>
        <v>160230.76923076925</v>
      </c>
      <c r="V362" s="17">
        <f t="shared" si="8"/>
        <v>8569492.3076923061</v>
      </c>
      <c r="W362" s="18">
        <f>VLOOKUP(B362,[1]RPT_BAO_HIEM!$B$5:$N$992,11,FALSE)</f>
        <v>333280</v>
      </c>
      <c r="X362" s="18">
        <f>VLOOKUP(B362,[1]RPT_BAO_HIEM!$B$5:$N$992,12,FALSE)</f>
        <v>62490</v>
      </c>
      <c r="Y362" s="18">
        <f>VLOOKUP(B362,[1]RPT_BAO_HIEM!$B$5:$N$992,13,FALSE)</f>
        <v>41660</v>
      </c>
      <c r="Z362" s="19">
        <f>MIN(VLOOKUP(B362,[1]RPT_DOAN_PHI!$B$5:$H$894,7,FALSE),115000)</f>
        <v>41660</v>
      </c>
      <c r="AA362" s="18">
        <f>VLOOKUP(B362,[1]RPT_THUE!$B$5:$H$850,7,FALSE)</f>
        <v>0</v>
      </c>
      <c r="AB362" s="18">
        <f t="shared" si="9"/>
        <v>479090</v>
      </c>
      <c r="AC362" s="20">
        <f t="shared" si="10"/>
        <v>8090402.3076923061</v>
      </c>
      <c r="AD362" s="20"/>
      <c r="AE362" s="20"/>
      <c r="AF362" s="20">
        <f t="shared" si="11"/>
        <v>8090402.3076923061</v>
      </c>
    </row>
    <row r="363" spans="1:32" ht="19.5" customHeight="1">
      <c r="A363" s="12">
        <f t="shared" si="13"/>
        <v>357</v>
      </c>
      <c r="B363" s="40">
        <f>[1]GD_CHUNG!B369</f>
        <v>11138</v>
      </c>
      <c r="C363" s="42" t="str">
        <f>[1]GD_CHUNG!C369</f>
        <v>Phạm Việt Tùng</v>
      </c>
      <c r="D363" s="42" t="str">
        <f>[1]GD_CHUNG!D369</f>
        <v>NV Lái xe - VHTTB</v>
      </c>
      <c r="E363" s="13" t="str">
        <f>[1]GD_CHUNG!G369</f>
        <v>HD3N</v>
      </c>
      <c r="F363" s="14">
        <f>VLOOKUP(B363,[1]GD_LCD_HS_LNS!$B$4:$E$993,4,FALSE)</f>
        <v>4921000</v>
      </c>
      <c r="G363" s="54">
        <f>VLOOKUP(B363,[1]GD_CHUNG!$B$5:$N$532,13,FALSE)</f>
        <v>19026970119019</v>
      </c>
      <c r="H363" s="15">
        <f>VLOOKUP(B363,[1]GD_CHAM_CONG!$C$6:$AN$934,38,FALSE)</f>
        <v>27</v>
      </c>
      <c r="I363" s="15">
        <f>VLOOKUP(B363,[1]GD_CHAM_CONG!$C$6:$AS$934,39,FALSE)+VLOOKUP(B363,[1]GD_CHAM_CONG!$C$6:$AS$934,40,FALSE)+VLOOKUP(B363,[1]GD_CHAM_CONG!$C$6:$AS$934,41,FALSE)+VLOOKUP(B363,[1]GD_CHAM_CONG!$C$6:$AS$934,42,FALSE)+VLOOKUP(B363,[1]GD_CHAM_CONG!$C$6:$AS$934,43,FALSE)</f>
        <v>0</v>
      </c>
      <c r="J363" s="15">
        <f>VLOOKUP(B363,[1]GD_CHAM_CONG!$C$6:$AV$934,44,FALSE)+VLOOKUP(B363,[1]GD_CHAM_CONG!$C$6:$AV$934,45,FALSE)+VLOOKUP(B363,[1]GD_CHAM_CONG!$C$6:$AV$934,46,FALSE)</f>
        <v>0</v>
      </c>
      <c r="K363" s="15">
        <f>VLOOKUP(B363,[1]GD_CHAM_CONG!$C$6:$AW$934,47,FALSE)</f>
        <v>0</v>
      </c>
      <c r="L363" s="15">
        <f>VLOOKUP(B363,[1]GD_CHAM_CONG!$C$6:$AZ$934,48,FALSE)</f>
        <v>0</v>
      </c>
      <c r="M363" s="15">
        <f>VLOOKUP(B363,[1]GD_CHAM_CONG!$C$6:$BF$934,50,FALSE)+VLOOKUP(B363,[1]GD_CHAM_CONG!$C$6:$BF$934,51,FALSE)+VLOOKUP(B363,[1]GD_CHAM_CONG!$C$6:$BF$934,52,FALSE)+VLOOKUP(B363,[1]GD_CHAM_CONG!$C$6:$BF$934,53,FALSE)+VLOOKUP(B363,[1]GD_CHAM_CONG!$C$6:$BF$934,54,FALSE)</f>
        <v>0</v>
      </c>
      <c r="N363" s="16">
        <f>VLOOKUP(B363,[1]GD_CHAM_CONG!$C$1:$BK$473,61,FALSE)</f>
        <v>1.05</v>
      </c>
      <c r="O363" s="16">
        <f>VLOOKUP(B363,[1]GD_LCD_HS_LNS!$B$4:$F$469,5,FALSE)</f>
        <v>1.8</v>
      </c>
      <c r="P363" s="17">
        <f>VLOOKUP(B363,[1]RPT_LNS_LUONG_CHE_DO!$B$5:$BC$548,54,FALSE)</f>
        <v>8505000</v>
      </c>
      <c r="Q363" s="17">
        <f>VLOOKUP(B363,[1]RPT_LNS_LUONG_CHE_DO!$B$5:$CD$916,81,FALSE)</f>
        <v>0</v>
      </c>
      <c r="R363" s="17">
        <f>VLOOKUP(B363,[1]RPT_PHU_CAP_TN!$B$5:$G$992,6,FALSE)</f>
        <v>0</v>
      </c>
      <c r="S363" s="17">
        <f>VLOOKUP(B363,[1]RPT_TIEN_AN_TRUA!$B$5:$I$993,8,FALSE)</f>
        <v>680000</v>
      </c>
      <c r="T363" s="17">
        <f>VLOOKUP(B363,[1]RPT_LNS_LUONG_CHE_DO!$B$5:$BX$920,75,FALSE)+VLOOKUP(B363,[1]RPT_LNS_LUONG_CHE_DO!$B$5:$BY$920,76,FALSE)</f>
        <v>567807.69230769237</v>
      </c>
      <c r="U363" s="13">
        <f>VLOOKUP(B363,[1]RPT_CAC_KHOAN_GIAM_TRU!$B$4:$I$472,7,FALSE) + VLOOKUP(B363,[1]RPT_CAC_KHOAN_GIAM_TRU!$B$4:$I$472,8,FALSE)</f>
        <v>189269.23076923078</v>
      </c>
      <c r="V363" s="17">
        <f t="shared" si="8"/>
        <v>9752807.692307692</v>
      </c>
      <c r="W363" s="18">
        <f>VLOOKUP(B363,[1]RPT_BAO_HIEM!$B$5:$N$992,11,FALSE)</f>
        <v>393680</v>
      </c>
      <c r="X363" s="18">
        <f>VLOOKUP(B363,[1]RPT_BAO_HIEM!$B$5:$N$992,12,FALSE)</f>
        <v>73815</v>
      </c>
      <c r="Y363" s="18">
        <f>VLOOKUP(B363,[1]RPT_BAO_HIEM!$B$5:$N$992,13,FALSE)</f>
        <v>49210</v>
      </c>
      <c r="Z363" s="19">
        <f>MIN(VLOOKUP(B363,[1]RPT_DOAN_PHI!$B$5:$H$894,7,FALSE),115000)</f>
        <v>49210</v>
      </c>
      <c r="AA363" s="18">
        <f>VLOOKUP(B363,[1]RPT_THUE!$B$5:$H$850,7,FALSE)</f>
        <v>0</v>
      </c>
      <c r="AB363" s="18">
        <f t="shared" si="9"/>
        <v>565915</v>
      </c>
      <c r="AC363" s="20">
        <f t="shared" si="10"/>
        <v>9186892.692307692</v>
      </c>
      <c r="AD363" s="21"/>
      <c r="AE363" s="20"/>
      <c r="AF363" s="20">
        <f t="shared" si="11"/>
        <v>9186892.692307692</v>
      </c>
    </row>
    <row r="364" spans="1:32" ht="19.5" customHeight="1">
      <c r="A364" s="12">
        <f t="shared" si="13"/>
        <v>358</v>
      </c>
      <c r="B364" s="40">
        <f>[1]GD_CHUNG!B370</f>
        <v>11139</v>
      </c>
      <c r="C364" s="42" t="str">
        <f>[1]GD_CHUNG!C370</f>
        <v>Phùng Viết Dũng</v>
      </c>
      <c r="D364" s="42" t="str">
        <f>[1]GD_CHUNG!D370</f>
        <v>NV Lái xe - VHTTB</v>
      </c>
      <c r="E364" s="13" t="str">
        <f>[1]GD_CHUNG!G370</f>
        <v>HD3N</v>
      </c>
      <c r="F364" s="14">
        <f>VLOOKUP(B364,[1]GD_LCD_HS_LNS!$B$4:$E$993,4,FALSE)</f>
        <v>4166000</v>
      </c>
      <c r="G364" s="54">
        <f>VLOOKUP(B364,[1]GD_CHUNG!$B$5:$N$532,13,FALSE)</f>
        <v>19026970120017</v>
      </c>
      <c r="H364" s="15">
        <f>VLOOKUP(B364,[1]GD_CHAM_CONG!$C$6:$AN$934,38,FALSE)</f>
        <v>27</v>
      </c>
      <c r="I364" s="15">
        <f>VLOOKUP(B364,[1]GD_CHAM_CONG!$C$6:$AS$934,39,FALSE)+VLOOKUP(B364,[1]GD_CHAM_CONG!$C$6:$AS$934,40,FALSE)+VLOOKUP(B364,[1]GD_CHAM_CONG!$C$6:$AS$934,41,FALSE)+VLOOKUP(B364,[1]GD_CHAM_CONG!$C$6:$AS$934,42,FALSE)+VLOOKUP(B364,[1]GD_CHAM_CONG!$C$6:$AS$934,43,FALSE)</f>
        <v>0</v>
      </c>
      <c r="J364" s="15">
        <f>VLOOKUP(B364,[1]GD_CHAM_CONG!$C$6:$AV$934,44,FALSE)+VLOOKUP(B364,[1]GD_CHAM_CONG!$C$6:$AV$934,45,FALSE)+VLOOKUP(B364,[1]GD_CHAM_CONG!$C$6:$AV$934,46,FALSE)</f>
        <v>0</v>
      </c>
      <c r="K364" s="15">
        <f>VLOOKUP(B364,[1]GD_CHAM_CONG!$C$6:$AW$934,47,FALSE)</f>
        <v>0</v>
      </c>
      <c r="L364" s="15">
        <f>VLOOKUP(B364,[1]GD_CHAM_CONG!$C$6:$AZ$934,48,FALSE)</f>
        <v>0</v>
      </c>
      <c r="M364" s="15">
        <f>VLOOKUP(B364,[1]GD_CHAM_CONG!$C$6:$BF$934,50,FALSE)+VLOOKUP(B364,[1]GD_CHAM_CONG!$C$6:$BF$934,51,FALSE)+VLOOKUP(B364,[1]GD_CHAM_CONG!$C$6:$BF$934,52,FALSE)+VLOOKUP(B364,[1]GD_CHAM_CONG!$C$6:$BF$934,53,FALSE)+VLOOKUP(B364,[1]GD_CHAM_CONG!$C$6:$BF$934,54,FALSE)</f>
        <v>0</v>
      </c>
      <c r="N364" s="16">
        <f>VLOOKUP(B364,[1]GD_CHAM_CONG!$C$1:$BK$473,61,FALSE)</f>
        <v>0.93</v>
      </c>
      <c r="O364" s="16">
        <f>VLOOKUP(B364,[1]GD_LCD_HS_LNS!$B$4:$F$469,5,FALSE)</f>
        <v>1.68</v>
      </c>
      <c r="P364" s="17">
        <f>VLOOKUP(B364,[1]RPT_LNS_LUONG_CHE_DO!$B$5:$BC$548,54,FALSE)</f>
        <v>7030800</v>
      </c>
      <c r="Q364" s="17">
        <f>VLOOKUP(B364,[1]RPT_LNS_LUONG_CHE_DO!$B$5:$CD$916,81,FALSE)</f>
        <v>0</v>
      </c>
      <c r="R364" s="17">
        <f>VLOOKUP(B364,[1]RPT_PHU_CAP_TN!$B$5:$G$992,6,FALSE)</f>
        <v>0</v>
      </c>
      <c r="S364" s="17">
        <f>VLOOKUP(B364,[1]RPT_TIEN_AN_TRUA!$B$5:$I$993,8,FALSE)</f>
        <v>680000</v>
      </c>
      <c r="T364" s="17">
        <f>VLOOKUP(B364,[1]RPT_LNS_LUONG_CHE_DO!$B$5:$BX$920,75,FALSE)+VLOOKUP(B364,[1]RPT_LNS_LUONG_CHE_DO!$B$5:$BY$920,76,FALSE)</f>
        <v>480692.30769230775</v>
      </c>
      <c r="U364" s="13">
        <f>VLOOKUP(B364,[1]RPT_CAC_KHOAN_GIAM_TRU!$B$4:$I$472,7,FALSE) + VLOOKUP(B364,[1]RPT_CAC_KHOAN_GIAM_TRU!$B$4:$I$472,8,FALSE)</f>
        <v>160230.76923076925</v>
      </c>
      <c r="V364" s="17">
        <f t="shared" si="8"/>
        <v>8191492.307692308</v>
      </c>
      <c r="W364" s="18">
        <f>VLOOKUP(B364,[1]RPT_BAO_HIEM!$B$5:$N$992,11,FALSE)</f>
        <v>333280</v>
      </c>
      <c r="X364" s="18">
        <f>VLOOKUP(B364,[1]RPT_BAO_HIEM!$B$5:$N$992,12,FALSE)</f>
        <v>62490</v>
      </c>
      <c r="Y364" s="18">
        <f>VLOOKUP(B364,[1]RPT_BAO_HIEM!$B$5:$N$992,13,FALSE)</f>
        <v>41660</v>
      </c>
      <c r="Z364" s="19">
        <f>MIN(VLOOKUP(B364,[1]RPT_DOAN_PHI!$B$5:$H$894,7,FALSE),115000)</f>
        <v>41660</v>
      </c>
      <c r="AA364" s="18">
        <f>VLOOKUP(B364,[1]RPT_THUE!$B$5:$H$850,7,FALSE)</f>
        <v>0</v>
      </c>
      <c r="AB364" s="18">
        <f t="shared" si="9"/>
        <v>479090</v>
      </c>
      <c r="AC364" s="20">
        <f t="shared" si="10"/>
        <v>7712402.307692308</v>
      </c>
      <c r="AD364" s="20"/>
      <c r="AE364" s="20"/>
      <c r="AF364" s="20">
        <f t="shared" si="11"/>
        <v>7712402.307692308</v>
      </c>
    </row>
    <row r="365" spans="1:32" ht="19.5" customHeight="1">
      <c r="A365" s="12">
        <f t="shared" si="13"/>
        <v>359</v>
      </c>
      <c r="B365" s="40">
        <f>[1]GD_CHUNG!B371</f>
        <v>11142</v>
      </c>
      <c r="C365" s="42" t="str">
        <f>[1]GD_CHUNG!C371</f>
        <v>Trần Văn Chính</v>
      </c>
      <c r="D365" s="42" t="str">
        <f>[1]GD_CHUNG!D371</f>
        <v>NV Lái xe - VHTTB</v>
      </c>
      <c r="E365" s="13" t="str">
        <f>[1]GD_CHUNG!G371</f>
        <v>HD3N</v>
      </c>
      <c r="F365" s="14">
        <f>VLOOKUP(B365,[1]GD_LCD_HS_LNS!$B$4:$E$993,4,FALSE)</f>
        <v>4166000</v>
      </c>
      <c r="G365" s="54">
        <f>VLOOKUP(B365,[1]GD_CHUNG!$B$5:$N$532,13,FALSE)</f>
        <v>19026970123016</v>
      </c>
      <c r="H365" s="15">
        <f>VLOOKUP(B365,[1]GD_CHAM_CONG!$C$6:$AN$934,38,FALSE)</f>
        <v>27</v>
      </c>
      <c r="I365" s="15">
        <f>VLOOKUP(B365,[1]GD_CHAM_CONG!$C$6:$AS$934,39,FALSE)+VLOOKUP(B365,[1]GD_CHAM_CONG!$C$6:$AS$934,40,FALSE)+VLOOKUP(B365,[1]GD_CHAM_CONG!$C$6:$AS$934,41,FALSE)+VLOOKUP(B365,[1]GD_CHAM_CONG!$C$6:$AS$934,42,FALSE)+VLOOKUP(B365,[1]GD_CHAM_CONG!$C$6:$AS$934,43,FALSE)</f>
        <v>0</v>
      </c>
      <c r="J365" s="15">
        <f>VLOOKUP(B365,[1]GD_CHAM_CONG!$C$6:$AV$934,44,FALSE)+VLOOKUP(B365,[1]GD_CHAM_CONG!$C$6:$AV$934,45,FALSE)+VLOOKUP(B365,[1]GD_CHAM_CONG!$C$6:$AV$934,46,FALSE)</f>
        <v>0</v>
      </c>
      <c r="K365" s="15">
        <f>VLOOKUP(B365,[1]GD_CHAM_CONG!$C$6:$AW$934,47,FALSE)</f>
        <v>0</v>
      </c>
      <c r="L365" s="15">
        <f>VLOOKUP(B365,[1]GD_CHAM_CONG!$C$6:$AZ$934,48,FALSE)</f>
        <v>0</v>
      </c>
      <c r="M365" s="15">
        <f>VLOOKUP(B365,[1]GD_CHAM_CONG!$C$6:$BF$934,50,FALSE)+VLOOKUP(B365,[1]GD_CHAM_CONG!$C$6:$BF$934,51,FALSE)+VLOOKUP(B365,[1]GD_CHAM_CONG!$C$6:$BF$934,52,FALSE)+VLOOKUP(B365,[1]GD_CHAM_CONG!$C$6:$BF$934,53,FALSE)+VLOOKUP(B365,[1]GD_CHAM_CONG!$C$6:$BF$934,54,FALSE)</f>
        <v>0</v>
      </c>
      <c r="N365" s="16">
        <f>VLOOKUP(B365,[1]GD_CHAM_CONG!$C$1:$BK$473,61,FALSE)</f>
        <v>1</v>
      </c>
      <c r="O365" s="16">
        <f>VLOOKUP(B365,[1]GD_LCD_HS_LNS!$B$4:$F$469,5,FALSE)</f>
        <v>1.68</v>
      </c>
      <c r="P365" s="17">
        <f>VLOOKUP(B365,[1]RPT_LNS_LUONG_CHE_DO!$B$5:$BC$548,54,FALSE)</f>
        <v>7560000</v>
      </c>
      <c r="Q365" s="17">
        <f>VLOOKUP(B365,[1]RPT_LNS_LUONG_CHE_DO!$B$5:$CD$916,81,FALSE)</f>
        <v>0</v>
      </c>
      <c r="R365" s="17">
        <f>VLOOKUP(B365,[1]RPT_PHU_CAP_TN!$B$5:$G$992,6,FALSE)</f>
        <v>0</v>
      </c>
      <c r="S365" s="17">
        <f>VLOOKUP(B365,[1]RPT_TIEN_AN_TRUA!$B$5:$I$993,8,FALSE)</f>
        <v>680000</v>
      </c>
      <c r="T365" s="17">
        <f>VLOOKUP(B365,[1]RPT_LNS_LUONG_CHE_DO!$B$5:$BX$920,75,FALSE)+VLOOKUP(B365,[1]RPT_LNS_LUONG_CHE_DO!$B$5:$BY$920,76,FALSE)</f>
        <v>0</v>
      </c>
      <c r="U365" s="13">
        <f>VLOOKUP(B365,[1]RPT_CAC_KHOAN_GIAM_TRU!$B$4:$I$472,7,FALSE) + VLOOKUP(B365,[1]RPT_CAC_KHOAN_GIAM_TRU!$B$4:$I$472,8,FALSE)</f>
        <v>0</v>
      </c>
      <c r="V365" s="17">
        <f t="shared" si="8"/>
        <v>8240000</v>
      </c>
      <c r="W365" s="18">
        <f>VLOOKUP(B365,[1]RPT_BAO_HIEM!$B$5:$N$992,11,FALSE)</f>
        <v>333280</v>
      </c>
      <c r="X365" s="18">
        <f>VLOOKUP(B365,[1]RPT_BAO_HIEM!$B$5:$N$992,12,FALSE)</f>
        <v>62490</v>
      </c>
      <c r="Y365" s="18">
        <f>VLOOKUP(B365,[1]RPT_BAO_HIEM!$B$5:$N$992,13,FALSE)</f>
        <v>41660</v>
      </c>
      <c r="Z365" s="19">
        <f>MIN(VLOOKUP(B365,[1]RPT_DOAN_PHI!$B$5:$H$894,7,FALSE),115000)</f>
        <v>41660</v>
      </c>
      <c r="AA365" s="18">
        <f>VLOOKUP(B365,[1]RPT_THUE!$B$5:$H$850,7,FALSE)</f>
        <v>0</v>
      </c>
      <c r="AB365" s="18">
        <f t="shared" si="9"/>
        <v>479090</v>
      </c>
      <c r="AC365" s="20">
        <f t="shared" si="10"/>
        <v>7760910</v>
      </c>
      <c r="AD365" s="21"/>
      <c r="AE365" s="20"/>
      <c r="AF365" s="20">
        <f t="shared" si="11"/>
        <v>7760910</v>
      </c>
    </row>
    <row r="366" spans="1:32" ht="19.5" customHeight="1">
      <c r="A366" s="12">
        <f t="shared" si="13"/>
        <v>360</v>
      </c>
      <c r="B366" s="40">
        <f>[1]GD_CHUNG!B372</f>
        <v>11143</v>
      </c>
      <c r="C366" s="42" t="str">
        <f>[1]GD_CHUNG!C372</f>
        <v>Phù Xuân Tiền</v>
      </c>
      <c r="D366" s="42" t="str">
        <f>[1]GD_CHUNG!D372</f>
        <v>NV Lái xe - VHTTB</v>
      </c>
      <c r="E366" s="13" t="str">
        <f>[1]GD_CHUNG!G372</f>
        <v>HD3N</v>
      </c>
      <c r="F366" s="14">
        <f>VLOOKUP(B366,[1]GD_LCD_HS_LNS!$B$4:$E$993,4,FALSE)</f>
        <v>4166000</v>
      </c>
      <c r="G366" s="54">
        <f>VLOOKUP(B366,[1]GD_CHUNG!$B$5:$N$532,13,FALSE)</f>
        <v>10522594122016</v>
      </c>
      <c r="H366" s="15">
        <f>VLOOKUP(B366,[1]GD_CHAM_CONG!$C$6:$AN$934,38,FALSE)</f>
        <v>27</v>
      </c>
      <c r="I366" s="15">
        <f>VLOOKUP(B366,[1]GD_CHAM_CONG!$C$6:$AS$934,39,FALSE)+VLOOKUP(B366,[1]GD_CHAM_CONG!$C$6:$AS$934,40,FALSE)+VLOOKUP(B366,[1]GD_CHAM_CONG!$C$6:$AS$934,41,FALSE)+VLOOKUP(B366,[1]GD_CHAM_CONG!$C$6:$AS$934,42,FALSE)+VLOOKUP(B366,[1]GD_CHAM_CONG!$C$6:$AS$934,43,FALSE)</f>
        <v>0</v>
      </c>
      <c r="J366" s="15">
        <f>VLOOKUP(B366,[1]GD_CHAM_CONG!$C$6:$AV$934,44,FALSE)+VLOOKUP(B366,[1]GD_CHAM_CONG!$C$6:$AV$934,45,FALSE)+VLOOKUP(B366,[1]GD_CHAM_CONG!$C$6:$AV$934,46,FALSE)</f>
        <v>0</v>
      </c>
      <c r="K366" s="15">
        <f>VLOOKUP(B366,[1]GD_CHAM_CONG!$C$6:$AW$934,47,FALSE)</f>
        <v>0</v>
      </c>
      <c r="L366" s="15">
        <f>VLOOKUP(B366,[1]GD_CHAM_CONG!$C$6:$AZ$934,48,FALSE)</f>
        <v>0</v>
      </c>
      <c r="M366" s="15">
        <f>VLOOKUP(B366,[1]GD_CHAM_CONG!$C$6:$BF$934,50,FALSE)+VLOOKUP(B366,[1]GD_CHAM_CONG!$C$6:$BF$934,51,FALSE)+VLOOKUP(B366,[1]GD_CHAM_CONG!$C$6:$BF$934,52,FALSE)+VLOOKUP(B366,[1]GD_CHAM_CONG!$C$6:$BF$934,53,FALSE)+VLOOKUP(B366,[1]GD_CHAM_CONG!$C$6:$BF$934,54,FALSE)</f>
        <v>0</v>
      </c>
      <c r="N366" s="16">
        <f>VLOOKUP(B366,[1]GD_CHAM_CONG!$C$1:$BK$473,61,FALSE)</f>
        <v>1</v>
      </c>
      <c r="O366" s="16">
        <f>VLOOKUP(B366,[1]GD_LCD_HS_LNS!$B$4:$F$469,5,FALSE)</f>
        <v>1.68</v>
      </c>
      <c r="P366" s="17">
        <f>VLOOKUP(B366,[1]RPT_LNS_LUONG_CHE_DO!$B$5:$BC$548,54,FALSE)</f>
        <v>7560000</v>
      </c>
      <c r="Q366" s="17">
        <f>VLOOKUP(B366,[1]RPT_LNS_LUONG_CHE_DO!$B$5:$CD$916,81,FALSE)</f>
        <v>0</v>
      </c>
      <c r="R366" s="17">
        <f>VLOOKUP(B366,[1]RPT_PHU_CAP_TN!$B$5:$G$992,6,FALSE)</f>
        <v>0</v>
      </c>
      <c r="S366" s="17">
        <f>VLOOKUP(B366,[1]RPT_TIEN_AN_TRUA!$B$5:$I$993,8,FALSE)</f>
        <v>680000</v>
      </c>
      <c r="T366" s="17">
        <f>VLOOKUP(B366,[1]RPT_LNS_LUONG_CHE_DO!$B$5:$BX$920,75,FALSE)+VLOOKUP(B366,[1]RPT_LNS_LUONG_CHE_DO!$B$5:$BY$920,76,FALSE)</f>
        <v>480692.30769230775</v>
      </c>
      <c r="U366" s="13">
        <f>VLOOKUP(B366,[1]RPT_CAC_KHOAN_GIAM_TRU!$B$4:$I$472,7,FALSE) + VLOOKUP(B366,[1]RPT_CAC_KHOAN_GIAM_TRU!$B$4:$I$472,8,FALSE)</f>
        <v>160230.76923076925</v>
      </c>
      <c r="V366" s="17">
        <f t="shared" si="8"/>
        <v>8720692.307692308</v>
      </c>
      <c r="W366" s="18">
        <f>VLOOKUP(B366,[1]RPT_BAO_HIEM!$B$5:$N$992,11,FALSE)</f>
        <v>333280</v>
      </c>
      <c r="X366" s="18">
        <f>VLOOKUP(B366,[1]RPT_BAO_HIEM!$B$5:$N$992,12,FALSE)</f>
        <v>62490</v>
      </c>
      <c r="Y366" s="18">
        <f>VLOOKUP(B366,[1]RPT_BAO_HIEM!$B$5:$N$992,13,FALSE)</f>
        <v>41660</v>
      </c>
      <c r="Z366" s="19">
        <f>MIN(VLOOKUP(B366,[1]RPT_DOAN_PHI!$B$5:$H$894,7,FALSE),115000)</f>
        <v>41660</v>
      </c>
      <c r="AA366" s="18">
        <f>VLOOKUP(B366,[1]RPT_THUE!$B$5:$H$850,7,FALSE)</f>
        <v>0</v>
      </c>
      <c r="AB366" s="18">
        <f t="shared" si="9"/>
        <v>479090</v>
      </c>
      <c r="AC366" s="20">
        <f t="shared" si="10"/>
        <v>8241602.307692308</v>
      </c>
      <c r="AD366" s="20"/>
      <c r="AE366" s="20"/>
      <c r="AF366" s="20">
        <f t="shared" si="11"/>
        <v>8241602.307692308</v>
      </c>
    </row>
    <row r="367" spans="1:32" ht="19.5" customHeight="1">
      <c r="A367" s="12">
        <f t="shared" si="13"/>
        <v>361</v>
      </c>
      <c r="B367" s="40">
        <f>[1]GD_CHUNG!B373</f>
        <v>11144</v>
      </c>
      <c r="C367" s="42" t="str">
        <f>[1]GD_CHUNG!C373</f>
        <v>Đinh Văn Bền</v>
      </c>
      <c r="D367" s="42" t="str">
        <f>[1]GD_CHUNG!D373</f>
        <v>NV Lái xe - VHTTB</v>
      </c>
      <c r="E367" s="13" t="str">
        <f>[1]GD_CHUNG!G373</f>
        <v>HD3N</v>
      </c>
      <c r="F367" s="14">
        <f>VLOOKUP(B367,[1]GD_LCD_HS_LNS!$B$4:$E$993,4,FALSE)</f>
        <v>4166000</v>
      </c>
      <c r="G367" s="54">
        <f>VLOOKUP(B367,[1]GD_CHUNG!$B$5:$N$532,13,FALSE)</f>
        <v>19026970124012</v>
      </c>
      <c r="H367" s="15">
        <f>VLOOKUP(B367,[1]GD_CHAM_CONG!$C$6:$AN$934,38,FALSE)</f>
        <v>17</v>
      </c>
      <c r="I367" s="15">
        <f>VLOOKUP(B367,[1]GD_CHAM_CONG!$C$6:$AS$934,39,FALSE)+VLOOKUP(B367,[1]GD_CHAM_CONG!$C$6:$AS$934,40,FALSE)+VLOOKUP(B367,[1]GD_CHAM_CONG!$C$6:$AS$934,41,FALSE)+VLOOKUP(B367,[1]GD_CHAM_CONG!$C$6:$AS$934,42,FALSE)+VLOOKUP(B367,[1]GD_CHAM_CONG!$C$6:$AS$934,43,FALSE)</f>
        <v>0</v>
      </c>
      <c r="J367" s="15">
        <f>VLOOKUP(B367,[1]GD_CHAM_CONG!$C$6:$AV$934,44,FALSE)+VLOOKUP(B367,[1]GD_CHAM_CONG!$C$6:$AV$934,45,FALSE)+VLOOKUP(B367,[1]GD_CHAM_CONG!$C$6:$AV$934,46,FALSE)</f>
        <v>0</v>
      </c>
      <c r="K367" s="15">
        <f>VLOOKUP(B367,[1]GD_CHAM_CONG!$C$6:$AW$934,47,FALSE)</f>
        <v>0</v>
      </c>
      <c r="L367" s="15">
        <f>VLOOKUP(B367,[1]GD_CHAM_CONG!$C$6:$AZ$934,48,FALSE)</f>
        <v>7</v>
      </c>
      <c r="M367" s="15">
        <f>VLOOKUP(B367,[1]GD_CHAM_CONG!$C$6:$BF$934,50,FALSE)+VLOOKUP(B367,[1]GD_CHAM_CONG!$C$6:$BF$934,51,FALSE)+VLOOKUP(B367,[1]GD_CHAM_CONG!$C$6:$BF$934,52,FALSE)+VLOOKUP(B367,[1]GD_CHAM_CONG!$C$6:$BF$934,53,FALSE)+VLOOKUP(B367,[1]GD_CHAM_CONG!$C$6:$BF$934,54,FALSE)</f>
        <v>3</v>
      </c>
      <c r="N367" s="15">
        <f>VLOOKUP(B367,[1]GD_CHAM_CONG!$C$1:$BK$473,61,FALSE)</f>
        <v>1</v>
      </c>
      <c r="O367" s="16">
        <f>VLOOKUP(B367,[1]GD_LCD_HS_LNS!$B$4:$F$469,5,FALSE)</f>
        <v>1.68</v>
      </c>
      <c r="P367" s="17">
        <f>VLOOKUP(B367,[1]RPT_LNS_LUONG_CHE_DO!$B$5:$BC$548,54,FALSE)</f>
        <v>4760000</v>
      </c>
      <c r="Q367" s="17">
        <f>VLOOKUP(B367,[1]RPT_LNS_LUONG_CHE_DO!$B$5:$CD$916,81,FALSE)</f>
        <v>1602307.6923076923</v>
      </c>
      <c r="R367" s="17">
        <f>VLOOKUP(B367,[1]RPT_PHU_CAP_TN!$B$5:$G$992,6,FALSE)</f>
        <v>0</v>
      </c>
      <c r="S367" s="17">
        <f>VLOOKUP(B367,[1]RPT_TIEN_AN_TRUA!$B$5:$I$993,8,FALSE)</f>
        <v>428148.14814814815</v>
      </c>
      <c r="T367" s="17">
        <f>VLOOKUP(B367,[1]RPT_LNS_LUONG_CHE_DO!$B$5:$BX$920,75,FALSE)+VLOOKUP(B367,[1]RPT_LNS_LUONG_CHE_DO!$B$5:$BY$920,76,FALSE)</f>
        <v>240346.15384615387</v>
      </c>
      <c r="U367" s="13">
        <f>VLOOKUP(B367,[1]RPT_CAC_KHOAN_GIAM_TRU!$B$4:$I$472,7,FALSE) + VLOOKUP(B367,[1]RPT_CAC_KHOAN_GIAM_TRU!$B$4:$I$472,8,FALSE)</f>
        <v>80115.384615384624</v>
      </c>
      <c r="V367" s="17">
        <f t="shared" si="8"/>
        <v>7030801.9943019943</v>
      </c>
      <c r="W367" s="18">
        <f>VLOOKUP(B367,[1]RPT_BAO_HIEM!$B$5:$N$992,11,FALSE)</f>
        <v>333280</v>
      </c>
      <c r="X367" s="18">
        <f>VLOOKUP(B367,[1]RPT_BAO_HIEM!$B$5:$N$992,12,FALSE)</f>
        <v>62490</v>
      </c>
      <c r="Y367" s="18">
        <f>VLOOKUP(B367,[1]RPT_BAO_HIEM!$B$5:$N$992,13,FALSE)</f>
        <v>41660</v>
      </c>
      <c r="Z367" s="19">
        <f>MIN(VLOOKUP(B367,[1]RPT_DOAN_PHI!$B$5:$H$894,7,FALSE),115000)</f>
        <v>41660</v>
      </c>
      <c r="AA367" s="18">
        <f>VLOOKUP(B367,[1]RPT_THUE!$B$5:$H$850,7,FALSE)</f>
        <v>0</v>
      </c>
      <c r="AB367" s="18">
        <f t="shared" si="9"/>
        <v>479090</v>
      </c>
      <c r="AC367" s="20">
        <f t="shared" si="10"/>
        <v>6551711.9943019943</v>
      </c>
      <c r="AD367" s="20"/>
      <c r="AE367" s="20"/>
      <c r="AF367" s="20">
        <f t="shared" si="11"/>
        <v>6551711.9943019943</v>
      </c>
    </row>
    <row r="368" spans="1:32" ht="19.5" customHeight="1">
      <c r="A368" s="12">
        <f t="shared" si="13"/>
        <v>362</v>
      </c>
      <c r="B368" s="40">
        <f>[1]GD_CHUNG!B374</f>
        <v>11145</v>
      </c>
      <c r="C368" s="42" t="str">
        <f>[1]GD_CHUNG!C374</f>
        <v>Nguyễn Tiến Ngọc</v>
      </c>
      <c r="D368" s="42" t="str">
        <f>[1]GD_CHUNG!D374</f>
        <v>NV Lái xe - VHTTB</v>
      </c>
      <c r="E368" s="13" t="str">
        <f>[1]GD_CHUNG!G374</f>
        <v>HD3N</v>
      </c>
      <c r="F368" s="14">
        <f>VLOOKUP(B368,[1]GD_LCD_HS_LNS!$B$4:$E$993,4,FALSE)</f>
        <v>4921000</v>
      </c>
      <c r="G368" s="54">
        <f>VLOOKUP(B368,[1]GD_CHUNG!$B$5:$N$532,13,FALSE)</f>
        <v>19026970126015</v>
      </c>
      <c r="H368" s="15">
        <f>VLOOKUP(B368,[1]GD_CHAM_CONG!$C$6:$AN$934,38,FALSE)</f>
        <v>27</v>
      </c>
      <c r="I368" s="15">
        <f>VLOOKUP(B368,[1]GD_CHAM_CONG!$C$6:$AS$934,39,FALSE)+VLOOKUP(B368,[1]GD_CHAM_CONG!$C$6:$AS$934,40,FALSE)+VLOOKUP(B368,[1]GD_CHAM_CONG!$C$6:$AS$934,41,FALSE)+VLOOKUP(B368,[1]GD_CHAM_CONG!$C$6:$AS$934,42,FALSE)+VLOOKUP(B368,[1]GD_CHAM_CONG!$C$6:$AS$934,43,FALSE)</f>
        <v>0</v>
      </c>
      <c r="J368" s="15">
        <f>VLOOKUP(B368,[1]GD_CHAM_CONG!$C$6:$AV$934,44,FALSE)+VLOOKUP(B368,[1]GD_CHAM_CONG!$C$6:$AV$934,45,FALSE)+VLOOKUP(B368,[1]GD_CHAM_CONG!$C$6:$AV$934,46,FALSE)</f>
        <v>0</v>
      </c>
      <c r="K368" s="15">
        <f>VLOOKUP(B368,[1]GD_CHAM_CONG!$C$6:$AW$934,47,FALSE)</f>
        <v>0</v>
      </c>
      <c r="L368" s="15">
        <f>VLOOKUP(B368,[1]GD_CHAM_CONG!$C$6:$AZ$934,48,FALSE)</f>
        <v>0</v>
      </c>
      <c r="M368" s="15">
        <f>VLOOKUP(B368,[1]GD_CHAM_CONG!$C$6:$BF$934,50,FALSE)+VLOOKUP(B368,[1]GD_CHAM_CONG!$C$6:$BF$934,51,FALSE)+VLOOKUP(B368,[1]GD_CHAM_CONG!$C$6:$BF$934,52,FALSE)+VLOOKUP(B368,[1]GD_CHAM_CONG!$C$6:$BF$934,53,FALSE)+VLOOKUP(B368,[1]GD_CHAM_CONG!$C$6:$BF$934,54,FALSE)</f>
        <v>0</v>
      </c>
      <c r="N368" s="16">
        <f>VLOOKUP(B368,[1]GD_CHAM_CONG!$C$1:$BK$473,61,FALSE)</f>
        <v>0.91</v>
      </c>
      <c r="O368" s="16">
        <f>VLOOKUP(B368,[1]GD_LCD_HS_LNS!$B$4:$F$469,5,FALSE)</f>
        <v>1.8</v>
      </c>
      <c r="P368" s="17">
        <f>VLOOKUP(B368,[1]RPT_LNS_LUONG_CHE_DO!$B$5:$BC$548,54,FALSE)</f>
        <v>7371000.0000000009</v>
      </c>
      <c r="Q368" s="17">
        <f>VLOOKUP(B368,[1]RPT_LNS_LUONG_CHE_DO!$B$5:$CD$916,81,FALSE)</f>
        <v>0</v>
      </c>
      <c r="R368" s="17">
        <f>VLOOKUP(B368,[1]RPT_PHU_CAP_TN!$B$5:$G$992,6,FALSE)</f>
        <v>0</v>
      </c>
      <c r="S368" s="17">
        <f>VLOOKUP(B368,[1]RPT_TIEN_AN_TRUA!$B$5:$I$993,8,FALSE)</f>
        <v>680000</v>
      </c>
      <c r="T368" s="17">
        <f>VLOOKUP(B368,[1]RPT_LNS_LUONG_CHE_DO!$B$5:$BX$920,75,FALSE)+VLOOKUP(B368,[1]RPT_LNS_LUONG_CHE_DO!$B$5:$BY$920,76,FALSE)</f>
        <v>283903.84615384619</v>
      </c>
      <c r="U368" s="13">
        <f>VLOOKUP(B368,[1]RPT_CAC_KHOAN_GIAM_TRU!$B$4:$I$472,7,FALSE) + VLOOKUP(B368,[1]RPT_CAC_KHOAN_GIAM_TRU!$B$4:$I$472,8,FALSE)</f>
        <v>94634.61538461539</v>
      </c>
      <c r="V368" s="17">
        <f t="shared" si="8"/>
        <v>8334903.8461538469</v>
      </c>
      <c r="W368" s="18">
        <f>VLOOKUP(B368,[1]RPT_BAO_HIEM!$B$5:$N$992,11,FALSE)</f>
        <v>393680</v>
      </c>
      <c r="X368" s="18">
        <f>VLOOKUP(B368,[1]RPT_BAO_HIEM!$B$5:$N$992,12,FALSE)</f>
        <v>73815</v>
      </c>
      <c r="Y368" s="18">
        <f>VLOOKUP(B368,[1]RPT_BAO_HIEM!$B$5:$N$992,13,FALSE)</f>
        <v>49210</v>
      </c>
      <c r="Z368" s="19">
        <f>MIN(VLOOKUP(B368,[1]RPT_DOAN_PHI!$B$5:$H$894,7,FALSE),115000)</f>
        <v>49210</v>
      </c>
      <c r="AA368" s="18">
        <f>VLOOKUP(B368,[1]RPT_THUE!$B$5:$H$850,7,FALSE)</f>
        <v>0</v>
      </c>
      <c r="AB368" s="18">
        <f t="shared" si="9"/>
        <v>565915</v>
      </c>
      <c r="AC368" s="20">
        <f t="shared" si="10"/>
        <v>7768988.8461538469</v>
      </c>
      <c r="AD368" s="21"/>
      <c r="AE368" s="20"/>
      <c r="AF368" s="20">
        <f t="shared" si="11"/>
        <v>7768988.8461538469</v>
      </c>
    </row>
    <row r="369" spans="1:32" ht="19.5" customHeight="1">
      <c r="A369" s="12">
        <f t="shared" si="13"/>
        <v>363</v>
      </c>
      <c r="B369" s="40">
        <f>[1]GD_CHUNG!B375</f>
        <v>13406</v>
      </c>
      <c r="C369" s="42" t="str">
        <f>[1]GD_CHUNG!C375</f>
        <v>Hoàng Đình Mạnh</v>
      </c>
      <c r="D369" s="42" t="str">
        <f>[1]GD_CHUNG!D375</f>
        <v>NV Lái xe - VHTTB</v>
      </c>
      <c r="E369" s="13" t="str">
        <f>[1]GD_CHUNG!G375</f>
        <v>HD3N</v>
      </c>
      <c r="F369" s="14">
        <f>VLOOKUP(B369,[1]GD_LCD_HS_LNS!$B$4:$E$993,4,FALSE)</f>
        <v>4166000</v>
      </c>
      <c r="G369" s="54">
        <f>VLOOKUP(B369,[1]GD_CHUNG!$B$5:$N$532,13,FALSE)</f>
        <v>19028960166011</v>
      </c>
      <c r="H369" s="15">
        <f>VLOOKUP(B369,[1]GD_CHAM_CONG!$C$6:$AN$934,38,FALSE)</f>
        <v>27</v>
      </c>
      <c r="I369" s="15">
        <f>VLOOKUP(B369,[1]GD_CHAM_CONG!$C$6:$AS$934,39,FALSE)+VLOOKUP(B369,[1]GD_CHAM_CONG!$C$6:$AS$934,40,FALSE)+VLOOKUP(B369,[1]GD_CHAM_CONG!$C$6:$AS$934,41,FALSE)+VLOOKUP(B369,[1]GD_CHAM_CONG!$C$6:$AS$934,42,FALSE)+VLOOKUP(B369,[1]GD_CHAM_CONG!$C$6:$AS$934,43,FALSE)</f>
        <v>0</v>
      </c>
      <c r="J369" s="15">
        <f>VLOOKUP(B369,[1]GD_CHAM_CONG!$C$6:$AV$934,44,FALSE)+VLOOKUP(B369,[1]GD_CHAM_CONG!$C$6:$AV$934,45,FALSE)+VLOOKUP(B369,[1]GD_CHAM_CONG!$C$6:$AV$934,46,FALSE)</f>
        <v>0</v>
      </c>
      <c r="K369" s="15">
        <f>VLOOKUP(B369,[1]GD_CHAM_CONG!$C$6:$AW$934,47,FALSE)</f>
        <v>0</v>
      </c>
      <c r="L369" s="15">
        <f>VLOOKUP(B369,[1]GD_CHAM_CONG!$C$6:$AZ$934,48,FALSE)</f>
        <v>0</v>
      </c>
      <c r="M369" s="15">
        <f>VLOOKUP(B369,[1]GD_CHAM_CONG!$C$6:$BF$934,50,FALSE)+VLOOKUP(B369,[1]GD_CHAM_CONG!$C$6:$BF$934,51,FALSE)+VLOOKUP(B369,[1]GD_CHAM_CONG!$C$6:$BF$934,52,FALSE)+VLOOKUP(B369,[1]GD_CHAM_CONG!$C$6:$BF$934,53,FALSE)+VLOOKUP(B369,[1]GD_CHAM_CONG!$C$6:$BF$934,54,FALSE)</f>
        <v>0</v>
      </c>
      <c r="N369" s="16">
        <f>VLOOKUP(B369,[1]GD_CHAM_CONG!$C$1:$BK$473,61,FALSE)</f>
        <v>1</v>
      </c>
      <c r="O369" s="16">
        <f>VLOOKUP(B369,[1]GD_LCD_HS_LNS!$B$4:$F$469,5,FALSE)</f>
        <v>1.68</v>
      </c>
      <c r="P369" s="17">
        <f>VLOOKUP(B369,[1]RPT_LNS_LUONG_CHE_DO!$B$5:$BC$548,54,FALSE)</f>
        <v>7560000</v>
      </c>
      <c r="Q369" s="17">
        <f>VLOOKUP(B369,[1]RPT_LNS_LUONG_CHE_DO!$B$5:$CD$916,81,FALSE)</f>
        <v>0</v>
      </c>
      <c r="R369" s="17">
        <f>VLOOKUP(B369,[1]RPT_PHU_CAP_TN!$B$5:$G$992,6,FALSE)</f>
        <v>0</v>
      </c>
      <c r="S369" s="17">
        <f>VLOOKUP(B369,[1]RPT_TIEN_AN_TRUA!$B$5:$I$993,8,FALSE)</f>
        <v>680000</v>
      </c>
      <c r="T369" s="17">
        <f>VLOOKUP(B369,[1]RPT_LNS_LUONG_CHE_DO!$B$5:$BX$920,75,FALSE)+VLOOKUP(B369,[1]RPT_LNS_LUONG_CHE_DO!$B$5:$BY$920,76,FALSE)</f>
        <v>480692.30769230775</v>
      </c>
      <c r="U369" s="13">
        <f>VLOOKUP(B369,[1]RPT_CAC_KHOAN_GIAM_TRU!$B$4:$I$472,7,FALSE) + VLOOKUP(B369,[1]RPT_CAC_KHOAN_GIAM_TRU!$B$4:$I$472,8,FALSE)</f>
        <v>160230.76923076925</v>
      </c>
      <c r="V369" s="17">
        <f t="shared" si="8"/>
        <v>8720692.307692308</v>
      </c>
      <c r="W369" s="18">
        <f>VLOOKUP(B369,[1]RPT_BAO_HIEM!$B$5:$N$992,11,FALSE)</f>
        <v>333280</v>
      </c>
      <c r="X369" s="18">
        <f>VLOOKUP(B369,[1]RPT_BAO_HIEM!$B$5:$N$992,12,FALSE)</f>
        <v>62490</v>
      </c>
      <c r="Y369" s="18">
        <f>VLOOKUP(B369,[1]RPT_BAO_HIEM!$B$5:$N$992,13,FALSE)</f>
        <v>41660</v>
      </c>
      <c r="Z369" s="19">
        <f>MIN(VLOOKUP(B369,[1]RPT_DOAN_PHI!$B$5:$H$894,7,FALSE),115000)</f>
        <v>41660</v>
      </c>
      <c r="AA369" s="18">
        <f>VLOOKUP(B369,[1]RPT_THUE!$B$5:$H$850,7,FALSE)</f>
        <v>0</v>
      </c>
      <c r="AB369" s="18">
        <f t="shared" si="9"/>
        <v>479090</v>
      </c>
      <c r="AC369" s="20">
        <f t="shared" si="10"/>
        <v>8241602.307692308</v>
      </c>
      <c r="AD369" s="20"/>
      <c r="AE369" s="20"/>
      <c r="AF369" s="20">
        <f t="shared" si="11"/>
        <v>8241602.307692308</v>
      </c>
    </row>
    <row r="370" spans="1:32" ht="19.5" customHeight="1">
      <c r="A370" s="12">
        <f t="shared" si="13"/>
        <v>364</v>
      </c>
      <c r="B370" s="40">
        <f>[1]GD_CHUNG!B376</f>
        <v>13407</v>
      </c>
      <c r="C370" s="42" t="str">
        <f>[1]GD_CHUNG!C376</f>
        <v>Vương Văn Tiến</v>
      </c>
      <c r="D370" s="42" t="str">
        <f>[1]GD_CHUNG!D376</f>
        <v>NV Lái xe - VHTTB</v>
      </c>
      <c r="E370" s="13" t="str">
        <f>[1]GD_CHUNG!G376</f>
        <v>HD3N</v>
      </c>
      <c r="F370" s="14">
        <f>VLOOKUP(B370,[1]GD_LCD_HS_LNS!$B$4:$E$993,4,FALSE)</f>
        <v>4166000</v>
      </c>
      <c r="G370" s="54">
        <f>VLOOKUP(B370,[1]GD_CHUNG!$B$5:$N$532,13,FALSE)</f>
        <v>19028973518014</v>
      </c>
      <c r="H370" s="15">
        <f>VLOOKUP(B370,[1]GD_CHAM_CONG!$C$6:$AN$934,38,FALSE)</f>
        <v>27</v>
      </c>
      <c r="I370" s="15">
        <f>VLOOKUP(B370,[1]GD_CHAM_CONG!$C$6:$AS$934,39,FALSE)+VLOOKUP(B370,[1]GD_CHAM_CONG!$C$6:$AS$934,40,FALSE)+VLOOKUP(B370,[1]GD_CHAM_CONG!$C$6:$AS$934,41,FALSE)+VLOOKUP(B370,[1]GD_CHAM_CONG!$C$6:$AS$934,42,FALSE)+VLOOKUP(B370,[1]GD_CHAM_CONG!$C$6:$AS$934,43,FALSE)</f>
        <v>0</v>
      </c>
      <c r="J370" s="15">
        <f>VLOOKUP(B370,[1]GD_CHAM_CONG!$C$6:$AV$934,44,FALSE)+VLOOKUP(B370,[1]GD_CHAM_CONG!$C$6:$AV$934,45,FALSE)+VLOOKUP(B370,[1]GD_CHAM_CONG!$C$6:$AV$934,46,FALSE)</f>
        <v>0</v>
      </c>
      <c r="K370" s="15">
        <f>VLOOKUP(B370,[1]GD_CHAM_CONG!$C$6:$AW$934,47,FALSE)</f>
        <v>0</v>
      </c>
      <c r="L370" s="15">
        <f>VLOOKUP(B370,[1]GD_CHAM_CONG!$C$6:$AZ$934,48,FALSE)</f>
        <v>0</v>
      </c>
      <c r="M370" s="15">
        <f>VLOOKUP(B370,[1]GD_CHAM_CONG!$C$6:$BF$934,50,FALSE)+VLOOKUP(B370,[1]GD_CHAM_CONG!$C$6:$BF$934,51,FALSE)+VLOOKUP(B370,[1]GD_CHAM_CONG!$C$6:$BF$934,52,FALSE)+VLOOKUP(B370,[1]GD_CHAM_CONG!$C$6:$BF$934,53,FALSE)+VLOOKUP(B370,[1]GD_CHAM_CONG!$C$6:$BF$934,54,FALSE)</f>
        <v>0</v>
      </c>
      <c r="N370" s="16">
        <f>VLOOKUP(B370,[1]GD_CHAM_CONG!$C$1:$BK$473,61,FALSE)</f>
        <v>1</v>
      </c>
      <c r="O370" s="16">
        <f>VLOOKUP(B370,[1]GD_LCD_HS_LNS!$B$4:$F$469,5,FALSE)</f>
        <v>1.68</v>
      </c>
      <c r="P370" s="17">
        <f>VLOOKUP(B370,[1]RPT_LNS_LUONG_CHE_DO!$B$5:$BC$548,54,FALSE)</f>
        <v>7560000</v>
      </c>
      <c r="Q370" s="17">
        <f>VLOOKUP(B370,[1]RPT_LNS_LUONG_CHE_DO!$B$5:$CD$916,81,FALSE)</f>
        <v>0</v>
      </c>
      <c r="R370" s="17">
        <f>VLOOKUP(B370,[1]RPT_PHU_CAP_TN!$B$5:$G$992,6,FALSE)</f>
        <v>0</v>
      </c>
      <c r="S370" s="17">
        <f>VLOOKUP(B370,[1]RPT_TIEN_AN_TRUA!$B$5:$I$993,8,FALSE)</f>
        <v>680000</v>
      </c>
      <c r="T370" s="17">
        <f>VLOOKUP(B370,[1]RPT_LNS_LUONG_CHE_DO!$B$5:$BX$920,75,FALSE)+VLOOKUP(B370,[1]RPT_LNS_LUONG_CHE_DO!$B$5:$BY$920,76,FALSE)</f>
        <v>480692.30769230775</v>
      </c>
      <c r="U370" s="13">
        <f>VLOOKUP(B370,[1]RPT_CAC_KHOAN_GIAM_TRU!$B$4:$I$472,7,FALSE) + VLOOKUP(B370,[1]RPT_CAC_KHOAN_GIAM_TRU!$B$4:$I$472,8,FALSE)</f>
        <v>160230.76923076925</v>
      </c>
      <c r="V370" s="17">
        <f t="shared" si="8"/>
        <v>8720692.307692308</v>
      </c>
      <c r="W370" s="18">
        <f>VLOOKUP(B370,[1]RPT_BAO_HIEM!$B$5:$N$992,11,FALSE)</f>
        <v>333280</v>
      </c>
      <c r="X370" s="18">
        <f>VLOOKUP(B370,[1]RPT_BAO_HIEM!$B$5:$N$992,12,FALSE)</f>
        <v>62490</v>
      </c>
      <c r="Y370" s="18">
        <f>VLOOKUP(B370,[1]RPT_BAO_HIEM!$B$5:$N$992,13,FALSE)</f>
        <v>41660</v>
      </c>
      <c r="Z370" s="19">
        <f>MIN(VLOOKUP(B370,[1]RPT_DOAN_PHI!$B$5:$H$894,7,FALSE),115000)</f>
        <v>41660</v>
      </c>
      <c r="AA370" s="18">
        <f>VLOOKUP(B370,[1]RPT_THUE!$B$5:$H$850,7,FALSE)</f>
        <v>0</v>
      </c>
      <c r="AB370" s="18">
        <f t="shared" si="9"/>
        <v>479090</v>
      </c>
      <c r="AC370" s="20">
        <f t="shared" si="10"/>
        <v>8241602.307692308</v>
      </c>
      <c r="AD370" s="20"/>
      <c r="AE370" s="20"/>
      <c r="AF370" s="20">
        <f t="shared" si="11"/>
        <v>8241602.307692308</v>
      </c>
    </row>
    <row r="371" spans="1:32" ht="19.5" customHeight="1">
      <c r="A371" s="12">
        <f t="shared" si="13"/>
        <v>365</v>
      </c>
      <c r="B371" s="40">
        <f>[1]GD_CHUNG!B377</f>
        <v>13408</v>
      </c>
      <c r="C371" s="42" t="str">
        <f>[1]GD_CHUNG!C377</f>
        <v>Nguyễn Phương Thắng</v>
      </c>
      <c r="D371" s="42" t="str">
        <f>[1]GD_CHUNG!D377</f>
        <v>NV Lái xe - VHTTB</v>
      </c>
      <c r="E371" s="13" t="str">
        <f>[1]GD_CHUNG!G377</f>
        <v>HD3N</v>
      </c>
      <c r="F371" s="14">
        <f>VLOOKUP(B371,[1]GD_LCD_HS_LNS!$B$4:$E$993,4,FALSE)</f>
        <v>4166000</v>
      </c>
      <c r="G371" s="54">
        <f>VLOOKUP(B371,[1]GD_CHUNG!$B$5:$N$532,13,FALSE)</f>
        <v>19028960268019</v>
      </c>
      <c r="H371" s="15">
        <f>VLOOKUP(B371,[1]GD_CHAM_CONG!$C$6:$AN$934,38,FALSE)</f>
        <v>18</v>
      </c>
      <c r="I371" s="15">
        <f>VLOOKUP(B371,[1]GD_CHAM_CONG!$C$6:$AS$934,39,FALSE)+VLOOKUP(B371,[1]GD_CHAM_CONG!$C$6:$AS$934,40,FALSE)+VLOOKUP(B371,[1]GD_CHAM_CONG!$C$6:$AS$934,41,FALSE)+VLOOKUP(B371,[1]GD_CHAM_CONG!$C$6:$AS$934,42,FALSE)+VLOOKUP(B371,[1]GD_CHAM_CONG!$C$6:$AS$934,43,FALSE)</f>
        <v>0</v>
      </c>
      <c r="J371" s="15">
        <f>VLOOKUP(B371,[1]GD_CHAM_CONG!$C$6:$AV$934,44,FALSE)+VLOOKUP(B371,[1]GD_CHAM_CONG!$C$6:$AV$934,45,FALSE)+VLOOKUP(B371,[1]GD_CHAM_CONG!$C$6:$AV$934,46,FALSE)</f>
        <v>0</v>
      </c>
      <c r="K371" s="15">
        <f>VLOOKUP(B371,[1]GD_CHAM_CONG!$C$6:$AW$934,47,FALSE)</f>
        <v>0</v>
      </c>
      <c r="L371" s="15">
        <f>VLOOKUP(B371,[1]GD_CHAM_CONG!$C$6:$AZ$934,48,FALSE)</f>
        <v>6</v>
      </c>
      <c r="M371" s="15">
        <f>VLOOKUP(B371,[1]GD_CHAM_CONG!$C$6:$BF$934,50,FALSE)+VLOOKUP(B371,[1]GD_CHAM_CONG!$C$6:$BF$934,51,FALSE)+VLOOKUP(B371,[1]GD_CHAM_CONG!$C$6:$BF$934,52,FALSE)+VLOOKUP(B371,[1]GD_CHAM_CONG!$C$6:$BF$934,53,FALSE)+VLOOKUP(B371,[1]GD_CHAM_CONG!$C$6:$BF$934,54,FALSE)</f>
        <v>3</v>
      </c>
      <c r="N371" s="16">
        <f>VLOOKUP(B371,[1]GD_CHAM_CONG!$C$1:$BK$473,61,FALSE)</f>
        <v>1</v>
      </c>
      <c r="O371" s="16">
        <f>VLOOKUP(B371,[1]GD_LCD_HS_LNS!$B$4:$F$469,5,FALSE)</f>
        <v>1.68</v>
      </c>
      <c r="P371" s="17">
        <f>VLOOKUP(B371,[1]RPT_LNS_LUONG_CHE_DO!$B$5:$BC$548,54,FALSE)</f>
        <v>5039999.9999999991</v>
      </c>
      <c r="Q371" s="17">
        <f>VLOOKUP(B371,[1]RPT_LNS_LUONG_CHE_DO!$B$5:$CD$916,81,FALSE)</f>
        <v>1442076.9230769232</v>
      </c>
      <c r="R371" s="17">
        <f>VLOOKUP(B371,[1]RPT_PHU_CAP_TN!$B$5:$G$992,6,FALSE)</f>
        <v>0</v>
      </c>
      <c r="S371" s="17">
        <f>VLOOKUP(B371,[1]RPT_TIEN_AN_TRUA!$B$5:$I$993,8,FALSE)</f>
        <v>453333.33333333331</v>
      </c>
      <c r="T371" s="17">
        <f>VLOOKUP(B371,[1]RPT_LNS_LUONG_CHE_DO!$B$5:$BX$920,75,FALSE)+VLOOKUP(B371,[1]RPT_LNS_LUONG_CHE_DO!$B$5:$BY$920,76,FALSE)</f>
        <v>0</v>
      </c>
      <c r="U371" s="13">
        <f>VLOOKUP(B371,[1]RPT_CAC_KHOAN_GIAM_TRU!$B$4:$I$472,7,FALSE) + VLOOKUP(B371,[1]RPT_CAC_KHOAN_GIAM_TRU!$B$4:$I$472,8,FALSE)</f>
        <v>0</v>
      </c>
      <c r="V371" s="17">
        <f t="shared" si="8"/>
        <v>6935410.2564102551</v>
      </c>
      <c r="W371" s="18">
        <f>VLOOKUP(B371,[1]RPT_BAO_HIEM!$B$5:$N$992,11,FALSE)</f>
        <v>333280</v>
      </c>
      <c r="X371" s="18">
        <f>VLOOKUP(B371,[1]RPT_BAO_HIEM!$B$5:$N$992,12,FALSE)</f>
        <v>62490</v>
      </c>
      <c r="Y371" s="18">
        <f>VLOOKUP(B371,[1]RPT_BAO_HIEM!$B$5:$N$992,13,FALSE)</f>
        <v>41660</v>
      </c>
      <c r="Z371" s="19">
        <f>MIN(VLOOKUP(B371,[1]RPT_DOAN_PHI!$B$5:$H$894,7,FALSE),115000)</f>
        <v>41660</v>
      </c>
      <c r="AA371" s="18">
        <f>VLOOKUP(B371,[1]RPT_THUE!$B$5:$H$850,7,FALSE)</f>
        <v>0</v>
      </c>
      <c r="AB371" s="18">
        <f t="shared" si="9"/>
        <v>479090</v>
      </c>
      <c r="AC371" s="20">
        <f t="shared" si="10"/>
        <v>6456320.2564102551</v>
      </c>
      <c r="AD371" s="21"/>
      <c r="AE371" s="20"/>
      <c r="AF371" s="20">
        <f t="shared" si="11"/>
        <v>6456320.2564102551</v>
      </c>
    </row>
    <row r="372" spans="1:32" ht="19.5" customHeight="1">
      <c r="A372" s="12">
        <f t="shared" si="13"/>
        <v>366</v>
      </c>
      <c r="B372" s="40">
        <f>[1]GD_CHUNG!B378</f>
        <v>13409</v>
      </c>
      <c r="C372" s="42" t="str">
        <f>[1]GD_CHUNG!C378</f>
        <v>Lê Tuấn Anh</v>
      </c>
      <c r="D372" s="42" t="str">
        <f>[1]GD_CHUNG!D378</f>
        <v>NV Lái xe - VHTTB</v>
      </c>
      <c r="E372" s="13" t="str">
        <f>[1]GD_CHUNG!G378</f>
        <v>HD3N</v>
      </c>
      <c r="F372" s="14">
        <f>VLOOKUP(B372,[1]GD_LCD_HS_LNS!$B$4:$E$993,4,FALSE)</f>
        <v>4166000</v>
      </c>
      <c r="G372" s="54">
        <f>VLOOKUP(B372,[1]GD_CHUNG!$B$5:$N$532,13,FALSE)</f>
        <v>19026625319021</v>
      </c>
      <c r="H372" s="15">
        <f>VLOOKUP(B372,[1]GD_CHAM_CONG!$C$6:$AN$934,38,FALSE)</f>
        <v>27</v>
      </c>
      <c r="I372" s="15">
        <f>VLOOKUP(B372,[1]GD_CHAM_CONG!$C$6:$AS$934,39,FALSE)+VLOOKUP(B372,[1]GD_CHAM_CONG!$C$6:$AS$934,40,FALSE)+VLOOKUP(B372,[1]GD_CHAM_CONG!$C$6:$AS$934,41,FALSE)+VLOOKUP(B372,[1]GD_CHAM_CONG!$C$6:$AS$934,42,FALSE)+VLOOKUP(B372,[1]GD_CHAM_CONG!$C$6:$AS$934,43,FALSE)</f>
        <v>0</v>
      </c>
      <c r="J372" s="15">
        <f>VLOOKUP(B372,[1]GD_CHAM_CONG!$C$6:$AV$934,44,FALSE)+VLOOKUP(B372,[1]GD_CHAM_CONG!$C$6:$AV$934,45,FALSE)+VLOOKUP(B372,[1]GD_CHAM_CONG!$C$6:$AV$934,46,FALSE)</f>
        <v>0</v>
      </c>
      <c r="K372" s="15">
        <f>VLOOKUP(B372,[1]GD_CHAM_CONG!$C$6:$AW$934,47,FALSE)</f>
        <v>0</v>
      </c>
      <c r="L372" s="15">
        <f>VLOOKUP(B372,[1]GD_CHAM_CONG!$C$6:$AZ$934,48,FALSE)</f>
        <v>0</v>
      </c>
      <c r="M372" s="15">
        <f>VLOOKUP(B372,[1]GD_CHAM_CONG!$C$6:$BF$934,50,FALSE)+VLOOKUP(B372,[1]GD_CHAM_CONG!$C$6:$BF$934,51,FALSE)+VLOOKUP(B372,[1]GD_CHAM_CONG!$C$6:$BF$934,52,FALSE)+VLOOKUP(B372,[1]GD_CHAM_CONG!$C$6:$BF$934,53,FALSE)+VLOOKUP(B372,[1]GD_CHAM_CONG!$C$6:$BF$934,54,FALSE)</f>
        <v>0</v>
      </c>
      <c r="N372" s="16">
        <f>VLOOKUP(B372,[1]GD_CHAM_CONG!$C$1:$BK$473,61,FALSE)</f>
        <v>1</v>
      </c>
      <c r="O372" s="16">
        <f>VLOOKUP(B372,[1]GD_LCD_HS_LNS!$B$4:$F$469,5,FALSE)</f>
        <v>1.68</v>
      </c>
      <c r="P372" s="17">
        <f>VLOOKUP(B372,[1]RPT_LNS_LUONG_CHE_DO!$B$5:$BC$548,54,FALSE)</f>
        <v>7560000</v>
      </c>
      <c r="Q372" s="17">
        <f>VLOOKUP(B372,[1]RPT_LNS_LUONG_CHE_DO!$B$5:$CD$916,81,FALSE)</f>
        <v>0</v>
      </c>
      <c r="R372" s="17">
        <f>VLOOKUP(B372,[1]RPT_PHU_CAP_TN!$B$5:$G$992,6,FALSE)</f>
        <v>0</v>
      </c>
      <c r="S372" s="17">
        <f>VLOOKUP(B372,[1]RPT_TIEN_AN_TRUA!$B$5:$I$993,8,FALSE)</f>
        <v>680000</v>
      </c>
      <c r="T372" s="17">
        <f>VLOOKUP(B372,[1]RPT_LNS_LUONG_CHE_DO!$B$5:$BX$920,75,FALSE)+VLOOKUP(B372,[1]RPT_LNS_LUONG_CHE_DO!$B$5:$BY$920,76,FALSE)</f>
        <v>480692.30769230775</v>
      </c>
      <c r="U372" s="13">
        <f>VLOOKUP(B372,[1]RPT_CAC_KHOAN_GIAM_TRU!$B$4:$I$472,7,FALSE) + VLOOKUP(B372,[1]RPT_CAC_KHOAN_GIAM_TRU!$B$4:$I$472,8,FALSE)</f>
        <v>160230.76923076925</v>
      </c>
      <c r="V372" s="17">
        <f t="shared" si="8"/>
        <v>8720692.307692308</v>
      </c>
      <c r="W372" s="18">
        <f>VLOOKUP(B372,[1]RPT_BAO_HIEM!$B$5:$N$992,11,FALSE)</f>
        <v>333280</v>
      </c>
      <c r="X372" s="18">
        <f>VLOOKUP(B372,[1]RPT_BAO_HIEM!$B$5:$N$992,12,FALSE)</f>
        <v>62490</v>
      </c>
      <c r="Y372" s="18">
        <f>VLOOKUP(B372,[1]RPT_BAO_HIEM!$B$5:$N$992,13,FALSE)</f>
        <v>41660</v>
      </c>
      <c r="Z372" s="19">
        <f>MIN(VLOOKUP(B372,[1]RPT_DOAN_PHI!$B$5:$H$894,7,FALSE),115000)</f>
        <v>41660</v>
      </c>
      <c r="AA372" s="18">
        <f>VLOOKUP(B372,[1]RPT_THUE!$B$5:$H$850,7,FALSE)</f>
        <v>0</v>
      </c>
      <c r="AB372" s="18">
        <f t="shared" si="9"/>
        <v>479090</v>
      </c>
      <c r="AC372" s="20">
        <f t="shared" si="10"/>
        <v>8241602.307692308</v>
      </c>
      <c r="AD372" s="20"/>
      <c r="AE372" s="20"/>
      <c r="AF372" s="20">
        <f t="shared" si="11"/>
        <v>8241602.307692308</v>
      </c>
    </row>
    <row r="373" spans="1:32" ht="19.5" customHeight="1">
      <c r="A373" s="12">
        <f t="shared" si="13"/>
        <v>367</v>
      </c>
      <c r="B373" s="40">
        <f>[1]GD_CHUNG!B379</f>
        <v>13410</v>
      </c>
      <c r="C373" s="42" t="str">
        <f>[1]GD_CHUNG!C379</f>
        <v>Đoàn Văn Phương</v>
      </c>
      <c r="D373" s="42" t="str">
        <f>[1]GD_CHUNG!D379</f>
        <v>NV Lái xe - VHTTB</v>
      </c>
      <c r="E373" s="13" t="str">
        <f>[1]GD_CHUNG!G379</f>
        <v>HD3N</v>
      </c>
      <c r="F373" s="14">
        <f>VLOOKUP(B373,[1]GD_LCD_HS_LNS!$B$4:$E$993,4,FALSE)</f>
        <v>4166000</v>
      </c>
      <c r="G373" s="54">
        <f>VLOOKUP(B373,[1]GD_CHUNG!$B$5:$N$532,13,FALSE)</f>
        <v>19028960279010</v>
      </c>
      <c r="H373" s="15">
        <f>VLOOKUP(B373,[1]GD_CHAM_CONG!$C$6:$AN$934,38,FALSE)</f>
        <v>27</v>
      </c>
      <c r="I373" s="15">
        <f>VLOOKUP(B373,[1]GD_CHAM_CONG!$C$6:$AS$934,39,FALSE)+VLOOKUP(B373,[1]GD_CHAM_CONG!$C$6:$AS$934,40,FALSE)+VLOOKUP(B373,[1]GD_CHAM_CONG!$C$6:$AS$934,41,FALSE)+VLOOKUP(B373,[1]GD_CHAM_CONG!$C$6:$AS$934,42,FALSE)+VLOOKUP(B373,[1]GD_CHAM_CONG!$C$6:$AS$934,43,FALSE)</f>
        <v>0</v>
      </c>
      <c r="J373" s="15">
        <f>VLOOKUP(B373,[1]GD_CHAM_CONG!$C$6:$AV$934,44,FALSE)+VLOOKUP(B373,[1]GD_CHAM_CONG!$C$6:$AV$934,45,FALSE)+VLOOKUP(B373,[1]GD_CHAM_CONG!$C$6:$AV$934,46,FALSE)</f>
        <v>0</v>
      </c>
      <c r="K373" s="15">
        <f>VLOOKUP(B373,[1]GD_CHAM_CONG!$C$6:$AW$934,47,FALSE)</f>
        <v>0</v>
      </c>
      <c r="L373" s="15">
        <f>VLOOKUP(B373,[1]GD_CHAM_CONG!$C$6:$AZ$934,48,FALSE)</f>
        <v>0</v>
      </c>
      <c r="M373" s="15">
        <f>VLOOKUP(B373,[1]GD_CHAM_CONG!$C$6:$BF$934,50,FALSE)+VLOOKUP(B373,[1]GD_CHAM_CONG!$C$6:$BF$934,51,FALSE)+VLOOKUP(B373,[1]GD_CHAM_CONG!$C$6:$BF$934,52,FALSE)+VLOOKUP(B373,[1]GD_CHAM_CONG!$C$6:$BF$934,53,FALSE)+VLOOKUP(B373,[1]GD_CHAM_CONG!$C$6:$BF$934,54,FALSE)</f>
        <v>0</v>
      </c>
      <c r="N373" s="16">
        <f>VLOOKUP(B373,[1]GD_CHAM_CONG!$C$1:$BK$473,61,FALSE)</f>
        <v>1.05</v>
      </c>
      <c r="O373" s="16">
        <f>VLOOKUP(B373,[1]GD_LCD_HS_LNS!$B$4:$F$469,5,FALSE)</f>
        <v>1.68</v>
      </c>
      <c r="P373" s="17">
        <f>VLOOKUP(B373,[1]RPT_LNS_LUONG_CHE_DO!$B$5:$BC$548,54,FALSE)</f>
        <v>7938000</v>
      </c>
      <c r="Q373" s="17">
        <f>VLOOKUP(B373,[1]RPT_LNS_LUONG_CHE_DO!$B$5:$CD$916,81,FALSE)</f>
        <v>0</v>
      </c>
      <c r="R373" s="17">
        <f>VLOOKUP(B373,[1]RPT_PHU_CAP_TN!$B$5:$G$992,6,FALSE)</f>
        <v>0</v>
      </c>
      <c r="S373" s="17">
        <f>VLOOKUP(B373,[1]RPT_TIEN_AN_TRUA!$B$5:$I$993,8,FALSE)</f>
        <v>680000</v>
      </c>
      <c r="T373" s="17">
        <f>VLOOKUP(B373,[1]RPT_LNS_LUONG_CHE_DO!$B$5:$BX$920,75,FALSE)+VLOOKUP(B373,[1]RPT_LNS_LUONG_CHE_DO!$B$5:$BY$920,76,FALSE)</f>
        <v>480692.30769230775</v>
      </c>
      <c r="U373" s="13">
        <f>VLOOKUP(B373,[1]RPT_CAC_KHOAN_GIAM_TRU!$B$4:$I$472,7,FALSE) + VLOOKUP(B373,[1]RPT_CAC_KHOAN_GIAM_TRU!$B$4:$I$472,8,FALSE)</f>
        <v>160230.76923076925</v>
      </c>
      <c r="V373" s="17">
        <f t="shared" si="8"/>
        <v>9098692.307692308</v>
      </c>
      <c r="W373" s="18">
        <f>VLOOKUP(B373,[1]RPT_BAO_HIEM!$B$5:$N$992,11,FALSE)</f>
        <v>333280</v>
      </c>
      <c r="X373" s="18">
        <f>VLOOKUP(B373,[1]RPT_BAO_HIEM!$B$5:$N$992,12,FALSE)</f>
        <v>62490</v>
      </c>
      <c r="Y373" s="18">
        <f>VLOOKUP(B373,[1]RPT_BAO_HIEM!$B$5:$N$992,13,FALSE)</f>
        <v>41660</v>
      </c>
      <c r="Z373" s="19">
        <f>MIN(VLOOKUP(B373,[1]RPT_DOAN_PHI!$B$5:$H$894,7,FALSE),115000)</f>
        <v>41660</v>
      </c>
      <c r="AA373" s="18">
        <f>VLOOKUP(B373,[1]RPT_THUE!$B$5:$H$850,7,FALSE)</f>
        <v>0</v>
      </c>
      <c r="AB373" s="18">
        <f t="shared" si="9"/>
        <v>479090</v>
      </c>
      <c r="AC373" s="20">
        <f t="shared" si="10"/>
        <v>8619602.307692308</v>
      </c>
      <c r="AD373" s="20"/>
      <c r="AE373" s="20"/>
      <c r="AF373" s="20">
        <f t="shared" si="11"/>
        <v>8619602.307692308</v>
      </c>
    </row>
    <row r="374" spans="1:32" ht="19.5" customHeight="1">
      <c r="A374" s="12">
        <f t="shared" si="13"/>
        <v>368</v>
      </c>
      <c r="B374" s="40">
        <f>[1]GD_CHUNG!B380</f>
        <v>13411</v>
      </c>
      <c r="C374" s="42" t="str">
        <f>[1]GD_CHUNG!C380</f>
        <v>Nguyễn Văn Hà</v>
      </c>
      <c r="D374" s="42" t="str">
        <f>[1]GD_CHUNG!D380</f>
        <v>NV Lái xe - VHTTB</v>
      </c>
      <c r="E374" s="13" t="str">
        <f>[1]GD_CHUNG!G380</f>
        <v>HD3N</v>
      </c>
      <c r="F374" s="14">
        <f>VLOOKUP(B374,[1]GD_LCD_HS_LNS!$B$4:$E$993,4,FALSE)</f>
        <v>4166000</v>
      </c>
      <c r="G374" s="54">
        <f>VLOOKUP(B374,[1]GD_CHUNG!$B$5:$N$532,13,FALSE)</f>
        <v>19028960239019</v>
      </c>
      <c r="H374" s="15">
        <f>VLOOKUP(B374,[1]GD_CHAM_CONG!$C$6:$AN$934,38,FALSE)</f>
        <v>27</v>
      </c>
      <c r="I374" s="15">
        <f>VLOOKUP(B374,[1]GD_CHAM_CONG!$C$6:$AS$934,39,FALSE)+VLOOKUP(B374,[1]GD_CHAM_CONG!$C$6:$AS$934,40,FALSE)+VLOOKUP(B374,[1]GD_CHAM_CONG!$C$6:$AS$934,41,FALSE)+VLOOKUP(B374,[1]GD_CHAM_CONG!$C$6:$AS$934,42,FALSE)+VLOOKUP(B374,[1]GD_CHAM_CONG!$C$6:$AS$934,43,FALSE)</f>
        <v>0</v>
      </c>
      <c r="J374" s="15">
        <f>VLOOKUP(B374,[1]GD_CHAM_CONG!$C$6:$AV$934,44,FALSE)+VLOOKUP(B374,[1]GD_CHAM_CONG!$C$6:$AV$934,45,FALSE)+VLOOKUP(B374,[1]GD_CHAM_CONG!$C$6:$AV$934,46,FALSE)</f>
        <v>0</v>
      </c>
      <c r="K374" s="15">
        <f>VLOOKUP(B374,[1]GD_CHAM_CONG!$C$6:$AW$934,47,FALSE)</f>
        <v>0</v>
      </c>
      <c r="L374" s="15">
        <f>VLOOKUP(B374,[1]GD_CHAM_CONG!$C$6:$AZ$934,48,FALSE)</f>
        <v>0</v>
      </c>
      <c r="M374" s="15">
        <f>VLOOKUP(B374,[1]GD_CHAM_CONG!$C$6:$BF$934,50,FALSE)+VLOOKUP(B374,[1]GD_CHAM_CONG!$C$6:$BF$934,51,FALSE)+VLOOKUP(B374,[1]GD_CHAM_CONG!$C$6:$BF$934,52,FALSE)+VLOOKUP(B374,[1]GD_CHAM_CONG!$C$6:$BF$934,53,FALSE)+VLOOKUP(B374,[1]GD_CHAM_CONG!$C$6:$BF$934,54,FALSE)</f>
        <v>0</v>
      </c>
      <c r="N374" s="16">
        <f>VLOOKUP(B374,[1]GD_CHAM_CONG!$C$1:$BK$473,61,FALSE)</f>
        <v>1</v>
      </c>
      <c r="O374" s="16">
        <f>VLOOKUP(B374,[1]GD_LCD_HS_LNS!$B$4:$F$469,5,FALSE)</f>
        <v>1.68</v>
      </c>
      <c r="P374" s="17">
        <f>VLOOKUP(B374,[1]RPT_LNS_LUONG_CHE_DO!$B$5:$BC$548,54,FALSE)</f>
        <v>7560000</v>
      </c>
      <c r="Q374" s="17">
        <f>VLOOKUP(B374,[1]RPT_LNS_LUONG_CHE_DO!$B$5:$CD$916,81,FALSE)</f>
        <v>0</v>
      </c>
      <c r="R374" s="17">
        <f>VLOOKUP(B374,[1]RPT_PHU_CAP_TN!$B$5:$G$992,6,FALSE)</f>
        <v>0</v>
      </c>
      <c r="S374" s="17">
        <f>VLOOKUP(B374,[1]RPT_TIEN_AN_TRUA!$B$5:$I$993,8,FALSE)</f>
        <v>680000</v>
      </c>
      <c r="T374" s="17">
        <f>VLOOKUP(B374,[1]RPT_LNS_LUONG_CHE_DO!$B$5:$BX$920,75,FALSE)+VLOOKUP(B374,[1]RPT_LNS_LUONG_CHE_DO!$B$5:$BY$920,76,FALSE)</f>
        <v>0</v>
      </c>
      <c r="U374" s="13">
        <f>VLOOKUP(B374,[1]RPT_CAC_KHOAN_GIAM_TRU!$B$4:$I$472,7,FALSE) + VLOOKUP(B374,[1]RPT_CAC_KHOAN_GIAM_TRU!$B$4:$I$472,8,FALSE)</f>
        <v>0</v>
      </c>
      <c r="V374" s="17">
        <f t="shared" si="8"/>
        <v>8240000</v>
      </c>
      <c r="W374" s="18">
        <f>VLOOKUP(B374,[1]RPT_BAO_HIEM!$B$5:$N$992,11,FALSE)</f>
        <v>333280</v>
      </c>
      <c r="X374" s="18">
        <f>VLOOKUP(B374,[1]RPT_BAO_HIEM!$B$5:$N$992,12,FALSE)</f>
        <v>62490</v>
      </c>
      <c r="Y374" s="18">
        <f>VLOOKUP(B374,[1]RPT_BAO_HIEM!$B$5:$N$992,13,FALSE)</f>
        <v>41660</v>
      </c>
      <c r="Z374" s="19">
        <f>MIN(VLOOKUP(B374,[1]RPT_DOAN_PHI!$B$5:$H$894,7,FALSE),115000)</f>
        <v>41660</v>
      </c>
      <c r="AA374" s="18">
        <f>VLOOKUP(B374,[1]RPT_THUE!$B$5:$H$850,7,FALSE)</f>
        <v>0</v>
      </c>
      <c r="AB374" s="18">
        <f t="shared" si="9"/>
        <v>479090</v>
      </c>
      <c r="AC374" s="20">
        <f t="shared" si="10"/>
        <v>7760910</v>
      </c>
      <c r="AD374" s="20"/>
      <c r="AE374" s="20"/>
      <c r="AF374" s="20">
        <f t="shared" si="11"/>
        <v>7760910</v>
      </c>
    </row>
    <row r="375" spans="1:32" ht="19.5" customHeight="1">
      <c r="A375" s="12">
        <f t="shared" si="13"/>
        <v>369</v>
      </c>
      <c r="B375" s="40">
        <f>[1]GD_CHUNG!B381</f>
        <v>13412</v>
      </c>
      <c r="C375" s="42" t="str">
        <f>[1]GD_CHUNG!C381</f>
        <v>Nguyễn Mạnh Hiếu</v>
      </c>
      <c r="D375" s="42" t="str">
        <f>[1]GD_CHUNG!D381</f>
        <v>NV Lái xe - VHTTB</v>
      </c>
      <c r="E375" s="13" t="str">
        <f>[1]GD_CHUNG!G381</f>
        <v>HD3N</v>
      </c>
      <c r="F375" s="14">
        <f>VLOOKUP(B375,[1]GD_LCD_HS_LNS!$B$4:$E$993,4,FALSE)</f>
        <v>4166000</v>
      </c>
      <c r="G375" s="54">
        <f>VLOOKUP(B375,[1]GD_CHUNG!$B$5:$N$532,13,FALSE)</f>
        <v>19023520863010</v>
      </c>
      <c r="H375" s="15">
        <f>VLOOKUP(B375,[1]GD_CHAM_CONG!$C$6:$AN$934,38,FALSE)</f>
        <v>27</v>
      </c>
      <c r="I375" s="15">
        <f>VLOOKUP(B375,[1]GD_CHAM_CONG!$C$6:$AS$934,39,FALSE)+VLOOKUP(B375,[1]GD_CHAM_CONG!$C$6:$AS$934,40,FALSE)+VLOOKUP(B375,[1]GD_CHAM_CONG!$C$6:$AS$934,41,FALSE)+VLOOKUP(B375,[1]GD_CHAM_CONG!$C$6:$AS$934,42,FALSE)+VLOOKUP(B375,[1]GD_CHAM_CONG!$C$6:$AS$934,43,FALSE)</f>
        <v>0</v>
      </c>
      <c r="J375" s="15">
        <f>VLOOKUP(B375,[1]GD_CHAM_CONG!$C$6:$AV$934,44,FALSE)+VLOOKUP(B375,[1]GD_CHAM_CONG!$C$6:$AV$934,45,FALSE)+VLOOKUP(B375,[1]GD_CHAM_CONG!$C$6:$AV$934,46,FALSE)</f>
        <v>0</v>
      </c>
      <c r="K375" s="15">
        <f>VLOOKUP(B375,[1]GD_CHAM_CONG!$C$6:$AW$934,47,FALSE)</f>
        <v>0</v>
      </c>
      <c r="L375" s="15">
        <f>VLOOKUP(B375,[1]GD_CHAM_CONG!$C$6:$AZ$934,48,FALSE)</f>
        <v>0</v>
      </c>
      <c r="M375" s="15">
        <f>VLOOKUP(B375,[1]GD_CHAM_CONG!$C$6:$BF$934,50,FALSE)+VLOOKUP(B375,[1]GD_CHAM_CONG!$C$6:$BF$934,51,FALSE)+VLOOKUP(B375,[1]GD_CHAM_CONG!$C$6:$BF$934,52,FALSE)+VLOOKUP(B375,[1]GD_CHAM_CONG!$C$6:$BF$934,53,FALSE)+VLOOKUP(B375,[1]GD_CHAM_CONG!$C$6:$BF$934,54,FALSE)</f>
        <v>0</v>
      </c>
      <c r="N375" s="16">
        <f>VLOOKUP(B375,[1]GD_CHAM_CONG!$C$1:$BK$473,61,FALSE)</f>
        <v>1</v>
      </c>
      <c r="O375" s="16">
        <f>VLOOKUP(B375,[1]GD_LCD_HS_LNS!$B$4:$F$469,5,FALSE)</f>
        <v>1.68</v>
      </c>
      <c r="P375" s="17">
        <f>VLOOKUP(B375,[1]RPT_LNS_LUONG_CHE_DO!$B$5:$BC$548,54,FALSE)</f>
        <v>7560000</v>
      </c>
      <c r="Q375" s="17">
        <f>VLOOKUP(B375,[1]RPT_LNS_LUONG_CHE_DO!$B$5:$CD$916,81,FALSE)</f>
        <v>0</v>
      </c>
      <c r="R375" s="17">
        <f>VLOOKUP(B375,[1]RPT_PHU_CAP_TN!$B$5:$G$992,6,FALSE)</f>
        <v>0</v>
      </c>
      <c r="S375" s="17">
        <f>VLOOKUP(B375,[1]RPT_TIEN_AN_TRUA!$B$5:$I$993,8,FALSE)</f>
        <v>680000</v>
      </c>
      <c r="T375" s="17">
        <f>VLOOKUP(B375,[1]RPT_LNS_LUONG_CHE_DO!$B$5:$BX$920,75,FALSE)+VLOOKUP(B375,[1]RPT_LNS_LUONG_CHE_DO!$B$5:$BY$920,76,FALSE)</f>
        <v>480692.30769230775</v>
      </c>
      <c r="U375" s="13">
        <f>VLOOKUP(B375,[1]RPT_CAC_KHOAN_GIAM_TRU!$B$4:$I$472,7,FALSE) + VLOOKUP(B375,[1]RPT_CAC_KHOAN_GIAM_TRU!$B$4:$I$472,8,FALSE)</f>
        <v>160230.76923076925</v>
      </c>
      <c r="V375" s="17">
        <f t="shared" si="8"/>
        <v>8720692.307692308</v>
      </c>
      <c r="W375" s="18">
        <f>VLOOKUP(B375,[1]RPT_BAO_HIEM!$B$5:$N$992,11,FALSE)</f>
        <v>333280</v>
      </c>
      <c r="X375" s="18">
        <f>VLOOKUP(B375,[1]RPT_BAO_HIEM!$B$5:$N$992,12,FALSE)</f>
        <v>62490</v>
      </c>
      <c r="Y375" s="18">
        <f>VLOOKUP(B375,[1]RPT_BAO_HIEM!$B$5:$N$992,13,FALSE)</f>
        <v>41660</v>
      </c>
      <c r="Z375" s="19">
        <f>MIN(VLOOKUP(B375,[1]RPT_DOAN_PHI!$B$5:$H$894,7,FALSE),115000)</f>
        <v>41660</v>
      </c>
      <c r="AA375" s="18">
        <f>VLOOKUP(B375,[1]RPT_THUE!$B$5:$H$850,7,FALSE)</f>
        <v>0</v>
      </c>
      <c r="AB375" s="18">
        <f t="shared" si="9"/>
        <v>479090</v>
      </c>
      <c r="AC375" s="20">
        <f t="shared" si="10"/>
        <v>8241602.307692308</v>
      </c>
      <c r="AD375" s="20"/>
      <c r="AE375" s="20"/>
      <c r="AF375" s="20">
        <f t="shared" si="11"/>
        <v>8241602.307692308</v>
      </c>
    </row>
    <row r="376" spans="1:32" ht="19.5" customHeight="1">
      <c r="A376" s="12">
        <f t="shared" si="13"/>
        <v>370</v>
      </c>
      <c r="B376" s="40">
        <f>[1]GD_CHUNG!B382</f>
        <v>13413</v>
      </c>
      <c r="C376" s="42" t="str">
        <f>[1]GD_CHUNG!C382</f>
        <v>Vũ Việt Hùng</v>
      </c>
      <c r="D376" s="42" t="str">
        <f>[1]GD_CHUNG!D382</f>
        <v>NV Lái xe - VHTTB</v>
      </c>
      <c r="E376" s="13" t="str">
        <f>[1]GD_CHUNG!G382</f>
        <v>HD3N</v>
      </c>
      <c r="F376" s="14">
        <f>VLOOKUP(B376,[1]GD_LCD_HS_LNS!$B$4:$E$993,4,FALSE)</f>
        <v>4166000</v>
      </c>
      <c r="G376" s="54">
        <f>VLOOKUP(B376,[1]GD_CHUNG!$B$5:$N$532,13,FALSE)</f>
        <v>19023520871013</v>
      </c>
      <c r="H376" s="15">
        <f>VLOOKUP(B376,[1]GD_CHAM_CONG!$C$6:$AN$934,38,FALSE)</f>
        <v>27</v>
      </c>
      <c r="I376" s="15">
        <f>VLOOKUP(B376,[1]GD_CHAM_CONG!$C$6:$AS$934,39,FALSE)+VLOOKUP(B376,[1]GD_CHAM_CONG!$C$6:$AS$934,40,FALSE)+VLOOKUP(B376,[1]GD_CHAM_CONG!$C$6:$AS$934,41,FALSE)+VLOOKUP(B376,[1]GD_CHAM_CONG!$C$6:$AS$934,42,FALSE)+VLOOKUP(B376,[1]GD_CHAM_CONG!$C$6:$AS$934,43,FALSE)</f>
        <v>0</v>
      </c>
      <c r="J376" s="15">
        <f>VLOOKUP(B376,[1]GD_CHAM_CONG!$C$6:$AV$934,44,FALSE)+VLOOKUP(B376,[1]GD_CHAM_CONG!$C$6:$AV$934,45,FALSE)+VLOOKUP(B376,[1]GD_CHAM_CONG!$C$6:$AV$934,46,FALSE)</f>
        <v>0</v>
      </c>
      <c r="K376" s="15">
        <f>VLOOKUP(B376,[1]GD_CHAM_CONG!$C$6:$AW$934,47,FALSE)</f>
        <v>0</v>
      </c>
      <c r="L376" s="15">
        <f>VLOOKUP(B376,[1]GD_CHAM_CONG!$C$6:$AZ$934,48,FALSE)</f>
        <v>0</v>
      </c>
      <c r="M376" s="15">
        <f>VLOOKUP(B376,[1]GD_CHAM_CONG!$C$6:$BF$934,50,FALSE)+VLOOKUP(B376,[1]GD_CHAM_CONG!$C$6:$BF$934,51,FALSE)+VLOOKUP(B376,[1]GD_CHAM_CONG!$C$6:$BF$934,52,FALSE)+VLOOKUP(B376,[1]GD_CHAM_CONG!$C$6:$BF$934,53,FALSE)+VLOOKUP(B376,[1]GD_CHAM_CONG!$C$6:$BF$934,54,FALSE)</f>
        <v>0</v>
      </c>
      <c r="N376" s="15">
        <f>VLOOKUP(B376,[1]GD_CHAM_CONG!$C$1:$BK$473,61,FALSE)</f>
        <v>0.98</v>
      </c>
      <c r="O376" s="16">
        <f>VLOOKUP(B376,[1]GD_LCD_HS_LNS!$B$4:$F$469,5,FALSE)</f>
        <v>1.68</v>
      </c>
      <c r="P376" s="17">
        <f>VLOOKUP(B376,[1]RPT_LNS_LUONG_CHE_DO!$B$5:$BC$548,54,FALSE)</f>
        <v>7408799.9999999991</v>
      </c>
      <c r="Q376" s="17">
        <f>VLOOKUP(B376,[1]RPT_LNS_LUONG_CHE_DO!$B$5:$CD$916,81,FALSE)</f>
        <v>0</v>
      </c>
      <c r="R376" s="17">
        <f>VLOOKUP(B376,[1]RPT_PHU_CAP_TN!$B$5:$G$992,6,FALSE)</f>
        <v>0</v>
      </c>
      <c r="S376" s="17">
        <f>VLOOKUP(B376,[1]RPT_TIEN_AN_TRUA!$B$5:$I$993,8,FALSE)</f>
        <v>680000</v>
      </c>
      <c r="T376" s="17">
        <f>VLOOKUP(B376,[1]RPT_LNS_LUONG_CHE_DO!$B$5:$BX$920,75,FALSE)+VLOOKUP(B376,[1]RPT_LNS_LUONG_CHE_DO!$B$5:$BY$920,76,FALSE)</f>
        <v>480692.30769230775</v>
      </c>
      <c r="U376" s="13">
        <f>VLOOKUP(B376,[1]RPT_CAC_KHOAN_GIAM_TRU!$B$4:$I$472,7,FALSE) + VLOOKUP(B376,[1]RPT_CAC_KHOAN_GIAM_TRU!$B$4:$I$472,8,FALSE)</f>
        <v>160230.76923076925</v>
      </c>
      <c r="V376" s="17">
        <f t="shared" si="8"/>
        <v>8569492.3076923061</v>
      </c>
      <c r="W376" s="18">
        <f>VLOOKUP(B376,[1]RPT_BAO_HIEM!$B$5:$N$992,11,FALSE)</f>
        <v>333280</v>
      </c>
      <c r="X376" s="18">
        <f>VLOOKUP(B376,[1]RPT_BAO_HIEM!$B$5:$N$992,12,FALSE)</f>
        <v>62490</v>
      </c>
      <c r="Y376" s="18">
        <f>VLOOKUP(B376,[1]RPT_BAO_HIEM!$B$5:$N$992,13,FALSE)</f>
        <v>41660</v>
      </c>
      <c r="Z376" s="19">
        <f>MIN(VLOOKUP(B376,[1]RPT_DOAN_PHI!$B$5:$H$894,7,FALSE),115000)</f>
        <v>41660</v>
      </c>
      <c r="AA376" s="18">
        <f>VLOOKUP(B376,[1]RPT_THUE!$B$5:$H$850,7,FALSE)</f>
        <v>0</v>
      </c>
      <c r="AB376" s="18">
        <f t="shared" si="9"/>
        <v>479090</v>
      </c>
      <c r="AC376" s="20">
        <f t="shared" si="10"/>
        <v>8090402.3076923061</v>
      </c>
      <c r="AD376" s="20"/>
      <c r="AE376" s="20"/>
      <c r="AF376" s="20">
        <f t="shared" si="11"/>
        <v>8090402.3076923061</v>
      </c>
    </row>
    <row r="377" spans="1:32" ht="19.5" customHeight="1">
      <c r="A377" s="12">
        <f t="shared" si="13"/>
        <v>371</v>
      </c>
      <c r="B377" s="40">
        <f>[1]GD_CHUNG!B383</f>
        <v>13414</v>
      </c>
      <c r="C377" s="42" t="str">
        <f>[1]GD_CHUNG!C383</f>
        <v>Lê Hữu Hóa</v>
      </c>
      <c r="D377" s="42" t="str">
        <f>[1]GD_CHUNG!D383</f>
        <v>NV Lái xe - VHTTB</v>
      </c>
      <c r="E377" s="13" t="str">
        <f>[1]GD_CHUNG!G383</f>
        <v>HD3N</v>
      </c>
      <c r="F377" s="14">
        <f>VLOOKUP(B377,[1]GD_LCD_HS_LNS!$B$4:$E$993,4,FALSE)</f>
        <v>4166000</v>
      </c>
      <c r="G377" s="54">
        <f>VLOOKUP(B377,[1]GD_CHUNG!$B$5:$N$532,13,FALSE)</f>
        <v>19028960282011</v>
      </c>
      <c r="H377" s="15">
        <f>VLOOKUP(B377,[1]GD_CHAM_CONG!$C$6:$AN$934,38,FALSE)</f>
        <v>27</v>
      </c>
      <c r="I377" s="15">
        <f>VLOOKUP(B377,[1]GD_CHAM_CONG!$C$6:$AS$934,39,FALSE)+VLOOKUP(B377,[1]GD_CHAM_CONG!$C$6:$AS$934,40,FALSE)+VLOOKUP(B377,[1]GD_CHAM_CONG!$C$6:$AS$934,41,FALSE)+VLOOKUP(B377,[1]GD_CHAM_CONG!$C$6:$AS$934,42,FALSE)+VLOOKUP(B377,[1]GD_CHAM_CONG!$C$6:$AS$934,43,FALSE)</f>
        <v>0</v>
      </c>
      <c r="J377" s="15">
        <f>VLOOKUP(B377,[1]GD_CHAM_CONG!$C$6:$AV$934,44,FALSE)+VLOOKUP(B377,[1]GD_CHAM_CONG!$C$6:$AV$934,45,FALSE)+VLOOKUP(B377,[1]GD_CHAM_CONG!$C$6:$AV$934,46,FALSE)</f>
        <v>0</v>
      </c>
      <c r="K377" s="15">
        <f>VLOOKUP(B377,[1]GD_CHAM_CONG!$C$6:$AW$934,47,FALSE)</f>
        <v>0</v>
      </c>
      <c r="L377" s="15">
        <f>VLOOKUP(B377,[1]GD_CHAM_CONG!$C$6:$AZ$934,48,FALSE)</f>
        <v>0</v>
      </c>
      <c r="M377" s="15">
        <f>VLOOKUP(B377,[1]GD_CHAM_CONG!$C$6:$BF$934,50,FALSE)+VLOOKUP(B377,[1]GD_CHAM_CONG!$C$6:$BF$934,51,FALSE)+VLOOKUP(B377,[1]GD_CHAM_CONG!$C$6:$BF$934,52,FALSE)+VLOOKUP(B377,[1]GD_CHAM_CONG!$C$6:$BF$934,53,FALSE)+VLOOKUP(B377,[1]GD_CHAM_CONG!$C$6:$BF$934,54,FALSE)</f>
        <v>0</v>
      </c>
      <c r="N377" s="16">
        <f>VLOOKUP(B377,[1]GD_CHAM_CONG!$C$1:$BK$473,61,FALSE)</f>
        <v>1</v>
      </c>
      <c r="O377" s="16">
        <f>VLOOKUP(B377,[1]GD_LCD_HS_LNS!$B$4:$F$469,5,FALSE)</f>
        <v>1.68</v>
      </c>
      <c r="P377" s="17">
        <f>VLOOKUP(B377,[1]RPT_LNS_LUONG_CHE_DO!$B$5:$BC$548,54,FALSE)</f>
        <v>7560000</v>
      </c>
      <c r="Q377" s="17">
        <f>VLOOKUP(B377,[1]RPT_LNS_LUONG_CHE_DO!$B$5:$CD$916,81,FALSE)</f>
        <v>0</v>
      </c>
      <c r="R377" s="17">
        <f>VLOOKUP(B377,[1]RPT_PHU_CAP_TN!$B$5:$G$992,6,FALSE)</f>
        <v>0</v>
      </c>
      <c r="S377" s="17">
        <f>VLOOKUP(B377,[1]RPT_TIEN_AN_TRUA!$B$5:$I$993,8,FALSE)</f>
        <v>680000</v>
      </c>
      <c r="T377" s="17">
        <f>VLOOKUP(B377,[1]RPT_LNS_LUONG_CHE_DO!$B$5:$BX$920,75,FALSE)+VLOOKUP(B377,[1]RPT_LNS_LUONG_CHE_DO!$B$5:$BY$920,76,FALSE)</f>
        <v>240346.15384615387</v>
      </c>
      <c r="U377" s="13">
        <f>VLOOKUP(B377,[1]RPT_CAC_KHOAN_GIAM_TRU!$B$4:$I$472,7,FALSE) + VLOOKUP(B377,[1]RPT_CAC_KHOAN_GIAM_TRU!$B$4:$I$472,8,FALSE)</f>
        <v>80115.384615384624</v>
      </c>
      <c r="V377" s="17">
        <f t="shared" si="8"/>
        <v>8480346.153846154</v>
      </c>
      <c r="W377" s="18">
        <f>VLOOKUP(B377,[1]RPT_BAO_HIEM!$B$5:$N$992,11,FALSE)</f>
        <v>333280</v>
      </c>
      <c r="X377" s="18">
        <f>VLOOKUP(B377,[1]RPT_BAO_HIEM!$B$5:$N$992,12,FALSE)</f>
        <v>62490</v>
      </c>
      <c r="Y377" s="18">
        <f>VLOOKUP(B377,[1]RPT_BAO_HIEM!$B$5:$N$992,13,FALSE)</f>
        <v>41660</v>
      </c>
      <c r="Z377" s="19">
        <f>MIN(VLOOKUP(B377,[1]RPT_DOAN_PHI!$B$5:$H$894,7,FALSE),115000)</f>
        <v>41660</v>
      </c>
      <c r="AA377" s="18">
        <f>VLOOKUP(B377,[1]RPT_THUE!$B$5:$H$850,7,FALSE)</f>
        <v>0</v>
      </c>
      <c r="AB377" s="18">
        <f t="shared" si="9"/>
        <v>479090</v>
      </c>
      <c r="AC377" s="20">
        <f t="shared" si="10"/>
        <v>8001256.153846154</v>
      </c>
      <c r="AD377" s="20"/>
      <c r="AE377" s="20"/>
      <c r="AF377" s="20">
        <f t="shared" si="11"/>
        <v>8001256.153846154</v>
      </c>
    </row>
    <row r="378" spans="1:32" ht="19.5" customHeight="1">
      <c r="A378" s="12">
        <f t="shared" si="13"/>
        <v>372</v>
      </c>
      <c r="B378" s="40">
        <f>[1]GD_CHUNG!B384</f>
        <v>13415</v>
      </c>
      <c r="C378" s="42" t="str">
        <f>[1]GD_CHUNG!C384</f>
        <v>Đinh Văn Duyên</v>
      </c>
      <c r="D378" s="42" t="str">
        <f>[1]GD_CHUNG!D384</f>
        <v>NV Lái xe - VHTTB</v>
      </c>
      <c r="E378" s="13" t="str">
        <f>[1]GD_CHUNG!G384</f>
        <v>HD3N</v>
      </c>
      <c r="F378" s="14">
        <f>VLOOKUP(B378,[1]GD_LCD_HS_LNS!$B$4:$E$993,4,FALSE)</f>
        <v>4166000</v>
      </c>
      <c r="G378" s="54">
        <f>VLOOKUP(B378,[1]GD_CHUNG!$B$5:$N$532,13,FALSE)</f>
        <v>19028960226014</v>
      </c>
      <c r="H378" s="15">
        <f>VLOOKUP(B378,[1]GD_CHAM_CONG!$C$6:$AN$934,38,FALSE)</f>
        <v>27</v>
      </c>
      <c r="I378" s="15">
        <f>VLOOKUP(B378,[1]GD_CHAM_CONG!$C$6:$AS$934,39,FALSE)+VLOOKUP(B378,[1]GD_CHAM_CONG!$C$6:$AS$934,40,FALSE)+VLOOKUP(B378,[1]GD_CHAM_CONG!$C$6:$AS$934,41,FALSE)+VLOOKUP(B378,[1]GD_CHAM_CONG!$C$6:$AS$934,42,FALSE)+VLOOKUP(B378,[1]GD_CHAM_CONG!$C$6:$AS$934,43,FALSE)</f>
        <v>0</v>
      </c>
      <c r="J378" s="15">
        <f>VLOOKUP(B378,[1]GD_CHAM_CONG!$C$6:$AV$934,44,FALSE)+VLOOKUP(B378,[1]GD_CHAM_CONG!$C$6:$AV$934,45,FALSE)+VLOOKUP(B378,[1]GD_CHAM_CONG!$C$6:$AV$934,46,FALSE)</f>
        <v>0</v>
      </c>
      <c r="K378" s="15">
        <f>VLOOKUP(B378,[1]GD_CHAM_CONG!$C$6:$AW$934,47,FALSE)</f>
        <v>0</v>
      </c>
      <c r="L378" s="15">
        <f>VLOOKUP(B378,[1]GD_CHAM_CONG!$C$6:$AZ$934,48,FALSE)</f>
        <v>0</v>
      </c>
      <c r="M378" s="15">
        <f>VLOOKUP(B378,[1]GD_CHAM_CONG!$C$6:$BF$934,50,FALSE)+VLOOKUP(B378,[1]GD_CHAM_CONG!$C$6:$BF$934,51,FALSE)+VLOOKUP(B378,[1]GD_CHAM_CONG!$C$6:$BF$934,52,FALSE)+VLOOKUP(B378,[1]GD_CHAM_CONG!$C$6:$BF$934,53,FALSE)+VLOOKUP(B378,[1]GD_CHAM_CONG!$C$6:$BF$934,54,FALSE)</f>
        <v>0</v>
      </c>
      <c r="N378" s="16">
        <f>VLOOKUP(B378,[1]GD_CHAM_CONG!$C$1:$BK$473,61,FALSE)</f>
        <v>1</v>
      </c>
      <c r="O378" s="16">
        <f>VLOOKUP(B378,[1]GD_LCD_HS_LNS!$B$4:$F$469,5,FALSE)</f>
        <v>1.68</v>
      </c>
      <c r="P378" s="17">
        <f>VLOOKUP(B378,[1]RPT_LNS_LUONG_CHE_DO!$B$5:$BC$548,54,FALSE)</f>
        <v>7560000</v>
      </c>
      <c r="Q378" s="17">
        <f>VLOOKUP(B378,[1]RPT_LNS_LUONG_CHE_DO!$B$5:$CD$916,81,FALSE)</f>
        <v>0</v>
      </c>
      <c r="R378" s="17">
        <f>VLOOKUP(B378,[1]RPT_PHU_CAP_TN!$B$5:$G$992,6,FALSE)</f>
        <v>0</v>
      </c>
      <c r="S378" s="17">
        <f>VLOOKUP(B378,[1]RPT_TIEN_AN_TRUA!$B$5:$I$993,8,FALSE)</f>
        <v>680000</v>
      </c>
      <c r="T378" s="17">
        <f>VLOOKUP(B378,[1]RPT_LNS_LUONG_CHE_DO!$B$5:$BX$920,75,FALSE)+VLOOKUP(B378,[1]RPT_LNS_LUONG_CHE_DO!$B$5:$BY$920,76,FALSE)</f>
        <v>480692.30769230775</v>
      </c>
      <c r="U378" s="13">
        <f>VLOOKUP(B378,[1]RPT_CAC_KHOAN_GIAM_TRU!$B$4:$I$472,7,FALSE) + VLOOKUP(B378,[1]RPT_CAC_KHOAN_GIAM_TRU!$B$4:$I$472,8,FALSE)</f>
        <v>160230.76923076925</v>
      </c>
      <c r="V378" s="17">
        <f t="shared" si="8"/>
        <v>8720692.307692308</v>
      </c>
      <c r="W378" s="18">
        <f>VLOOKUP(B378,[1]RPT_BAO_HIEM!$B$5:$N$992,11,FALSE)</f>
        <v>333280</v>
      </c>
      <c r="X378" s="18">
        <f>VLOOKUP(B378,[1]RPT_BAO_HIEM!$B$5:$N$992,12,FALSE)</f>
        <v>62490</v>
      </c>
      <c r="Y378" s="18">
        <f>VLOOKUP(B378,[1]RPT_BAO_HIEM!$B$5:$N$992,13,FALSE)</f>
        <v>41660</v>
      </c>
      <c r="Z378" s="19">
        <f>MIN(VLOOKUP(B378,[1]RPT_DOAN_PHI!$B$5:$H$894,7,FALSE),115000)</f>
        <v>41660</v>
      </c>
      <c r="AA378" s="18">
        <f>VLOOKUP(B378,[1]RPT_THUE!$B$5:$H$850,7,FALSE)</f>
        <v>0</v>
      </c>
      <c r="AB378" s="18">
        <f t="shared" si="9"/>
        <v>479090</v>
      </c>
      <c r="AC378" s="20">
        <f t="shared" si="10"/>
        <v>8241602.307692308</v>
      </c>
      <c r="AD378" s="20"/>
      <c r="AE378" s="20"/>
      <c r="AF378" s="20">
        <f t="shared" si="11"/>
        <v>8241602.307692308</v>
      </c>
    </row>
    <row r="379" spans="1:32" ht="19.5" customHeight="1">
      <c r="A379" s="12">
        <f t="shared" si="13"/>
        <v>373</v>
      </c>
      <c r="B379" s="40">
        <f>[1]GD_CHUNG!B385</f>
        <v>13530</v>
      </c>
      <c r="C379" s="42" t="str">
        <f>[1]GD_CHUNG!C385</f>
        <v>Lương Văn Dư</v>
      </c>
      <c r="D379" s="42" t="str">
        <f>[1]GD_CHUNG!D385</f>
        <v>NV Lái xe - VHTTB</v>
      </c>
      <c r="E379" s="13" t="str">
        <f>[1]GD_CHUNG!G385</f>
        <v>HD3N</v>
      </c>
      <c r="F379" s="14">
        <f>VLOOKUP(B379,[1]GD_LCD_HS_LNS!$B$4:$E$993,4,FALSE)</f>
        <v>4166000</v>
      </c>
      <c r="G379" s="54">
        <f>VLOOKUP(B379,[1]GD_CHUNG!$B$5:$N$532,13,FALSE)</f>
        <v>19021243324015</v>
      </c>
      <c r="H379" s="15">
        <f>VLOOKUP(B379,[1]GD_CHAM_CONG!$C$6:$AN$934,38,FALSE)</f>
        <v>27</v>
      </c>
      <c r="I379" s="15">
        <f>VLOOKUP(B379,[1]GD_CHAM_CONG!$C$6:$AS$934,39,FALSE)+VLOOKUP(B379,[1]GD_CHAM_CONG!$C$6:$AS$934,40,FALSE)+VLOOKUP(B379,[1]GD_CHAM_CONG!$C$6:$AS$934,41,FALSE)+VLOOKUP(B379,[1]GD_CHAM_CONG!$C$6:$AS$934,42,FALSE)+VLOOKUP(B379,[1]GD_CHAM_CONG!$C$6:$AS$934,43,FALSE)</f>
        <v>0</v>
      </c>
      <c r="J379" s="15">
        <f>VLOOKUP(B379,[1]GD_CHAM_CONG!$C$6:$AV$934,44,FALSE)+VLOOKUP(B379,[1]GD_CHAM_CONG!$C$6:$AV$934,45,FALSE)+VLOOKUP(B379,[1]GD_CHAM_CONG!$C$6:$AV$934,46,FALSE)</f>
        <v>0</v>
      </c>
      <c r="K379" s="15">
        <f>VLOOKUP(B379,[1]GD_CHAM_CONG!$C$6:$AW$934,47,FALSE)</f>
        <v>0</v>
      </c>
      <c r="L379" s="15">
        <f>VLOOKUP(B379,[1]GD_CHAM_CONG!$C$6:$AZ$934,48,FALSE)</f>
        <v>0</v>
      </c>
      <c r="M379" s="15">
        <f>VLOOKUP(B379,[1]GD_CHAM_CONG!$C$6:$BF$934,50,FALSE)+VLOOKUP(B379,[1]GD_CHAM_CONG!$C$6:$BF$934,51,FALSE)+VLOOKUP(B379,[1]GD_CHAM_CONG!$C$6:$BF$934,52,FALSE)+VLOOKUP(B379,[1]GD_CHAM_CONG!$C$6:$BF$934,53,FALSE)+VLOOKUP(B379,[1]GD_CHAM_CONG!$C$6:$BF$934,54,FALSE)</f>
        <v>0</v>
      </c>
      <c r="N379" s="16">
        <f>VLOOKUP(B379,[1]GD_CHAM_CONG!$C$1:$BK$473,61,FALSE)</f>
        <v>1</v>
      </c>
      <c r="O379" s="16">
        <f>VLOOKUP(B379,[1]GD_LCD_HS_LNS!$B$4:$F$469,5,FALSE)</f>
        <v>1.68</v>
      </c>
      <c r="P379" s="17">
        <f>VLOOKUP(B379,[1]RPT_LNS_LUONG_CHE_DO!$B$5:$BC$548,54,FALSE)</f>
        <v>7560000</v>
      </c>
      <c r="Q379" s="17">
        <f>VLOOKUP(B379,[1]RPT_LNS_LUONG_CHE_DO!$B$5:$CD$916,81,FALSE)</f>
        <v>0</v>
      </c>
      <c r="R379" s="17">
        <f>VLOOKUP(B379,[1]RPT_PHU_CAP_TN!$B$5:$G$992,6,FALSE)</f>
        <v>0</v>
      </c>
      <c r="S379" s="17">
        <f>VLOOKUP(B379,[1]RPT_TIEN_AN_TRUA!$B$5:$I$993,8,FALSE)</f>
        <v>680000</v>
      </c>
      <c r="T379" s="17">
        <f>VLOOKUP(B379,[1]RPT_LNS_LUONG_CHE_DO!$B$5:$BX$920,75,FALSE)+VLOOKUP(B379,[1]RPT_LNS_LUONG_CHE_DO!$B$5:$BY$920,76,FALSE)</f>
        <v>480692.30769230775</v>
      </c>
      <c r="U379" s="13">
        <f>VLOOKUP(B379,[1]RPT_CAC_KHOAN_GIAM_TRU!$B$4:$I$472,7,FALSE) + VLOOKUP(B379,[1]RPT_CAC_KHOAN_GIAM_TRU!$B$4:$I$472,8,FALSE)</f>
        <v>160230.76923076925</v>
      </c>
      <c r="V379" s="17">
        <f t="shared" si="8"/>
        <v>8720692.307692308</v>
      </c>
      <c r="W379" s="18">
        <f>VLOOKUP(B379,[1]RPT_BAO_HIEM!$B$5:$N$992,11,FALSE)</f>
        <v>333280</v>
      </c>
      <c r="X379" s="18">
        <f>VLOOKUP(B379,[1]RPT_BAO_HIEM!$B$5:$N$992,12,FALSE)</f>
        <v>62490</v>
      </c>
      <c r="Y379" s="18">
        <f>VLOOKUP(B379,[1]RPT_BAO_HIEM!$B$5:$N$992,13,FALSE)</f>
        <v>41660</v>
      </c>
      <c r="Z379" s="19">
        <f>MIN(VLOOKUP(B379,[1]RPT_DOAN_PHI!$B$5:$H$894,7,FALSE),115000)</f>
        <v>41660</v>
      </c>
      <c r="AA379" s="18">
        <f>VLOOKUP(B379,[1]RPT_THUE!$B$5:$H$850,7,FALSE)</f>
        <v>0</v>
      </c>
      <c r="AB379" s="18">
        <f t="shared" si="9"/>
        <v>479090</v>
      </c>
      <c r="AC379" s="20">
        <f t="shared" si="10"/>
        <v>8241602.307692308</v>
      </c>
      <c r="AD379" s="20"/>
      <c r="AE379" s="20"/>
      <c r="AF379" s="20">
        <f t="shared" si="11"/>
        <v>8241602.307692308</v>
      </c>
    </row>
    <row r="380" spans="1:32" ht="19.5" customHeight="1">
      <c r="A380" s="12">
        <f t="shared" si="13"/>
        <v>374</v>
      </c>
      <c r="B380" s="40">
        <f>[1]GD_CHUNG!B386</f>
        <v>13529</v>
      </c>
      <c r="C380" s="42" t="str">
        <f>[1]GD_CHUNG!C386</f>
        <v>Cao Thế Vĩnh</v>
      </c>
      <c r="D380" s="42" t="str">
        <f>[1]GD_CHUNG!D386</f>
        <v>NV Lái xe - VHTTB</v>
      </c>
      <c r="E380" s="13" t="str">
        <f>[1]GD_CHUNG!G386</f>
        <v>HD3N</v>
      </c>
      <c r="F380" s="14">
        <f>VLOOKUP(B380,[1]GD_LCD_HS_LNS!$B$4:$E$993,4,FALSE)</f>
        <v>4166000</v>
      </c>
      <c r="G380" s="54">
        <f>VLOOKUP(B380,[1]GD_CHUNG!$B$5:$N$532,13,FALSE)</f>
        <v>10520632990016</v>
      </c>
      <c r="H380" s="15">
        <f>VLOOKUP(B380,[1]GD_CHAM_CONG!$C$6:$AN$934,38,FALSE)</f>
        <v>27</v>
      </c>
      <c r="I380" s="15">
        <f>VLOOKUP(B380,[1]GD_CHAM_CONG!$C$6:$AS$934,39,FALSE)+VLOOKUP(B380,[1]GD_CHAM_CONG!$C$6:$AS$934,40,FALSE)+VLOOKUP(B380,[1]GD_CHAM_CONG!$C$6:$AS$934,41,FALSE)+VLOOKUP(B380,[1]GD_CHAM_CONG!$C$6:$AS$934,42,FALSE)+VLOOKUP(B380,[1]GD_CHAM_CONG!$C$6:$AS$934,43,FALSE)</f>
        <v>0</v>
      </c>
      <c r="J380" s="15">
        <f>VLOOKUP(B380,[1]GD_CHAM_CONG!$C$6:$AV$934,44,FALSE)+VLOOKUP(B380,[1]GD_CHAM_CONG!$C$6:$AV$934,45,FALSE)+VLOOKUP(B380,[1]GD_CHAM_CONG!$C$6:$AV$934,46,FALSE)</f>
        <v>0</v>
      </c>
      <c r="K380" s="15">
        <f>VLOOKUP(B380,[1]GD_CHAM_CONG!$C$6:$AW$934,47,FALSE)</f>
        <v>0</v>
      </c>
      <c r="L380" s="15">
        <f>VLOOKUP(B380,[1]GD_CHAM_CONG!$C$6:$AZ$934,48,FALSE)</f>
        <v>0</v>
      </c>
      <c r="M380" s="15">
        <f>VLOOKUP(B380,[1]GD_CHAM_CONG!$C$6:$BF$934,50,FALSE)+VLOOKUP(B380,[1]GD_CHAM_CONG!$C$6:$BF$934,51,FALSE)+VLOOKUP(B380,[1]GD_CHAM_CONG!$C$6:$BF$934,52,FALSE)+VLOOKUP(B380,[1]GD_CHAM_CONG!$C$6:$BF$934,53,FALSE)+VLOOKUP(B380,[1]GD_CHAM_CONG!$C$6:$BF$934,54,FALSE)</f>
        <v>0</v>
      </c>
      <c r="N380" s="16">
        <f>VLOOKUP(B380,[1]GD_CHAM_CONG!$C$1:$BK$473,61,FALSE)</f>
        <v>1</v>
      </c>
      <c r="O380" s="16">
        <f>VLOOKUP(B380,[1]GD_LCD_HS_LNS!$B$4:$F$469,5,FALSE)</f>
        <v>1.68</v>
      </c>
      <c r="P380" s="17">
        <f>VLOOKUP(B380,[1]RPT_LNS_LUONG_CHE_DO!$B$5:$BC$548,54,FALSE)</f>
        <v>7560000</v>
      </c>
      <c r="Q380" s="17">
        <f>VLOOKUP(B380,[1]RPT_LNS_LUONG_CHE_DO!$B$5:$CD$916,81,FALSE)</f>
        <v>0</v>
      </c>
      <c r="R380" s="17">
        <f>VLOOKUP(B380,[1]RPT_PHU_CAP_TN!$B$5:$G$992,6,FALSE)</f>
        <v>0</v>
      </c>
      <c r="S380" s="17">
        <f>VLOOKUP(B380,[1]RPT_TIEN_AN_TRUA!$B$5:$I$993,8,FALSE)</f>
        <v>680000</v>
      </c>
      <c r="T380" s="17">
        <f>VLOOKUP(B380,[1]RPT_LNS_LUONG_CHE_DO!$B$5:$BX$920,75,FALSE)+VLOOKUP(B380,[1]RPT_LNS_LUONG_CHE_DO!$B$5:$BY$920,76,FALSE)</f>
        <v>480692.30769230775</v>
      </c>
      <c r="U380" s="13">
        <f>VLOOKUP(B380,[1]RPT_CAC_KHOAN_GIAM_TRU!$B$4:$I$472,7,FALSE) + VLOOKUP(B380,[1]RPT_CAC_KHOAN_GIAM_TRU!$B$4:$I$472,8,FALSE)</f>
        <v>160230.76923076925</v>
      </c>
      <c r="V380" s="17">
        <f t="shared" si="8"/>
        <v>8720692.307692308</v>
      </c>
      <c r="W380" s="18">
        <f>VLOOKUP(B380,[1]RPT_BAO_HIEM!$B$5:$N$992,11,FALSE)</f>
        <v>333280</v>
      </c>
      <c r="X380" s="18">
        <f>VLOOKUP(B380,[1]RPT_BAO_HIEM!$B$5:$N$992,12,FALSE)</f>
        <v>62490</v>
      </c>
      <c r="Y380" s="18">
        <f>VLOOKUP(B380,[1]RPT_BAO_HIEM!$B$5:$N$992,13,FALSE)</f>
        <v>41660</v>
      </c>
      <c r="Z380" s="19">
        <f>MIN(VLOOKUP(B380,[1]RPT_DOAN_PHI!$B$5:$H$894,7,FALSE),115000)</f>
        <v>41660</v>
      </c>
      <c r="AA380" s="18">
        <f>VLOOKUP(B380,[1]RPT_THUE!$B$5:$H$850,7,FALSE)</f>
        <v>0</v>
      </c>
      <c r="AB380" s="18">
        <f t="shared" si="9"/>
        <v>479090</v>
      </c>
      <c r="AC380" s="20">
        <f t="shared" si="10"/>
        <v>8241602.307692308</v>
      </c>
      <c r="AD380" s="20"/>
      <c r="AE380" s="20"/>
      <c r="AF380" s="20">
        <f t="shared" si="11"/>
        <v>8241602.307692308</v>
      </c>
    </row>
    <row r="381" spans="1:32" ht="19.5" customHeight="1">
      <c r="A381" s="12">
        <f t="shared" si="13"/>
        <v>375</v>
      </c>
      <c r="B381" s="40">
        <f>[1]GD_CHUNG!B387</f>
        <v>10648</v>
      </c>
      <c r="C381" s="42" t="str">
        <f>[1]GD_CHUNG!C387</f>
        <v>Phạm Minh Thành</v>
      </c>
      <c r="D381" s="42" t="str">
        <f>[1]GD_CHUNG!D387</f>
        <v>NV Lái xe - VHTTB</v>
      </c>
      <c r="E381" s="13" t="str">
        <f>[1]GD_CHUNG!G387</f>
        <v>HD3N</v>
      </c>
      <c r="F381" s="14">
        <f>VLOOKUP(B381,[1]GD_LCD_HS_LNS!$B$4:$E$993,4,FALSE)</f>
        <v>4166000</v>
      </c>
      <c r="G381" s="54">
        <f>VLOOKUP(B381,[1]GD_CHUNG!$B$5:$N$532,13,FALSE)</f>
        <v>11623063628017</v>
      </c>
      <c r="H381" s="15">
        <f>VLOOKUP(B381,[1]GD_CHAM_CONG!$C$6:$AN$934,38,FALSE)</f>
        <v>27</v>
      </c>
      <c r="I381" s="15">
        <f>VLOOKUP(B381,[1]GD_CHAM_CONG!$C$6:$AS$934,39,FALSE)+VLOOKUP(B381,[1]GD_CHAM_CONG!$C$6:$AS$934,40,FALSE)+VLOOKUP(B381,[1]GD_CHAM_CONG!$C$6:$AS$934,41,FALSE)+VLOOKUP(B381,[1]GD_CHAM_CONG!$C$6:$AS$934,42,FALSE)+VLOOKUP(B381,[1]GD_CHAM_CONG!$C$6:$AS$934,43,FALSE)</f>
        <v>0</v>
      </c>
      <c r="J381" s="15">
        <f>VLOOKUP(B381,[1]GD_CHAM_CONG!$C$6:$AV$934,44,FALSE)+VLOOKUP(B381,[1]GD_CHAM_CONG!$C$6:$AV$934,45,FALSE)+VLOOKUP(B381,[1]GD_CHAM_CONG!$C$6:$AV$934,46,FALSE)</f>
        <v>0</v>
      </c>
      <c r="K381" s="15">
        <f>VLOOKUP(B381,[1]GD_CHAM_CONG!$C$6:$AW$934,47,FALSE)</f>
        <v>0</v>
      </c>
      <c r="L381" s="15">
        <f>VLOOKUP(B381,[1]GD_CHAM_CONG!$C$6:$AZ$934,48,FALSE)</f>
        <v>0</v>
      </c>
      <c r="M381" s="15">
        <f>VLOOKUP(B381,[1]GD_CHAM_CONG!$C$6:$BF$934,50,FALSE)+VLOOKUP(B381,[1]GD_CHAM_CONG!$C$6:$BF$934,51,FALSE)+VLOOKUP(B381,[1]GD_CHAM_CONG!$C$6:$BF$934,52,FALSE)+VLOOKUP(B381,[1]GD_CHAM_CONG!$C$6:$BF$934,53,FALSE)+VLOOKUP(B381,[1]GD_CHAM_CONG!$C$6:$BF$934,54,FALSE)</f>
        <v>0</v>
      </c>
      <c r="N381" s="16">
        <f>VLOOKUP(B381,[1]GD_CHAM_CONG!$C$1:$BK$473,61,FALSE)</f>
        <v>1</v>
      </c>
      <c r="O381" s="16">
        <f>VLOOKUP(B381,[1]GD_LCD_HS_LNS!$B$4:$F$469,5,FALSE)</f>
        <v>1.68</v>
      </c>
      <c r="P381" s="17">
        <f>VLOOKUP(B381,[1]RPT_LNS_LUONG_CHE_DO!$B$5:$BC$548,54,FALSE)</f>
        <v>7560000</v>
      </c>
      <c r="Q381" s="17">
        <f>VLOOKUP(B381,[1]RPT_LNS_LUONG_CHE_DO!$B$5:$CD$916,81,FALSE)</f>
        <v>0</v>
      </c>
      <c r="R381" s="17">
        <f>VLOOKUP(B381,[1]RPT_PHU_CAP_TN!$B$5:$G$992,6,FALSE)</f>
        <v>0</v>
      </c>
      <c r="S381" s="17">
        <f>VLOOKUP(B381,[1]RPT_TIEN_AN_TRUA!$B$5:$I$993,8,FALSE)</f>
        <v>680000</v>
      </c>
      <c r="T381" s="17">
        <f>VLOOKUP(B381,[1]RPT_LNS_LUONG_CHE_DO!$B$5:$BX$920,75,FALSE)+VLOOKUP(B381,[1]RPT_LNS_LUONG_CHE_DO!$B$5:$BY$920,76,FALSE)</f>
        <v>480692.30769230775</v>
      </c>
      <c r="U381" s="13">
        <f>VLOOKUP(B381,[1]RPT_CAC_KHOAN_GIAM_TRU!$B$4:$I$472,7,FALSE) + VLOOKUP(B381,[1]RPT_CAC_KHOAN_GIAM_TRU!$B$4:$I$472,8,FALSE)</f>
        <v>160230.76923076925</v>
      </c>
      <c r="V381" s="17">
        <f t="shared" si="8"/>
        <v>8720692.307692308</v>
      </c>
      <c r="W381" s="18">
        <f>VLOOKUP(B381,[1]RPT_BAO_HIEM!$B$5:$N$992,11,FALSE)</f>
        <v>333280</v>
      </c>
      <c r="X381" s="18">
        <f>VLOOKUP(B381,[1]RPT_BAO_HIEM!$B$5:$N$992,12,FALSE)</f>
        <v>62490</v>
      </c>
      <c r="Y381" s="18">
        <f>VLOOKUP(B381,[1]RPT_BAO_HIEM!$B$5:$N$992,13,FALSE)</f>
        <v>41660</v>
      </c>
      <c r="Z381" s="19">
        <f>MIN(VLOOKUP(B381,[1]RPT_DOAN_PHI!$B$5:$H$894,7,FALSE),115000)</f>
        <v>41660</v>
      </c>
      <c r="AA381" s="18">
        <f>VLOOKUP(B381,[1]RPT_THUE!$B$5:$H$850,7,FALSE)</f>
        <v>0</v>
      </c>
      <c r="AB381" s="18">
        <f t="shared" si="9"/>
        <v>479090</v>
      </c>
      <c r="AC381" s="20">
        <f t="shared" si="10"/>
        <v>8241602.307692308</v>
      </c>
      <c r="AD381" s="21"/>
      <c r="AE381" s="20"/>
      <c r="AF381" s="20">
        <f t="shared" si="11"/>
        <v>8241602.307692308</v>
      </c>
    </row>
    <row r="382" spans="1:32" ht="19.5" customHeight="1">
      <c r="A382" s="12">
        <f t="shared" si="13"/>
        <v>376</v>
      </c>
      <c r="B382" s="40">
        <f>[1]GD_CHUNG!B388</f>
        <v>10649</v>
      </c>
      <c r="C382" s="42" t="str">
        <f>[1]GD_CHUNG!C388</f>
        <v>Vũ Minh Tú</v>
      </c>
      <c r="D382" s="42" t="str">
        <f>[1]GD_CHUNG!D388</f>
        <v>NV Lái xe - VHTTB</v>
      </c>
      <c r="E382" s="13" t="str">
        <f>[1]GD_CHUNG!G388</f>
        <v>HD3N</v>
      </c>
      <c r="F382" s="14">
        <f>VLOOKUP(B382,[1]GD_LCD_HS_LNS!$B$4:$E$993,4,FALSE)</f>
        <v>4166000</v>
      </c>
      <c r="G382" s="54">
        <f>VLOOKUP(B382,[1]GD_CHUNG!$B$5:$N$532,13,FALSE)</f>
        <v>10524470154011</v>
      </c>
      <c r="H382" s="15">
        <f>VLOOKUP(B382,[1]GD_CHAM_CONG!$C$6:$AN$934,38,FALSE)</f>
        <v>27</v>
      </c>
      <c r="I382" s="15">
        <f>VLOOKUP(B382,[1]GD_CHAM_CONG!$C$6:$AS$934,39,FALSE)+VLOOKUP(B382,[1]GD_CHAM_CONG!$C$6:$AS$934,40,FALSE)+VLOOKUP(B382,[1]GD_CHAM_CONG!$C$6:$AS$934,41,FALSE)+VLOOKUP(B382,[1]GD_CHAM_CONG!$C$6:$AS$934,42,FALSE)+VLOOKUP(B382,[1]GD_CHAM_CONG!$C$6:$AS$934,43,FALSE)</f>
        <v>0</v>
      </c>
      <c r="J382" s="15">
        <f>VLOOKUP(B382,[1]GD_CHAM_CONG!$C$6:$AV$934,44,FALSE)+VLOOKUP(B382,[1]GD_CHAM_CONG!$C$6:$AV$934,45,FALSE)+VLOOKUP(B382,[1]GD_CHAM_CONG!$C$6:$AV$934,46,FALSE)</f>
        <v>0</v>
      </c>
      <c r="K382" s="15">
        <f>VLOOKUP(B382,[1]GD_CHAM_CONG!$C$6:$AW$934,47,FALSE)</f>
        <v>0</v>
      </c>
      <c r="L382" s="15">
        <f>VLOOKUP(B382,[1]GD_CHAM_CONG!$C$6:$AZ$934,48,FALSE)</f>
        <v>0</v>
      </c>
      <c r="M382" s="15">
        <f>VLOOKUP(B382,[1]GD_CHAM_CONG!$C$6:$BF$934,50,FALSE)+VLOOKUP(B382,[1]GD_CHAM_CONG!$C$6:$BF$934,51,FALSE)+VLOOKUP(B382,[1]GD_CHAM_CONG!$C$6:$BF$934,52,FALSE)+VLOOKUP(B382,[1]GD_CHAM_CONG!$C$6:$BF$934,53,FALSE)+VLOOKUP(B382,[1]GD_CHAM_CONG!$C$6:$BF$934,54,FALSE)</f>
        <v>0</v>
      </c>
      <c r="N382" s="16">
        <f>VLOOKUP(B382,[1]GD_CHAM_CONG!$C$1:$BK$473,61,FALSE)</f>
        <v>1.05</v>
      </c>
      <c r="O382" s="16">
        <f>VLOOKUP(B382,[1]GD_LCD_HS_LNS!$B$4:$F$469,5,FALSE)</f>
        <v>1.68</v>
      </c>
      <c r="P382" s="17">
        <f>VLOOKUP(B382,[1]RPT_LNS_LUONG_CHE_DO!$B$5:$BC$548,54,FALSE)</f>
        <v>7938000</v>
      </c>
      <c r="Q382" s="17">
        <f>VLOOKUP(B382,[1]RPT_LNS_LUONG_CHE_DO!$B$5:$CD$916,81,FALSE)</f>
        <v>0</v>
      </c>
      <c r="R382" s="17">
        <f>VLOOKUP(B382,[1]RPT_PHU_CAP_TN!$B$5:$G$992,6,FALSE)</f>
        <v>0</v>
      </c>
      <c r="S382" s="17">
        <f>VLOOKUP(B382,[1]RPT_TIEN_AN_TRUA!$B$5:$I$993,8,FALSE)</f>
        <v>680000</v>
      </c>
      <c r="T382" s="17">
        <f>VLOOKUP(B382,[1]RPT_LNS_LUONG_CHE_DO!$B$5:$BX$920,75,FALSE)+VLOOKUP(B382,[1]RPT_LNS_LUONG_CHE_DO!$B$5:$BY$920,76,FALSE)</f>
        <v>480692.30769230775</v>
      </c>
      <c r="U382" s="13">
        <f>VLOOKUP(B382,[1]RPT_CAC_KHOAN_GIAM_TRU!$B$4:$I$472,7,FALSE) + VLOOKUP(B382,[1]RPT_CAC_KHOAN_GIAM_TRU!$B$4:$I$472,8,FALSE)</f>
        <v>160230.76923076925</v>
      </c>
      <c r="V382" s="17">
        <f t="shared" si="8"/>
        <v>9098692.307692308</v>
      </c>
      <c r="W382" s="18">
        <f>VLOOKUP(B382,[1]RPT_BAO_HIEM!$B$5:$N$992,11,FALSE)</f>
        <v>333280</v>
      </c>
      <c r="X382" s="18">
        <f>VLOOKUP(B382,[1]RPT_BAO_HIEM!$B$5:$N$992,12,FALSE)</f>
        <v>62490</v>
      </c>
      <c r="Y382" s="18">
        <f>VLOOKUP(B382,[1]RPT_BAO_HIEM!$B$5:$N$992,13,FALSE)</f>
        <v>41660</v>
      </c>
      <c r="Z382" s="19">
        <f>MIN(VLOOKUP(B382,[1]RPT_DOAN_PHI!$B$5:$H$894,7,FALSE),115000)</f>
        <v>41660</v>
      </c>
      <c r="AA382" s="18">
        <f>VLOOKUP(B382,[1]RPT_THUE!$B$5:$H$850,7,FALSE)</f>
        <v>0</v>
      </c>
      <c r="AB382" s="18">
        <f t="shared" si="9"/>
        <v>479090</v>
      </c>
      <c r="AC382" s="20">
        <f t="shared" si="10"/>
        <v>8619602.307692308</v>
      </c>
      <c r="AD382" s="20"/>
      <c r="AE382" s="20"/>
      <c r="AF382" s="20">
        <f t="shared" si="11"/>
        <v>8619602.307692308</v>
      </c>
    </row>
    <row r="383" spans="1:32" ht="19.5" customHeight="1">
      <c r="A383" s="12">
        <f t="shared" si="13"/>
        <v>377</v>
      </c>
      <c r="B383" s="40">
        <f>[1]GD_CHUNG!B389</f>
        <v>10651</v>
      </c>
      <c r="C383" s="42" t="str">
        <f>[1]GD_CHUNG!C389</f>
        <v>Đỗ Văn Chính</v>
      </c>
      <c r="D383" s="42" t="str">
        <f>[1]GD_CHUNG!D389</f>
        <v>NV Lái xe - VHTTB</v>
      </c>
      <c r="E383" s="13" t="str">
        <f>[1]GD_CHUNG!G389</f>
        <v>HD3N</v>
      </c>
      <c r="F383" s="14">
        <f>VLOOKUP(B383,[1]GD_LCD_HS_LNS!$B$4:$E$993,4,FALSE)</f>
        <v>4166000</v>
      </c>
      <c r="G383" s="54">
        <f>VLOOKUP(B383,[1]GD_CHUNG!$B$5:$N$532,13,FALSE)</f>
        <v>10525139402018</v>
      </c>
      <c r="H383" s="15">
        <f>VLOOKUP(B383,[1]GD_CHAM_CONG!$C$6:$AN$934,38,FALSE)</f>
        <v>27</v>
      </c>
      <c r="I383" s="15">
        <f>VLOOKUP(B383,[1]GD_CHAM_CONG!$C$6:$AS$934,39,FALSE)+VLOOKUP(B383,[1]GD_CHAM_CONG!$C$6:$AS$934,40,FALSE)+VLOOKUP(B383,[1]GD_CHAM_CONG!$C$6:$AS$934,41,FALSE)+VLOOKUP(B383,[1]GD_CHAM_CONG!$C$6:$AS$934,42,FALSE)+VLOOKUP(B383,[1]GD_CHAM_CONG!$C$6:$AS$934,43,FALSE)</f>
        <v>0</v>
      </c>
      <c r="J383" s="15">
        <f>VLOOKUP(B383,[1]GD_CHAM_CONG!$C$6:$AV$934,44,FALSE)+VLOOKUP(B383,[1]GD_CHAM_CONG!$C$6:$AV$934,45,FALSE)+VLOOKUP(B383,[1]GD_CHAM_CONG!$C$6:$AV$934,46,FALSE)</f>
        <v>0</v>
      </c>
      <c r="K383" s="15">
        <f>VLOOKUP(B383,[1]GD_CHAM_CONG!$C$6:$AW$934,47,FALSE)</f>
        <v>0</v>
      </c>
      <c r="L383" s="15">
        <f>VLOOKUP(B383,[1]GD_CHAM_CONG!$C$6:$AZ$934,48,FALSE)</f>
        <v>0</v>
      </c>
      <c r="M383" s="15">
        <f>VLOOKUP(B383,[1]GD_CHAM_CONG!$C$6:$BF$934,50,FALSE)+VLOOKUP(B383,[1]GD_CHAM_CONG!$C$6:$BF$934,51,FALSE)+VLOOKUP(B383,[1]GD_CHAM_CONG!$C$6:$BF$934,52,FALSE)+VLOOKUP(B383,[1]GD_CHAM_CONG!$C$6:$BF$934,53,FALSE)+VLOOKUP(B383,[1]GD_CHAM_CONG!$C$6:$BF$934,54,FALSE)</f>
        <v>0</v>
      </c>
      <c r="N383" s="16">
        <f>VLOOKUP(B383,[1]GD_CHAM_CONG!$C$1:$BK$473,61,FALSE)</f>
        <v>0.96</v>
      </c>
      <c r="O383" s="16">
        <f>VLOOKUP(B383,[1]GD_LCD_HS_LNS!$B$4:$F$469,5,FALSE)</f>
        <v>1.68</v>
      </c>
      <c r="P383" s="17">
        <f>VLOOKUP(B383,[1]RPT_LNS_LUONG_CHE_DO!$B$5:$BC$548,54,FALSE)</f>
        <v>7257599.9999999991</v>
      </c>
      <c r="Q383" s="17">
        <f>VLOOKUP(B383,[1]RPT_LNS_LUONG_CHE_DO!$B$5:$CD$916,81,FALSE)</f>
        <v>0</v>
      </c>
      <c r="R383" s="17">
        <f>VLOOKUP(B383,[1]RPT_PHU_CAP_TN!$B$5:$G$992,6,FALSE)</f>
        <v>0</v>
      </c>
      <c r="S383" s="17">
        <f>VLOOKUP(B383,[1]RPT_TIEN_AN_TRUA!$B$5:$I$993,8,FALSE)</f>
        <v>680000</v>
      </c>
      <c r="T383" s="17">
        <f>VLOOKUP(B383,[1]RPT_LNS_LUONG_CHE_DO!$B$5:$BX$920,75,FALSE)+VLOOKUP(B383,[1]RPT_LNS_LUONG_CHE_DO!$B$5:$BY$920,76,FALSE)</f>
        <v>480692.30769230775</v>
      </c>
      <c r="U383" s="13">
        <f>VLOOKUP(B383,[1]RPT_CAC_KHOAN_GIAM_TRU!$B$4:$I$472,7,FALSE) + VLOOKUP(B383,[1]RPT_CAC_KHOAN_GIAM_TRU!$B$4:$I$472,8,FALSE)</f>
        <v>160230.76923076925</v>
      </c>
      <c r="V383" s="17">
        <f t="shared" si="8"/>
        <v>8418292.3076923061</v>
      </c>
      <c r="W383" s="18">
        <f>VLOOKUP(B383,[1]RPT_BAO_HIEM!$B$5:$N$992,11,FALSE)</f>
        <v>333280</v>
      </c>
      <c r="X383" s="18">
        <f>VLOOKUP(B383,[1]RPT_BAO_HIEM!$B$5:$N$992,12,FALSE)</f>
        <v>62490</v>
      </c>
      <c r="Y383" s="18">
        <f>VLOOKUP(B383,[1]RPT_BAO_HIEM!$B$5:$N$992,13,FALSE)</f>
        <v>41660</v>
      </c>
      <c r="Z383" s="19">
        <f>MIN(VLOOKUP(B383,[1]RPT_DOAN_PHI!$B$5:$H$894,7,FALSE),115000)</f>
        <v>41660</v>
      </c>
      <c r="AA383" s="18">
        <f>VLOOKUP(B383,[1]RPT_THUE!$B$5:$H$850,7,FALSE)</f>
        <v>0</v>
      </c>
      <c r="AB383" s="18">
        <f t="shared" si="9"/>
        <v>479090</v>
      </c>
      <c r="AC383" s="20">
        <f t="shared" si="10"/>
        <v>7939202.3076923061</v>
      </c>
      <c r="AD383" s="20"/>
      <c r="AE383" s="20"/>
      <c r="AF383" s="20">
        <f t="shared" si="11"/>
        <v>7939202.3076923061</v>
      </c>
    </row>
    <row r="384" spans="1:32" ht="19.5" customHeight="1">
      <c r="A384" s="12">
        <f t="shared" si="13"/>
        <v>378</v>
      </c>
      <c r="B384" s="40">
        <f>[1]GD_CHUNG!B390</f>
        <v>10656</v>
      </c>
      <c r="C384" s="42" t="str">
        <f>[1]GD_CHUNG!C390</f>
        <v>Bùi Việt Bắc</v>
      </c>
      <c r="D384" s="42" t="str">
        <f>[1]GD_CHUNG!D390</f>
        <v>NV Lái xe - VHTTB</v>
      </c>
      <c r="E384" s="13" t="str">
        <f>[1]GD_CHUNG!G390</f>
        <v>HD3N</v>
      </c>
      <c r="F384" s="14">
        <f>VLOOKUP(B384,[1]GD_LCD_HS_LNS!$B$4:$E$993,4,FALSE)</f>
        <v>4166000</v>
      </c>
      <c r="G384" s="54">
        <f>VLOOKUP(B384,[1]GD_CHUNG!$B$5:$N$532,13,FALSE)</f>
        <v>10525139458013</v>
      </c>
      <c r="H384" s="15">
        <f>VLOOKUP(B384,[1]GD_CHAM_CONG!$C$6:$AN$934,38,FALSE)</f>
        <v>27</v>
      </c>
      <c r="I384" s="15">
        <f>VLOOKUP(B384,[1]GD_CHAM_CONG!$C$6:$AS$934,39,FALSE)+VLOOKUP(B384,[1]GD_CHAM_CONG!$C$6:$AS$934,40,FALSE)+VLOOKUP(B384,[1]GD_CHAM_CONG!$C$6:$AS$934,41,FALSE)+VLOOKUP(B384,[1]GD_CHAM_CONG!$C$6:$AS$934,42,FALSE)+VLOOKUP(B384,[1]GD_CHAM_CONG!$C$6:$AS$934,43,FALSE)</f>
        <v>0</v>
      </c>
      <c r="J384" s="15">
        <f>VLOOKUP(B384,[1]GD_CHAM_CONG!$C$6:$AV$934,44,FALSE)+VLOOKUP(B384,[1]GD_CHAM_CONG!$C$6:$AV$934,45,FALSE)+VLOOKUP(B384,[1]GD_CHAM_CONG!$C$6:$AV$934,46,FALSE)</f>
        <v>0</v>
      </c>
      <c r="K384" s="15">
        <f>VLOOKUP(B384,[1]GD_CHAM_CONG!$C$6:$AW$934,47,FALSE)</f>
        <v>0</v>
      </c>
      <c r="L384" s="15">
        <f>VLOOKUP(B384,[1]GD_CHAM_CONG!$C$6:$AZ$934,48,FALSE)</f>
        <v>0</v>
      </c>
      <c r="M384" s="15">
        <f>VLOOKUP(B384,[1]GD_CHAM_CONG!$C$6:$BF$934,50,FALSE)+VLOOKUP(B384,[1]GD_CHAM_CONG!$C$6:$BF$934,51,FALSE)+VLOOKUP(B384,[1]GD_CHAM_CONG!$C$6:$BF$934,52,FALSE)+VLOOKUP(B384,[1]GD_CHAM_CONG!$C$6:$BF$934,53,FALSE)+VLOOKUP(B384,[1]GD_CHAM_CONG!$C$6:$BF$934,54,FALSE)</f>
        <v>0</v>
      </c>
      <c r="N384" s="16">
        <f>VLOOKUP(B384,[1]GD_CHAM_CONG!$C$1:$BK$473,61,FALSE)</f>
        <v>0.9</v>
      </c>
      <c r="O384" s="16">
        <f>VLOOKUP(B384,[1]GD_LCD_HS_LNS!$B$4:$F$469,5,FALSE)</f>
        <v>1.68</v>
      </c>
      <c r="P384" s="17">
        <f>VLOOKUP(B384,[1]RPT_LNS_LUONG_CHE_DO!$B$5:$BC$548,54,FALSE)</f>
        <v>6804000</v>
      </c>
      <c r="Q384" s="17">
        <f>VLOOKUP(B384,[1]RPT_LNS_LUONG_CHE_DO!$B$5:$CD$916,81,FALSE)</f>
        <v>0</v>
      </c>
      <c r="R384" s="17">
        <f>VLOOKUP(B384,[1]RPT_PHU_CAP_TN!$B$5:$G$992,6,FALSE)</f>
        <v>0</v>
      </c>
      <c r="S384" s="17">
        <f>VLOOKUP(B384,[1]RPT_TIEN_AN_TRUA!$B$5:$I$993,8,FALSE)</f>
        <v>680000</v>
      </c>
      <c r="T384" s="17">
        <f>VLOOKUP(B384,[1]RPT_LNS_LUONG_CHE_DO!$B$5:$BX$920,75,FALSE)+VLOOKUP(B384,[1]RPT_LNS_LUONG_CHE_DO!$B$5:$BY$920,76,FALSE)</f>
        <v>480692.30769230775</v>
      </c>
      <c r="U384" s="13">
        <f>VLOOKUP(B384,[1]RPT_CAC_KHOAN_GIAM_TRU!$B$4:$I$472,7,FALSE) + VLOOKUP(B384,[1]RPT_CAC_KHOAN_GIAM_TRU!$B$4:$I$472,8,FALSE)</f>
        <v>160230.76923076925</v>
      </c>
      <c r="V384" s="17">
        <f t="shared" si="8"/>
        <v>7964692.307692308</v>
      </c>
      <c r="W384" s="18">
        <f>VLOOKUP(B384,[1]RPT_BAO_HIEM!$B$5:$N$992,11,FALSE)</f>
        <v>333280</v>
      </c>
      <c r="X384" s="18">
        <f>VLOOKUP(B384,[1]RPT_BAO_HIEM!$B$5:$N$992,12,FALSE)</f>
        <v>62490</v>
      </c>
      <c r="Y384" s="18">
        <f>VLOOKUP(B384,[1]RPT_BAO_HIEM!$B$5:$N$992,13,FALSE)</f>
        <v>41660</v>
      </c>
      <c r="Z384" s="19">
        <f>MIN(VLOOKUP(B384,[1]RPT_DOAN_PHI!$B$5:$H$894,7,FALSE),115000)</f>
        <v>41660</v>
      </c>
      <c r="AA384" s="18">
        <f>VLOOKUP(B384,[1]RPT_THUE!$B$5:$H$850,7,FALSE)</f>
        <v>0</v>
      </c>
      <c r="AB384" s="18">
        <f t="shared" si="9"/>
        <v>479090</v>
      </c>
      <c r="AC384" s="20">
        <f t="shared" si="10"/>
        <v>7485602.307692308</v>
      </c>
      <c r="AD384" s="21"/>
      <c r="AE384" s="20"/>
      <c r="AF384" s="20">
        <f t="shared" si="11"/>
        <v>7485602.307692308</v>
      </c>
    </row>
    <row r="385" spans="1:32" ht="19.5" customHeight="1">
      <c r="A385" s="12">
        <f t="shared" si="13"/>
        <v>379</v>
      </c>
      <c r="B385" s="40">
        <f>[1]GD_CHUNG!B391</f>
        <v>10658</v>
      </c>
      <c r="C385" s="42" t="str">
        <f>[1]GD_CHUNG!C391</f>
        <v>Nguyễn Phương Tuấn</v>
      </c>
      <c r="D385" s="42" t="str">
        <f>[1]GD_CHUNG!D391</f>
        <v>NV Lái xe - VHTTB</v>
      </c>
      <c r="E385" s="13" t="str">
        <f>[1]GD_CHUNG!G391</f>
        <v>HD3N</v>
      </c>
      <c r="F385" s="14">
        <f>VLOOKUP(B385,[1]GD_LCD_HS_LNS!$B$4:$E$993,4,FALSE)</f>
        <v>4166000</v>
      </c>
      <c r="G385" s="54">
        <f>VLOOKUP(B385,[1]GD_CHUNG!$B$5:$N$532,13,FALSE)</f>
        <v>10525139448018</v>
      </c>
      <c r="H385" s="15">
        <f>VLOOKUP(B385,[1]GD_CHAM_CONG!$C$6:$AN$934,38,FALSE)</f>
        <v>27</v>
      </c>
      <c r="I385" s="15">
        <f>VLOOKUP(B385,[1]GD_CHAM_CONG!$C$6:$AS$934,39,FALSE)+VLOOKUP(B385,[1]GD_CHAM_CONG!$C$6:$AS$934,40,FALSE)+VLOOKUP(B385,[1]GD_CHAM_CONG!$C$6:$AS$934,41,FALSE)+VLOOKUP(B385,[1]GD_CHAM_CONG!$C$6:$AS$934,42,FALSE)+VLOOKUP(B385,[1]GD_CHAM_CONG!$C$6:$AS$934,43,FALSE)</f>
        <v>0</v>
      </c>
      <c r="J385" s="15">
        <f>VLOOKUP(B385,[1]GD_CHAM_CONG!$C$6:$AV$934,44,FALSE)+VLOOKUP(B385,[1]GD_CHAM_CONG!$C$6:$AV$934,45,FALSE)+VLOOKUP(B385,[1]GD_CHAM_CONG!$C$6:$AV$934,46,FALSE)</f>
        <v>0</v>
      </c>
      <c r="K385" s="15">
        <f>VLOOKUP(B385,[1]GD_CHAM_CONG!$C$6:$AW$934,47,FALSE)</f>
        <v>0</v>
      </c>
      <c r="L385" s="15">
        <f>VLOOKUP(B385,[1]GD_CHAM_CONG!$C$6:$AZ$934,48,FALSE)</f>
        <v>0</v>
      </c>
      <c r="M385" s="15">
        <f>VLOOKUP(B385,[1]GD_CHAM_CONG!$C$6:$BF$934,50,FALSE)+VLOOKUP(B385,[1]GD_CHAM_CONG!$C$6:$BF$934,51,FALSE)+VLOOKUP(B385,[1]GD_CHAM_CONG!$C$6:$BF$934,52,FALSE)+VLOOKUP(B385,[1]GD_CHAM_CONG!$C$6:$BF$934,53,FALSE)+VLOOKUP(B385,[1]GD_CHAM_CONG!$C$6:$BF$934,54,FALSE)</f>
        <v>0</v>
      </c>
      <c r="N385" s="16">
        <f>VLOOKUP(B385,[1]GD_CHAM_CONG!$C$1:$BK$473,61,FALSE)</f>
        <v>1</v>
      </c>
      <c r="O385" s="16">
        <f>VLOOKUP(B385,[1]GD_LCD_HS_LNS!$B$4:$F$469,5,FALSE)</f>
        <v>1.68</v>
      </c>
      <c r="P385" s="17">
        <f>VLOOKUP(B385,[1]RPT_LNS_LUONG_CHE_DO!$B$5:$BC$548,54,FALSE)</f>
        <v>7560000</v>
      </c>
      <c r="Q385" s="17">
        <f>VLOOKUP(B385,[1]RPT_LNS_LUONG_CHE_DO!$B$5:$CD$916,81,FALSE)</f>
        <v>0</v>
      </c>
      <c r="R385" s="17">
        <f>VLOOKUP(B385,[1]RPT_PHU_CAP_TN!$B$5:$G$992,6,FALSE)</f>
        <v>0</v>
      </c>
      <c r="S385" s="17">
        <f>VLOOKUP(B385,[1]RPT_TIEN_AN_TRUA!$B$5:$I$993,8,FALSE)</f>
        <v>680000</v>
      </c>
      <c r="T385" s="17">
        <f>VLOOKUP(B385,[1]RPT_LNS_LUONG_CHE_DO!$B$5:$BX$920,75,FALSE)+VLOOKUP(B385,[1]RPT_LNS_LUONG_CHE_DO!$B$5:$BY$920,76,FALSE)</f>
        <v>480692.30769230775</v>
      </c>
      <c r="U385" s="13">
        <f>VLOOKUP(B385,[1]RPT_CAC_KHOAN_GIAM_TRU!$B$4:$I$472,7,FALSE) + VLOOKUP(B385,[1]RPT_CAC_KHOAN_GIAM_TRU!$B$4:$I$472,8,FALSE)</f>
        <v>160230.76923076925</v>
      </c>
      <c r="V385" s="17">
        <f t="shared" si="8"/>
        <v>8720692.307692308</v>
      </c>
      <c r="W385" s="18">
        <f>VLOOKUP(B385,[1]RPT_BAO_HIEM!$B$5:$N$992,11,FALSE)</f>
        <v>333280</v>
      </c>
      <c r="X385" s="18">
        <f>VLOOKUP(B385,[1]RPT_BAO_HIEM!$B$5:$N$992,12,FALSE)</f>
        <v>62490</v>
      </c>
      <c r="Y385" s="18">
        <f>VLOOKUP(B385,[1]RPT_BAO_HIEM!$B$5:$N$992,13,FALSE)</f>
        <v>41660</v>
      </c>
      <c r="Z385" s="19">
        <f>MIN(VLOOKUP(B385,[1]RPT_DOAN_PHI!$B$5:$H$894,7,FALSE),115000)</f>
        <v>41660</v>
      </c>
      <c r="AA385" s="18">
        <f>VLOOKUP(B385,[1]RPT_THUE!$B$5:$H$850,7,FALSE)</f>
        <v>0</v>
      </c>
      <c r="AB385" s="18">
        <f t="shared" si="9"/>
        <v>479090</v>
      </c>
      <c r="AC385" s="20">
        <f t="shared" si="10"/>
        <v>8241602.307692308</v>
      </c>
      <c r="AD385" s="20"/>
      <c r="AE385" s="20"/>
      <c r="AF385" s="20">
        <f t="shared" si="11"/>
        <v>8241602.307692308</v>
      </c>
    </row>
    <row r="386" spans="1:32" ht="19.5" customHeight="1">
      <c r="A386" s="12">
        <f t="shared" si="13"/>
        <v>380</v>
      </c>
      <c r="B386" s="40">
        <f>[1]GD_CHUNG!B392</f>
        <v>10665</v>
      </c>
      <c r="C386" s="42" t="str">
        <f>[1]GD_CHUNG!C392</f>
        <v>Trần Hồng Sơn</v>
      </c>
      <c r="D386" s="42" t="str">
        <f>[1]GD_CHUNG!D392</f>
        <v>NV Lái xe - VHTTB</v>
      </c>
      <c r="E386" s="13" t="str">
        <f>[1]GD_CHUNG!G392</f>
        <v>HD3N</v>
      </c>
      <c r="F386" s="14">
        <f>VLOOKUP(B386,[1]GD_LCD_HS_LNS!$B$4:$E$993,4,FALSE)</f>
        <v>4166000</v>
      </c>
      <c r="G386" s="54">
        <f>VLOOKUP(B386,[1]GD_CHUNG!$B$5:$N$532,13,FALSE)</f>
        <v>10525139467012</v>
      </c>
      <c r="H386" s="15">
        <f>VLOOKUP(B386,[1]GD_CHAM_CONG!$C$6:$AN$934,38,FALSE)</f>
        <v>27</v>
      </c>
      <c r="I386" s="15">
        <f>VLOOKUP(B386,[1]GD_CHAM_CONG!$C$6:$AS$934,39,FALSE)+VLOOKUP(B386,[1]GD_CHAM_CONG!$C$6:$AS$934,40,FALSE)+VLOOKUP(B386,[1]GD_CHAM_CONG!$C$6:$AS$934,41,FALSE)+VLOOKUP(B386,[1]GD_CHAM_CONG!$C$6:$AS$934,42,FALSE)+VLOOKUP(B386,[1]GD_CHAM_CONG!$C$6:$AS$934,43,FALSE)</f>
        <v>0</v>
      </c>
      <c r="J386" s="15">
        <f>VLOOKUP(B386,[1]GD_CHAM_CONG!$C$6:$AV$934,44,FALSE)+VLOOKUP(B386,[1]GD_CHAM_CONG!$C$6:$AV$934,45,FALSE)+VLOOKUP(B386,[1]GD_CHAM_CONG!$C$6:$AV$934,46,FALSE)</f>
        <v>0</v>
      </c>
      <c r="K386" s="15">
        <f>VLOOKUP(B386,[1]GD_CHAM_CONG!$C$6:$AW$934,47,FALSE)</f>
        <v>0</v>
      </c>
      <c r="L386" s="15">
        <f>VLOOKUP(B386,[1]GD_CHAM_CONG!$C$6:$AZ$934,48,FALSE)</f>
        <v>0</v>
      </c>
      <c r="M386" s="15">
        <f>VLOOKUP(B386,[1]GD_CHAM_CONG!$C$6:$BF$934,50,FALSE)+VLOOKUP(B386,[1]GD_CHAM_CONG!$C$6:$BF$934,51,FALSE)+VLOOKUP(B386,[1]GD_CHAM_CONG!$C$6:$BF$934,52,FALSE)+VLOOKUP(B386,[1]GD_CHAM_CONG!$C$6:$BF$934,53,FALSE)+VLOOKUP(B386,[1]GD_CHAM_CONG!$C$6:$BF$934,54,FALSE)</f>
        <v>0</v>
      </c>
      <c r="N386" s="16">
        <f>VLOOKUP(B386,[1]GD_CHAM_CONG!$C$1:$BK$473,61,FALSE)</f>
        <v>1</v>
      </c>
      <c r="O386" s="16">
        <f>VLOOKUP(B386,[1]GD_LCD_HS_LNS!$B$4:$F$469,5,FALSE)</f>
        <v>1.68</v>
      </c>
      <c r="P386" s="17">
        <f>VLOOKUP(B386,[1]RPT_LNS_LUONG_CHE_DO!$B$5:$BC$548,54,FALSE)</f>
        <v>7560000</v>
      </c>
      <c r="Q386" s="17">
        <f>VLOOKUP(B386,[1]RPT_LNS_LUONG_CHE_DO!$B$5:$CD$916,81,FALSE)</f>
        <v>0</v>
      </c>
      <c r="R386" s="17">
        <f>VLOOKUP(B386,[1]RPT_PHU_CAP_TN!$B$5:$G$992,6,FALSE)</f>
        <v>0</v>
      </c>
      <c r="S386" s="17">
        <f>VLOOKUP(B386,[1]RPT_TIEN_AN_TRUA!$B$5:$I$993,8,FALSE)</f>
        <v>680000</v>
      </c>
      <c r="T386" s="17">
        <f>VLOOKUP(B386,[1]RPT_LNS_LUONG_CHE_DO!$B$5:$BX$920,75,FALSE)+VLOOKUP(B386,[1]RPT_LNS_LUONG_CHE_DO!$B$5:$BY$920,76,FALSE)</f>
        <v>480692.30769230775</v>
      </c>
      <c r="U386" s="13">
        <f>VLOOKUP(B386,[1]RPT_CAC_KHOAN_GIAM_TRU!$B$4:$I$472,7,FALSE) + VLOOKUP(B386,[1]RPT_CAC_KHOAN_GIAM_TRU!$B$4:$I$472,8,FALSE)</f>
        <v>160230.76923076925</v>
      </c>
      <c r="V386" s="17">
        <f t="shared" si="8"/>
        <v>8720692.307692308</v>
      </c>
      <c r="W386" s="18">
        <f>VLOOKUP(B386,[1]RPT_BAO_HIEM!$B$5:$N$992,11,FALSE)</f>
        <v>333280</v>
      </c>
      <c r="X386" s="18">
        <f>VLOOKUP(B386,[1]RPT_BAO_HIEM!$B$5:$N$992,12,FALSE)</f>
        <v>62490</v>
      </c>
      <c r="Y386" s="18">
        <f>VLOOKUP(B386,[1]RPT_BAO_HIEM!$B$5:$N$992,13,FALSE)</f>
        <v>41660</v>
      </c>
      <c r="Z386" s="19">
        <f>MIN(VLOOKUP(B386,[1]RPT_DOAN_PHI!$B$5:$H$894,7,FALSE),115000)</f>
        <v>41660</v>
      </c>
      <c r="AA386" s="18">
        <f>VLOOKUP(B386,[1]RPT_THUE!$B$5:$H$850,7,FALSE)</f>
        <v>0</v>
      </c>
      <c r="AB386" s="18">
        <f t="shared" si="9"/>
        <v>479090</v>
      </c>
      <c r="AC386" s="20">
        <f t="shared" si="10"/>
        <v>8241602.307692308</v>
      </c>
      <c r="AD386" s="20"/>
      <c r="AE386" s="20"/>
      <c r="AF386" s="20">
        <f t="shared" si="11"/>
        <v>8241602.307692308</v>
      </c>
    </row>
    <row r="387" spans="1:32" ht="19.5" customHeight="1">
      <c r="A387" s="12">
        <f t="shared" si="13"/>
        <v>381</v>
      </c>
      <c r="B387" s="40">
        <f>[1]GD_CHUNG!B393</f>
        <v>10671</v>
      </c>
      <c r="C387" s="42" t="str">
        <f>[1]GD_CHUNG!C393</f>
        <v>Lê Đức Duy</v>
      </c>
      <c r="D387" s="42" t="str">
        <f>[1]GD_CHUNG!D393</f>
        <v>NV Lái xe - VHTTB</v>
      </c>
      <c r="E387" s="13" t="str">
        <f>[1]GD_CHUNG!G393</f>
        <v>HD3N</v>
      </c>
      <c r="F387" s="14">
        <f>VLOOKUP(B387,[1]GD_LCD_HS_LNS!$B$4:$E$993,4,FALSE)</f>
        <v>4166000</v>
      </c>
      <c r="G387" s="54">
        <f>VLOOKUP(B387,[1]GD_CHUNG!$B$5:$N$532,13,FALSE)</f>
        <v>10522089555013</v>
      </c>
      <c r="H387" s="15">
        <f>VLOOKUP(B387,[1]GD_CHAM_CONG!$C$6:$AN$934,38,FALSE)</f>
        <v>27</v>
      </c>
      <c r="I387" s="15">
        <f>VLOOKUP(B387,[1]GD_CHAM_CONG!$C$6:$AS$934,39,FALSE)+VLOOKUP(B387,[1]GD_CHAM_CONG!$C$6:$AS$934,40,FALSE)+VLOOKUP(B387,[1]GD_CHAM_CONG!$C$6:$AS$934,41,FALSE)+VLOOKUP(B387,[1]GD_CHAM_CONG!$C$6:$AS$934,42,FALSE)+VLOOKUP(B387,[1]GD_CHAM_CONG!$C$6:$AS$934,43,FALSE)</f>
        <v>0</v>
      </c>
      <c r="J387" s="15">
        <f>VLOOKUP(B387,[1]GD_CHAM_CONG!$C$6:$AV$934,44,FALSE)+VLOOKUP(B387,[1]GD_CHAM_CONG!$C$6:$AV$934,45,FALSE)+VLOOKUP(B387,[1]GD_CHAM_CONG!$C$6:$AV$934,46,FALSE)</f>
        <v>0</v>
      </c>
      <c r="K387" s="15">
        <f>VLOOKUP(B387,[1]GD_CHAM_CONG!$C$6:$AW$934,47,FALSE)</f>
        <v>0</v>
      </c>
      <c r="L387" s="15">
        <f>VLOOKUP(B387,[1]GD_CHAM_CONG!$C$6:$AZ$934,48,FALSE)</f>
        <v>0</v>
      </c>
      <c r="M387" s="15">
        <f>VLOOKUP(B387,[1]GD_CHAM_CONG!$C$6:$BF$934,50,FALSE)+VLOOKUP(B387,[1]GD_CHAM_CONG!$C$6:$BF$934,51,FALSE)+VLOOKUP(B387,[1]GD_CHAM_CONG!$C$6:$BF$934,52,FALSE)+VLOOKUP(B387,[1]GD_CHAM_CONG!$C$6:$BF$934,53,FALSE)+VLOOKUP(B387,[1]GD_CHAM_CONG!$C$6:$BF$934,54,FALSE)</f>
        <v>0</v>
      </c>
      <c r="N387" s="16">
        <f>VLOOKUP(B387,[1]GD_CHAM_CONG!$C$1:$BK$473,61,FALSE)</f>
        <v>0.96</v>
      </c>
      <c r="O387" s="16">
        <f>VLOOKUP(B387,[1]GD_LCD_HS_LNS!$B$4:$F$469,5,FALSE)</f>
        <v>1.68</v>
      </c>
      <c r="P387" s="17">
        <f>VLOOKUP(B387,[1]RPT_LNS_LUONG_CHE_DO!$B$5:$BC$548,54,FALSE)</f>
        <v>7257599.9999999991</v>
      </c>
      <c r="Q387" s="17">
        <f>VLOOKUP(B387,[1]RPT_LNS_LUONG_CHE_DO!$B$5:$CD$916,81,FALSE)</f>
        <v>0</v>
      </c>
      <c r="R387" s="17">
        <f>VLOOKUP(B387,[1]RPT_PHU_CAP_TN!$B$5:$G$992,6,FALSE)</f>
        <v>0</v>
      </c>
      <c r="S387" s="17">
        <f>VLOOKUP(B387,[1]RPT_TIEN_AN_TRUA!$B$5:$I$993,8,FALSE)</f>
        <v>680000</v>
      </c>
      <c r="T387" s="17">
        <f>VLOOKUP(B387,[1]RPT_LNS_LUONG_CHE_DO!$B$5:$BX$920,75,FALSE)+VLOOKUP(B387,[1]RPT_LNS_LUONG_CHE_DO!$B$5:$BY$920,76,FALSE)</f>
        <v>480692.30769230775</v>
      </c>
      <c r="U387" s="13">
        <f>VLOOKUP(B387,[1]RPT_CAC_KHOAN_GIAM_TRU!$B$4:$I$472,7,FALSE) + VLOOKUP(B387,[1]RPT_CAC_KHOAN_GIAM_TRU!$B$4:$I$472,8,FALSE)</f>
        <v>160230.76923076925</v>
      </c>
      <c r="V387" s="17">
        <f t="shared" si="8"/>
        <v>8418292.3076923061</v>
      </c>
      <c r="W387" s="18">
        <f>VLOOKUP(B387,[1]RPT_BAO_HIEM!$B$5:$N$992,11,FALSE)</f>
        <v>333280</v>
      </c>
      <c r="X387" s="18">
        <f>VLOOKUP(B387,[1]RPT_BAO_HIEM!$B$5:$N$992,12,FALSE)</f>
        <v>62490</v>
      </c>
      <c r="Y387" s="18">
        <f>VLOOKUP(B387,[1]RPT_BAO_HIEM!$B$5:$N$992,13,FALSE)</f>
        <v>41660</v>
      </c>
      <c r="Z387" s="19">
        <f>MIN(VLOOKUP(B387,[1]RPT_DOAN_PHI!$B$5:$H$894,7,FALSE),115000)</f>
        <v>41660</v>
      </c>
      <c r="AA387" s="18">
        <f>VLOOKUP(B387,[1]RPT_THUE!$B$5:$H$850,7,FALSE)</f>
        <v>0</v>
      </c>
      <c r="AB387" s="18">
        <f t="shared" si="9"/>
        <v>479090</v>
      </c>
      <c r="AC387" s="20">
        <f t="shared" si="10"/>
        <v>7939202.3076923061</v>
      </c>
      <c r="AD387" s="21"/>
      <c r="AE387" s="20"/>
      <c r="AF387" s="20">
        <f t="shared" si="11"/>
        <v>7939202.3076923061</v>
      </c>
    </row>
    <row r="388" spans="1:32" ht="19.5" customHeight="1">
      <c r="A388" s="12">
        <f t="shared" si="13"/>
        <v>382</v>
      </c>
      <c r="B388" s="40">
        <f>[1]GD_CHUNG!B394</f>
        <v>10673</v>
      </c>
      <c r="C388" s="42" t="str">
        <f>[1]GD_CHUNG!C394</f>
        <v>Đặng Xuân Sơn</v>
      </c>
      <c r="D388" s="42" t="str">
        <f>[1]GD_CHUNG!D394</f>
        <v>NV Lái xe - VHTTB</v>
      </c>
      <c r="E388" s="13" t="str">
        <f>[1]GD_CHUNG!G394</f>
        <v>HDKX</v>
      </c>
      <c r="F388" s="14">
        <f>VLOOKUP(B388,[1]GD_LCD_HS_LNS!$B$4:$E$993,4,FALSE)</f>
        <v>4166000</v>
      </c>
      <c r="G388" s="54">
        <f>VLOOKUP(B388,[1]GD_CHUNG!$B$5:$N$532,13,FALSE)</f>
        <v>10522162937019</v>
      </c>
      <c r="H388" s="15">
        <f>VLOOKUP(B388,[1]GD_CHAM_CONG!$C$6:$AN$934,38,FALSE)</f>
        <v>27</v>
      </c>
      <c r="I388" s="15">
        <f>VLOOKUP(B388,[1]GD_CHAM_CONG!$C$6:$AS$934,39,FALSE)+VLOOKUP(B388,[1]GD_CHAM_CONG!$C$6:$AS$934,40,FALSE)+VLOOKUP(B388,[1]GD_CHAM_CONG!$C$6:$AS$934,41,FALSE)+VLOOKUP(B388,[1]GD_CHAM_CONG!$C$6:$AS$934,42,FALSE)+VLOOKUP(B388,[1]GD_CHAM_CONG!$C$6:$AS$934,43,FALSE)</f>
        <v>0</v>
      </c>
      <c r="J388" s="15">
        <f>VLOOKUP(B388,[1]GD_CHAM_CONG!$C$6:$AV$934,44,FALSE)+VLOOKUP(B388,[1]GD_CHAM_CONG!$C$6:$AV$934,45,FALSE)+VLOOKUP(B388,[1]GD_CHAM_CONG!$C$6:$AV$934,46,FALSE)</f>
        <v>0</v>
      </c>
      <c r="K388" s="15">
        <f>VLOOKUP(B388,[1]GD_CHAM_CONG!$C$6:$AW$934,47,FALSE)</f>
        <v>0</v>
      </c>
      <c r="L388" s="15">
        <f>VLOOKUP(B388,[1]GD_CHAM_CONG!$C$6:$AZ$934,48,FALSE)</f>
        <v>0</v>
      </c>
      <c r="M388" s="15">
        <f>VLOOKUP(B388,[1]GD_CHAM_CONG!$C$6:$BF$934,50,FALSE)+VLOOKUP(B388,[1]GD_CHAM_CONG!$C$6:$BF$934,51,FALSE)+VLOOKUP(B388,[1]GD_CHAM_CONG!$C$6:$BF$934,52,FALSE)+VLOOKUP(B388,[1]GD_CHAM_CONG!$C$6:$BF$934,53,FALSE)+VLOOKUP(B388,[1]GD_CHAM_CONG!$C$6:$BF$934,54,FALSE)</f>
        <v>0</v>
      </c>
      <c r="N388" s="16">
        <f>VLOOKUP(B388,[1]GD_CHAM_CONG!$C$1:$BK$473,61,FALSE)</f>
        <v>1</v>
      </c>
      <c r="O388" s="16">
        <f>VLOOKUP(B388,[1]GD_LCD_HS_LNS!$B$4:$F$469,5,FALSE)</f>
        <v>1.68</v>
      </c>
      <c r="P388" s="17">
        <f>VLOOKUP(B388,[1]RPT_LNS_LUONG_CHE_DO!$B$5:$BC$548,54,FALSE)</f>
        <v>7560000</v>
      </c>
      <c r="Q388" s="17">
        <f>VLOOKUP(B388,[1]RPT_LNS_LUONG_CHE_DO!$B$5:$CD$916,81,FALSE)</f>
        <v>0</v>
      </c>
      <c r="R388" s="17">
        <f>VLOOKUP(B388,[1]RPT_PHU_CAP_TN!$B$5:$G$992,6,FALSE)</f>
        <v>0</v>
      </c>
      <c r="S388" s="17">
        <f>VLOOKUP(B388,[1]RPT_TIEN_AN_TRUA!$B$5:$I$993,8,FALSE)</f>
        <v>680000</v>
      </c>
      <c r="T388" s="17">
        <f>VLOOKUP(B388,[1]RPT_LNS_LUONG_CHE_DO!$B$5:$BX$920,75,FALSE)+VLOOKUP(B388,[1]RPT_LNS_LUONG_CHE_DO!$B$5:$BY$920,76,FALSE)</f>
        <v>480692.30769230775</v>
      </c>
      <c r="U388" s="13">
        <f>VLOOKUP(B388,[1]RPT_CAC_KHOAN_GIAM_TRU!$B$4:$I$472,7,FALSE) + VLOOKUP(B388,[1]RPT_CAC_KHOAN_GIAM_TRU!$B$4:$I$472,8,FALSE)</f>
        <v>160230.76923076925</v>
      </c>
      <c r="V388" s="17">
        <f t="shared" si="8"/>
        <v>8720692.307692308</v>
      </c>
      <c r="W388" s="18">
        <f>VLOOKUP(B388,[1]RPT_BAO_HIEM!$B$5:$N$992,11,FALSE)</f>
        <v>333280</v>
      </c>
      <c r="X388" s="18">
        <f>VLOOKUP(B388,[1]RPT_BAO_HIEM!$B$5:$N$992,12,FALSE)</f>
        <v>62490</v>
      </c>
      <c r="Y388" s="18">
        <f>VLOOKUP(B388,[1]RPT_BAO_HIEM!$B$5:$N$992,13,FALSE)</f>
        <v>41660</v>
      </c>
      <c r="Z388" s="19">
        <f>MIN(VLOOKUP(B388,[1]RPT_DOAN_PHI!$B$5:$H$894,7,FALSE),115000)</f>
        <v>41660</v>
      </c>
      <c r="AA388" s="18">
        <f>VLOOKUP(B388,[1]RPT_THUE!$B$5:$H$850,7,FALSE)</f>
        <v>0</v>
      </c>
      <c r="AB388" s="18">
        <f t="shared" si="9"/>
        <v>479090</v>
      </c>
      <c r="AC388" s="20">
        <f t="shared" si="10"/>
        <v>8241602.307692308</v>
      </c>
      <c r="AD388" s="21"/>
      <c r="AE388" s="20"/>
      <c r="AF388" s="20">
        <f t="shared" si="11"/>
        <v>8241602.307692308</v>
      </c>
    </row>
    <row r="389" spans="1:32" ht="19.5" customHeight="1">
      <c r="A389" s="12">
        <f t="shared" si="13"/>
        <v>383</v>
      </c>
      <c r="B389" s="40">
        <f>[1]GD_CHUNG!B395</f>
        <v>11091</v>
      </c>
      <c r="C389" s="42" t="str">
        <f>[1]GD_CHUNG!C395</f>
        <v>Nguyễn Như Cương</v>
      </c>
      <c r="D389" s="42" t="str">
        <f>[1]GD_CHUNG!D395</f>
        <v>NV Lái xe - VHTTB</v>
      </c>
      <c r="E389" s="13" t="str">
        <f>[1]GD_CHUNG!G395</f>
        <v>HD3N</v>
      </c>
      <c r="F389" s="14">
        <f>VLOOKUP(B389,[1]GD_LCD_HS_LNS!$B$4:$E$993,4,FALSE)</f>
        <v>4166000</v>
      </c>
      <c r="G389" s="54">
        <f>VLOOKUP(B389,[1]GD_CHUNG!$B$5:$N$532,13,FALSE)</f>
        <v>19026970130012</v>
      </c>
      <c r="H389" s="15">
        <f>VLOOKUP(B389,[1]GD_CHAM_CONG!$C$6:$AN$934,38,FALSE)</f>
        <v>27</v>
      </c>
      <c r="I389" s="15">
        <f>VLOOKUP(B389,[1]GD_CHAM_CONG!$C$6:$AS$934,39,FALSE)+VLOOKUP(B389,[1]GD_CHAM_CONG!$C$6:$AS$934,40,FALSE)+VLOOKUP(B389,[1]GD_CHAM_CONG!$C$6:$AS$934,41,FALSE)+VLOOKUP(B389,[1]GD_CHAM_CONG!$C$6:$AS$934,42,FALSE)+VLOOKUP(B389,[1]GD_CHAM_CONG!$C$6:$AS$934,43,FALSE)</f>
        <v>0</v>
      </c>
      <c r="J389" s="15">
        <f>VLOOKUP(B389,[1]GD_CHAM_CONG!$C$6:$AV$934,44,FALSE)+VLOOKUP(B389,[1]GD_CHAM_CONG!$C$6:$AV$934,45,FALSE)+VLOOKUP(B389,[1]GD_CHAM_CONG!$C$6:$AV$934,46,FALSE)</f>
        <v>0</v>
      </c>
      <c r="K389" s="15">
        <f>VLOOKUP(B389,[1]GD_CHAM_CONG!$C$6:$AW$934,47,FALSE)</f>
        <v>0</v>
      </c>
      <c r="L389" s="15">
        <f>VLOOKUP(B389,[1]GD_CHAM_CONG!$C$6:$AZ$934,48,FALSE)</f>
        <v>0</v>
      </c>
      <c r="M389" s="15">
        <f>VLOOKUP(B389,[1]GD_CHAM_CONG!$C$6:$BF$934,50,FALSE)+VLOOKUP(B389,[1]GD_CHAM_CONG!$C$6:$BF$934,51,FALSE)+VLOOKUP(B389,[1]GD_CHAM_CONG!$C$6:$BF$934,52,FALSE)+VLOOKUP(B389,[1]GD_CHAM_CONG!$C$6:$BF$934,53,FALSE)+VLOOKUP(B389,[1]GD_CHAM_CONG!$C$6:$BF$934,54,FALSE)</f>
        <v>0</v>
      </c>
      <c r="N389" s="16">
        <f>VLOOKUP(B389,[1]GD_CHAM_CONG!$C$1:$BK$473,61,FALSE)</f>
        <v>0.9</v>
      </c>
      <c r="O389" s="16">
        <f>VLOOKUP(B389,[1]GD_LCD_HS_LNS!$B$4:$F$469,5,FALSE)</f>
        <v>1.68</v>
      </c>
      <c r="P389" s="17">
        <f>VLOOKUP(B389,[1]RPT_LNS_LUONG_CHE_DO!$B$5:$BC$548,54,FALSE)</f>
        <v>6804000</v>
      </c>
      <c r="Q389" s="17">
        <f>VLOOKUP(B389,[1]RPT_LNS_LUONG_CHE_DO!$B$5:$CD$916,81,FALSE)</f>
        <v>0</v>
      </c>
      <c r="R389" s="17">
        <f>VLOOKUP(B389,[1]RPT_PHU_CAP_TN!$B$5:$G$992,6,FALSE)</f>
        <v>0</v>
      </c>
      <c r="S389" s="17">
        <f>VLOOKUP(B389,[1]RPT_TIEN_AN_TRUA!$B$5:$I$993,8,FALSE)</f>
        <v>680000</v>
      </c>
      <c r="T389" s="17">
        <f>VLOOKUP(B389,[1]RPT_LNS_LUONG_CHE_DO!$B$5:$BX$920,75,FALSE)+VLOOKUP(B389,[1]RPT_LNS_LUONG_CHE_DO!$B$5:$BY$920,76,FALSE)</f>
        <v>480692.30769230775</v>
      </c>
      <c r="U389" s="13">
        <f>VLOOKUP(B389,[1]RPT_CAC_KHOAN_GIAM_TRU!$B$4:$I$472,7,FALSE) + VLOOKUP(B389,[1]RPT_CAC_KHOAN_GIAM_TRU!$B$4:$I$472,8,FALSE)</f>
        <v>160230.76923076925</v>
      </c>
      <c r="V389" s="17">
        <f t="shared" si="8"/>
        <v>7964692.307692308</v>
      </c>
      <c r="W389" s="18">
        <f>VLOOKUP(B389,[1]RPT_BAO_HIEM!$B$5:$N$992,11,FALSE)</f>
        <v>333280</v>
      </c>
      <c r="X389" s="18">
        <f>VLOOKUP(B389,[1]RPT_BAO_HIEM!$B$5:$N$992,12,FALSE)</f>
        <v>62490</v>
      </c>
      <c r="Y389" s="18">
        <f>VLOOKUP(B389,[1]RPT_BAO_HIEM!$B$5:$N$992,13,FALSE)</f>
        <v>41660</v>
      </c>
      <c r="Z389" s="19">
        <f>MIN(VLOOKUP(B389,[1]RPT_DOAN_PHI!$B$5:$H$894,7,FALSE),115000)</f>
        <v>41660</v>
      </c>
      <c r="AA389" s="18">
        <f>VLOOKUP(B389,[1]RPT_THUE!$B$5:$H$850,7,FALSE)</f>
        <v>0</v>
      </c>
      <c r="AB389" s="18">
        <f t="shared" si="9"/>
        <v>479090</v>
      </c>
      <c r="AC389" s="20">
        <f t="shared" si="10"/>
        <v>7485602.307692308</v>
      </c>
      <c r="AD389" s="20"/>
      <c r="AE389" s="20"/>
      <c r="AF389" s="20">
        <f t="shared" si="11"/>
        <v>7485602.307692308</v>
      </c>
    </row>
    <row r="390" spans="1:32" ht="19.5" customHeight="1">
      <c r="A390" s="12">
        <f t="shared" si="13"/>
        <v>384</v>
      </c>
      <c r="B390" s="40">
        <f>[1]GD_CHUNG!B396</f>
        <v>11093</v>
      </c>
      <c r="C390" s="42" t="str">
        <f>[1]GD_CHUNG!C396</f>
        <v>Đỗ Chí Thanh</v>
      </c>
      <c r="D390" s="42" t="str">
        <f>[1]GD_CHUNG!D396</f>
        <v>NV Lái xe - VHTTB</v>
      </c>
      <c r="E390" s="13" t="str">
        <f>[1]GD_CHUNG!G396</f>
        <v>HD3N</v>
      </c>
      <c r="F390" s="14">
        <f>VLOOKUP(B390,[1]GD_LCD_HS_LNS!$B$4:$E$993,4,FALSE)</f>
        <v>4166000</v>
      </c>
      <c r="G390" s="54">
        <f>VLOOKUP(B390,[1]GD_CHUNG!$B$5:$N$532,13,FALSE)</f>
        <v>19020229093012</v>
      </c>
      <c r="H390" s="15">
        <f>VLOOKUP(B390,[1]GD_CHAM_CONG!$C$6:$AN$934,38,FALSE)</f>
        <v>27</v>
      </c>
      <c r="I390" s="15">
        <f>VLOOKUP(B390,[1]GD_CHAM_CONG!$C$6:$AS$934,39,FALSE)+VLOOKUP(B390,[1]GD_CHAM_CONG!$C$6:$AS$934,40,FALSE)+VLOOKUP(B390,[1]GD_CHAM_CONG!$C$6:$AS$934,41,FALSE)+VLOOKUP(B390,[1]GD_CHAM_CONG!$C$6:$AS$934,42,FALSE)+VLOOKUP(B390,[1]GD_CHAM_CONG!$C$6:$AS$934,43,FALSE)</f>
        <v>0</v>
      </c>
      <c r="J390" s="15">
        <f>VLOOKUP(B390,[1]GD_CHAM_CONG!$C$6:$AV$934,44,FALSE)+VLOOKUP(B390,[1]GD_CHAM_CONG!$C$6:$AV$934,45,FALSE)+VLOOKUP(B390,[1]GD_CHAM_CONG!$C$6:$AV$934,46,FALSE)</f>
        <v>0</v>
      </c>
      <c r="K390" s="15">
        <f>VLOOKUP(B390,[1]GD_CHAM_CONG!$C$6:$AW$934,47,FALSE)</f>
        <v>0</v>
      </c>
      <c r="L390" s="15">
        <f>VLOOKUP(B390,[1]GD_CHAM_CONG!$C$6:$AZ$934,48,FALSE)</f>
        <v>0</v>
      </c>
      <c r="M390" s="15">
        <f>VLOOKUP(B390,[1]GD_CHAM_CONG!$C$6:$BF$934,50,FALSE)+VLOOKUP(B390,[1]GD_CHAM_CONG!$C$6:$BF$934,51,FALSE)+VLOOKUP(B390,[1]GD_CHAM_CONG!$C$6:$BF$934,52,FALSE)+VLOOKUP(B390,[1]GD_CHAM_CONG!$C$6:$BF$934,53,FALSE)+VLOOKUP(B390,[1]GD_CHAM_CONG!$C$6:$BF$934,54,FALSE)</f>
        <v>0</v>
      </c>
      <c r="N390" s="16">
        <f>VLOOKUP(B390,[1]GD_CHAM_CONG!$C$1:$BK$473,61,FALSE)</f>
        <v>1.05</v>
      </c>
      <c r="O390" s="16">
        <f>VLOOKUP(B390,[1]GD_LCD_HS_LNS!$B$4:$F$469,5,FALSE)</f>
        <v>1.68</v>
      </c>
      <c r="P390" s="17">
        <f>VLOOKUP(B390,[1]RPT_LNS_LUONG_CHE_DO!$B$5:$BC$548,54,FALSE)</f>
        <v>7938000</v>
      </c>
      <c r="Q390" s="17">
        <f>VLOOKUP(B390,[1]RPT_LNS_LUONG_CHE_DO!$B$5:$CD$916,81,FALSE)</f>
        <v>0</v>
      </c>
      <c r="R390" s="17">
        <f>VLOOKUP(B390,[1]RPT_PHU_CAP_TN!$B$5:$G$992,6,FALSE)</f>
        <v>0</v>
      </c>
      <c r="S390" s="17">
        <f>VLOOKUP(B390,[1]RPT_TIEN_AN_TRUA!$B$5:$I$993,8,FALSE)</f>
        <v>680000</v>
      </c>
      <c r="T390" s="17">
        <f>VLOOKUP(B390,[1]RPT_LNS_LUONG_CHE_DO!$B$5:$BX$920,75,FALSE)+VLOOKUP(B390,[1]RPT_LNS_LUONG_CHE_DO!$B$5:$BY$920,76,FALSE)</f>
        <v>480692.30769230775</v>
      </c>
      <c r="U390" s="13">
        <f>VLOOKUP(B390,[1]RPT_CAC_KHOAN_GIAM_TRU!$B$4:$I$472,7,FALSE) + VLOOKUP(B390,[1]RPT_CAC_KHOAN_GIAM_TRU!$B$4:$I$472,8,FALSE)</f>
        <v>160230.76923076925</v>
      </c>
      <c r="V390" s="17">
        <f t="shared" si="8"/>
        <v>9098692.307692308</v>
      </c>
      <c r="W390" s="18">
        <f>VLOOKUP(B390,[1]RPT_BAO_HIEM!$B$5:$N$992,11,FALSE)</f>
        <v>333280</v>
      </c>
      <c r="X390" s="18">
        <f>VLOOKUP(B390,[1]RPT_BAO_HIEM!$B$5:$N$992,12,FALSE)</f>
        <v>62490</v>
      </c>
      <c r="Y390" s="18">
        <f>VLOOKUP(B390,[1]RPT_BAO_HIEM!$B$5:$N$992,13,FALSE)</f>
        <v>41660</v>
      </c>
      <c r="Z390" s="19">
        <f>MIN(VLOOKUP(B390,[1]RPT_DOAN_PHI!$B$5:$H$894,7,FALSE),115000)</f>
        <v>41660</v>
      </c>
      <c r="AA390" s="18">
        <f>VLOOKUP(B390,[1]RPT_THUE!$B$5:$H$850,7,FALSE)</f>
        <v>0</v>
      </c>
      <c r="AB390" s="18">
        <f t="shared" si="9"/>
        <v>479090</v>
      </c>
      <c r="AC390" s="20">
        <f t="shared" si="10"/>
        <v>8619602.307692308</v>
      </c>
      <c r="AD390" s="20"/>
      <c r="AE390" s="20"/>
      <c r="AF390" s="20">
        <f t="shared" si="11"/>
        <v>8619602.307692308</v>
      </c>
    </row>
    <row r="391" spans="1:32" ht="19.5" customHeight="1">
      <c r="A391" s="12">
        <f t="shared" si="13"/>
        <v>385</v>
      </c>
      <c r="B391" s="40">
        <f>[1]GD_CHUNG!B397</f>
        <v>12572</v>
      </c>
      <c r="C391" s="42" t="str">
        <f>[1]GD_CHUNG!C397</f>
        <v>Trần Quốc Việt</v>
      </c>
      <c r="D391" s="42" t="str">
        <f>[1]GD_CHUNG!D397</f>
        <v>NV Lái xe - VHTTB</v>
      </c>
      <c r="E391" s="13" t="str">
        <f>[1]GD_CHUNG!G397</f>
        <v>HD3N</v>
      </c>
      <c r="F391" s="14">
        <f>VLOOKUP(B391,[1]GD_LCD_HS_LNS!$B$4:$E$993,4,FALSE)</f>
        <v>4166000</v>
      </c>
      <c r="G391" s="54">
        <f>VLOOKUP(B391,[1]GD_CHUNG!$B$5:$N$532,13,FALSE)</f>
        <v>19028385614015</v>
      </c>
      <c r="H391" s="15">
        <f>VLOOKUP(B391,[1]GD_CHAM_CONG!$C$6:$AN$934,38,FALSE)</f>
        <v>26</v>
      </c>
      <c r="I391" s="15">
        <f>VLOOKUP(B391,[1]GD_CHAM_CONG!$C$6:$AS$934,39,FALSE)+VLOOKUP(B391,[1]GD_CHAM_CONG!$C$6:$AS$934,40,FALSE)+VLOOKUP(B391,[1]GD_CHAM_CONG!$C$6:$AS$934,41,FALSE)+VLOOKUP(B391,[1]GD_CHAM_CONG!$C$6:$AS$934,42,FALSE)+VLOOKUP(B391,[1]GD_CHAM_CONG!$C$6:$AS$934,43,FALSE)</f>
        <v>1</v>
      </c>
      <c r="J391" s="15">
        <f>VLOOKUP(B391,[1]GD_CHAM_CONG!$C$6:$AV$934,44,FALSE)+VLOOKUP(B391,[1]GD_CHAM_CONG!$C$6:$AV$934,45,FALSE)+VLOOKUP(B391,[1]GD_CHAM_CONG!$C$6:$AV$934,46,FALSE)</f>
        <v>0</v>
      </c>
      <c r="K391" s="15">
        <f>VLOOKUP(B391,[1]GD_CHAM_CONG!$C$6:$AW$934,47,FALSE)</f>
        <v>0</v>
      </c>
      <c r="L391" s="15">
        <f>VLOOKUP(B391,[1]GD_CHAM_CONG!$C$6:$AZ$934,48,FALSE)</f>
        <v>0</v>
      </c>
      <c r="M391" s="15">
        <f>VLOOKUP(B391,[1]GD_CHAM_CONG!$C$6:$BF$934,50,FALSE)+VLOOKUP(B391,[1]GD_CHAM_CONG!$C$6:$BF$934,51,FALSE)+VLOOKUP(B391,[1]GD_CHAM_CONG!$C$6:$BF$934,52,FALSE)+VLOOKUP(B391,[1]GD_CHAM_CONG!$C$6:$BF$934,53,FALSE)+VLOOKUP(B391,[1]GD_CHAM_CONG!$C$6:$BF$934,54,FALSE)</f>
        <v>0</v>
      </c>
      <c r="N391" s="16">
        <f>VLOOKUP(B391,[1]GD_CHAM_CONG!$C$1:$BK$473,61,FALSE)</f>
        <v>1</v>
      </c>
      <c r="O391" s="16">
        <f>VLOOKUP(B391,[1]GD_LCD_HS_LNS!$B$4:$F$469,5,FALSE)</f>
        <v>1.68</v>
      </c>
      <c r="P391" s="17">
        <f>VLOOKUP(B391,[1]RPT_LNS_LUONG_CHE_DO!$B$5:$BC$548,54,FALSE)</f>
        <v>7279999.9999999991</v>
      </c>
      <c r="Q391" s="17">
        <f>VLOOKUP(B391,[1]RPT_LNS_LUONG_CHE_DO!$B$5:$CD$916,81,FALSE)</f>
        <v>0</v>
      </c>
      <c r="R391" s="17">
        <f>VLOOKUP(B391,[1]RPT_PHU_CAP_TN!$B$5:$G$992,6,FALSE)</f>
        <v>0</v>
      </c>
      <c r="S391" s="17">
        <f>VLOOKUP(B391,[1]RPT_TIEN_AN_TRUA!$B$5:$I$993,8,FALSE)</f>
        <v>654814.81481481483</v>
      </c>
      <c r="T391" s="17">
        <f>VLOOKUP(B391,[1]RPT_LNS_LUONG_CHE_DO!$B$5:$BX$920,75,FALSE)+VLOOKUP(B391,[1]RPT_LNS_LUONG_CHE_DO!$B$5:$BY$920,76,FALSE)</f>
        <v>480692.30769230775</v>
      </c>
      <c r="U391" s="13">
        <f>VLOOKUP(B391,[1]RPT_CAC_KHOAN_GIAM_TRU!$B$4:$I$472,7,FALSE) + VLOOKUP(B391,[1]RPT_CAC_KHOAN_GIAM_TRU!$B$4:$I$472,8,FALSE)</f>
        <v>160230.76923076925</v>
      </c>
      <c r="V391" s="17">
        <f t="shared" si="8"/>
        <v>8415507.1225071214</v>
      </c>
      <c r="W391" s="18">
        <f>VLOOKUP(B391,[1]RPT_BAO_HIEM!$B$5:$N$992,11,FALSE)</f>
        <v>333280</v>
      </c>
      <c r="X391" s="18">
        <f>VLOOKUP(B391,[1]RPT_BAO_HIEM!$B$5:$N$992,12,FALSE)</f>
        <v>62490</v>
      </c>
      <c r="Y391" s="18">
        <f>VLOOKUP(B391,[1]RPT_BAO_HIEM!$B$5:$N$992,13,FALSE)</f>
        <v>41660</v>
      </c>
      <c r="Z391" s="19">
        <f>MIN(VLOOKUP(B391,[1]RPT_DOAN_PHI!$B$5:$H$894,7,FALSE),115000)</f>
        <v>41660</v>
      </c>
      <c r="AA391" s="18">
        <f>VLOOKUP(B391,[1]RPT_THUE!$B$5:$H$850,7,FALSE)</f>
        <v>0</v>
      </c>
      <c r="AB391" s="18">
        <f t="shared" si="9"/>
        <v>479090</v>
      </c>
      <c r="AC391" s="20">
        <f t="shared" si="10"/>
        <v>7936417.1225071214</v>
      </c>
      <c r="AD391" s="20"/>
      <c r="AE391" s="21"/>
      <c r="AF391" s="20">
        <f t="shared" si="11"/>
        <v>7936417.1225071214</v>
      </c>
    </row>
    <row r="392" spans="1:32" ht="19.5" customHeight="1">
      <c r="A392" s="12">
        <f t="shared" si="13"/>
        <v>386</v>
      </c>
      <c r="B392" s="40">
        <f>[1]GD_CHUNG!B398</f>
        <v>12573</v>
      </c>
      <c r="C392" s="42" t="str">
        <f>[1]GD_CHUNG!C398</f>
        <v>Trần Thế Khánh</v>
      </c>
      <c r="D392" s="42" t="str">
        <f>[1]GD_CHUNG!D398</f>
        <v>NV Lái xe - VHTTB</v>
      </c>
      <c r="E392" s="13" t="str">
        <f>[1]GD_CHUNG!G398</f>
        <v>HD3N</v>
      </c>
      <c r="F392" s="14">
        <f>VLOOKUP(B392,[1]GD_LCD_HS_LNS!$B$4:$E$993,4,FALSE)</f>
        <v>4166000</v>
      </c>
      <c r="G392" s="54">
        <f>VLOOKUP(B392,[1]GD_CHUNG!$B$5:$N$532,13,FALSE)</f>
        <v>10523002508010</v>
      </c>
      <c r="H392" s="15">
        <f>VLOOKUP(B392,[1]GD_CHAM_CONG!$C$6:$AN$934,38,FALSE)</f>
        <v>27</v>
      </c>
      <c r="I392" s="15">
        <f>VLOOKUP(B392,[1]GD_CHAM_CONG!$C$6:$AS$934,39,FALSE)+VLOOKUP(B392,[1]GD_CHAM_CONG!$C$6:$AS$934,40,FALSE)+VLOOKUP(B392,[1]GD_CHAM_CONG!$C$6:$AS$934,41,FALSE)+VLOOKUP(B392,[1]GD_CHAM_CONG!$C$6:$AS$934,42,FALSE)+VLOOKUP(B392,[1]GD_CHAM_CONG!$C$6:$AS$934,43,FALSE)</f>
        <v>0</v>
      </c>
      <c r="J392" s="15">
        <f>VLOOKUP(B392,[1]GD_CHAM_CONG!$C$6:$AV$934,44,FALSE)+VLOOKUP(B392,[1]GD_CHAM_CONG!$C$6:$AV$934,45,FALSE)+VLOOKUP(B392,[1]GD_CHAM_CONG!$C$6:$AV$934,46,FALSE)</f>
        <v>0</v>
      </c>
      <c r="K392" s="15">
        <f>VLOOKUP(B392,[1]GD_CHAM_CONG!$C$6:$AW$934,47,FALSE)</f>
        <v>0</v>
      </c>
      <c r="L392" s="15">
        <f>VLOOKUP(B392,[1]GD_CHAM_CONG!$C$6:$AZ$934,48,FALSE)</f>
        <v>0</v>
      </c>
      <c r="M392" s="15">
        <f>VLOOKUP(B392,[1]GD_CHAM_CONG!$C$6:$BF$934,50,FALSE)+VLOOKUP(B392,[1]GD_CHAM_CONG!$C$6:$BF$934,51,FALSE)+VLOOKUP(B392,[1]GD_CHAM_CONG!$C$6:$BF$934,52,FALSE)+VLOOKUP(B392,[1]GD_CHAM_CONG!$C$6:$BF$934,53,FALSE)+VLOOKUP(B392,[1]GD_CHAM_CONG!$C$6:$BF$934,54,FALSE)</f>
        <v>0</v>
      </c>
      <c r="N392" s="16">
        <f>VLOOKUP(B392,[1]GD_CHAM_CONG!$C$1:$BK$473,61,FALSE)</f>
        <v>1</v>
      </c>
      <c r="O392" s="16">
        <f>VLOOKUP(B392,[1]GD_LCD_HS_LNS!$B$4:$F$469,5,FALSE)</f>
        <v>1.68</v>
      </c>
      <c r="P392" s="17">
        <f>VLOOKUP(B392,[1]RPT_LNS_LUONG_CHE_DO!$B$5:$BC$548,54,FALSE)</f>
        <v>7560000</v>
      </c>
      <c r="Q392" s="17">
        <f>VLOOKUP(B392,[1]RPT_LNS_LUONG_CHE_DO!$B$5:$CD$916,81,FALSE)</f>
        <v>0</v>
      </c>
      <c r="R392" s="17">
        <f>VLOOKUP(B392,[1]RPT_PHU_CAP_TN!$B$5:$G$992,6,FALSE)</f>
        <v>0</v>
      </c>
      <c r="S392" s="17">
        <f>VLOOKUP(B392,[1]RPT_TIEN_AN_TRUA!$B$5:$I$993,8,FALSE)</f>
        <v>680000</v>
      </c>
      <c r="T392" s="17">
        <f>VLOOKUP(B392,[1]RPT_LNS_LUONG_CHE_DO!$B$5:$BX$920,75,FALSE)+VLOOKUP(B392,[1]RPT_LNS_LUONG_CHE_DO!$B$5:$BY$920,76,FALSE)</f>
        <v>480692.30769230775</v>
      </c>
      <c r="U392" s="13">
        <f>VLOOKUP(B392,[1]RPT_CAC_KHOAN_GIAM_TRU!$B$4:$I$472,7,FALSE) + VLOOKUP(B392,[1]RPT_CAC_KHOAN_GIAM_TRU!$B$4:$I$472,8,FALSE)</f>
        <v>160230.76923076925</v>
      </c>
      <c r="V392" s="17">
        <f t="shared" si="8"/>
        <v>8720692.307692308</v>
      </c>
      <c r="W392" s="18">
        <f>VLOOKUP(B392,[1]RPT_BAO_HIEM!$B$5:$N$992,11,FALSE)</f>
        <v>333280</v>
      </c>
      <c r="X392" s="18">
        <f>VLOOKUP(B392,[1]RPT_BAO_HIEM!$B$5:$N$992,12,FALSE)</f>
        <v>62490</v>
      </c>
      <c r="Y392" s="18">
        <f>VLOOKUP(B392,[1]RPT_BAO_HIEM!$B$5:$N$992,13,FALSE)</f>
        <v>41660</v>
      </c>
      <c r="Z392" s="19">
        <f>MIN(VLOOKUP(B392,[1]RPT_DOAN_PHI!$B$5:$H$894,7,FALSE),115000)</f>
        <v>41660</v>
      </c>
      <c r="AA392" s="18">
        <f>VLOOKUP(B392,[1]RPT_THUE!$B$5:$H$850,7,FALSE)</f>
        <v>0</v>
      </c>
      <c r="AB392" s="18">
        <f t="shared" si="9"/>
        <v>479090</v>
      </c>
      <c r="AC392" s="20">
        <f t="shared" si="10"/>
        <v>8241602.307692308</v>
      </c>
      <c r="AD392" s="21"/>
      <c r="AE392" s="20"/>
      <c r="AF392" s="20">
        <f t="shared" si="11"/>
        <v>8241602.307692308</v>
      </c>
    </row>
    <row r="393" spans="1:32" ht="19.5" customHeight="1">
      <c r="A393" s="12">
        <f t="shared" ref="A393:A456" si="14">+A392+1</f>
        <v>387</v>
      </c>
      <c r="B393" s="40">
        <f>[1]GD_CHUNG!B399</f>
        <v>12575</v>
      </c>
      <c r="C393" s="42" t="str">
        <f>[1]GD_CHUNG!C399</f>
        <v>Nguyễn Văn Thắng</v>
      </c>
      <c r="D393" s="42" t="str">
        <f>[1]GD_CHUNG!D399</f>
        <v>NV Lái xe - VHTTB</v>
      </c>
      <c r="E393" s="13" t="str">
        <f>[1]GD_CHUNG!G399</f>
        <v>HD3N</v>
      </c>
      <c r="F393" s="14">
        <f>VLOOKUP(B393,[1]GD_LCD_HS_LNS!$B$4:$E$993,4,FALSE)</f>
        <v>4166000</v>
      </c>
      <c r="G393" s="54">
        <f>VLOOKUP(B393,[1]GD_CHUNG!$B$5:$N$532,13,FALSE)</f>
        <v>19021952031013</v>
      </c>
      <c r="H393" s="15">
        <f>VLOOKUP(B393,[1]GD_CHAM_CONG!$C$6:$AN$934,38,FALSE)</f>
        <v>27</v>
      </c>
      <c r="I393" s="15">
        <f>VLOOKUP(B393,[1]GD_CHAM_CONG!$C$6:$AS$934,39,FALSE)+VLOOKUP(B393,[1]GD_CHAM_CONG!$C$6:$AS$934,40,FALSE)+VLOOKUP(B393,[1]GD_CHAM_CONG!$C$6:$AS$934,41,FALSE)+VLOOKUP(B393,[1]GD_CHAM_CONG!$C$6:$AS$934,42,FALSE)+VLOOKUP(B393,[1]GD_CHAM_CONG!$C$6:$AS$934,43,FALSE)</f>
        <v>0</v>
      </c>
      <c r="J393" s="15">
        <f>VLOOKUP(B393,[1]GD_CHAM_CONG!$C$6:$AV$934,44,FALSE)+VLOOKUP(B393,[1]GD_CHAM_CONG!$C$6:$AV$934,45,FALSE)+VLOOKUP(B393,[1]GD_CHAM_CONG!$C$6:$AV$934,46,FALSE)</f>
        <v>0</v>
      </c>
      <c r="K393" s="15">
        <f>VLOOKUP(B393,[1]GD_CHAM_CONG!$C$6:$AW$934,47,FALSE)</f>
        <v>0</v>
      </c>
      <c r="L393" s="15">
        <f>VLOOKUP(B393,[1]GD_CHAM_CONG!$C$6:$AZ$934,48,FALSE)</f>
        <v>0</v>
      </c>
      <c r="M393" s="15">
        <f>VLOOKUP(B393,[1]GD_CHAM_CONG!$C$6:$BF$934,50,FALSE)+VLOOKUP(B393,[1]GD_CHAM_CONG!$C$6:$BF$934,51,FALSE)+VLOOKUP(B393,[1]GD_CHAM_CONG!$C$6:$BF$934,52,FALSE)+VLOOKUP(B393,[1]GD_CHAM_CONG!$C$6:$BF$934,53,FALSE)+VLOOKUP(B393,[1]GD_CHAM_CONG!$C$6:$BF$934,54,FALSE)</f>
        <v>0</v>
      </c>
      <c r="N393" s="16">
        <f>VLOOKUP(B393,[1]GD_CHAM_CONG!$C$1:$BK$473,61,FALSE)</f>
        <v>1</v>
      </c>
      <c r="O393" s="16">
        <f>VLOOKUP(B393,[1]GD_LCD_HS_LNS!$B$4:$F$469,5,FALSE)</f>
        <v>1.68</v>
      </c>
      <c r="P393" s="17">
        <f>VLOOKUP(B393,[1]RPT_LNS_LUONG_CHE_DO!$B$5:$BC$548,54,FALSE)</f>
        <v>7560000</v>
      </c>
      <c r="Q393" s="17">
        <f>VLOOKUP(B393,[1]RPT_LNS_LUONG_CHE_DO!$B$5:$CD$916,81,FALSE)</f>
        <v>0</v>
      </c>
      <c r="R393" s="17">
        <f>VLOOKUP(B393,[1]RPT_PHU_CAP_TN!$B$5:$G$992,6,FALSE)</f>
        <v>0</v>
      </c>
      <c r="S393" s="17">
        <f>VLOOKUP(B393,[1]RPT_TIEN_AN_TRUA!$B$5:$I$993,8,FALSE)</f>
        <v>680000</v>
      </c>
      <c r="T393" s="17">
        <f>VLOOKUP(B393,[1]RPT_LNS_LUONG_CHE_DO!$B$5:$BX$920,75,FALSE)+VLOOKUP(B393,[1]RPT_LNS_LUONG_CHE_DO!$B$5:$BY$920,76,FALSE)</f>
        <v>0</v>
      </c>
      <c r="U393" s="13">
        <f>VLOOKUP(B393,[1]RPT_CAC_KHOAN_GIAM_TRU!$B$4:$I$472,7,FALSE) + VLOOKUP(B393,[1]RPT_CAC_KHOAN_GIAM_TRU!$B$4:$I$472,8,FALSE)</f>
        <v>0</v>
      </c>
      <c r="V393" s="17">
        <f t="shared" si="8"/>
        <v>8240000</v>
      </c>
      <c r="W393" s="18">
        <f>VLOOKUP(B393,[1]RPT_BAO_HIEM!$B$5:$N$992,11,FALSE)</f>
        <v>333280</v>
      </c>
      <c r="X393" s="18">
        <f>VLOOKUP(B393,[1]RPT_BAO_HIEM!$B$5:$N$992,12,FALSE)</f>
        <v>62490</v>
      </c>
      <c r="Y393" s="18">
        <f>VLOOKUP(B393,[1]RPT_BAO_HIEM!$B$5:$N$992,13,FALSE)</f>
        <v>41660</v>
      </c>
      <c r="Z393" s="19">
        <f>MIN(VLOOKUP(B393,[1]RPT_DOAN_PHI!$B$5:$H$894,7,FALSE),115000)</f>
        <v>41660</v>
      </c>
      <c r="AA393" s="18">
        <f>VLOOKUP(B393,[1]RPT_THUE!$B$5:$H$850,7,FALSE)</f>
        <v>0</v>
      </c>
      <c r="AB393" s="18">
        <f t="shared" si="9"/>
        <v>479090</v>
      </c>
      <c r="AC393" s="20">
        <f t="shared" si="10"/>
        <v>7760910</v>
      </c>
      <c r="AD393" s="21"/>
      <c r="AE393" s="20"/>
      <c r="AF393" s="20">
        <f t="shared" si="11"/>
        <v>7760910</v>
      </c>
    </row>
    <row r="394" spans="1:32" ht="19.5" customHeight="1">
      <c r="A394" s="12">
        <f t="shared" si="14"/>
        <v>388</v>
      </c>
      <c r="B394" s="40">
        <f>[1]GD_CHUNG!B400</f>
        <v>12577</v>
      </c>
      <c r="C394" s="42" t="str">
        <f>[1]GD_CHUNG!C400</f>
        <v>Lê Ngọc Hùng</v>
      </c>
      <c r="D394" s="42" t="str">
        <f>[1]GD_CHUNG!D400</f>
        <v>NV Lái xe - VHTTB</v>
      </c>
      <c r="E394" s="13" t="str">
        <f>[1]GD_CHUNG!G400</f>
        <v>HD3N</v>
      </c>
      <c r="F394" s="14">
        <f>VLOOKUP(B394,[1]GD_LCD_HS_LNS!$B$4:$E$993,4,FALSE)</f>
        <v>4166000</v>
      </c>
      <c r="G394" s="54">
        <f>VLOOKUP(B394,[1]GD_CHUNG!$B$5:$N$532,13,FALSE)</f>
        <v>19022281111013</v>
      </c>
      <c r="H394" s="15">
        <f>VLOOKUP(B394,[1]GD_CHAM_CONG!$C$6:$AN$934,38,FALSE)</f>
        <v>27</v>
      </c>
      <c r="I394" s="15">
        <f>VLOOKUP(B394,[1]GD_CHAM_CONG!$C$6:$AS$934,39,FALSE)+VLOOKUP(B394,[1]GD_CHAM_CONG!$C$6:$AS$934,40,FALSE)+VLOOKUP(B394,[1]GD_CHAM_CONG!$C$6:$AS$934,41,FALSE)+VLOOKUP(B394,[1]GD_CHAM_CONG!$C$6:$AS$934,42,FALSE)+VLOOKUP(B394,[1]GD_CHAM_CONG!$C$6:$AS$934,43,FALSE)</f>
        <v>0</v>
      </c>
      <c r="J394" s="15">
        <f>VLOOKUP(B394,[1]GD_CHAM_CONG!$C$6:$AV$934,44,FALSE)+VLOOKUP(B394,[1]GD_CHAM_CONG!$C$6:$AV$934,45,FALSE)+VLOOKUP(B394,[1]GD_CHAM_CONG!$C$6:$AV$934,46,FALSE)</f>
        <v>0</v>
      </c>
      <c r="K394" s="15">
        <f>VLOOKUP(B394,[1]GD_CHAM_CONG!$C$6:$AW$934,47,FALSE)</f>
        <v>0</v>
      </c>
      <c r="L394" s="15">
        <f>VLOOKUP(B394,[1]GD_CHAM_CONG!$C$6:$AZ$934,48,FALSE)</f>
        <v>0</v>
      </c>
      <c r="M394" s="15">
        <f>VLOOKUP(B394,[1]GD_CHAM_CONG!$C$6:$BF$934,50,FALSE)+VLOOKUP(B394,[1]GD_CHAM_CONG!$C$6:$BF$934,51,FALSE)+VLOOKUP(B394,[1]GD_CHAM_CONG!$C$6:$BF$934,52,FALSE)+VLOOKUP(B394,[1]GD_CHAM_CONG!$C$6:$BF$934,53,FALSE)+VLOOKUP(B394,[1]GD_CHAM_CONG!$C$6:$BF$934,54,FALSE)</f>
        <v>0</v>
      </c>
      <c r="N394" s="16">
        <f>VLOOKUP(B394,[1]GD_CHAM_CONG!$C$1:$BK$473,61,FALSE)</f>
        <v>1</v>
      </c>
      <c r="O394" s="16">
        <f>VLOOKUP(B394,[1]GD_LCD_HS_LNS!$B$4:$F$469,5,FALSE)</f>
        <v>1.68</v>
      </c>
      <c r="P394" s="17">
        <f>VLOOKUP(B394,[1]RPT_LNS_LUONG_CHE_DO!$B$5:$BC$548,54,FALSE)</f>
        <v>7560000</v>
      </c>
      <c r="Q394" s="17">
        <f>VLOOKUP(B394,[1]RPT_LNS_LUONG_CHE_DO!$B$5:$CD$916,81,FALSE)</f>
        <v>0</v>
      </c>
      <c r="R394" s="17">
        <f>VLOOKUP(B394,[1]RPT_PHU_CAP_TN!$B$5:$G$992,6,FALSE)</f>
        <v>0</v>
      </c>
      <c r="S394" s="17">
        <f>VLOOKUP(B394,[1]RPT_TIEN_AN_TRUA!$B$5:$I$993,8,FALSE)</f>
        <v>680000</v>
      </c>
      <c r="T394" s="17">
        <f>VLOOKUP(B394,[1]RPT_LNS_LUONG_CHE_DO!$B$5:$BX$920,75,FALSE)+VLOOKUP(B394,[1]RPT_LNS_LUONG_CHE_DO!$B$5:$BY$920,76,FALSE)</f>
        <v>480692.30769230775</v>
      </c>
      <c r="U394" s="13">
        <f>VLOOKUP(B394,[1]RPT_CAC_KHOAN_GIAM_TRU!$B$4:$I$472,7,FALSE) + VLOOKUP(B394,[1]RPT_CAC_KHOAN_GIAM_TRU!$B$4:$I$472,8,FALSE)</f>
        <v>160230.76923076925</v>
      </c>
      <c r="V394" s="17">
        <f t="shared" si="8"/>
        <v>8720692.307692308</v>
      </c>
      <c r="W394" s="18">
        <f>VLOOKUP(B394,[1]RPT_BAO_HIEM!$B$5:$N$992,11,FALSE)</f>
        <v>333280</v>
      </c>
      <c r="X394" s="18">
        <f>VLOOKUP(B394,[1]RPT_BAO_HIEM!$B$5:$N$992,12,FALSE)</f>
        <v>62490</v>
      </c>
      <c r="Y394" s="18">
        <f>VLOOKUP(B394,[1]RPT_BAO_HIEM!$B$5:$N$992,13,FALSE)</f>
        <v>41660</v>
      </c>
      <c r="Z394" s="19">
        <f>MIN(VLOOKUP(B394,[1]RPT_DOAN_PHI!$B$5:$H$894,7,FALSE),115000)</f>
        <v>41660</v>
      </c>
      <c r="AA394" s="18">
        <f>VLOOKUP(B394,[1]RPT_THUE!$B$5:$H$850,7,FALSE)</f>
        <v>0</v>
      </c>
      <c r="AB394" s="18">
        <f t="shared" si="9"/>
        <v>479090</v>
      </c>
      <c r="AC394" s="20">
        <f t="shared" si="10"/>
        <v>8241602.307692308</v>
      </c>
      <c r="AD394" s="20"/>
      <c r="AE394" s="20"/>
      <c r="AF394" s="20">
        <f t="shared" si="11"/>
        <v>8241602.307692308</v>
      </c>
    </row>
    <row r="395" spans="1:32" ht="19.5" customHeight="1">
      <c r="A395" s="12">
        <f t="shared" si="14"/>
        <v>389</v>
      </c>
      <c r="B395" s="40">
        <f>[1]GD_CHUNG!B401</f>
        <v>12579</v>
      </c>
      <c r="C395" s="42" t="str">
        <f>[1]GD_CHUNG!C401</f>
        <v>Nguyễn Ngọc Công</v>
      </c>
      <c r="D395" s="42" t="str">
        <f>[1]GD_CHUNG!D401</f>
        <v>NV Lái xe - VHTTB</v>
      </c>
      <c r="E395" s="13" t="str">
        <f>[1]GD_CHUNG!G401</f>
        <v>HD3N</v>
      </c>
      <c r="F395" s="14">
        <f>VLOOKUP(B395,[1]GD_LCD_HS_LNS!$B$4:$E$993,4,FALSE)</f>
        <v>4166000</v>
      </c>
      <c r="G395" s="54">
        <f>VLOOKUP(B395,[1]GD_CHUNG!$B$5:$N$532,13,FALSE)</f>
        <v>19028385607019</v>
      </c>
      <c r="H395" s="15">
        <f>VLOOKUP(B395,[1]GD_CHAM_CONG!$C$6:$AN$934,38,FALSE)</f>
        <v>27</v>
      </c>
      <c r="I395" s="15">
        <f>VLOOKUP(B395,[1]GD_CHAM_CONG!$C$6:$AS$934,39,FALSE)+VLOOKUP(B395,[1]GD_CHAM_CONG!$C$6:$AS$934,40,FALSE)+VLOOKUP(B395,[1]GD_CHAM_CONG!$C$6:$AS$934,41,FALSE)+VLOOKUP(B395,[1]GD_CHAM_CONG!$C$6:$AS$934,42,FALSE)+VLOOKUP(B395,[1]GD_CHAM_CONG!$C$6:$AS$934,43,FALSE)</f>
        <v>0</v>
      </c>
      <c r="J395" s="15">
        <f>VLOOKUP(B395,[1]GD_CHAM_CONG!$C$6:$AV$934,44,FALSE)+VLOOKUP(B395,[1]GD_CHAM_CONG!$C$6:$AV$934,45,FALSE)+VLOOKUP(B395,[1]GD_CHAM_CONG!$C$6:$AV$934,46,FALSE)</f>
        <v>0</v>
      </c>
      <c r="K395" s="15">
        <f>VLOOKUP(B395,[1]GD_CHAM_CONG!$C$6:$AW$934,47,FALSE)</f>
        <v>0</v>
      </c>
      <c r="L395" s="15">
        <f>VLOOKUP(B395,[1]GD_CHAM_CONG!$C$6:$AZ$934,48,FALSE)</f>
        <v>0</v>
      </c>
      <c r="M395" s="15">
        <f>VLOOKUP(B395,[1]GD_CHAM_CONG!$C$6:$BF$934,50,FALSE)+VLOOKUP(B395,[1]GD_CHAM_CONG!$C$6:$BF$934,51,FALSE)+VLOOKUP(B395,[1]GD_CHAM_CONG!$C$6:$BF$934,52,FALSE)+VLOOKUP(B395,[1]GD_CHAM_CONG!$C$6:$BF$934,53,FALSE)+VLOOKUP(B395,[1]GD_CHAM_CONG!$C$6:$BF$934,54,FALSE)</f>
        <v>0</v>
      </c>
      <c r="N395" s="16">
        <f>VLOOKUP(B395,[1]GD_CHAM_CONG!$C$1:$BK$473,61,FALSE)</f>
        <v>1.05</v>
      </c>
      <c r="O395" s="16">
        <f>VLOOKUP(B395,[1]GD_LCD_HS_LNS!$B$4:$F$469,5,FALSE)</f>
        <v>1.68</v>
      </c>
      <c r="P395" s="17">
        <f>VLOOKUP(B395,[1]RPT_LNS_LUONG_CHE_DO!$B$5:$BC$548,54,FALSE)</f>
        <v>7938000</v>
      </c>
      <c r="Q395" s="17">
        <f>VLOOKUP(B395,[1]RPT_LNS_LUONG_CHE_DO!$B$5:$CD$916,81,FALSE)</f>
        <v>0</v>
      </c>
      <c r="R395" s="17">
        <f>VLOOKUP(B395,[1]RPT_PHU_CAP_TN!$B$5:$G$992,6,FALSE)</f>
        <v>0</v>
      </c>
      <c r="S395" s="17">
        <f>VLOOKUP(B395,[1]RPT_TIEN_AN_TRUA!$B$5:$I$993,8,FALSE)</f>
        <v>680000</v>
      </c>
      <c r="T395" s="17">
        <f>VLOOKUP(B395,[1]RPT_LNS_LUONG_CHE_DO!$B$5:$BX$920,75,FALSE)+VLOOKUP(B395,[1]RPT_LNS_LUONG_CHE_DO!$B$5:$BY$920,76,FALSE)</f>
        <v>480692.30769230775</v>
      </c>
      <c r="U395" s="13">
        <f>VLOOKUP(B395,[1]RPT_CAC_KHOAN_GIAM_TRU!$B$4:$I$472,7,FALSE) + VLOOKUP(B395,[1]RPT_CAC_KHOAN_GIAM_TRU!$B$4:$I$472,8,FALSE)</f>
        <v>160230.76923076925</v>
      </c>
      <c r="V395" s="17">
        <f t="shared" si="8"/>
        <v>9098692.307692308</v>
      </c>
      <c r="W395" s="18">
        <f>VLOOKUP(B395,[1]RPT_BAO_HIEM!$B$5:$N$992,11,FALSE)</f>
        <v>333280</v>
      </c>
      <c r="X395" s="18">
        <f>VLOOKUP(B395,[1]RPT_BAO_HIEM!$B$5:$N$992,12,FALSE)</f>
        <v>62490</v>
      </c>
      <c r="Y395" s="18">
        <f>VLOOKUP(B395,[1]RPT_BAO_HIEM!$B$5:$N$992,13,FALSE)</f>
        <v>41660</v>
      </c>
      <c r="Z395" s="19">
        <f>MIN(VLOOKUP(B395,[1]RPT_DOAN_PHI!$B$5:$H$894,7,FALSE),115000)</f>
        <v>41660</v>
      </c>
      <c r="AA395" s="18">
        <f>VLOOKUP(B395,[1]RPT_THUE!$B$5:$H$850,7,FALSE)</f>
        <v>0</v>
      </c>
      <c r="AB395" s="18">
        <f t="shared" si="9"/>
        <v>479090</v>
      </c>
      <c r="AC395" s="20">
        <f t="shared" si="10"/>
        <v>8619602.307692308</v>
      </c>
      <c r="AD395" s="20"/>
      <c r="AE395" s="20"/>
      <c r="AF395" s="20">
        <f t="shared" si="11"/>
        <v>8619602.307692308</v>
      </c>
    </row>
    <row r="396" spans="1:32" ht="19.5" customHeight="1">
      <c r="A396" s="12">
        <f t="shared" si="14"/>
        <v>390</v>
      </c>
      <c r="B396" s="40">
        <f>[1]GD_CHUNG!B402</f>
        <v>13750</v>
      </c>
      <c r="C396" s="42" t="str">
        <f>[1]GD_CHUNG!C402</f>
        <v>Lê Anh Hùng</v>
      </c>
      <c r="D396" s="42" t="str">
        <f>[1]GD_CHUNG!D402</f>
        <v>NV Lái xe - VHTTB</v>
      </c>
      <c r="E396" s="13" t="str">
        <f>[1]GD_CHUNG!G402</f>
        <v>HD1N</v>
      </c>
      <c r="F396" s="14">
        <f>VLOOKUP(B396,[1]GD_LCD_HS_LNS!$B$4:$E$993,4,FALSE)</f>
        <v>4166000</v>
      </c>
      <c r="G396" s="55">
        <v>19029389542015</v>
      </c>
      <c r="H396" s="15">
        <f>VLOOKUP(B396,[1]GD_CHAM_CONG!$C$6:$AN$934,38,FALSE)</f>
        <v>27</v>
      </c>
      <c r="I396" s="15">
        <f>VLOOKUP(B396,[1]GD_CHAM_CONG!$C$6:$AS$934,39,FALSE)+VLOOKUP(B396,[1]GD_CHAM_CONG!$C$6:$AS$934,40,FALSE)+VLOOKUP(B396,[1]GD_CHAM_CONG!$C$6:$AS$934,41,FALSE)+VLOOKUP(B396,[1]GD_CHAM_CONG!$C$6:$AS$934,42,FALSE)+VLOOKUP(B396,[1]GD_CHAM_CONG!$C$6:$AS$934,43,FALSE)</f>
        <v>0</v>
      </c>
      <c r="J396" s="15">
        <f>VLOOKUP(B396,[1]GD_CHAM_CONG!$C$6:$AV$934,44,FALSE)+VLOOKUP(B396,[1]GD_CHAM_CONG!$C$6:$AV$934,45,FALSE)+VLOOKUP(B396,[1]GD_CHAM_CONG!$C$6:$AV$934,46,FALSE)</f>
        <v>0</v>
      </c>
      <c r="K396" s="15">
        <f>VLOOKUP(B396,[1]GD_CHAM_CONG!$C$6:$AW$934,47,FALSE)</f>
        <v>0</v>
      </c>
      <c r="L396" s="15">
        <f>VLOOKUP(B396,[1]GD_CHAM_CONG!$C$6:$AZ$934,48,FALSE)</f>
        <v>0</v>
      </c>
      <c r="M396" s="15">
        <f>VLOOKUP(B396,[1]GD_CHAM_CONG!$C$6:$BF$934,50,FALSE)+VLOOKUP(B396,[1]GD_CHAM_CONG!$C$6:$BF$934,51,FALSE)+VLOOKUP(B396,[1]GD_CHAM_CONG!$C$6:$BF$934,52,FALSE)+VLOOKUP(B396,[1]GD_CHAM_CONG!$C$6:$BF$934,53,FALSE)+VLOOKUP(B396,[1]GD_CHAM_CONG!$C$6:$BF$934,54,FALSE)</f>
        <v>0</v>
      </c>
      <c r="N396" s="16">
        <f>VLOOKUP(B396,[1]GD_CHAM_CONG!$C$1:$BK$473,61,FALSE)</f>
        <v>1</v>
      </c>
      <c r="O396" s="15">
        <f>VLOOKUP(B396,[1]GD_LCD_HS_LNS!$B$4:$F$469,5,FALSE)</f>
        <v>1.22</v>
      </c>
      <c r="P396" s="17">
        <f>VLOOKUP(B396,[1]RPT_LNS_LUONG_CHE_DO!$B$5:$BC$548,54,FALSE)</f>
        <v>4941000</v>
      </c>
      <c r="Q396" s="17">
        <f>VLOOKUP(B396,[1]RPT_LNS_LUONG_CHE_DO!$B$5:$CD$916,81,FALSE)</f>
        <v>0</v>
      </c>
      <c r="R396" s="17">
        <f>VLOOKUP(B396,[1]RPT_PHU_CAP_TN!$B$5:$G$992,6,FALSE)</f>
        <v>0</v>
      </c>
      <c r="S396" s="17">
        <f>VLOOKUP(B396,[1]RPT_TIEN_AN_TRUA!$B$5:$I$993,8,FALSE)</f>
        <v>680000</v>
      </c>
      <c r="T396" s="17">
        <f>VLOOKUP(B396,[1]RPT_LNS_LUONG_CHE_DO!$B$5:$BX$920,75,FALSE)+VLOOKUP(B396,[1]RPT_LNS_LUONG_CHE_DO!$B$5:$BY$920,76,FALSE)</f>
        <v>480692.30769230775</v>
      </c>
      <c r="U396" s="13">
        <f>VLOOKUP(B396,[1]RPT_CAC_KHOAN_GIAM_TRU!$B$4:$I$472,7,FALSE) + VLOOKUP(B396,[1]RPT_CAC_KHOAN_GIAM_TRU!$B$4:$I$472,8,FALSE)</f>
        <v>160230.76923076925</v>
      </c>
      <c r="V396" s="17">
        <f t="shared" si="8"/>
        <v>6101692.307692308</v>
      </c>
      <c r="W396" s="18">
        <f>VLOOKUP(B396,[1]RPT_BAO_HIEM!$B$5:$N$992,11,FALSE)</f>
        <v>333280</v>
      </c>
      <c r="X396" s="18">
        <f>VLOOKUP(B396,[1]RPT_BAO_HIEM!$B$5:$N$992,12,FALSE)</f>
        <v>62490</v>
      </c>
      <c r="Y396" s="18">
        <f>VLOOKUP(B396,[1]RPT_BAO_HIEM!$B$5:$N$992,13,FALSE)</f>
        <v>41660</v>
      </c>
      <c r="Z396" s="19">
        <f>MIN(VLOOKUP(B396,[1]RPT_DOAN_PHI!$B$5:$H$894,7,FALSE),115000)</f>
        <v>41660</v>
      </c>
      <c r="AA396" s="18">
        <f>VLOOKUP(B396,[1]RPT_THUE!$B$5:$H$850,7,FALSE)</f>
        <v>0</v>
      </c>
      <c r="AB396" s="18">
        <f t="shared" si="9"/>
        <v>479090</v>
      </c>
      <c r="AC396" s="20">
        <f t="shared" si="10"/>
        <v>5622602.307692308</v>
      </c>
      <c r="AD396" s="20"/>
      <c r="AE396" s="20"/>
      <c r="AF396" s="20">
        <f t="shared" si="11"/>
        <v>5622602.307692308</v>
      </c>
    </row>
    <row r="397" spans="1:32" ht="19.5" customHeight="1">
      <c r="A397" s="12">
        <f t="shared" si="14"/>
        <v>391</v>
      </c>
      <c r="B397" s="40">
        <f>[1]GD_CHUNG!B403</f>
        <v>13751</v>
      </c>
      <c r="C397" s="42" t="str">
        <f>[1]GD_CHUNG!C403</f>
        <v>Nguyễn Mạnh Hùng</v>
      </c>
      <c r="D397" s="42" t="str">
        <f>[1]GD_CHUNG!D403</f>
        <v>NV Lái xe - VHTTB</v>
      </c>
      <c r="E397" s="13" t="str">
        <f>[1]GD_CHUNG!G403</f>
        <v>HD1N</v>
      </c>
      <c r="F397" s="14">
        <f>VLOOKUP(B397,[1]GD_LCD_HS_LNS!$B$4:$E$993,4,FALSE)</f>
        <v>4166000</v>
      </c>
      <c r="G397" s="55">
        <v>19029389544018</v>
      </c>
      <c r="H397" s="15">
        <f>VLOOKUP(B397,[1]GD_CHAM_CONG!$C$6:$AN$934,38,FALSE)</f>
        <v>27</v>
      </c>
      <c r="I397" s="15">
        <f>VLOOKUP(B397,[1]GD_CHAM_CONG!$C$6:$AS$934,39,FALSE)+VLOOKUP(B397,[1]GD_CHAM_CONG!$C$6:$AS$934,40,FALSE)+VLOOKUP(B397,[1]GD_CHAM_CONG!$C$6:$AS$934,41,FALSE)+VLOOKUP(B397,[1]GD_CHAM_CONG!$C$6:$AS$934,42,FALSE)+VLOOKUP(B397,[1]GD_CHAM_CONG!$C$6:$AS$934,43,FALSE)</f>
        <v>0</v>
      </c>
      <c r="J397" s="15">
        <f>VLOOKUP(B397,[1]GD_CHAM_CONG!$C$6:$AV$934,44,FALSE)+VLOOKUP(B397,[1]GD_CHAM_CONG!$C$6:$AV$934,45,FALSE)+VLOOKUP(B397,[1]GD_CHAM_CONG!$C$6:$AV$934,46,FALSE)</f>
        <v>0</v>
      </c>
      <c r="K397" s="15">
        <f>VLOOKUP(B397,[1]GD_CHAM_CONG!$C$6:$AW$934,47,FALSE)</f>
        <v>0</v>
      </c>
      <c r="L397" s="15">
        <f>VLOOKUP(B397,[1]GD_CHAM_CONG!$C$6:$AZ$934,48,FALSE)</f>
        <v>0</v>
      </c>
      <c r="M397" s="15">
        <f>VLOOKUP(B397,[1]GD_CHAM_CONG!$C$6:$BF$934,50,FALSE)+VLOOKUP(B397,[1]GD_CHAM_CONG!$C$6:$BF$934,51,FALSE)+VLOOKUP(B397,[1]GD_CHAM_CONG!$C$6:$BF$934,52,FALSE)+VLOOKUP(B397,[1]GD_CHAM_CONG!$C$6:$BF$934,53,FALSE)+VLOOKUP(B397,[1]GD_CHAM_CONG!$C$6:$BF$934,54,FALSE)</f>
        <v>0</v>
      </c>
      <c r="N397" s="16">
        <f>VLOOKUP(B397,[1]GD_CHAM_CONG!$C$1:$BK$473,61,FALSE)</f>
        <v>1</v>
      </c>
      <c r="O397" s="16">
        <f>VLOOKUP(B397,[1]GD_LCD_HS_LNS!$B$4:$F$469,5,FALSE)</f>
        <v>1.68</v>
      </c>
      <c r="P397" s="17">
        <f>VLOOKUP(B397,[1]RPT_LNS_LUONG_CHE_DO!$B$5:$BC$548,54,FALSE)</f>
        <v>6804000</v>
      </c>
      <c r="Q397" s="17">
        <f>VLOOKUP(B397,[1]RPT_LNS_LUONG_CHE_DO!$B$5:$CD$916,81,FALSE)</f>
        <v>0</v>
      </c>
      <c r="R397" s="17">
        <f>VLOOKUP(B397,[1]RPT_PHU_CAP_TN!$B$5:$G$992,6,FALSE)</f>
        <v>0</v>
      </c>
      <c r="S397" s="17">
        <f>VLOOKUP(B397,[1]RPT_TIEN_AN_TRUA!$B$5:$I$993,8,FALSE)</f>
        <v>680000</v>
      </c>
      <c r="T397" s="17">
        <f>VLOOKUP(B397,[1]RPT_LNS_LUONG_CHE_DO!$B$5:$BX$920,75,FALSE)+VLOOKUP(B397,[1]RPT_LNS_LUONG_CHE_DO!$B$5:$BY$920,76,FALSE)</f>
        <v>480692.30769230775</v>
      </c>
      <c r="U397" s="13">
        <f>VLOOKUP(B397,[1]RPT_CAC_KHOAN_GIAM_TRU!$B$4:$I$472,7,FALSE) + VLOOKUP(B397,[1]RPT_CAC_KHOAN_GIAM_TRU!$B$4:$I$472,8,FALSE)</f>
        <v>160230.76923076925</v>
      </c>
      <c r="V397" s="17">
        <f t="shared" si="8"/>
        <v>7964692.307692308</v>
      </c>
      <c r="W397" s="18">
        <f>VLOOKUP(B397,[1]RPT_BAO_HIEM!$B$5:$N$992,11,FALSE)</f>
        <v>333280</v>
      </c>
      <c r="X397" s="18">
        <f>VLOOKUP(B397,[1]RPT_BAO_HIEM!$B$5:$N$992,12,FALSE)</f>
        <v>62490</v>
      </c>
      <c r="Y397" s="18">
        <f>VLOOKUP(B397,[1]RPT_BAO_HIEM!$B$5:$N$992,13,FALSE)</f>
        <v>41660</v>
      </c>
      <c r="Z397" s="19">
        <f>MIN(VLOOKUP(B397,[1]RPT_DOAN_PHI!$B$5:$H$894,7,FALSE),115000)</f>
        <v>41660</v>
      </c>
      <c r="AA397" s="18">
        <f>VLOOKUP(B397,[1]RPT_THUE!$B$5:$H$850,7,FALSE)</f>
        <v>0</v>
      </c>
      <c r="AB397" s="18">
        <f t="shared" si="9"/>
        <v>479090</v>
      </c>
      <c r="AC397" s="20">
        <f t="shared" si="10"/>
        <v>7485602.307692308</v>
      </c>
      <c r="AD397" s="20"/>
      <c r="AE397" s="20"/>
      <c r="AF397" s="20">
        <f t="shared" si="11"/>
        <v>7485602.307692308</v>
      </c>
    </row>
    <row r="398" spans="1:32" ht="19.5" customHeight="1">
      <c r="A398" s="12">
        <f t="shared" si="14"/>
        <v>392</v>
      </c>
      <c r="B398" s="40">
        <f>[1]GD_CHUNG!B404</f>
        <v>10758</v>
      </c>
      <c r="C398" s="42" t="str">
        <f>[1]GD_CHUNG!C404</f>
        <v>Trương Thị Minh Phượng</v>
      </c>
      <c r="D398" s="42" t="str">
        <f>[1]GD_CHUNG!D404</f>
        <v>Đội phó</v>
      </c>
      <c r="E398" s="13" t="str">
        <f>[1]GD_CHUNG!G404</f>
        <v>HDKX</v>
      </c>
      <c r="F398" s="14">
        <f>VLOOKUP(B398,[1]GD_LCD_HS_LNS!$B$4:$E$993,4,FALSE)</f>
        <v>4921000</v>
      </c>
      <c r="G398" s="54">
        <f>VLOOKUP(B398,[1]GD_CHUNG!$B$5:$N$532,13,FALSE)</f>
        <v>10522161446011</v>
      </c>
      <c r="H398" s="15">
        <f>VLOOKUP(B398,[1]GD_CHAM_CONG!$C$6:$AN$934,38,FALSE)</f>
        <v>27</v>
      </c>
      <c r="I398" s="15">
        <f>VLOOKUP(B398,[1]GD_CHAM_CONG!$C$6:$AS$934,39,FALSE)+VLOOKUP(B398,[1]GD_CHAM_CONG!$C$6:$AS$934,40,FALSE)+VLOOKUP(B398,[1]GD_CHAM_CONG!$C$6:$AS$934,41,FALSE)+VLOOKUP(B398,[1]GD_CHAM_CONG!$C$6:$AS$934,42,FALSE)+VLOOKUP(B398,[1]GD_CHAM_CONG!$C$6:$AS$934,43,FALSE)</f>
        <v>0</v>
      </c>
      <c r="J398" s="15">
        <f>VLOOKUP(B398,[1]GD_CHAM_CONG!$C$6:$AV$934,44,FALSE)+VLOOKUP(B398,[1]GD_CHAM_CONG!$C$6:$AV$934,45,FALSE)+VLOOKUP(B398,[1]GD_CHAM_CONG!$C$6:$AV$934,46,FALSE)</f>
        <v>0</v>
      </c>
      <c r="K398" s="15">
        <f>VLOOKUP(B398,[1]GD_CHAM_CONG!$C$6:$AW$934,47,FALSE)</f>
        <v>0</v>
      </c>
      <c r="L398" s="15">
        <f>VLOOKUP(B398,[1]GD_CHAM_CONG!$C$6:$AZ$934,48,FALSE)</f>
        <v>0</v>
      </c>
      <c r="M398" s="15">
        <f>VLOOKUP(B398,[1]GD_CHAM_CONG!$C$6:$BF$934,50,FALSE)+VLOOKUP(B398,[1]GD_CHAM_CONG!$C$6:$BF$934,51,FALSE)+VLOOKUP(B398,[1]GD_CHAM_CONG!$C$6:$BF$934,52,FALSE)+VLOOKUP(B398,[1]GD_CHAM_CONG!$C$6:$BF$934,53,FALSE)+VLOOKUP(B398,[1]GD_CHAM_CONG!$C$6:$BF$934,54,FALSE)</f>
        <v>0</v>
      </c>
      <c r="N398" s="15">
        <f>VLOOKUP(B398,[1]GD_CHAM_CONG!$C$1:$BK$473,61,FALSE)</f>
        <v>1</v>
      </c>
      <c r="O398" s="16">
        <f>VLOOKUP(B398,[1]GD_LCD_HS_LNS!$B$4:$F$469,5,FALSE)</f>
        <v>2.57</v>
      </c>
      <c r="P398" s="17">
        <f>VLOOKUP(B398,[1]RPT_LNS_LUONG_CHE_DO!$B$5:$BC$548,54,FALSE)</f>
        <v>11565000</v>
      </c>
      <c r="Q398" s="17">
        <f>VLOOKUP(B398,[1]RPT_LNS_LUONG_CHE_DO!$B$5:$CD$916,81,FALSE)</f>
        <v>0</v>
      </c>
      <c r="R398" s="17">
        <f>VLOOKUP(B398,[1]RPT_PHU_CAP_TN!$B$5:$G$992,6,FALSE)</f>
        <v>0</v>
      </c>
      <c r="S398" s="17">
        <f>VLOOKUP(B398,[1]RPT_TIEN_AN_TRUA!$B$5:$I$993,8,FALSE)</f>
        <v>680000</v>
      </c>
      <c r="T398" s="17">
        <f>VLOOKUP(B398,[1]RPT_LNS_LUONG_CHE_DO!$B$5:$BX$920,75,FALSE)+VLOOKUP(B398,[1]RPT_LNS_LUONG_CHE_DO!$B$5:$BY$920,76,FALSE)</f>
        <v>0</v>
      </c>
      <c r="U398" s="13">
        <f>VLOOKUP(B398,[1]RPT_CAC_KHOAN_GIAM_TRU!$B$4:$I$472,7,FALSE) + VLOOKUP(B398,[1]RPT_CAC_KHOAN_GIAM_TRU!$B$4:$I$472,8,FALSE)</f>
        <v>0</v>
      </c>
      <c r="V398" s="17">
        <f t="shared" si="8"/>
        <v>12245000</v>
      </c>
      <c r="W398" s="18">
        <f>VLOOKUP(B398,[1]RPT_BAO_HIEM!$B$5:$N$992,11,FALSE)</f>
        <v>393680</v>
      </c>
      <c r="X398" s="18">
        <f>VLOOKUP(B398,[1]RPT_BAO_HIEM!$B$5:$N$992,12,FALSE)</f>
        <v>73815</v>
      </c>
      <c r="Y398" s="18">
        <f>VLOOKUP(B398,[1]RPT_BAO_HIEM!$B$5:$N$992,13,FALSE)</f>
        <v>49210</v>
      </c>
      <c r="Z398" s="19">
        <f>MIN(VLOOKUP(B398,[1]RPT_DOAN_PHI!$B$5:$H$894,7,FALSE),115000)</f>
        <v>49210</v>
      </c>
      <c r="AA398" s="18">
        <f>VLOOKUP(B398,[1]RPT_THUE!$B$5:$H$850,7,FALSE)</f>
        <v>0</v>
      </c>
      <c r="AB398" s="18">
        <f t="shared" si="9"/>
        <v>565915</v>
      </c>
      <c r="AC398" s="20">
        <f t="shared" si="10"/>
        <v>11679085</v>
      </c>
      <c r="AD398" s="20"/>
      <c r="AE398" s="20"/>
      <c r="AF398" s="20">
        <f t="shared" si="11"/>
        <v>11679085</v>
      </c>
    </row>
    <row r="399" spans="1:32" ht="19.5" customHeight="1">
      <c r="A399" s="12">
        <f t="shared" si="14"/>
        <v>393</v>
      </c>
      <c r="B399" s="40">
        <f>[1]GD_CHUNG!B405</f>
        <v>10644</v>
      </c>
      <c r="C399" s="42" t="str">
        <f>[1]GD_CHUNG!C405</f>
        <v>Nguyễn Văn Bình</v>
      </c>
      <c r="D399" s="42" t="str">
        <f>[1]GD_CHUNG!D405</f>
        <v>KTV mặt đất</v>
      </c>
      <c r="E399" s="13" t="str">
        <f>[1]GD_CHUNG!G405</f>
        <v>HDKX</v>
      </c>
      <c r="F399" s="14">
        <f>VLOOKUP(B399,[1]GD_LCD_HS_LNS!$B$4:$E$993,4,FALSE)</f>
        <v>4921000</v>
      </c>
      <c r="G399" s="54">
        <f>VLOOKUP(B399,[1]GD_CHUNG!$B$5:$N$532,13,FALSE)</f>
        <v>10522162944015</v>
      </c>
      <c r="H399" s="15">
        <f>VLOOKUP(B399,[1]GD_CHAM_CONG!$C$6:$AN$934,38,FALSE)</f>
        <v>27</v>
      </c>
      <c r="I399" s="15">
        <f>VLOOKUP(B399,[1]GD_CHAM_CONG!$C$6:$AS$934,39,FALSE)+VLOOKUP(B399,[1]GD_CHAM_CONG!$C$6:$AS$934,40,FALSE)+VLOOKUP(B399,[1]GD_CHAM_CONG!$C$6:$AS$934,41,FALSE)+VLOOKUP(B399,[1]GD_CHAM_CONG!$C$6:$AS$934,42,FALSE)+VLOOKUP(B399,[1]GD_CHAM_CONG!$C$6:$AS$934,43,FALSE)</f>
        <v>0</v>
      </c>
      <c r="J399" s="15">
        <f>VLOOKUP(B399,[1]GD_CHAM_CONG!$C$6:$AV$934,44,FALSE)+VLOOKUP(B399,[1]GD_CHAM_CONG!$C$6:$AV$934,45,FALSE)+VLOOKUP(B399,[1]GD_CHAM_CONG!$C$6:$AV$934,46,FALSE)</f>
        <v>0</v>
      </c>
      <c r="K399" s="15">
        <f>VLOOKUP(B399,[1]GD_CHAM_CONG!$C$6:$AW$934,47,FALSE)</f>
        <v>0</v>
      </c>
      <c r="L399" s="15">
        <f>VLOOKUP(B399,[1]GD_CHAM_CONG!$C$6:$AZ$934,48,FALSE)</f>
        <v>0</v>
      </c>
      <c r="M399" s="15">
        <f>VLOOKUP(B399,[1]GD_CHAM_CONG!$C$6:$BF$934,50,FALSE)+VLOOKUP(B399,[1]GD_CHAM_CONG!$C$6:$BF$934,51,FALSE)+VLOOKUP(B399,[1]GD_CHAM_CONG!$C$6:$BF$934,52,FALSE)+VLOOKUP(B399,[1]GD_CHAM_CONG!$C$6:$BF$934,53,FALSE)+VLOOKUP(B399,[1]GD_CHAM_CONG!$C$6:$BF$934,54,FALSE)</f>
        <v>0</v>
      </c>
      <c r="N399" s="16">
        <f>VLOOKUP(B399,[1]GD_CHAM_CONG!$C$1:$BK$473,61,FALSE)</f>
        <v>1</v>
      </c>
      <c r="O399" s="16">
        <f>VLOOKUP(B399,[1]GD_LCD_HS_LNS!$B$4:$F$469,5,FALSE)</f>
        <v>2.57</v>
      </c>
      <c r="P399" s="17">
        <f>VLOOKUP(B399,[1]RPT_LNS_LUONG_CHE_DO!$B$5:$BC$548,54,FALSE)</f>
        <v>11565000</v>
      </c>
      <c r="Q399" s="17">
        <f>VLOOKUP(B399,[1]RPT_LNS_LUONG_CHE_DO!$B$5:$CD$916,81,FALSE)</f>
        <v>0</v>
      </c>
      <c r="R399" s="17">
        <f>VLOOKUP(B399,[1]RPT_PHU_CAP_TN!$B$5:$G$992,6,FALSE)</f>
        <v>0</v>
      </c>
      <c r="S399" s="17">
        <f>VLOOKUP(B399,[1]RPT_TIEN_AN_TRUA!$B$5:$I$993,8,FALSE)</f>
        <v>680000</v>
      </c>
      <c r="T399" s="17">
        <f>VLOOKUP(B399,[1]RPT_LNS_LUONG_CHE_DO!$B$5:$BX$920,75,FALSE)+VLOOKUP(B399,[1]RPT_LNS_LUONG_CHE_DO!$B$5:$BY$920,76,FALSE)</f>
        <v>567807.69230769237</v>
      </c>
      <c r="U399" s="13">
        <f>VLOOKUP(B399,[1]RPT_CAC_KHOAN_GIAM_TRU!$B$4:$I$472,7,FALSE) + VLOOKUP(B399,[1]RPT_CAC_KHOAN_GIAM_TRU!$B$4:$I$472,8,FALSE)</f>
        <v>189269.23076923078</v>
      </c>
      <c r="V399" s="17">
        <f t="shared" si="8"/>
        <v>12812807.692307692</v>
      </c>
      <c r="W399" s="18">
        <f>VLOOKUP(B399,[1]RPT_BAO_HIEM!$B$5:$N$992,11,FALSE)</f>
        <v>393680</v>
      </c>
      <c r="X399" s="18">
        <f>VLOOKUP(B399,[1]RPT_BAO_HIEM!$B$5:$N$992,12,FALSE)</f>
        <v>73815</v>
      </c>
      <c r="Y399" s="18">
        <f>VLOOKUP(B399,[1]RPT_BAO_HIEM!$B$5:$N$992,13,FALSE)</f>
        <v>49210</v>
      </c>
      <c r="Z399" s="19">
        <f>MIN(VLOOKUP(B399,[1]RPT_DOAN_PHI!$B$5:$H$894,7,FALSE),115000)</f>
        <v>49210</v>
      </c>
      <c r="AA399" s="18">
        <f>VLOOKUP(B399,[1]RPT_THUE!$B$5:$H$850,7,FALSE)</f>
        <v>0</v>
      </c>
      <c r="AB399" s="18">
        <f t="shared" si="9"/>
        <v>565915</v>
      </c>
      <c r="AC399" s="20">
        <f t="shared" si="10"/>
        <v>12246892.692307692</v>
      </c>
      <c r="AD399" s="21"/>
      <c r="AE399" s="20"/>
      <c r="AF399" s="20">
        <f t="shared" si="11"/>
        <v>12246892.692307692</v>
      </c>
    </row>
    <row r="400" spans="1:32" ht="19.5" customHeight="1">
      <c r="A400" s="12">
        <f t="shared" si="14"/>
        <v>394</v>
      </c>
      <c r="B400" s="40">
        <f>[1]GD_CHUNG!B406</f>
        <v>10645</v>
      </c>
      <c r="C400" s="42" t="str">
        <f>[1]GD_CHUNG!C406</f>
        <v>Thân Hoài Nam</v>
      </c>
      <c r="D400" s="42" t="str">
        <f>[1]GD_CHUNG!D406</f>
        <v>KTV mặt đất</v>
      </c>
      <c r="E400" s="13" t="str">
        <f>[1]GD_CHUNG!G406</f>
        <v>HDKX</v>
      </c>
      <c r="F400" s="14">
        <f>VLOOKUP(B400,[1]GD_LCD_HS_LNS!$B$4:$E$993,4,FALSE)</f>
        <v>5115000</v>
      </c>
      <c r="G400" s="54">
        <f>VLOOKUP(B400,[1]GD_CHUNG!$B$5:$N$532,13,FALSE)</f>
        <v>10520029783014</v>
      </c>
      <c r="H400" s="15">
        <f>VLOOKUP(B400,[1]GD_CHAM_CONG!$C$6:$AN$934,38,FALSE)</f>
        <v>27</v>
      </c>
      <c r="I400" s="15">
        <f>VLOOKUP(B400,[1]GD_CHAM_CONG!$C$6:$AS$934,39,FALSE)+VLOOKUP(B400,[1]GD_CHAM_CONG!$C$6:$AS$934,40,FALSE)+VLOOKUP(B400,[1]GD_CHAM_CONG!$C$6:$AS$934,41,FALSE)+VLOOKUP(B400,[1]GD_CHAM_CONG!$C$6:$AS$934,42,FALSE)+VLOOKUP(B400,[1]GD_CHAM_CONG!$C$6:$AS$934,43,FALSE)</f>
        <v>0</v>
      </c>
      <c r="J400" s="15">
        <f>VLOOKUP(B400,[1]GD_CHAM_CONG!$C$6:$AV$934,44,FALSE)+VLOOKUP(B400,[1]GD_CHAM_CONG!$C$6:$AV$934,45,FALSE)+VLOOKUP(B400,[1]GD_CHAM_CONG!$C$6:$AV$934,46,FALSE)</f>
        <v>0</v>
      </c>
      <c r="K400" s="15">
        <f>VLOOKUP(B400,[1]GD_CHAM_CONG!$C$6:$AW$934,47,FALSE)</f>
        <v>0</v>
      </c>
      <c r="L400" s="15">
        <f>VLOOKUP(B400,[1]GD_CHAM_CONG!$C$6:$AZ$934,48,FALSE)</f>
        <v>0</v>
      </c>
      <c r="M400" s="15">
        <f>VLOOKUP(B400,[1]GD_CHAM_CONG!$C$6:$BF$934,50,FALSE)+VLOOKUP(B400,[1]GD_CHAM_CONG!$C$6:$BF$934,51,FALSE)+VLOOKUP(B400,[1]GD_CHAM_CONG!$C$6:$BF$934,52,FALSE)+VLOOKUP(B400,[1]GD_CHAM_CONG!$C$6:$BF$934,53,FALSE)+VLOOKUP(B400,[1]GD_CHAM_CONG!$C$6:$BF$934,54,FALSE)</f>
        <v>0</v>
      </c>
      <c r="N400" s="16">
        <f>VLOOKUP(B400,[1]GD_CHAM_CONG!$C$1:$BK$473,61,FALSE)</f>
        <v>1</v>
      </c>
      <c r="O400" s="16">
        <f>VLOOKUP(B400,[1]GD_LCD_HS_LNS!$B$4:$F$469,5,FALSE)</f>
        <v>3.15</v>
      </c>
      <c r="P400" s="17">
        <f>VLOOKUP(B400,[1]RPT_LNS_LUONG_CHE_DO!$B$5:$BC$548,54,FALSE)</f>
        <v>14175000</v>
      </c>
      <c r="Q400" s="17">
        <f>VLOOKUP(B400,[1]RPT_LNS_LUONG_CHE_DO!$B$5:$CD$916,81,FALSE)</f>
        <v>0</v>
      </c>
      <c r="R400" s="17">
        <f>VLOOKUP(B400,[1]RPT_PHU_CAP_TN!$B$5:$G$992,6,FALSE)</f>
        <v>0</v>
      </c>
      <c r="S400" s="17">
        <f>VLOOKUP(B400,[1]RPT_TIEN_AN_TRUA!$B$5:$I$993,8,FALSE)</f>
        <v>680000</v>
      </c>
      <c r="T400" s="17">
        <f>VLOOKUP(B400,[1]RPT_LNS_LUONG_CHE_DO!$B$5:$BX$920,75,FALSE)+VLOOKUP(B400,[1]RPT_LNS_LUONG_CHE_DO!$B$5:$BY$920,76,FALSE)</f>
        <v>590192.30769230775</v>
      </c>
      <c r="U400" s="13">
        <f>VLOOKUP(B400,[1]RPT_CAC_KHOAN_GIAM_TRU!$B$4:$I$472,7,FALSE) + VLOOKUP(B400,[1]RPT_CAC_KHOAN_GIAM_TRU!$B$4:$I$472,8,FALSE)</f>
        <v>196730.76923076925</v>
      </c>
      <c r="V400" s="17">
        <f t="shared" si="8"/>
        <v>15445192.307692308</v>
      </c>
      <c r="W400" s="18">
        <f>VLOOKUP(B400,[1]RPT_BAO_HIEM!$B$5:$N$992,11,FALSE)</f>
        <v>409200</v>
      </c>
      <c r="X400" s="18">
        <f>VLOOKUP(B400,[1]RPT_BAO_HIEM!$B$5:$N$992,12,FALSE)</f>
        <v>76725</v>
      </c>
      <c r="Y400" s="18">
        <f>VLOOKUP(B400,[1]RPT_BAO_HIEM!$B$5:$N$992,13,FALSE)</f>
        <v>51150</v>
      </c>
      <c r="Z400" s="19">
        <f>MIN(VLOOKUP(B400,[1]RPT_DOAN_PHI!$B$5:$H$894,7,FALSE),115000)</f>
        <v>51150</v>
      </c>
      <c r="AA400" s="18">
        <f>VLOOKUP(B400,[1]RPT_THUE!$B$5:$H$850,7,FALSE)</f>
        <v>81405.865384615405</v>
      </c>
      <c r="AB400" s="18">
        <f t="shared" si="9"/>
        <v>669630.86538461538</v>
      </c>
      <c r="AC400" s="20">
        <f t="shared" si="10"/>
        <v>14775561.442307692</v>
      </c>
      <c r="AD400" s="21"/>
      <c r="AE400" s="20"/>
      <c r="AF400" s="20">
        <f t="shared" si="11"/>
        <v>14775561.442307692</v>
      </c>
    </row>
    <row r="401" spans="1:32" ht="19.5" customHeight="1">
      <c r="A401" s="12">
        <f t="shared" si="14"/>
        <v>395</v>
      </c>
      <c r="B401" s="40">
        <f>[1]GD_CHUNG!B407</f>
        <v>13531</v>
      </c>
      <c r="C401" s="42" t="str">
        <f>[1]GD_CHUNG!C407</f>
        <v>Võ Thị Vân</v>
      </c>
      <c r="D401" s="42" t="str">
        <f>[1]GD_CHUNG!D407</f>
        <v>Nv vệ sinh</v>
      </c>
      <c r="E401" s="13" t="str">
        <f>[1]GD_CHUNG!G407</f>
        <v>HD3N</v>
      </c>
      <c r="F401" s="14">
        <v>3500000</v>
      </c>
      <c r="G401" s="54">
        <f>VLOOKUP(B401,[1]GD_CHUNG!$B$5:$N$532,13,FALSE)</f>
        <v>19028960288011</v>
      </c>
      <c r="H401" s="15">
        <f>VLOOKUP(B401,[1]GD_CHAM_CONG!$C$6:$AN$934,38,FALSE)</f>
        <v>27</v>
      </c>
      <c r="I401" s="15">
        <f>VLOOKUP(B401,[1]GD_CHAM_CONG!$C$6:$AS$934,39,FALSE)+VLOOKUP(B401,[1]GD_CHAM_CONG!$C$6:$AS$934,40,FALSE)+VLOOKUP(B401,[1]GD_CHAM_CONG!$C$6:$AS$934,41,FALSE)+VLOOKUP(B401,[1]GD_CHAM_CONG!$C$6:$AS$934,42,FALSE)+VLOOKUP(B401,[1]GD_CHAM_CONG!$C$6:$AS$934,43,FALSE)</f>
        <v>0</v>
      </c>
      <c r="J401" s="15">
        <f>VLOOKUP(B401,[1]GD_CHAM_CONG!$C$6:$AV$934,44,FALSE)+VLOOKUP(B401,[1]GD_CHAM_CONG!$C$6:$AV$934,45,FALSE)+VLOOKUP(B401,[1]GD_CHAM_CONG!$C$6:$AV$934,46,FALSE)</f>
        <v>0</v>
      </c>
      <c r="K401" s="15">
        <f>VLOOKUP(B401,[1]GD_CHAM_CONG!$C$6:$AW$934,47,FALSE)</f>
        <v>0</v>
      </c>
      <c r="L401" s="15">
        <f>VLOOKUP(B401,[1]GD_CHAM_CONG!$C$6:$AZ$934,48,FALSE)</f>
        <v>0</v>
      </c>
      <c r="M401" s="15">
        <f>VLOOKUP(B401,[1]GD_CHAM_CONG!$C$6:$BF$934,50,FALSE)+VLOOKUP(B401,[1]GD_CHAM_CONG!$C$6:$BF$934,51,FALSE)+VLOOKUP(B401,[1]GD_CHAM_CONG!$C$6:$BF$934,52,FALSE)+VLOOKUP(B401,[1]GD_CHAM_CONG!$C$6:$BF$934,53,FALSE)+VLOOKUP(B401,[1]GD_CHAM_CONG!$C$6:$BF$934,54,FALSE)</f>
        <v>0</v>
      </c>
      <c r="N401" s="16">
        <f>VLOOKUP(B401,[1]GD_CHAM_CONG!$C$1:$BK$473,61,FALSE)</f>
        <v>1</v>
      </c>
      <c r="O401" s="16">
        <f>VLOOKUP(B401,[1]GD_LCD_HS_LNS!$B$4:$F$469,5,FALSE)</f>
        <v>1.47</v>
      </c>
      <c r="P401" s="17">
        <f>VLOOKUP(B401,[1]RPT_LNS_LUONG_CHE_DO!$B$5:$BC$548,54,FALSE)</f>
        <v>6615000</v>
      </c>
      <c r="Q401" s="17">
        <f>VLOOKUP(B401,[1]RPT_LNS_LUONG_CHE_DO!$B$5:$CD$916,81,FALSE)</f>
        <v>0</v>
      </c>
      <c r="R401" s="17">
        <f>VLOOKUP(B401,[1]RPT_PHU_CAP_TN!$B$5:$G$992,6,FALSE)</f>
        <v>0</v>
      </c>
      <c r="S401" s="17">
        <f>VLOOKUP(B401,[1]RPT_TIEN_AN_TRUA!$B$5:$I$993,8,FALSE)</f>
        <v>680000</v>
      </c>
      <c r="T401" s="17">
        <f>VLOOKUP(B401,[1]RPT_LNS_LUONG_CHE_DO!$B$5:$BX$920,75,FALSE)+VLOOKUP(B401,[1]RPT_LNS_LUONG_CHE_DO!$B$5:$BY$920,76,FALSE)</f>
        <v>0</v>
      </c>
      <c r="U401" s="13">
        <f>VLOOKUP(B401,[1]RPT_CAC_KHOAN_GIAM_TRU!$B$4:$I$472,7,FALSE) + VLOOKUP(B401,[1]RPT_CAC_KHOAN_GIAM_TRU!$B$4:$I$472,8,FALSE)</f>
        <v>0</v>
      </c>
      <c r="V401" s="17">
        <f t="shared" si="8"/>
        <v>7295000</v>
      </c>
      <c r="W401" s="18">
        <f>VLOOKUP(B401,[1]RPT_BAO_HIEM!$B$5:$N$992,11,FALSE)</f>
        <v>248000</v>
      </c>
      <c r="X401" s="18">
        <f>VLOOKUP(B401,[1]RPT_BAO_HIEM!$B$5:$N$992,12,FALSE)</f>
        <v>46500</v>
      </c>
      <c r="Y401" s="18">
        <f>VLOOKUP(B401,[1]RPT_BAO_HIEM!$B$5:$N$992,13,FALSE)</f>
        <v>31000</v>
      </c>
      <c r="Z401" s="19">
        <f>MIN(VLOOKUP(B401,[1]RPT_DOAN_PHI!$B$5:$H$894,7,FALSE),115000)</f>
        <v>31000</v>
      </c>
      <c r="AA401" s="18">
        <f>VLOOKUP(B401,[1]RPT_THUE!$B$5:$H$850,7,FALSE)</f>
        <v>0</v>
      </c>
      <c r="AB401" s="18">
        <f t="shared" si="9"/>
        <v>356500</v>
      </c>
      <c r="AC401" s="20">
        <f t="shared" si="10"/>
        <v>6938500</v>
      </c>
      <c r="AD401" s="20"/>
      <c r="AE401" s="20"/>
      <c r="AF401" s="20">
        <f t="shared" si="11"/>
        <v>6938500</v>
      </c>
    </row>
    <row r="402" spans="1:32" ht="19.5" customHeight="1">
      <c r="A402" s="12">
        <f t="shared" si="14"/>
        <v>396</v>
      </c>
      <c r="B402" s="40">
        <f>[1]GD_CHUNG!B408</f>
        <v>12508</v>
      </c>
      <c r="C402" s="42" t="str">
        <f>[1]GD_CHUNG!C408</f>
        <v>Nguyễn Hồng Nhung</v>
      </c>
      <c r="D402" s="42" t="str">
        <f>[1]GD_CHUNG!D408</f>
        <v>Nv vệ sinh</v>
      </c>
      <c r="E402" s="13" t="str">
        <f>[1]GD_CHUNG!G408</f>
        <v>HD3N</v>
      </c>
      <c r="F402" s="14">
        <v>3500000</v>
      </c>
      <c r="G402" s="54">
        <f>VLOOKUP(B402,[1]GD_CHUNG!$B$5:$N$532,13,FALSE)</f>
        <v>19028242764016</v>
      </c>
      <c r="H402" s="15">
        <f>VLOOKUP(B402,[1]GD_CHAM_CONG!$C$6:$AN$934,38,FALSE)</f>
        <v>27</v>
      </c>
      <c r="I402" s="15">
        <f>VLOOKUP(B402,[1]GD_CHAM_CONG!$C$6:$AS$934,39,FALSE)+VLOOKUP(B402,[1]GD_CHAM_CONG!$C$6:$AS$934,40,FALSE)+VLOOKUP(B402,[1]GD_CHAM_CONG!$C$6:$AS$934,41,FALSE)+VLOOKUP(B402,[1]GD_CHAM_CONG!$C$6:$AS$934,42,FALSE)+VLOOKUP(B402,[1]GD_CHAM_CONG!$C$6:$AS$934,43,FALSE)</f>
        <v>0</v>
      </c>
      <c r="J402" s="15">
        <f>VLOOKUP(B402,[1]GD_CHAM_CONG!$C$6:$AV$934,44,FALSE)+VLOOKUP(B402,[1]GD_CHAM_CONG!$C$6:$AV$934,45,FALSE)+VLOOKUP(B402,[1]GD_CHAM_CONG!$C$6:$AV$934,46,FALSE)</f>
        <v>0</v>
      </c>
      <c r="K402" s="15">
        <f>VLOOKUP(B402,[1]GD_CHAM_CONG!$C$6:$AW$934,47,FALSE)</f>
        <v>0</v>
      </c>
      <c r="L402" s="15">
        <f>VLOOKUP(B402,[1]GD_CHAM_CONG!$C$6:$AZ$934,48,FALSE)</f>
        <v>0</v>
      </c>
      <c r="M402" s="15">
        <f>VLOOKUP(B402,[1]GD_CHAM_CONG!$C$6:$BF$934,50,FALSE)+VLOOKUP(B402,[1]GD_CHAM_CONG!$C$6:$BF$934,51,FALSE)+VLOOKUP(B402,[1]GD_CHAM_CONG!$C$6:$BF$934,52,FALSE)+VLOOKUP(B402,[1]GD_CHAM_CONG!$C$6:$BF$934,53,FALSE)+VLOOKUP(B402,[1]GD_CHAM_CONG!$C$6:$BF$934,54,FALSE)</f>
        <v>0</v>
      </c>
      <c r="N402" s="16">
        <f>VLOOKUP(B402,[1]GD_CHAM_CONG!$C$1:$BK$473,61,FALSE)</f>
        <v>1</v>
      </c>
      <c r="O402" s="16">
        <f>VLOOKUP(B402,[1]GD_LCD_HS_LNS!$B$4:$F$469,5,FALSE)</f>
        <v>1.47</v>
      </c>
      <c r="P402" s="17">
        <f>VLOOKUP(B402,[1]RPT_LNS_LUONG_CHE_DO!$B$5:$BC$548,54,FALSE)</f>
        <v>6615000</v>
      </c>
      <c r="Q402" s="17">
        <f>VLOOKUP(B402,[1]RPT_LNS_LUONG_CHE_DO!$B$5:$CD$916,81,FALSE)</f>
        <v>0</v>
      </c>
      <c r="R402" s="17">
        <f>VLOOKUP(B402,[1]RPT_PHU_CAP_TN!$B$5:$G$992,6,FALSE)</f>
        <v>0</v>
      </c>
      <c r="S402" s="17">
        <f>VLOOKUP(B402,[1]RPT_TIEN_AN_TRUA!$B$5:$I$993,8,FALSE)</f>
        <v>680000</v>
      </c>
      <c r="T402" s="17">
        <f>VLOOKUP(B402,[1]RPT_LNS_LUONG_CHE_DO!$B$5:$BX$920,75,FALSE)+VLOOKUP(B402,[1]RPT_LNS_LUONG_CHE_DO!$B$5:$BY$920,76,FALSE)</f>
        <v>357692.30769230769</v>
      </c>
      <c r="U402" s="13">
        <f>VLOOKUP(B402,[1]RPT_CAC_KHOAN_GIAM_TRU!$B$4:$I$472,7,FALSE) + VLOOKUP(B402,[1]RPT_CAC_KHOAN_GIAM_TRU!$B$4:$I$472,8,FALSE)</f>
        <v>119230.76923076922</v>
      </c>
      <c r="V402" s="17">
        <f t="shared" si="8"/>
        <v>7652692.307692308</v>
      </c>
      <c r="W402" s="18">
        <f>VLOOKUP(B402,[1]RPT_BAO_HIEM!$B$5:$N$992,11,FALSE)</f>
        <v>248000</v>
      </c>
      <c r="X402" s="18">
        <f>VLOOKUP(B402,[1]RPT_BAO_HIEM!$B$5:$N$992,12,FALSE)</f>
        <v>46500</v>
      </c>
      <c r="Y402" s="18">
        <f>VLOOKUP(B402,[1]RPT_BAO_HIEM!$B$5:$N$992,13,FALSE)</f>
        <v>31000</v>
      </c>
      <c r="Z402" s="19">
        <f>MIN(VLOOKUP(B402,[1]RPT_DOAN_PHI!$B$5:$H$894,7,FALSE),115000)</f>
        <v>31000</v>
      </c>
      <c r="AA402" s="18">
        <f>VLOOKUP(B402,[1]RPT_THUE!$B$5:$H$850,7,FALSE)</f>
        <v>0</v>
      </c>
      <c r="AB402" s="18">
        <f t="shared" si="9"/>
        <v>356500</v>
      </c>
      <c r="AC402" s="20">
        <f t="shared" si="10"/>
        <v>7296192.307692308</v>
      </c>
      <c r="AD402" s="20"/>
      <c r="AE402" s="20"/>
      <c r="AF402" s="20">
        <f t="shared" si="11"/>
        <v>7296192.307692308</v>
      </c>
    </row>
    <row r="403" spans="1:32" ht="19.5" customHeight="1">
      <c r="A403" s="12">
        <f t="shared" si="14"/>
        <v>397</v>
      </c>
      <c r="B403" s="40">
        <f>[1]GD_CHUNG!B409</f>
        <v>12596</v>
      </c>
      <c r="C403" s="42" t="str">
        <f>[1]GD_CHUNG!C409</f>
        <v>Phan Thị Hải Yến</v>
      </c>
      <c r="D403" s="42" t="str">
        <f>[1]GD_CHUNG!D409</f>
        <v>Nv vệ sinh</v>
      </c>
      <c r="E403" s="13" t="str">
        <f>[1]GD_CHUNG!G409</f>
        <v>HD3N</v>
      </c>
      <c r="F403" s="14">
        <v>3500000</v>
      </c>
      <c r="G403" s="54">
        <f>VLOOKUP(B403,[1]GD_CHUNG!$B$5:$N$532,13,FALSE)</f>
        <v>10524239067015</v>
      </c>
      <c r="H403" s="15">
        <f>VLOOKUP(B403,[1]GD_CHAM_CONG!$C$6:$AN$934,38,FALSE)</f>
        <v>27</v>
      </c>
      <c r="I403" s="15">
        <f>VLOOKUP(B403,[1]GD_CHAM_CONG!$C$6:$AS$934,39,FALSE)+VLOOKUP(B403,[1]GD_CHAM_CONG!$C$6:$AS$934,40,FALSE)+VLOOKUP(B403,[1]GD_CHAM_CONG!$C$6:$AS$934,41,FALSE)+VLOOKUP(B403,[1]GD_CHAM_CONG!$C$6:$AS$934,42,FALSE)+VLOOKUP(B403,[1]GD_CHAM_CONG!$C$6:$AS$934,43,FALSE)</f>
        <v>0</v>
      </c>
      <c r="J403" s="15">
        <f>VLOOKUP(B403,[1]GD_CHAM_CONG!$C$6:$AV$934,44,FALSE)+VLOOKUP(B403,[1]GD_CHAM_CONG!$C$6:$AV$934,45,FALSE)+VLOOKUP(B403,[1]GD_CHAM_CONG!$C$6:$AV$934,46,FALSE)</f>
        <v>0</v>
      </c>
      <c r="K403" s="15">
        <f>VLOOKUP(B403,[1]GD_CHAM_CONG!$C$6:$AW$934,47,FALSE)</f>
        <v>0</v>
      </c>
      <c r="L403" s="15">
        <f>VLOOKUP(B403,[1]GD_CHAM_CONG!$C$6:$AZ$934,48,FALSE)</f>
        <v>0</v>
      </c>
      <c r="M403" s="15">
        <f>VLOOKUP(B403,[1]GD_CHAM_CONG!$C$6:$BF$934,50,FALSE)+VLOOKUP(B403,[1]GD_CHAM_CONG!$C$6:$BF$934,51,FALSE)+VLOOKUP(B403,[1]GD_CHAM_CONG!$C$6:$BF$934,52,FALSE)+VLOOKUP(B403,[1]GD_CHAM_CONG!$C$6:$BF$934,53,FALSE)+VLOOKUP(B403,[1]GD_CHAM_CONG!$C$6:$BF$934,54,FALSE)</f>
        <v>0</v>
      </c>
      <c r="N403" s="16">
        <f>VLOOKUP(B403,[1]GD_CHAM_CONG!$C$1:$BK$473,61,FALSE)</f>
        <v>1</v>
      </c>
      <c r="O403" s="16">
        <f>VLOOKUP(B403,[1]GD_LCD_HS_LNS!$B$4:$F$469,5,FALSE)</f>
        <v>1.47</v>
      </c>
      <c r="P403" s="17">
        <f>VLOOKUP(B403,[1]RPT_LNS_LUONG_CHE_DO!$B$5:$BC$548,54,FALSE)</f>
        <v>6615000</v>
      </c>
      <c r="Q403" s="17">
        <f>VLOOKUP(B403,[1]RPT_LNS_LUONG_CHE_DO!$B$5:$CD$916,81,FALSE)</f>
        <v>0</v>
      </c>
      <c r="R403" s="17">
        <f>VLOOKUP(B403,[1]RPT_PHU_CAP_TN!$B$5:$G$992,6,FALSE)</f>
        <v>0</v>
      </c>
      <c r="S403" s="17">
        <f>VLOOKUP(B403,[1]RPT_TIEN_AN_TRUA!$B$5:$I$993,8,FALSE)</f>
        <v>680000</v>
      </c>
      <c r="T403" s="17">
        <f>VLOOKUP(B403,[1]RPT_LNS_LUONG_CHE_DO!$B$5:$BX$920,75,FALSE)+VLOOKUP(B403,[1]RPT_LNS_LUONG_CHE_DO!$B$5:$BY$920,76,FALSE)</f>
        <v>0</v>
      </c>
      <c r="U403" s="13">
        <f>VLOOKUP(B403,[1]RPT_CAC_KHOAN_GIAM_TRU!$B$4:$I$472,7,FALSE) + VLOOKUP(B403,[1]RPT_CAC_KHOAN_GIAM_TRU!$B$4:$I$472,8,FALSE)</f>
        <v>0</v>
      </c>
      <c r="V403" s="17">
        <f t="shared" si="8"/>
        <v>7295000</v>
      </c>
      <c r="W403" s="18">
        <f>VLOOKUP(B403,[1]RPT_BAO_HIEM!$B$5:$N$992,11,FALSE)</f>
        <v>248000</v>
      </c>
      <c r="X403" s="18">
        <f>VLOOKUP(B403,[1]RPT_BAO_HIEM!$B$5:$N$992,12,FALSE)</f>
        <v>46500</v>
      </c>
      <c r="Y403" s="18">
        <f>VLOOKUP(B403,[1]RPT_BAO_HIEM!$B$5:$N$992,13,FALSE)</f>
        <v>31000</v>
      </c>
      <c r="Z403" s="19">
        <f>MIN(VLOOKUP(B403,[1]RPT_DOAN_PHI!$B$5:$H$894,7,FALSE),115000)</f>
        <v>31000</v>
      </c>
      <c r="AA403" s="18">
        <f>VLOOKUP(B403,[1]RPT_THUE!$B$5:$H$850,7,FALSE)</f>
        <v>0</v>
      </c>
      <c r="AB403" s="18">
        <f t="shared" si="9"/>
        <v>356500</v>
      </c>
      <c r="AC403" s="20">
        <f t="shared" si="10"/>
        <v>6938500</v>
      </c>
      <c r="AD403" s="20"/>
      <c r="AE403" s="20"/>
      <c r="AF403" s="20">
        <f t="shared" si="11"/>
        <v>6938500</v>
      </c>
    </row>
    <row r="404" spans="1:32" ht="19.5" customHeight="1">
      <c r="A404" s="12">
        <f t="shared" si="14"/>
        <v>398</v>
      </c>
      <c r="B404" s="40">
        <f>[1]GD_CHUNG!B410</f>
        <v>12597</v>
      </c>
      <c r="C404" s="42" t="str">
        <f>[1]GD_CHUNG!C410</f>
        <v>Doãn Thị Thanh Hà</v>
      </c>
      <c r="D404" s="42" t="str">
        <f>[1]GD_CHUNG!D410</f>
        <v>Nv vệ sinh</v>
      </c>
      <c r="E404" s="13" t="str">
        <f>[1]GD_CHUNG!G410</f>
        <v>HD3N</v>
      </c>
      <c r="F404" s="14">
        <v>3500000</v>
      </c>
      <c r="G404" s="54">
        <f>VLOOKUP(B404,[1]GD_CHUNG!$B$5:$N$532,13,FALSE)</f>
        <v>10823281572010</v>
      </c>
      <c r="H404" s="15">
        <f>VLOOKUP(B404,[1]GD_CHAM_CONG!$C$6:$AN$934,38,FALSE)</f>
        <v>27</v>
      </c>
      <c r="I404" s="15">
        <f>VLOOKUP(B404,[1]GD_CHAM_CONG!$C$6:$AS$934,39,FALSE)+VLOOKUP(B404,[1]GD_CHAM_CONG!$C$6:$AS$934,40,FALSE)+VLOOKUP(B404,[1]GD_CHAM_CONG!$C$6:$AS$934,41,FALSE)+VLOOKUP(B404,[1]GD_CHAM_CONG!$C$6:$AS$934,42,FALSE)+VLOOKUP(B404,[1]GD_CHAM_CONG!$C$6:$AS$934,43,FALSE)</f>
        <v>0</v>
      </c>
      <c r="J404" s="15">
        <f>VLOOKUP(B404,[1]GD_CHAM_CONG!$C$6:$AV$934,44,FALSE)+VLOOKUP(B404,[1]GD_CHAM_CONG!$C$6:$AV$934,45,FALSE)+VLOOKUP(B404,[1]GD_CHAM_CONG!$C$6:$AV$934,46,FALSE)</f>
        <v>0</v>
      </c>
      <c r="K404" s="15">
        <f>VLOOKUP(B404,[1]GD_CHAM_CONG!$C$6:$AW$934,47,FALSE)</f>
        <v>0</v>
      </c>
      <c r="L404" s="15">
        <f>VLOOKUP(B404,[1]GD_CHAM_CONG!$C$6:$AZ$934,48,FALSE)</f>
        <v>0</v>
      </c>
      <c r="M404" s="15">
        <f>VLOOKUP(B404,[1]GD_CHAM_CONG!$C$6:$BF$934,50,FALSE)+VLOOKUP(B404,[1]GD_CHAM_CONG!$C$6:$BF$934,51,FALSE)+VLOOKUP(B404,[1]GD_CHAM_CONG!$C$6:$BF$934,52,FALSE)+VLOOKUP(B404,[1]GD_CHAM_CONG!$C$6:$BF$934,53,FALSE)+VLOOKUP(B404,[1]GD_CHAM_CONG!$C$6:$BF$934,54,FALSE)</f>
        <v>0</v>
      </c>
      <c r="N404" s="16">
        <f>VLOOKUP(B404,[1]GD_CHAM_CONG!$C$1:$BK$473,61,FALSE)</f>
        <v>1</v>
      </c>
      <c r="O404" s="16">
        <f>VLOOKUP(B404,[1]GD_LCD_HS_LNS!$B$4:$F$469,5,FALSE)</f>
        <v>1.47</v>
      </c>
      <c r="P404" s="17">
        <f>VLOOKUP(B404,[1]RPT_LNS_LUONG_CHE_DO!$B$5:$BC$548,54,FALSE)</f>
        <v>6615000</v>
      </c>
      <c r="Q404" s="17">
        <f>VLOOKUP(B404,[1]RPT_LNS_LUONG_CHE_DO!$B$5:$CD$916,81,FALSE)</f>
        <v>0</v>
      </c>
      <c r="R404" s="17">
        <f>VLOOKUP(B404,[1]RPT_PHU_CAP_TN!$B$5:$G$992,6,FALSE)</f>
        <v>0</v>
      </c>
      <c r="S404" s="17">
        <f>VLOOKUP(B404,[1]RPT_TIEN_AN_TRUA!$B$5:$I$993,8,FALSE)</f>
        <v>680000</v>
      </c>
      <c r="T404" s="17">
        <f>VLOOKUP(B404,[1]RPT_LNS_LUONG_CHE_DO!$B$5:$BX$920,75,FALSE)+VLOOKUP(B404,[1]RPT_LNS_LUONG_CHE_DO!$B$5:$BY$920,76,FALSE)</f>
        <v>0</v>
      </c>
      <c r="U404" s="13">
        <f>VLOOKUP(B404,[1]RPT_CAC_KHOAN_GIAM_TRU!$B$4:$I$472,7,FALSE) + VLOOKUP(B404,[1]RPT_CAC_KHOAN_GIAM_TRU!$B$4:$I$472,8,FALSE)</f>
        <v>0</v>
      </c>
      <c r="V404" s="17">
        <f t="shared" si="8"/>
        <v>7295000</v>
      </c>
      <c r="W404" s="18">
        <f>VLOOKUP(B404,[1]RPT_BAO_HIEM!$B$5:$N$992,11,FALSE)</f>
        <v>248000</v>
      </c>
      <c r="X404" s="18">
        <f>VLOOKUP(B404,[1]RPT_BAO_HIEM!$B$5:$N$992,12,FALSE)</f>
        <v>46500</v>
      </c>
      <c r="Y404" s="18">
        <f>VLOOKUP(B404,[1]RPT_BAO_HIEM!$B$5:$N$992,13,FALSE)</f>
        <v>31000</v>
      </c>
      <c r="Z404" s="19">
        <f>MIN(VLOOKUP(B404,[1]RPT_DOAN_PHI!$B$5:$H$894,7,FALSE),115000)</f>
        <v>31000</v>
      </c>
      <c r="AA404" s="18">
        <f>VLOOKUP(B404,[1]RPT_THUE!$B$5:$H$850,7,FALSE)</f>
        <v>0</v>
      </c>
      <c r="AB404" s="18">
        <f t="shared" si="9"/>
        <v>356500</v>
      </c>
      <c r="AC404" s="20">
        <f t="shared" si="10"/>
        <v>6938500</v>
      </c>
      <c r="AD404" s="20"/>
      <c r="AE404" s="20"/>
      <c r="AF404" s="20">
        <f t="shared" si="11"/>
        <v>6938500</v>
      </c>
    </row>
    <row r="405" spans="1:32" ht="19.5" customHeight="1">
      <c r="A405" s="12">
        <f t="shared" si="14"/>
        <v>399</v>
      </c>
      <c r="B405" s="40">
        <f>[1]GD_CHUNG!B411</f>
        <v>13098</v>
      </c>
      <c r="C405" s="42" t="str">
        <f>[1]GD_CHUNG!C411</f>
        <v>Đặng Thị Thúy Hằng</v>
      </c>
      <c r="D405" s="42" t="str">
        <f>[1]GD_CHUNG!D411</f>
        <v>Nv vệ sinh</v>
      </c>
      <c r="E405" s="13" t="str">
        <f>[1]GD_CHUNG!G411</f>
        <v>HD3N</v>
      </c>
      <c r="F405" s="14">
        <v>3500000</v>
      </c>
      <c r="G405" s="54">
        <f>VLOOKUP(B405,[1]GD_CHUNG!$B$5:$N$532,13,FALSE)</f>
        <v>19028834689017</v>
      </c>
      <c r="H405" s="15">
        <f>VLOOKUP(B405,[1]GD_CHAM_CONG!$C$6:$AN$934,38,FALSE)</f>
        <v>27</v>
      </c>
      <c r="I405" s="15">
        <f>VLOOKUP(B405,[1]GD_CHAM_CONG!$C$6:$AS$934,39,FALSE)+VLOOKUP(B405,[1]GD_CHAM_CONG!$C$6:$AS$934,40,FALSE)+VLOOKUP(B405,[1]GD_CHAM_CONG!$C$6:$AS$934,41,FALSE)+VLOOKUP(B405,[1]GD_CHAM_CONG!$C$6:$AS$934,42,FALSE)+VLOOKUP(B405,[1]GD_CHAM_CONG!$C$6:$AS$934,43,FALSE)</f>
        <v>0</v>
      </c>
      <c r="J405" s="15">
        <f>VLOOKUP(B405,[1]GD_CHAM_CONG!$C$6:$AV$934,44,FALSE)+VLOOKUP(B405,[1]GD_CHAM_CONG!$C$6:$AV$934,45,FALSE)+VLOOKUP(B405,[1]GD_CHAM_CONG!$C$6:$AV$934,46,FALSE)</f>
        <v>0</v>
      </c>
      <c r="K405" s="15">
        <f>VLOOKUP(B405,[1]GD_CHAM_CONG!$C$6:$AW$934,47,FALSE)</f>
        <v>0</v>
      </c>
      <c r="L405" s="15">
        <f>VLOOKUP(B405,[1]GD_CHAM_CONG!$C$6:$AZ$934,48,FALSE)</f>
        <v>0</v>
      </c>
      <c r="M405" s="15">
        <f>VLOOKUP(B405,[1]GD_CHAM_CONG!$C$6:$BF$934,50,FALSE)+VLOOKUP(B405,[1]GD_CHAM_CONG!$C$6:$BF$934,51,FALSE)+VLOOKUP(B405,[1]GD_CHAM_CONG!$C$6:$BF$934,52,FALSE)+VLOOKUP(B405,[1]GD_CHAM_CONG!$C$6:$BF$934,53,FALSE)+VLOOKUP(B405,[1]GD_CHAM_CONG!$C$6:$BF$934,54,FALSE)</f>
        <v>0</v>
      </c>
      <c r="N405" s="16">
        <f>VLOOKUP(B405,[1]GD_CHAM_CONG!$C$1:$BK$473,61,FALSE)</f>
        <v>1</v>
      </c>
      <c r="O405" s="16">
        <f>VLOOKUP(B405,[1]GD_LCD_HS_LNS!$B$4:$F$469,5,FALSE)</f>
        <v>1.47</v>
      </c>
      <c r="P405" s="17">
        <f>VLOOKUP(B405,[1]RPT_LNS_LUONG_CHE_DO!$B$5:$BC$548,54,FALSE)</f>
        <v>6615000</v>
      </c>
      <c r="Q405" s="17">
        <f>VLOOKUP(B405,[1]RPT_LNS_LUONG_CHE_DO!$B$5:$CD$916,81,FALSE)</f>
        <v>0</v>
      </c>
      <c r="R405" s="17">
        <f>VLOOKUP(B405,[1]RPT_PHU_CAP_TN!$B$5:$G$992,6,FALSE)</f>
        <v>0</v>
      </c>
      <c r="S405" s="17">
        <f>VLOOKUP(B405,[1]RPT_TIEN_AN_TRUA!$B$5:$I$993,8,FALSE)</f>
        <v>680000</v>
      </c>
      <c r="T405" s="17">
        <f>VLOOKUP(B405,[1]RPT_LNS_LUONG_CHE_DO!$B$5:$BX$920,75,FALSE)+VLOOKUP(B405,[1]RPT_LNS_LUONG_CHE_DO!$B$5:$BY$920,76,FALSE)</f>
        <v>0</v>
      </c>
      <c r="U405" s="13">
        <f>VLOOKUP(B405,[1]RPT_CAC_KHOAN_GIAM_TRU!$B$4:$I$472,7,FALSE) + VLOOKUP(B405,[1]RPT_CAC_KHOAN_GIAM_TRU!$B$4:$I$472,8,FALSE)</f>
        <v>0</v>
      </c>
      <c r="V405" s="17">
        <f t="shared" si="8"/>
        <v>7295000</v>
      </c>
      <c r="W405" s="18">
        <f>VLOOKUP(B405,[1]RPT_BAO_HIEM!$B$5:$N$992,11,FALSE)</f>
        <v>248000</v>
      </c>
      <c r="X405" s="18">
        <f>VLOOKUP(B405,[1]RPT_BAO_HIEM!$B$5:$N$992,12,FALSE)</f>
        <v>46500</v>
      </c>
      <c r="Y405" s="18">
        <f>VLOOKUP(B405,[1]RPT_BAO_HIEM!$B$5:$N$992,13,FALSE)</f>
        <v>31000</v>
      </c>
      <c r="Z405" s="19">
        <f>MIN(VLOOKUP(B405,[1]RPT_DOAN_PHI!$B$5:$H$894,7,FALSE),115000)</f>
        <v>31000</v>
      </c>
      <c r="AA405" s="18">
        <f>VLOOKUP(B405,[1]RPT_THUE!$B$5:$H$850,7,FALSE)</f>
        <v>0</v>
      </c>
      <c r="AB405" s="18">
        <f t="shared" si="9"/>
        <v>356500</v>
      </c>
      <c r="AC405" s="20">
        <f t="shared" si="10"/>
        <v>6938500</v>
      </c>
      <c r="AD405" s="20"/>
      <c r="AE405" s="20"/>
      <c r="AF405" s="20">
        <f t="shared" si="11"/>
        <v>6938500</v>
      </c>
    </row>
    <row r="406" spans="1:32" ht="19.5" customHeight="1">
      <c r="A406" s="12">
        <f t="shared" si="14"/>
        <v>400</v>
      </c>
      <c r="B406" s="40">
        <f>[1]GD_CHUNG!B412</f>
        <v>13100</v>
      </c>
      <c r="C406" s="42" t="str">
        <f>[1]GD_CHUNG!C412</f>
        <v>Nguyễn Thị Mến</v>
      </c>
      <c r="D406" s="42" t="str">
        <f>[1]GD_CHUNG!D412</f>
        <v>Nv vệ sinh</v>
      </c>
      <c r="E406" s="13" t="str">
        <f>[1]GD_CHUNG!G412</f>
        <v>HD3N</v>
      </c>
      <c r="F406" s="14">
        <v>3500000</v>
      </c>
      <c r="G406" s="54">
        <f>VLOOKUP(B406,[1]GD_CHUNG!$B$5:$N$532,13,FALSE)</f>
        <v>19028834691011</v>
      </c>
      <c r="H406" s="15">
        <f>VLOOKUP(B406,[1]GD_CHAM_CONG!$C$6:$AN$934,38,FALSE)</f>
        <v>27</v>
      </c>
      <c r="I406" s="15">
        <f>VLOOKUP(B406,[1]GD_CHAM_CONG!$C$6:$AS$934,39,FALSE)+VLOOKUP(B406,[1]GD_CHAM_CONG!$C$6:$AS$934,40,FALSE)+VLOOKUP(B406,[1]GD_CHAM_CONG!$C$6:$AS$934,41,FALSE)+VLOOKUP(B406,[1]GD_CHAM_CONG!$C$6:$AS$934,42,FALSE)+VLOOKUP(B406,[1]GD_CHAM_CONG!$C$6:$AS$934,43,FALSE)</f>
        <v>0</v>
      </c>
      <c r="J406" s="15">
        <f>VLOOKUP(B406,[1]GD_CHAM_CONG!$C$6:$AV$934,44,FALSE)+VLOOKUP(B406,[1]GD_CHAM_CONG!$C$6:$AV$934,45,FALSE)+VLOOKUP(B406,[1]GD_CHAM_CONG!$C$6:$AV$934,46,FALSE)</f>
        <v>0</v>
      </c>
      <c r="K406" s="15">
        <f>VLOOKUP(B406,[1]GD_CHAM_CONG!$C$6:$AW$934,47,FALSE)</f>
        <v>0</v>
      </c>
      <c r="L406" s="15">
        <f>VLOOKUP(B406,[1]GD_CHAM_CONG!$C$6:$AZ$934,48,FALSE)</f>
        <v>0</v>
      </c>
      <c r="M406" s="15">
        <f>VLOOKUP(B406,[1]GD_CHAM_CONG!$C$6:$BF$934,50,FALSE)+VLOOKUP(B406,[1]GD_CHAM_CONG!$C$6:$BF$934,51,FALSE)+VLOOKUP(B406,[1]GD_CHAM_CONG!$C$6:$BF$934,52,FALSE)+VLOOKUP(B406,[1]GD_CHAM_CONG!$C$6:$BF$934,53,FALSE)+VLOOKUP(B406,[1]GD_CHAM_CONG!$C$6:$BF$934,54,FALSE)</f>
        <v>0</v>
      </c>
      <c r="N406" s="16">
        <f>VLOOKUP(B406,[1]GD_CHAM_CONG!$C$1:$BK$473,61,FALSE)</f>
        <v>1</v>
      </c>
      <c r="O406" s="16">
        <f>VLOOKUP(B406,[1]GD_LCD_HS_LNS!$B$4:$F$469,5,FALSE)</f>
        <v>1.47</v>
      </c>
      <c r="P406" s="17">
        <f>VLOOKUP(B406,[1]RPT_LNS_LUONG_CHE_DO!$B$5:$BC$548,54,FALSE)</f>
        <v>6615000</v>
      </c>
      <c r="Q406" s="17">
        <f>VLOOKUP(B406,[1]RPT_LNS_LUONG_CHE_DO!$B$5:$CD$916,81,FALSE)</f>
        <v>0</v>
      </c>
      <c r="R406" s="17">
        <f>VLOOKUP(B406,[1]RPT_PHU_CAP_TN!$B$5:$G$992,6,FALSE)</f>
        <v>0</v>
      </c>
      <c r="S406" s="17">
        <f>VLOOKUP(B406,[1]RPT_TIEN_AN_TRUA!$B$5:$I$993,8,FALSE)</f>
        <v>680000</v>
      </c>
      <c r="T406" s="17">
        <f>VLOOKUP(B406,[1]RPT_LNS_LUONG_CHE_DO!$B$5:$BX$920,75,FALSE)+VLOOKUP(B406,[1]RPT_LNS_LUONG_CHE_DO!$B$5:$BY$920,76,FALSE)</f>
        <v>0</v>
      </c>
      <c r="U406" s="13">
        <f>VLOOKUP(B406,[1]RPT_CAC_KHOAN_GIAM_TRU!$B$4:$I$472,7,FALSE) + VLOOKUP(B406,[1]RPT_CAC_KHOAN_GIAM_TRU!$B$4:$I$472,8,FALSE)</f>
        <v>0</v>
      </c>
      <c r="V406" s="17">
        <f t="shared" si="8"/>
        <v>7295000</v>
      </c>
      <c r="W406" s="18">
        <f>VLOOKUP(B406,[1]RPT_BAO_HIEM!$B$5:$N$992,11,FALSE)</f>
        <v>248000</v>
      </c>
      <c r="X406" s="18">
        <f>VLOOKUP(B406,[1]RPT_BAO_HIEM!$B$5:$N$992,12,FALSE)</f>
        <v>46500</v>
      </c>
      <c r="Y406" s="18">
        <f>VLOOKUP(B406,[1]RPT_BAO_HIEM!$B$5:$N$992,13,FALSE)</f>
        <v>31000</v>
      </c>
      <c r="Z406" s="19">
        <f>MIN(VLOOKUP(B406,[1]RPT_DOAN_PHI!$B$5:$H$894,7,FALSE),115000)</f>
        <v>31000</v>
      </c>
      <c r="AA406" s="18">
        <f>VLOOKUP(B406,[1]RPT_THUE!$B$5:$H$850,7,FALSE)</f>
        <v>0</v>
      </c>
      <c r="AB406" s="18">
        <f t="shared" si="9"/>
        <v>356500</v>
      </c>
      <c r="AC406" s="20">
        <f t="shared" si="10"/>
        <v>6938500</v>
      </c>
      <c r="AD406" s="20"/>
      <c r="AE406" s="20"/>
      <c r="AF406" s="20">
        <f t="shared" si="11"/>
        <v>6938500</v>
      </c>
    </row>
    <row r="407" spans="1:32" ht="19.5" customHeight="1">
      <c r="A407" s="12">
        <f t="shared" si="14"/>
        <v>401</v>
      </c>
      <c r="B407" s="40">
        <f>[1]GD_CHUNG!B413</f>
        <v>10754</v>
      </c>
      <c r="C407" s="42" t="str">
        <f>[1]GD_CHUNG!C413</f>
        <v>Đào Hồng Phúc</v>
      </c>
      <c r="D407" s="42" t="str">
        <f>[1]GD_CHUNG!D413</f>
        <v>Nv VS MB</v>
      </c>
      <c r="E407" s="13" t="str">
        <f>[1]GD_CHUNG!G413</f>
        <v>HDKX</v>
      </c>
      <c r="F407" s="14">
        <v>3500000</v>
      </c>
      <c r="G407" s="54">
        <f>VLOOKUP(B407,[1]GD_CHUNG!$B$5:$N$532,13,FALSE)</f>
        <v>10522162862019</v>
      </c>
      <c r="H407" s="15">
        <f>VLOOKUP(B407,[1]GD_CHAM_CONG!$C$6:$AN$934,38,FALSE)</f>
        <v>27</v>
      </c>
      <c r="I407" s="15">
        <f>VLOOKUP(B407,[1]GD_CHAM_CONG!$C$6:$AS$934,39,FALSE)+VLOOKUP(B407,[1]GD_CHAM_CONG!$C$6:$AS$934,40,FALSE)+VLOOKUP(B407,[1]GD_CHAM_CONG!$C$6:$AS$934,41,FALSE)+VLOOKUP(B407,[1]GD_CHAM_CONG!$C$6:$AS$934,42,FALSE)+VLOOKUP(B407,[1]GD_CHAM_CONG!$C$6:$AS$934,43,FALSE)</f>
        <v>0</v>
      </c>
      <c r="J407" s="15">
        <f>VLOOKUP(B407,[1]GD_CHAM_CONG!$C$6:$AV$934,44,FALSE)+VLOOKUP(B407,[1]GD_CHAM_CONG!$C$6:$AV$934,45,FALSE)+VLOOKUP(B407,[1]GD_CHAM_CONG!$C$6:$AV$934,46,FALSE)</f>
        <v>0</v>
      </c>
      <c r="K407" s="15">
        <f>VLOOKUP(B407,[1]GD_CHAM_CONG!$C$6:$AW$934,47,FALSE)</f>
        <v>0</v>
      </c>
      <c r="L407" s="15">
        <f>VLOOKUP(B407,[1]GD_CHAM_CONG!$C$6:$AZ$934,48,FALSE)</f>
        <v>0</v>
      </c>
      <c r="M407" s="15">
        <f>VLOOKUP(B407,[1]GD_CHAM_CONG!$C$6:$BF$934,50,FALSE)+VLOOKUP(B407,[1]GD_CHAM_CONG!$C$6:$BF$934,51,FALSE)+VLOOKUP(B407,[1]GD_CHAM_CONG!$C$6:$BF$934,52,FALSE)+VLOOKUP(B407,[1]GD_CHAM_CONG!$C$6:$BF$934,53,FALSE)+VLOOKUP(B407,[1]GD_CHAM_CONG!$C$6:$BF$934,54,FALSE)</f>
        <v>0</v>
      </c>
      <c r="N407" s="16">
        <f>VLOOKUP(B407,[1]GD_CHAM_CONG!$C$1:$BK$473,61,FALSE)</f>
        <v>1</v>
      </c>
      <c r="O407" s="16">
        <f>VLOOKUP(B407,[1]GD_LCD_HS_LNS!$B$4:$F$469,5,FALSE)</f>
        <v>1.65</v>
      </c>
      <c r="P407" s="17">
        <f>VLOOKUP(B407,[1]RPT_LNS_LUONG_CHE_DO!$B$5:$BC$548,54,FALSE)</f>
        <v>7425000</v>
      </c>
      <c r="Q407" s="17">
        <f>VLOOKUP(B407,[1]RPT_LNS_LUONG_CHE_DO!$B$5:$CD$916,81,FALSE)</f>
        <v>0</v>
      </c>
      <c r="R407" s="17">
        <f>VLOOKUP(B407,[1]RPT_PHU_CAP_TN!$B$5:$G$992,6,FALSE)</f>
        <v>0</v>
      </c>
      <c r="S407" s="17">
        <f>VLOOKUP(B407,[1]RPT_TIEN_AN_TRUA!$B$5:$I$993,8,FALSE)</f>
        <v>680000</v>
      </c>
      <c r="T407" s="17">
        <f>VLOOKUP(B407,[1]RPT_LNS_LUONG_CHE_DO!$B$5:$BX$920,75,FALSE)+VLOOKUP(B407,[1]RPT_LNS_LUONG_CHE_DO!$B$5:$BY$920,76,FALSE)</f>
        <v>357692.30769230769</v>
      </c>
      <c r="U407" s="13">
        <f>VLOOKUP(B407,[1]RPT_CAC_KHOAN_GIAM_TRU!$B$4:$I$472,7,FALSE) + VLOOKUP(B407,[1]RPT_CAC_KHOAN_GIAM_TRU!$B$4:$I$472,8,FALSE)</f>
        <v>119230.76923076922</v>
      </c>
      <c r="V407" s="17">
        <f t="shared" si="8"/>
        <v>8462692.307692308</v>
      </c>
      <c r="W407" s="18">
        <f>VLOOKUP(B407,[1]RPT_BAO_HIEM!$B$5:$N$992,11,FALSE)</f>
        <v>248000</v>
      </c>
      <c r="X407" s="18">
        <f>VLOOKUP(B407,[1]RPT_BAO_HIEM!$B$5:$N$992,12,FALSE)</f>
        <v>46500</v>
      </c>
      <c r="Y407" s="18">
        <f>VLOOKUP(B407,[1]RPT_BAO_HIEM!$B$5:$N$992,13,FALSE)</f>
        <v>31000</v>
      </c>
      <c r="Z407" s="19">
        <f>MIN(VLOOKUP(B407,[1]RPT_DOAN_PHI!$B$5:$H$894,7,FALSE),115000)</f>
        <v>31000</v>
      </c>
      <c r="AA407" s="18">
        <f>VLOOKUP(B407,[1]RPT_THUE!$B$5:$H$850,7,FALSE)</f>
        <v>0</v>
      </c>
      <c r="AB407" s="18">
        <f t="shared" si="9"/>
        <v>356500</v>
      </c>
      <c r="AC407" s="20">
        <f t="shared" si="10"/>
        <v>8106192.307692308</v>
      </c>
      <c r="AD407" s="20"/>
      <c r="AE407" s="21"/>
      <c r="AF407" s="20">
        <f t="shared" si="11"/>
        <v>8106192.307692308</v>
      </c>
    </row>
    <row r="408" spans="1:32" ht="19.5" customHeight="1">
      <c r="A408" s="12">
        <f t="shared" si="14"/>
        <v>402</v>
      </c>
      <c r="B408" s="40">
        <f>[1]GD_CHUNG!B414</f>
        <v>10755</v>
      </c>
      <c r="C408" s="42" t="str">
        <f>[1]GD_CHUNG!C414</f>
        <v>Quàng Thị Hạnh</v>
      </c>
      <c r="D408" s="42" t="str">
        <f>[1]GD_CHUNG!D414</f>
        <v>Nv VS MB</v>
      </c>
      <c r="E408" s="13" t="str">
        <f>[1]GD_CHUNG!G414</f>
        <v>HDKX</v>
      </c>
      <c r="F408" s="14">
        <f>VLOOKUP(B408,[1]GD_LCD_HS_LNS!$B$4:$E$993,4,FALSE)</f>
        <v>4456000</v>
      </c>
      <c r="G408" s="54">
        <f>VLOOKUP(B408,[1]GD_CHUNG!$B$5:$N$532,13,FALSE)</f>
        <v>19027888158010</v>
      </c>
      <c r="H408" s="15">
        <f>VLOOKUP(B408,[1]GD_CHAM_CONG!$C$6:$AN$934,38,FALSE)</f>
        <v>27</v>
      </c>
      <c r="I408" s="15">
        <f>VLOOKUP(B408,[1]GD_CHAM_CONG!$C$6:$AS$934,39,FALSE)+VLOOKUP(B408,[1]GD_CHAM_CONG!$C$6:$AS$934,40,FALSE)+VLOOKUP(B408,[1]GD_CHAM_CONG!$C$6:$AS$934,41,FALSE)+VLOOKUP(B408,[1]GD_CHAM_CONG!$C$6:$AS$934,42,FALSE)+VLOOKUP(B408,[1]GD_CHAM_CONG!$C$6:$AS$934,43,FALSE)</f>
        <v>0</v>
      </c>
      <c r="J408" s="15">
        <f>VLOOKUP(B408,[1]GD_CHAM_CONG!$C$6:$AV$934,44,FALSE)+VLOOKUP(B408,[1]GD_CHAM_CONG!$C$6:$AV$934,45,FALSE)+VLOOKUP(B408,[1]GD_CHAM_CONG!$C$6:$AV$934,46,FALSE)</f>
        <v>0</v>
      </c>
      <c r="K408" s="15">
        <f>VLOOKUP(B408,[1]GD_CHAM_CONG!$C$6:$AW$934,47,FALSE)</f>
        <v>0</v>
      </c>
      <c r="L408" s="15">
        <f>VLOOKUP(B408,[1]GD_CHAM_CONG!$C$6:$AZ$934,48,FALSE)</f>
        <v>0</v>
      </c>
      <c r="M408" s="15">
        <f>VLOOKUP(B408,[1]GD_CHAM_CONG!$C$6:$BF$934,50,FALSE)+VLOOKUP(B408,[1]GD_CHAM_CONG!$C$6:$BF$934,51,FALSE)+VLOOKUP(B408,[1]GD_CHAM_CONG!$C$6:$BF$934,52,FALSE)+VLOOKUP(B408,[1]GD_CHAM_CONG!$C$6:$BF$934,53,FALSE)+VLOOKUP(B408,[1]GD_CHAM_CONG!$C$6:$BF$934,54,FALSE)</f>
        <v>0</v>
      </c>
      <c r="N408" s="16">
        <f>VLOOKUP(B408,[1]GD_CHAM_CONG!$C$1:$BK$473,61,FALSE)</f>
        <v>1</v>
      </c>
      <c r="O408" s="16">
        <f>VLOOKUP(B408,[1]GD_LCD_HS_LNS!$B$4:$F$469,5,FALSE)</f>
        <v>1.75</v>
      </c>
      <c r="P408" s="17">
        <f>VLOOKUP(B408,[1]RPT_LNS_LUONG_CHE_DO!$B$5:$BC$548,54,FALSE)</f>
        <v>7875000</v>
      </c>
      <c r="Q408" s="17">
        <f>VLOOKUP(B408,[1]RPT_LNS_LUONG_CHE_DO!$B$5:$CD$916,81,FALSE)</f>
        <v>0</v>
      </c>
      <c r="R408" s="17">
        <f>VLOOKUP(B408,[1]RPT_PHU_CAP_TN!$B$5:$G$992,6,FALSE)</f>
        <v>0</v>
      </c>
      <c r="S408" s="17">
        <f>VLOOKUP(B408,[1]RPT_TIEN_AN_TRUA!$B$5:$I$993,8,FALSE)</f>
        <v>680000</v>
      </c>
      <c r="T408" s="17">
        <f>VLOOKUP(B408,[1]RPT_LNS_LUONG_CHE_DO!$B$5:$BX$920,75,FALSE)+VLOOKUP(B408,[1]RPT_LNS_LUONG_CHE_DO!$B$5:$BY$920,76,FALSE)</f>
        <v>0</v>
      </c>
      <c r="U408" s="13">
        <f>VLOOKUP(B408,[1]RPT_CAC_KHOAN_GIAM_TRU!$B$4:$I$472,7,FALSE) + VLOOKUP(B408,[1]RPT_CAC_KHOAN_GIAM_TRU!$B$4:$I$472,8,FALSE)</f>
        <v>0</v>
      </c>
      <c r="V408" s="17">
        <f t="shared" si="8"/>
        <v>8555000</v>
      </c>
      <c r="W408" s="18">
        <f>VLOOKUP(B408,[1]RPT_BAO_HIEM!$B$5:$N$992,11,FALSE)</f>
        <v>356480</v>
      </c>
      <c r="X408" s="18">
        <f>VLOOKUP(B408,[1]RPT_BAO_HIEM!$B$5:$N$992,12,FALSE)</f>
        <v>66840</v>
      </c>
      <c r="Y408" s="18">
        <f>VLOOKUP(B408,[1]RPT_BAO_HIEM!$B$5:$N$992,13,FALSE)</f>
        <v>44560</v>
      </c>
      <c r="Z408" s="19">
        <f>MIN(VLOOKUP(B408,[1]RPT_DOAN_PHI!$B$5:$H$894,7,FALSE),115000)</f>
        <v>44560</v>
      </c>
      <c r="AA408" s="18">
        <f>VLOOKUP(B408,[1]RPT_THUE!$B$5:$H$850,7,FALSE)</f>
        <v>0</v>
      </c>
      <c r="AB408" s="18">
        <f t="shared" si="9"/>
        <v>512440</v>
      </c>
      <c r="AC408" s="20">
        <f t="shared" si="10"/>
        <v>8042560</v>
      </c>
      <c r="AD408" s="21"/>
      <c r="AE408" s="20"/>
      <c r="AF408" s="20">
        <f t="shared" si="11"/>
        <v>8042560</v>
      </c>
    </row>
    <row r="409" spans="1:32" ht="19.5" customHeight="1">
      <c r="A409" s="12">
        <f t="shared" si="14"/>
        <v>403</v>
      </c>
      <c r="B409" s="40">
        <f>[1]GD_CHUNG!B415</f>
        <v>10756</v>
      </c>
      <c r="C409" s="42" t="str">
        <f>[1]GD_CHUNG!C415</f>
        <v>Nguyễn Bình Minh</v>
      </c>
      <c r="D409" s="42" t="str">
        <f>[1]GD_CHUNG!D415</f>
        <v>Nv VS MB</v>
      </c>
      <c r="E409" s="13" t="str">
        <f>[1]GD_CHUNG!G415</f>
        <v>HDKX</v>
      </c>
      <c r="F409" s="14">
        <f>VLOOKUP(B409,[1]GD_LCD_HS_LNS!$B$4:$E$993,4,FALSE)</f>
        <v>4456000</v>
      </c>
      <c r="G409" s="54">
        <f>VLOOKUP(B409,[1]GD_CHUNG!$B$5:$N$532,13,FALSE)</f>
        <v>10520653609010</v>
      </c>
      <c r="H409" s="15">
        <f>VLOOKUP(B409,[1]GD_CHAM_CONG!$C$6:$AN$934,38,FALSE)</f>
        <v>27</v>
      </c>
      <c r="I409" s="15">
        <f>VLOOKUP(B409,[1]GD_CHAM_CONG!$C$6:$AS$934,39,FALSE)+VLOOKUP(B409,[1]GD_CHAM_CONG!$C$6:$AS$934,40,FALSE)+VLOOKUP(B409,[1]GD_CHAM_CONG!$C$6:$AS$934,41,FALSE)+VLOOKUP(B409,[1]GD_CHAM_CONG!$C$6:$AS$934,42,FALSE)+VLOOKUP(B409,[1]GD_CHAM_CONG!$C$6:$AS$934,43,FALSE)</f>
        <v>0</v>
      </c>
      <c r="J409" s="15">
        <f>VLOOKUP(B409,[1]GD_CHAM_CONG!$C$6:$AV$934,44,FALSE)+VLOOKUP(B409,[1]GD_CHAM_CONG!$C$6:$AV$934,45,FALSE)+VLOOKUP(B409,[1]GD_CHAM_CONG!$C$6:$AV$934,46,FALSE)</f>
        <v>0</v>
      </c>
      <c r="K409" s="15">
        <f>VLOOKUP(B409,[1]GD_CHAM_CONG!$C$6:$AW$934,47,FALSE)</f>
        <v>0</v>
      </c>
      <c r="L409" s="15">
        <f>VLOOKUP(B409,[1]GD_CHAM_CONG!$C$6:$AZ$934,48,FALSE)</f>
        <v>0</v>
      </c>
      <c r="M409" s="15">
        <f>VLOOKUP(B409,[1]GD_CHAM_CONG!$C$6:$BF$934,50,FALSE)+VLOOKUP(B409,[1]GD_CHAM_CONG!$C$6:$BF$934,51,FALSE)+VLOOKUP(B409,[1]GD_CHAM_CONG!$C$6:$BF$934,52,FALSE)+VLOOKUP(B409,[1]GD_CHAM_CONG!$C$6:$BF$934,53,FALSE)+VLOOKUP(B409,[1]GD_CHAM_CONG!$C$6:$BF$934,54,FALSE)</f>
        <v>0</v>
      </c>
      <c r="N409" s="16">
        <f>VLOOKUP(B409,[1]GD_CHAM_CONG!$C$1:$BK$473,61,FALSE)</f>
        <v>1</v>
      </c>
      <c r="O409" s="16">
        <f>VLOOKUP(B409,[1]GD_LCD_HS_LNS!$B$4:$F$469,5,FALSE)</f>
        <v>1.75</v>
      </c>
      <c r="P409" s="17">
        <f>VLOOKUP(B409,[1]RPT_LNS_LUONG_CHE_DO!$B$5:$BC$548,54,FALSE)</f>
        <v>7875000</v>
      </c>
      <c r="Q409" s="17">
        <f>VLOOKUP(B409,[1]RPT_LNS_LUONG_CHE_DO!$B$5:$CD$916,81,FALSE)</f>
        <v>0</v>
      </c>
      <c r="R409" s="17">
        <f>VLOOKUP(B409,[1]RPT_PHU_CAP_TN!$B$5:$G$992,6,FALSE)</f>
        <v>0</v>
      </c>
      <c r="S409" s="17">
        <f>VLOOKUP(B409,[1]RPT_TIEN_AN_TRUA!$B$5:$I$993,8,FALSE)</f>
        <v>680000</v>
      </c>
      <c r="T409" s="17">
        <f>VLOOKUP(B409,[1]RPT_LNS_LUONG_CHE_DO!$B$5:$BX$920,75,FALSE)+VLOOKUP(B409,[1]RPT_LNS_LUONG_CHE_DO!$B$5:$BY$920,76,FALSE)</f>
        <v>0</v>
      </c>
      <c r="U409" s="13">
        <f>VLOOKUP(B409,[1]RPT_CAC_KHOAN_GIAM_TRU!$B$4:$I$472,7,FALSE) + VLOOKUP(B409,[1]RPT_CAC_KHOAN_GIAM_TRU!$B$4:$I$472,8,FALSE)</f>
        <v>0</v>
      </c>
      <c r="V409" s="17">
        <f t="shared" si="8"/>
        <v>8555000</v>
      </c>
      <c r="W409" s="18">
        <f>VLOOKUP(B409,[1]RPT_BAO_HIEM!$B$5:$N$992,11,FALSE)</f>
        <v>356480</v>
      </c>
      <c r="X409" s="18">
        <f>VLOOKUP(B409,[1]RPT_BAO_HIEM!$B$5:$N$992,12,FALSE)</f>
        <v>66840</v>
      </c>
      <c r="Y409" s="18">
        <f>VLOOKUP(B409,[1]RPT_BAO_HIEM!$B$5:$N$992,13,FALSE)</f>
        <v>44560</v>
      </c>
      <c r="Z409" s="19">
        <f>MIN(VLOOKUP(B409,[1]RPT_DOAN_PHI!$B$5:$H$894,7,FALSE),115000)</f>
        <v>44560</v>
      </c>
      <c r="AA409" s="18">
        <f>VLOOKUP(B409,[1]RPT_THUE!$B$5:$H$850,7,FALSE)</f>
        <v>0</v>
      </c>
      <c r="AB409" s="18">
        <f t="shared" si="9"/>
        <v>512440</v>
      </c>
      <c r="AC409" s="20">
        <f t="shared" si="10"/>
        <v>8042560</v>
      </c>
      <c r="AD409" s="20"/>
      <c r="AE409" s="20"/>
      <c r="AF409" s="20">
        <f t="shared" si="11"/>
        <v>8042560</v>
      </c>
    </row>
    <row r="410" spans="1:32" ht="19.5" customHeight="1">
      <c r="A410" s="12">
        <f t="shared" si="14"/>
        <v>404</v>
      </c>
      <c r="B410" s="40">
        <f>[1]GD_CHUNG!B416</f>
        <v>10757</v>
      </c>
      <c r="C410" s="42" t="str">
        <f>[1]GD_CHUNG!C416</f>
        <v>Nguyễn Văn Quý</v>
      </c>
      <c r="D410" s="42" t="str">
        <f>[1]GD_CHUNG!D416</f>
        <v>NV Lái xe - VHTTB</v>
      </c>
      <c r="E410" s="13" t="str">
        <f>[1]GD_CHUNG!G416</f>
        <v>HDKX</v>
      </c>
      <c r="F410" s="14">
        <f>VLOOKUP(B410,[1]GD_LCD_HS_LNS!$B$4:$E$993,4,FALSE)</f>
        <v>4166000</v>
      </c>
      <c r="G410" s="54">
        <f>VLOOKUP(B410,[1]GD_CHUNG!$B$5:$N$532,13,FALSE)</f>
        <v>10520082208013</v>
      </c>
      <c r="H410" s="15">
        <f>VLOOKUP(B410,[1]GD_CHAM_CONG!$C$6:$AN$934,38,FALSE)</f>
        <v>27</v>
      </c>
      <c r="I410" s="15">
        <f>VLOOKUP(B410,[1]GD_CHAM_CONG!$C$6:$AS$934,39,FALSE)+VLOOKUP(B410,[1]GD_CHAM_CONG!$C$6:$AS$934,40,FALSE)+VLOOKUP(B410,[1]GD_CHAM_CONG!$C$6:$AS$934,41,FALSE)+VLOOKUP(B410,[1]GD_CHAM_CONG!$C$6:$AS$934,42,FALSE)+VLOOKUP(B410,[1]GD_CHAM_CONG!$C$6:$AS$934,43,FALSE)</f>
        <v>0</v>
      </c>
      <c r="J410" s="15">
        <f>VLOOKUP(B410,[1]GD_CHAM_CONG!$C$6:$AV$934,44,FALSE)+VLOOKUP(B410,[1]GD_CHAM_CONG!$C$6:$AV$934,45,FALSE)+VLOOKUP(B410,[1]GD_CHAM_CONG!$C$6:$AV$934,46,FALSE)</f>
        <v>0</v>
      </c>
      <c r="K410" s="15">
        <f>VLOOKUP(B410,[1]GD_CHAM_CONG!$C$6:$AW$934,47,FALSE)</f>
        <v>0</v>
      </c>
      <c r="L410" s="15">
        <f>VLOOKUP(B410,[1]GD_CHAM_CONG!$C$6:$AZ$934,48,FALSE)</f>
        <v>0</v>
      </c>
      <c r="M410" s="15">
        <f>VLOOKUP(B410,[1]GD_CHAM_CONG!$C$6:$BF$934,50,FALSE)+VLOOKUP(B410,[1]GD_CHAM_CONG!$C$6:$BF$934,51,FALSE)+VLOOKUP(B410,[1]GD_CHAM_CONG!$C$6:$BF$934,52,FALSE)+VLOOKUP(B410,[1]GD_CHAM_CONG!$C$6:$BF$934,53,FALSE)+VLOOKUP(B410,[1]GD_CHAM_CONG!$C$6:$BF$934,54,FALSE)</f>
        <v>0</v>
      </c>
      <c r="N410" s="16">
        <f>VLOOKUP(B410,[1]GD_CHAM_CONG!$C$1:$BK$473,61,FALSE)</f>
        <v>0.93</v>
      </c>
      <c r="O410" s="16">
        <f>VLOOKUP(B410,[1]GD_LCD_HS_LNS!$B$4:$F$469,5,FALSE)</f>
        <v>1.68</v>
      </c>
      <c r="P410" s="17">
        <f>VLOOKUP(B410,[1]RPT_LNS_LUONG_CHE_DO!$B$5:$BC$548,54,FALSE)</f>
        <v>7030800</v>
      </c>
      <c r="Q410" s="17">
        <f>VLOOKUP(B410,[1]RPT_LNS_LUONG_CHE_DO!$B$5:$CD$916,81,FALSE)</f>
        <v>0</v>
      </c>
      <c r="R410" s="17">
        <f>VLOOKUP(B410,[1]RPT_PHU_CAP_TN!$B$5:$G$992,6,FALSE)</f>
        <v>0</v>
      </c>
      <c r="S410" s="17">
        <f>VLOOKUP(B410,[1]RPT_TIEN_AN_TRUA!$B$5:$I$993,8,FALSE)</f>
        <v>680000</v>
      </c>
      <c r="T410" s="17">
        <f>VLOOKUP(B410,[1]RPT_LNS_LUONG_CHE_DO!$B$5:$BX$920,75,FALSE)+VLOOKUP(B410,[1]RPT_LNS_LUONG_CHE_DO!$B$5:$BY$920,76,FALSE)</f>
        <v>480692.30769230775</v>
      </c>
      <c r="U410" s="13">
        <f>VLOOKUP(B410,[1]RPT_CAC_KHOAN_GIAM_TRU!$B$4:$I$472,7,FALSE) + VLOOKUP(B410,[1]RPT_CAC_KHOAN_GIAM_TRU!$B$4:$I$472,8,FALSE)</f>
        <v>160230.76923076925</v>
      </c>
      <c r="V410" s="17">
        <f t="shared" si="8"/>
        <v>8191492.307692308</v>
      </c>
      <c r="W410" s="18">
        <f>VLOOKUP(B410,[1]RPT_BAO_HIEM!$B$5:$N$992,11,FALSE)</f>
        <v>333280</v>
      </c>
      <c r="X410" s="18">
        <f>VLOOKUP(B410,[1]RPT_BAO_HIEM!$B$5:$N$992,12,FALSE)</f>
        <v>62490</v>
      </c>
      <c r="Y410" s="18">
        <f>VLOOKUP(B410,[1]RPT_BAO_HIEM!$B$5:$N$992,13,FALSE)</f>
        <v>41660</v>
      </c>
      <c r="Z410" s="19">
        <f>MIN(VLOOKUP(B410,[1]RPT_DOAN_PHI!$B$5:$H$894,7,FALSE),115000)</f>
        <v>41660</v>
      </c>
      <c r="AA410" s="18">
        <f>VLOOKUP(B410,[1]RPT_THUE!$B$5:$H$850,7,FALSE)</f>
        <v>0</v>
      </c>
      <c r="AB410" s="18">
        <f t="shared" si="9"/>
        <v>479090</v>
      </c>
      <c r="AC410" s="20">
        <f t="shared" si="10"/>
        <v>7712402.307692308</v>
      </c>
      <c r="AD410" s="21"/>
      <c r="AE410" s="20"/>
      <c r="AF410" s="20">
        <f t="shared" si="11"/>
        <v>7712402.307692308</v>
      </c>
    </row>
    <row r="411" spans="1:32" ht="19.5" customHeight="1">
      <c r="A411" s="12">
        <f t="shared" si="14"/>
        <v>405</v>
      </c>
      <c r="B411" s="40">
        <f>[1]GD_CHUNG!B417</f>
        <v>10759</v>
      </c>
      <c r="C411" s="42" t="str">
        <f>[1]GD_CHUNG!C417</f>
        <v>Nguyễn Anh Đức</v>
      </c>
      <c r="D411" s="42" t="str">
        <f>[1]GD_CHUNG!D417</f>
        <v>Nv VS MB</v>
      </c>
      <c r="E411" s="13" t="str">
        <f>[1]GD_CHUNG!G417</f>
        <v>HDKX</v>
      </c>
      <c r="F411" s="14">
        <v>3500000</v>
      </c>
      <c r="G411" s="54">
        <f>VLOOKUP(B411,[1]GD_CHUNG!$B$5:$N$532,13,FALSE)</f>
        <v>10522162865018</v>
      </c>
      <c r="H411" s="15">
        <f>VLOOKUP(B411,[1]GD_CHAM_CONG!$C$6:$AN$934,38,FALSE)</f>
        <v>27</v>
      </c>
      <c r="I411" s="15">
        <f>VLOOKUP(B411,[1]GD_CHAM_CONG!$C$6:$AS$934,39,FALSE)+VLOOKUP(B411,[1]GD_CHAM_CONG!$C$6:$AS$934,40,FALSE)+VLOOKUP(B411,[1]GD_CHAM_CONG!$C$6:$AS$934,41,FALSE)+VLOOKUP(B411,[1]GD_CHAM_CONG!$C$6:$AS$934,42,FALSE)+VLOOKUP(B411,[1]GD_CHAM_CONG!$C$6:$AS$934,43,FALSE)</f>
        <v>0</v>
      </c>
      <c r="J411" s="15">
        <f>VLOOKUP(B411,[1]GD_CHAM_CONG!$C$6:$AV$934,44,FALSE)+VLOOKUP(B411,[1]GD_CHAM_CONG!$C$6:$AV$934,45,FALSE)+VLOOKUP(B411,[1]GD_CHAM_CONG!$C$6:$AV$934,46,FALSE)</f>
        <v>0</v>
      </c>
      <c r="K411" s="15">
        <f>VLOOKUP(B411,[1]GD_CHAM_CONG!$C$6:$AW$934,47,FALSE)</f>
        <v>0</v>
      </c>
      <c r="L411" s="15">
        <f>VLOOKUP(B411,[1]GD_CHAM_CONG!$C$6:$AZ$934,48,FALSE)</f>
        <v>0</v>
      </c>
      <c r="M411" s="15">
        <f>VLOOKUP(B411,[1]GD_CHAM_CONG!$C$6:$BF$934,50,FALSE)+VLOOKUP(B411,[1]GD_CHAM_CONG!$C$6:$BF$934,51,FALSE)+VLOOKUP(B411,[1]GD_CHAM_CONG!$C$6:$BF$934,52,FALSE)+VLOOKUP(B411,[1]GD_CHAM_CONG!$C$6:$BF$934,53,FALSE)+VLOOKUP(B411,[1]GD_CHAM_CONG!$C$6:$BF$934,54,FALSE)</f>
        <v>0</v>
      </c>
      <c r="N411" s="16">
        <f>VLOOKUP(B411,[1]GD_CHAM_CONG!$C$1:$BK$473,61,FALSE)</f>
        <v>1</v>
      </c>
      <c r="O411" s="16">
        <f>VLOOKUP(B411,[1]GD_LCD_HS_LNS!$B$4:$F$469,5,FALSE)</f>
        <v>1.65</v>
      </c>
      <c r="P411" s="17">
        <f>VLOOKUP(B411,[1]RPT_LNS_LUONG_CHE_DO!$B$5:$BC$548,54,FALSE)</f>
        <v>7425000</v>
      </c>
      <c r="Q411" s="17">
        <f>VLOOKUP(B411,[1]RPT_LNS_LUONG_CHE_DO!$B$5:$CD$916,81,FALSE)</f>
        <v>0</v>
      </c>
      <c r="R411" s="17">
        <f>VLOOKUP(B411,[1]RPT_PHU_CAP_TN!$B$5:$G$992,6,FALSE)</f>
        <v>0</v>
      </c>
      <c r="S411" s="17">
        <f>VLOOKUP(B411,[1]RPT_TIEN_AN_TRUA!$B$5:$I$993,8,FALSE)</f>
        <v>680000</v>
      </c>
      <c r="T411" s="17">
        <f>VLOOKUP(B411,[1]RPT_LNS_LUONG_CHE_DO!$B$5:$BX$920,75,FALSE)+VLOOKUP(B411,[1]RPT_LNS_LUONG_CHE_DO!$B$5:$BY$920,76,FALSE)</f>
        <v>357692.30769230769</v>
      </c>
      <c r="U411" s="13">
        <f>VLOOKUP(B411,[1]RPT_CAC_KHOAN_GIAM_TRU!$B$4:$I$472,7,FALSE) + VLOOKUP(B411,[1]RPT_CAC_KHOAN_GIAM_TRU!$B$4:$I$472,8,FALSE)</f>
        <v>119230.76923076922</v>
      </c>
      <c r="V411" s="17">
        <f t="shared" si="8"/>
        <v>8462692.307692308</v>
      </c>
      <c r="W411" s="18">
        <f>VLOOKUP(B411,[1]RPT_BAO_HIEM!$B$5:$N$992,11,FALSE)</f>
        <v>248000</v>
      </c>
      <c r="X411" s="18">
        <f>VLOOKUP(B411,[1]RPT_BAO_HIEM!$B$5:$N$992,12,FALSE)</f>
        <v>46500</v>
      </c>
      <c r="Y411" s="18">
        <f>VLOOKUP(B411,[1]RPT_BAO_HIEM!$B$5:$N$992,13,FALSE)</f>
        <v>31000</v>
      </c>
      <c r="Z411" s="19">
        <f>MIN(VLOOKUP(B411,[1]RPT_DOAN_PHI!$B$5:$H$894,7,FALSE),115000)</f>
        <v>31000</v>
      </c>
      <c r="AA411" s="18">
        <f>VLOOKUP(B411,[1]RPT_THUE!$B$5:$H$850,7,FALSE)</f>
        <v>0</v>
      </c>
      <c r="AB411" s="18">
        <f t="shared" si="9"/>
        <v>356500</v>
      </c>
      <c r="AC411" s="20">
        <f t="shared" si="10"/>
        <v>8106192.307692308</v>
      </c>
      <c r="AD411" s="20"/>
      <c r="AE411" s="21"/>
      <c r="AF411" s="20">
        <f t="shared" si="11"/>
        <v>8106192.307692308</v>
      </c>
    </row>
    <row r="412" spans="1:32" ht="19.5" customHeight="1">
      <c r="A412" s="12">
        <f t="shared" si="14"/>
        <v>406</v>
      </c>
      <c r="B412" s="40">
        <f>[1]GD_CHUNG!B418</f>
        <v>10760</v>
      </c>
      <c r="C412" s="42" t="str">
        <f>[1]GD_CHUNG!C418</f>
        <v>Trần Thị Ngọc Lan</v>
      </c>
      <c r="D412" s="42" t="str">
        <f>[1]GD_CHUNG!D418</f>
        <v>Nv VS MB</v>
      </c>
      <c r="E412" s="13" t="str">
        <f>[1]GD_CHUNG!G418</f>
        <v>HDKX</v>
      </c>
      <c r="F412" s="14">
        <v>3500000</v>
      </c>
      <c r="G412" s="54">
        <f>VLOOKUP(B412,[1]GD_CHUNG!$B$5:$N$532,13,FALSE)</f>
        <v>10522162843014</v>
      </c>
      <c r="H412" s="15">
        <f>VLOOKUP(B412,[1]GD_CHAM_CONG!$C$6:$AN$934,38,FALSE)</f>
        <v>27</v>
      </c>
      <c r="I412" s="15">
        <f>VLOOKUP(B412,[1]GD_CHAM_CONG!$C$6:$AS$934,39,FALSE)+VLOOKUP(B412,[1]GD_CHAM_CONG!$C$6:$AS$934,40,FALSE)+VLOOKUP(B412,[1]GD_CHAM_CONG!$C$6:$AS$934,41,FALSE)+VLOOKUP(B412,[1]GD_CHAM_CONG!$C$6:$AS$934,42,FALSE)+VLOOKUP(B412,[1]GD_CHAM_CONG!$C$6:$AS$934,43,FALSE)</f>
        <v>0</v>
      </c>
      <c r="J412" s="15">
        <f>VLOOKUP(B412,[1]GD_CHAM_CONG!$C$6:$AV$934,44,FALSE)+VLOOKUP(B412,[1]GD_CHAM_CONG!$C$6:$AV$934,45,FALSE)+VLOOKUP(B412,[1]GD_CHAM_CONG!$C$6:$AV$934,46,FALSE)</f>
        <v>0</v>
      </c>
      <c r="K412" s="15">
        <f>VLOOKUP(B412,[1]GD_CHAM_CONG!$C$6:$AW$934,47,FALSE)</f>
        <v>0</v>
      </c>
      <c r="L412" s="15">
        <f>VLOOKUP(B412,[1]GD_CHAM_CONG!$C$6:$AZ$934,48,FALSE)</f>
        <v>0</v>
      </c>
      <c r="M412" s="15">
        <f>VLOOKUP(B412,[1]GD_CHAM_CONG!$C$6:$BF$934,50,FALSE)+VLOOKUP(B412,[1]GD_CHAM_CONG!$C$6:$BF$934,51,FALSE)+VLOOKUP(B412,[1]GD_CHAM_CONG!$C$6:$BF$934,52,FALSE)+VLOOKUP(B412,[1]GD_CHAM_CONG!$C$6:$BF$934,53,FALSE)+VLOOKUP(B412,[1]GD_CHAM_CONG!$C$6:$BF$934,54,FALSE)</f>
        <v>0</v>
      </c>
      <c r="N412" s="16">
        <f>VLOOKUP(B412,[1]GD_CHAM_CONG!$C$1:$BK$473,61,FALSE)</f>
        <v>1</v>
      </c>
      <c r="O412" s="16">
        <f>VLOOKUP(B412,[1]GD_LCD_HS_LNS!$B$4:$F$469,5,FALSE)</f>
        <v>1.65</v>
      </c>
      <c r="P412" s="17">
        <f>VLOOKUP(B412,[1]RPT_LNS_LUONG_CHE_DO!$B$5:$BC$548,54,FALSE)</f>
        <v>7425000</v>
      </c>
      <c r="Q412" s="17">
        <f>VLOOKUP(B412,[1]RPT_LNS_LUONG_CHE_DO!$B$5:$CD$916,81,FALSE)</f>
        <v>0</v>
      </c>
      <c r="R412" s="17">
        <f>VLOOKUP(B412,[1]RPT_PHU_CAP_TN!$B$5:$G$992,6,FALSE)</f>
        <v>0</v>
      </c>
      <c r="S412" s="17">
        <f>VLOOKUP(B412,[1]RPT_TIEN_AN_TRUA!$B$5:$I$993,8,FALSE)</f>
        <v>680000</v>
      </c>
      <c r="T412" s="17">
        <f>VLOOKUP(B412,[1]RPT_LNS_LUONG_CHE_DO!$B$5:$BX$920,75,FALSE)+VLOOKUP(B412,[1]RPT_LNS_LUONG_CHE_DO!$B$5:$BY$920,76,FALSE)</f>
        <v>0</v>
      </c>
      <c r="U412" s="13">
        <f>VLOOKUP(B412,[1]RPT_CAC_KHOAN_GIAM_TRU!$B$4:$I$472,7,FALSE) + VLOOKUP(B412,[1]RPT_CAC_KHOAN_GIAM_TRU!$B$4:$I$472,8,FALSE)</f>
        <v>0</v>
      </c>
      <c r="V412" s="17">
        <f t="shared" si="8"/>
        <v>8105000</v>
      </c>
      <c r="W412" s="18">
        <f>VLOOKUP(B412,[1]RPT_BAO_HIEM!$B$5:$N$992,11,FALSE)</f>
        <v>248000</v>
      </c>
      <c r="X412" s="18">
        <f>VLOOKUP(B412,[1]RPT_BAO_HIEM!$B$5:$N$992,12,FALSE)</f>
        <v>46500</v>
      </c>
      <c r="Y412" s="18">
        <f>VLOOKUP(B412,[1]RPT_BAO_HIEM!$B$5:$N$992,13,FALSE)</f>
        <v>31000</v>
      </c>
      <c r="Z412" s="19">
        <f>MIN(VLOOKUP(B412,[1]RPT_DOAN_PHI!$B$5:$H$894,7,FALSE),115000)</f>
        <v>31000</v>
      </c>
      <c r="AA412" s="18">
        <f>VLOOKUP(B412,[1]RPT_THUE!$B$5:$H$850,7,FALSE)</f>
        <v>0</v>
      </c>
      <c r="AB412" s="18">
        <f t="shared" si="9"/>
        <v>356500</v>
      </c>
      <c r="AC412" s="20">
        <f t="shared" si="10"/>
        <v>7748500</v>
      </c>
      <c r="AD412" s="20"/>
      <c r="AE412" s="20"/>
      <c r="AF412" s="20">
        <f t="shared" si="11"/>
        <v>7748500</v>
      </c>
    </row>
    <row r="413" spans="1:32" ht="19.5" customHeight="1">
      <c r="A413" s="12">
        <f t="shared" si="14"/>
        <v>407</v>
      </c>
      <c r="B413" s="40">
        <f>[1]GD_CHUNG!B419</f>
        <v>10761</v>
      </c>
      <c r="C413" s="42" t="str">
        <f>[1]GD_CHUNG!C419</f>
        <v>Nguyễn Thị Anh Thơ</v>
      </c>
      <c r="D413" s="42" t="str">
        <f>[1]GD_CHUNG!D419</f>
        <v>Nv VS MB</v>
      </c>
      <c r="E413" s="13" t="str">
        <f>[1]GD_CHUNG!G419</f>
        <v>HDKX</v>
      </c>
      <c r="F413" s="14">
        <v>3500000</v>
      </c>
      <c r="G413" s="54">
        <f>VLOOKUP(B413,[1]GD_CHUNG!$B$5:$N$532,13,FALSE)</f>
        <v>10521622097018</v>
      </c>
      <c r="H413" s="15">
        <f>VLOOKUP(B413,[1]GD_CHAM_CONG!$C$6:$AN$934,38,FALSE)</f>
        <v>27</v>
      </c>
      <c r="I413" s="15">
        <f>VLOOKUP(B413,[1]GD_CHAM_CONG!$C$6:$AS$934,39,FALSE)+VLOOKUP(B413,[1]GD_CHAM_CONG!$C$6:$AS$934,40,FALSE)+VLOOKUP(B413,[1]GD_CHAM_CONG!$C$6:$AS$934,41,FALSE)+VLOOKUP(B413,[1]GD_CHAM_CONG!$C$6:$AS$934,42,FALSE)+VLOOKUP(B413,[1]GD_CHAM_CONG!$C$6:$AS$934,43,FALSE)</f>
        <v>0</v>
      </c>
      <c r="J413" s="15">
        <f>VLOOKUP(B413,[1]GD_CHAM_CONG!$C$6:$AV$934,44,FALSE)+VLOOKUP(B413,[1]GD_CHAM_CONG!$C$6:$AV$934,45,FALSE)+VLOOKUP(B413,[1]GD_CHAM_CONG!$C$6:$AV$934,46,FALSE)</f>
        <v>0</v>
      </c>
      <c r="K413" s="15">
        <f>VLOOKUP(B413,[1]GD_CHAM_CONG!$C$6:$AW$934,47,FALSE)</f>
        <v>0</v>
      </c>
      <c r="L413" s="15">
        <f>VLOOKUP(B413,[1]GD_CHAM_CONG!$C$6:$AZ$934,48,FALSE)</f>
        <v>0</v>
      </c>
      <c r="M413" s="15">
        <f>VLOOKUP(B413,[1]GD_CHAM_CONG!$C$6:$BF$934,50,FALSE)+VLOOKUP(B413,[1]GD_CHAM_CONG!$C$6:$BF$934,51,FALSE)+VLOOKUP(B413,[1]GD_CHAM_CONG!$C$6:$BF$934,52,FALSE)+VLOOKUP(B413,[1]GD_CHAM_CONG!$C$6:$BF$934,53,FALSE)+VLOOKUP(B413,[1]GD_CHAM_CONG!$C$6:$BF$934,54,FALSE)</f>
        <v>0</v>
      </c>
      <c r="N413" s="16">
        <f>VLOOKUP(B413,[1]GD_CHAM_CONG!$C$1:$BK$473,61,FALSE)</f>
        <v>1</v>
      </c>
      <c r="O413" s="16">
        <f>VLOOKUP(B413,[1]GD_LCD_HS_LNS!$B$4:$F$469,5,FALSE)</f>
        <v>1.65</v>
      </c>
      <c r="P413" s="17">
        <f>VLOOKUP(B413,[1]RPT_LNS_LUONG_CHE_DO!$B$5:$BC$548,54,FALSE)</f>
        <v>7425000</v>
      </c>
      <c r="Q413" s="17">
        <f>VLOOKUP(B413,[1]RPT_LNS_LUONG_CHE_DO!$B$5:$CD$916,81,FALSE)</f>
        <v>0</v>
      </c>
      <c r="R413" s="17">
        <f>VLOOKUP(B413,[1]RPT_PHU_CAP_TN!$B$5:$G$992,6,FALSE)</f>
        <v>0</v>
      </c>
      <c r="S413" s="17">
        <f>VLOOKUP(B413,[1]RPT_TIEN_AN_TRUA!$B$5:$I$993,8,FALSE)</f>
        <v>680000</v>
      </c>
      <c r="T413" s="17">
        <f>VLOOKUP(B413,[1]RPT_LNS_LUONG_CHE_DO!$B$5:$BX$920,75,FALSE)+VLOOKUP(B413,[1]RPT_LNS_LUONG_CHE_DO!$B$5:$BY$920,76,FALSE)</f>
        <v>0</v>
      </c>
      <c r="U413" s="13">
        <f>VLOOKUP(B413,[1]RPT_CAC_KHOAN_GIAM_TRU!$B$4:$I$472,7,FALSE) + VLOOKUP(B413,[1]RPT_CAC_KHOAN_GIAM_TRU!$B$4:$I$472,8,FALSE)</f>
        <v>0</v>
      </c>
      <c r="V413" s="17">
        <f t="shared" si="8"/>
        <v>8105000</v>
      </c>
      <c r="W413" s="18">
        <f>VLOOKUP(B413,[1]RPT_BAO_HIEM!$B$5:$N$992,11,FALSE)</f>
        <v>248000</v>
      </c>
      <c r="X413" s="18">
        <f>VLOOKUP(B413,[1]RPT_BAO_HIEM!$B$5:$N$992,12,FALSE)</f>
        <v>46500</v>
      </c>
      <c r="Y413" s="18">
        <f>VLOOKUP(B413,[1]RPT_BAO_HIEM!$B$5:$N$992,13,FALSE)</f>
        <v>31000</v>
      </c>
      <c r="Z413" s="19">
        <f>MIN(VLOOKUP(B413,[1]RPT_DOAN_PHI!$B$5:$H$894,7,FALSE),115000)</f>
        <v>31000</v>
      </c>
      <c r="AA413" s="18">
        <f>VLOOKUP(B413,[1]RPT_THUE!$B$5:$H$850,7,FALSE)</f>
        <v>0</v>
      </c>
      <c r="AB413" s="18">
        <f t="shared" si="9"/>
        <v>356500</v>
      </c>
      <c r="AC413" s="20">
        <f t="shared" si="10"/>
        <v>7748500</v>
      </c>
      <c r="AD413" s="20"/>
      <c r="AE413" s="20"/>
      <c r="AF413" s="20">
        <f t="shared" si="11"/>
        <v>7748500</v>
      </c>
    </row>
    <row r="414" spans="1:32" ht="19.5" customHeight="1">
      <c r="A414" s="12">
        <f t="shared" si="14"/>
        <v>408</v>
      </c>
      <c r="B414" s="40">
        <f>[1]GD_CHUNG!B420</f>
        <v>10762</v>
      </c>
      <c r="C414" s="42" t="str">
        <f>[1]GD_CHUNG!C420</f>
        <v>Nguyễn Thị Kim Thu</v>
      </c>
      <c r="D414" s="42" t="str">
        <f>[1]GD_CHUNG!D420</f>
        <v>Nv VS MB</v>
      </c>
      <c r="E414" s="13" t="str">
        <f>[1]GD_CHUNG!G420</f>
        <v>HDKX</v>
      </c>
      <c r="F414" s="14">
        <f>VLOOKUP(B414,[1]GD_LCD_HS_LNS!$B$4:$E$993,4,FALSE)</f>
        <v>3720000</v>
      </c>
      <c r="G414" s="54">
        <f>VLOOKUP(B414,[1]GD_CHUNG!$B$5:$N$532,13,FALSE)</f>
        <v>10520054750015</v>
      </c>
      <c r="H414" s="15">
        <f>VLOOKUP(B414,[1]GD_CHAM_CONG!$C$6:$AN$934,38,FALSE)</f>
        <v>27</v>
      </c>
      <c r="I414" s="15">
        <f>VLOOKUP(B414,[1]GD_CHAM_CONG!$C$6:$AS$934,39,FALSE)+VLOOKUP(B414,[1]GD_CHAM_CONG!$C$6:$AS$934,40,FALSE)+VLOOKUP(B414,[1]GD_CHAM_CONG!$C$6:$AS$934,41,FALSE)+VLOOKUP(B414,[1]GD_CHAM_CONG!$C$6:$AS$934,42,FALSE)+VLOOKUP(B414,[1]GD_CHAM_CONG!$C$6:$AS$934,43,FALSE)</f>
        <v>0</v>
      </c>
      <c r="J414" s="15">
        <f>VLOOKUP(B414,[1]GD_CHAM_CONG!$C$6:$AV$934,44,FALSE)+VLOOKUP(B414,[1]GD_CHAM_CONG!$C$6:$AV$934,45,FALSE)+VLOOKUP(B414,[1]GD_CHAM_CONG!$C$6:$AV$934,46,FALSE)</f>
        <v>0</v>
      </c>
      <c r="K414" s="15">
        <f>VLOOKUP(B414,[1]GD_CHAM_CONG!$C$6:$AW$934,47,FALSE)</f>
        <v>0</v>
      </c>
      <c r="L414" s="15">
        <f>VLOOKUP(B414,[1]GD_CHAM_CONG!$C$6:$AZ$934,48,FALSE)</f>
        <v>0</v>
      </c>
      <c r="M414" s="15">
        <f>VLOOKUP(B414,[1]GD_CHAM_CONG!$C$6:$BF$934,50,FALSE)+VLOOKUP(B414,[1]GD_CHAM_CONG!$C$6:$BF$934,51,FALSE)+VLOOKUP(B414,[1]GD_CHAM_CONG!$C$6:$BF$934,52,FALSE)+VLOOKUP(B414,[1]GD_CHAM_CONG!$C$6:$BF$934,53,FALSE)+VLOOKUP(B414,[1]GD_CHAM_CONG!$C$6:$BF$934,54,FALSE)</f>
        <v>0</v>
      </c>
      <c r="N414" s="16">
        <f>VLOOKUP(B414,[1]GD_CHAM_CONG!$C$1:$BK$473,61,FALSE)</f>
        <v>1</v>
      </c>
      <c r="O414" s="16">
        <f>VLOOKUP(B414,[1]GD_LCD_HS_LNS!$B$4:$F$469,5,FALSE)</f>
        <v>1.75</v>
      </c>
      <c r="P414" s="17">
        <f>VLOOKUP(B414,[1]RPT_LNS_LUONG_CHE_DO!$B$5:$BC$548,54,FALSE)</f>
        <v>7875000</v>
      </c>
      <c r="Q414" s="17">
        <f>VLOOKUP(B414,[1]RPT_LNS_LUONG_CHE_DO!$B$5:$CD$916,81,FALSE)</f>
        <v>0</v>
      </c>
      <c r="R414" s="17">
        <f>VLOOKUP(B414,[1]RPT_PHU_CAP_TN!$B$5:$G$992,6,FALSE)</f>
        <v>155000</v>
      </c>
      <c r="S414" s="17">
        <f>VLOOKUP(B414,[1]RPT_TIEN_AN_TRUA!$B$5:$I$993,8,FALSE)</f>
        <v>680000</v>
      </c>
      <c r="T414" s="17">
        <f>VLOOKUP(B414,[1]RPT_LNS_LUONG_CHE_DO!$B$5:$BX$920,75,FALSE)+VLOOKUP(B414,[1]RPT_LNS_LUONG_CHE_DO!$B$5:$BY$920,76,FALSE)</f>
        <v>0</v>
      </c>
      <c r="U414" s="13">
        <f>VLOOKUP(B414,[1]RPT_CAC_KHOAN_GIAM_TRU!$B$4:$I$472,7,FALSE) + VLOOKUP(B414,[1]RPT_CAC_KHOAN_GIAM_TRU!$B$4:$I$472,8,FALSE)</f>
        <v>0</v>
      </c>
      <c r="V414" s="17">
        <f t="shared" si="8"/>
        <v>8710000</v>
      </c>
      <c r="W414" s="18">
        <f>VLOOKUP(B414,[1]RPT_BAO_HIEM!$B$5:$N$992,11,FALSE)</f>
        <v>297600</v>
      </c>
      <c r="X414" s="18">
        <f>VLOOKUP(B414,[1]RPT_BAO_HIEM!$B$5:$N$992,12,FALSE)</f>
        <v>55800</v>
      </c>
      <c r="Y414" s="18">
        <f>VLOOKUP(B414,[1]RPT_BAO_HIEM!$B$5:$N$992,13,FALSE)</f>
        <v>37200</v>
      </c>
      <c r="Z414" s="19">
        <f>MIN(VLOOKUP(B414,[1]RPT_DOAN_PHI!$B$5:$H$894,7,FALSE),115000)</f>
        <v>37200</v>
      </c>
      <c r="AA414" s="18">
        <f>VLOOKUP(B414,[1]RPT_THUE!$B$5:$H$850,7,FALSE)</f>
        <v>0</v>
      </c>
      <c r="AB414" s="18">
        <f t="shared" si="9"/>
        <v>427800</v>
      </c>
      <c r="AC414" s="20">
        <f t="shared" si="10"/>
        <v>8282200</v>
      </c>
      <c r="AD414" s="20"/>
      <c r="AE414" s="20"/>
      <c r="AF414" s="20">
        <f t="shared" si="11"/>
        <v>8282200</v>
      </c>
    </row>
    <row r="415" spans="1:32" ht="19.5" customHeight="1">
      <c r="A415" s="12">
        <f t="shared" si="14"/>
        <v>409</v>
      </c>
      <c r="B415" s="40">
        <f>[1]GD_CHUNG!B421</f>
        <v>10763</v>
      </c>
      <c r="C415" s="42" t="str">
        <f>[1]GD_CHUNG!C421</f>
        <v>Nguyễn Thị Ngà</v>
      </c>
      <c r="D415" s="42" t="str">
        <f>[1]GD_CHUNG!D421</f>
        <v>Nv VS MB</v>
      </c>
      <c r="E415" s="13" t="str">
        <f>[1]GD_CHUNG!G421</f>
        <v>HDKX</v>
      </c>
      <c r="F415" s="14">
        <f>VLOOKUP(B415,[1]GD_LCD_HS_LNS!$B$4:$E$993,4,FALSE)</f>
        <v>3720000</v>
      </c>
      <c r="G415" s="54">
        <f>VLOOKUP(B415,[1]GD_CHUNG!$B$5:$N$532,13,FALSE)</f>
        <v>10521802139010</v>
      </c>
      <c r="H415" s="15">
        <f>VLOOKUP(B415,[1]GD_CHAM_CONG!$C$6:$AN$934,38,FALSE)</f>
        <v>27</v>
      </c>
      <c r="I415" s="15">
        <f>VLOOKUP(B415,[1]GD_CHAM_CONG!$C$6:$AS$934,39,FALSE)+VLOOKUP(B415,[1]GD_CHAM_CONG!$C$6:$AS$934,40,FALSE)+VLOOKUP(B415,[1]GD_CHAM_CONG!$C$6:$AS$934,41,FALSE)+VLOOKUP(B415,[1]GD_CHAM_CONG!$C$6:$AS$934,42,FALSE)+VLOOKUP(B415,[1]GD_CHAM_CONG!$C$6:$AS$934,43,FALSE)</f>
        <v>0</v>
      </c>
      <c r="J415" s="15">
        <f>VLOOKUP(B415,[1]GD_CHAM_CONG!$C$6:$AV$934,44,FALSE)+VLOOKUP(B415,[1]GD_CHAM_CONG!$C$6:$AV$934,45,FALSE)+VLOOKUP(B415,[1]GD_CHAM_CONG!$C$6:$AV$934,46,FALSE)</f>
        <v>0</v>
      </c>
      <c r="K415" s="15">
        <f>VLOOKUP(B415,[1]GD_CHAM_CONG!$C$6:$AW$934,47,FALSE)</f>
        <v>0</v>
      </c>
      <c r="L415" s="15">
        <f>VLOOKUP(B415,[1]GD_CHAM_CONG!$C$6:$AZ$934,48,FALSE)</f>
        <v>0</v>
      </c>
      <c r="M415" s="15">
        <f>VLOOKUP(B415,[1]GD_CHAM_CONG!$C$6:$BF$934,50,FALSE)+VLOOKUP(B415,[1]GD_CHAM_CONG!$C$6:$BF$934,51,FALSE)+VLOOKUP(B415,[1]GD_CHAM_CONG!$C$6:$BF$934,52,FALSE)+VLOOKUP(B415,[1]GD_CHAM_CONG!$C$6:$BF$934,53,FALSE)+VLOOKUP(B415,[1]GD_CHAM_CONG!$C$6:$BF$934,54,FALSE)</f>
        <v>0</v>
      </c>
      <c r="N415" s="16">
        <f>VLOOKUP(B415,[1]GD_CHAM_CONG!$C$1:$BK$473,61,FALSE)</f>
        <v>1</v>
      </c>
      <c r="O415" s="16">
        <f>VLOOKUP(B415,[1]GD_LCD_HS_LNS!$B$4:$F$469,5,FALSE)</f>
        <v>1.75</v>
      </c>
      <c r="P415" s="17">
        <f>VLOOKUP(B415,[1]RPT_LNS_LUONG_CHE_DO!$B$5:$BC$548,54,FALSE)</f>
        <v>7875000</v>
      </c>
      <c r="Q415" s="17">
        <f>VLOOKUP(B415,[1]RPT_LNS_LUONG_CHE_DO!$B$5:$CD$916,81,FALSE)</f>
        <v>0</v>
      </c>
      <c r="R415" s="17">
        <f>VLOOKUP(B415,[1]RPT_PHU_CAP_TN!$B$5:$G$992,6,FALSE)</f>
        <v>0</v>
      </c>
      <c r="S415" s="17">
        <f>VLOOKUP(B415,[1]RPT_TIEN_AN_TRUA!$B$5:$I$993,8,FALSE)</f>
        <v>680000</v>
      </c>
      <c r="T415" s="17">
        <f>VLOOKUP(B415,[1]RPT_LNS_LUONG_CHE_DO!$B$5:$BX$920,75,FALSE)+VLOOKUP(B415,[1]RPT_LNS_LUONG_CHE_DO!$B$5:$BY$920,76,FALSE)</f>
        <v>0</v>
      </c>
      <c r="U415" s="13">
        <f>VLOOKUP(B415,[1]RPT_CAC_KHOAN_GIAM_TRU!$B$4:$I$472,7,FALSE) + VLOOKUP(B415,[1]RPT_CAC_KHOAN_GIAM_TRU!$B$4:$I$472,8,FALSE)</f>
        <v>0</v>
      </c>
      <c r="V415" s="17">
        <f t="shared" si="8"/>
        <v>8555000</v>
      </c>
      <c r="W415" s="18">
        <f>VLOOKUP(B415,[1]RPT_BAO_HIEM!$B$5:$N$992,11,FALSE)</f>
        <v>297600</v>
      </c>
      <c r="X415" s="18">
        <f>VLOOKUP(B415,[1]RPT_BAO_HIEM!$B$5:$N$992,12,FALSE)</f>
        <v>55800</v>
      </c>
      <c r="Y415" s="18">
        <f>VLOOKUP(B415,[1]RPT_BAO_HIEM!$B$5:$N$992,13,FALSE)</f>
        <v>37200</v>
      </c>
      <c r="Z415" s="19">
        <f>MIN(VLOOKUP(B415,[1]RPT_DOAN_PHI!$B$5:$H$894,7,FALSE),115000)</f>
        <v>37200</v>
      </c>
      <c r="AA415" s="18">
        <f>VLOOKUP(B415,[1]RPT_THUE!$B$5:$H$850,7,FALSE)</f>
        <v>0</v>
      </c>
      <c r="AB415" s="18">
        <f t="shared" si="9"/>
        <v>427800</v>
      </c>
      <c r="AC415" s="20">
        <f t="shared" si="10"/>
        <v>8127200</v>
      </c>
      <c r="AD415" s="20"/>
      <c r="AE415" s="20"/>
      <c r="AF415" s="20">
        <f t="shared" si="11"/>
        <v>8127200</v>
      </c>
    </row>
    <row r="416" spans="1:32" ht="19.5" customHeight="1">
      <c r="A416" s="12">
        <f t="shared" si="14"/>
        <v>410</v>
      </c>
      <c r="B416" s="40">
        <f>[1]GD_CHUNG!B422</f>
        <v>10764</v>
      </c>
      <c r="C416" s="42" t="str">
        <f>[1]GD_CHUNG!C422</f>
        <v>Nguyễn Thị Kim Anh</v>
      </c>
      <c r="D416" s="42" t="str">
        <f>[1]GD_CHUNG!D422</f>
        <v>Nv VS MB</v>
      </c>
      <c r="E416" s="13" t="str">
        <f>[1]GD_CHUNG!G422</f>
        <v>HDKX</v>
      </c>
      <c r="F416" s="14">
        <v>3500000</v>
      </c>
      <c r="G416" s="54">
        <f>VLOOKUP(B416,[1]GD_CHUNG!$B$5:$N$532,13,FALSE)</f>
        <v>10522162747015</v>
      </c>
      <c r="H416" s="15">
        <f>VLOOKUP(B416,[1]GD_CHAM_CONG!$C$6:$AN$934,38,FALSE)</f>
        <v>27</v>
      </c>
      <c r="I416" s="15">
        <f>VLOOKUP(B416,[1]GD_CHAM_CONG!$C$6:$AS$934,39,FALSE)+VLOOKUP(B416,[1]GD_CHAM_CONG!$C$6:$AS$934,40,FALSE)+VLOOKUP(B416,[1]GD_CHAM_CONG!$C$6:$AS$934,41,FALSE)+VLOOKUP(B416,[1]GD_CHAM_CONG!$C$6:$AS$934,42,FALSE)+VLOOKUP(B416,[1]GD_CHAM_CONG!$C$6:$AS$934,43,FALSE)</f>
        <v>0</v>
      </c>
      <c r="J416" s="15">
        <f>VLOOKUP(B416,[1]GD_CHAM_CONG!$C$6:$AV$934,44,FALSE)+VLOOKUP(B416,[1]GD_CHAM_CONG!$C$6:$AV$934,45,FALSE)+VLOOKUP(B416,[1]GD_CHAM_CONG!$C$6:$AV$934,46,FALSE)</f>
        <v>0</v>
      </c>
      <c r="K416" s="15">
        <f>VLOOKUP(B416,[1]GD_CHAM_CONG!$C$6:$AW$934,47,FALSE)</f>
        <v>0</v>
      </c>
      <c r="L416" s="15">
        <f>VLOOKUP(B416,[1]GD_CHAM_CONG!$C$6:$AZ$934,48,FALSE)</f>
        <v>0</v>
      </c>
      <c r="M416" s="15">
        <f>VLOOKUP(B416,[1]GD_CHAM_CONG!$C$6:$BF$934,50,FALSE)+VLOOKUP(B416,[1]GD_CHAM_CONG!$C$6:$BF$934,51,FALSE)+VLOOKUP(B416,[1]GD_CHAM_CONG!$C$6:$BF$934,52,FALSE)+VLOOKUP(B416,[1]GD_CHAM_CONG!$C$6:$BF$934,53,FALSE)+VLOOKUP(B416,[1]GD_CHAM_CONG!$C$6:$BF$934,54,FALSE)</f>
        <v>0</v>
      </c>
      <c r="N416" s="16">
        <f>VLOOKUP(B416,[1]GD_CHAM_CONG!$C$1:$BK$473,61,FALSE)</f>
        <v>1</v>
      </c>
      <c r="O416" s="16">
        <f>VLOOKUP(B416,[1]GD_LCD_HS_LNS!$B$4:$F$469,5,FALSE)</f>
        <v>1.65</v>
      </c>
      <c r="P416" s="17">
        <f>VLOOKUP(B416,[1]RPT_LNS_LUONG_CHE_DO!$B$5:$BC$548,54,FALSE)</f>
        <v>7425000</v>
      </c>
      <c r="Q416" s="17">
        <f>VLOOKUP(B416,[1]RPT_LNS_LUONG_CHE_DO!$B$5:$CD$916,81,FALSE)</f>
        <v>0</v>
      </c>
      <c r="R416" s="17">
        <f>VLOOKUP(B416,[1]RPT_PHU_CAP_TN!$B$5:$G$992,6,FALSE)</f>
        <v>0</v>
      </c>
      <c r="S416" s="17">
        <f>VLOOKUP(B416,[1]RPT_TIEN_AN_TRUA!$B$5:$I$993,8,FALSE)</f>
        <v>680000</v>
      </c>
      <c r="T416" s="17">
        <f>VLOOKUP(B416,[1]RPT_LNS_LUONG_CHE_DO!$B$5:$BX$920,75,FALSE)+VLOOKUP(B416,[1]RPT_LNS_LUONG_CHE_DO!$B$5:$BY$920,76,FALSE)</f>
        <v>0</v>
      </c>
      <c r="U416" s="13">
        <f>VLOOKUP(B416,[1]RPT_CAC_KHOAN_GIAM_TRU!$B$4:$I$472,7,FALSE) + VLOOKUP(B416,[1]RPT_CAC_KHOAN_GIAM_TRU!$B$4:$I$472,8,FALSE)</f>
        <v>0</v>
      </c>
      <c r="V416" s="17">
        <f t="shared" si="8"/>
        <v>8105000</v>
      </c>
      <c r="W416" s="18">
        <f>VLOOKUP(B416,[1]RPT_BAO_HIEM!$B$5:$N$992,11,FALSE)</f>
        <v>248000</v>
      </c>
      <c r="X416" s="18">
        <f>VLOOKUP(B416,[1]RPT_BAO_HIEM!$B$5:$N$992,12,FALSE)</f>
        <v>46500</v>
      </c>
      <c r="Y416" s="18">
        <f>VLOOKUP(B416,[1]RPT_BAO_HIEM!$B$5:$N$992,13,FALSE)</f>
        <v>31000</v>
      </c>
      <c r="Z416" s="19">
        <f>MIN(VLOOKUP(B416,[1]RPT_DOAN_PHI!$B$5:$H$894,7,FALSE),115000)</f>
        <v>31000</v>
      </c>
      <c r="AA416" s="18">
        <f>VLOOKUP(B416,[1]RPT_THUE!$B$5:$H$850,7,FALSE)</f>
        <v>0</v>
      </c>
      <c r="AB416" s="18">
        <f t="shared" si="9"/>
        <v>356500</v>
      </c>
      <c r="AC416" s="20">
        <f t="shared" si="10"/>
        <v>7748500</v>
      </c>
      <c r="AD416" s="20"/>
      <c r="AE416" s="20"/>
      <c r="AF416" s="20">
        <f t="shared" si="11"/>
        <v>7748500</v>
      </c>
    </row>
    <row r="417" spans="1:32" ht="19.5" customHeight="1">
      <c r="A417" s="12">
        <f t="shared" si="14"/>
        <v>411</v>
      </c>
      <c r="B417" s="40">
        <f>[1]GD_CHUNG!B423</f>
        <v>10766</v>
      </c>
      <c r="C417" s="42" t="str">
        <f>[1]GD_CHUNG!C423</f>
        <v>Nguyễn Thị Mai</v>
      </c>
      <c r="D417" s="42" t="str">
        <f>[1]GD_CHUNG!D423</f>
        <v>Nv VS MB</v>
      </c>
      <c r="E417" s="13" t="str">
        <f>[1]GD_CHUNG!G423</f>
        <v>HD3N</v>
      </c>
      <c r="F417" s="14">
        <v>3500000</v>
      </c>
      <c r="G417" s="54">
        <f>VLOOKUP(B417,[1]GD_CHUNG!$B$5:$N$532,13,FALSE)</f>
        <v>19025652310013</v>
      </c>
      <c r="H417" s="15">
        <f>VLOOKUP(B417,[1]GD_CHAM_CONG!$C$6:$AN$934,38,FALSE)</f>
        <v>27</v>
      </c>
      <c r="I417" s="15">
        <f>VLOOKUP(B417,[1]GD_CHAM_CONG!$C$6:$AS$934,39,FALSE)+VLOOKUP(B417,[1]GD_CHAM_CONG!$C$6:$AS$934,40,FALSE)+VLOOKUP(B417,[1]GD_CHAM_CONG!$C$6:$AS$934,41,FALSE)+VLOOKUP(B417,[1]GD_CHAM_CONG!$C$6:$AS$934,42,FALSE)+VLOOKUP(B417,[1]GD_CHAM_CONG!$C$6:$AS$934,43,FALSE)</f>
        <v>0</v>
      </c>
      <c r="J417" s="15">
        <f>VLOOKUP(B417,[1]GD_CHAM_CONG!$C$6:$AV$934,44,FALSE)+VLOOKUP(B417,[1]GD_CHAM_CONG!$C$6:$AV$934,45,FALSE)+VLOOKUP(B417,[1]GD_CHAM_CONG!$C$6:$AV$934,46,FALSE)</f>
        <v>0</v>
      </c>
      <c r="K417" s="15">
        <f>VLOOKUP(B417,[1]GD_CHAM_CONG!$C$6:$AW$934,47,FALSE)</f>
        <v>0</v>
      </c>
      <c r="L417" s="15">
        <f>VLOOKUP(B417,[1]GD_CHAM_CONG!$C$6:$AZ$934,48,FALSE)</f>
        <v>0</v>
      </c>
      <c r="M417" s="15">
        <f>VLOOKUP(B417,[1]GD_CHAM_CONG!$C$6:$BF$934,50,FALSE)+VLOOKUP(B417,[1]GD_CHAM_CONG!$C$6:$BF$934,51,FALSE)+VLOOKUP(B417,[1]GD_CHAM_CONG!$C$6:$BF$934,52,FALSE)+VLOOKUP(B417,[1]GD_CHAM_CONG!$C$6:$BF$934,53,FALSE)+VLOOKUP(B417,[1]GD_CHAM_CONG!$C$6:$BF$934,54,FALSE)</f>
        <v>0</v>
      </c>
      <c r="N417" s="16">
        <f>VLOOKUP(B417,[1]GD_CHAM_CONG!$C$1:$BK$473,61,FALSE)</f>
        <v>1</v>
      </c>
      <c r="O417" s="16">
        <f>VLOOKUP(B417,[1]GD_LCD_HS_LNS!$B$4:$F$469,5,FALSE)</f>
        <v>1.47</v>
      </c>
      <c r="P417" s="17">
        <f>VLOOKUP(B417,[1]RPT_LNS_LUONG_CHE_DO!$B$5:$BC$548,54,FALSE)</f>
        <v>6615000</v>
      </c>
      <c r="Q417" s="17">
        <f>VLOOKUP(B417,[1]RPT_LNS_LUONG_CHE_DO!$B$5:$CD$916,81,FALSE)</f>
        <v>0</v>
      </c>
      <c r="R417" s="17">
        <f>VLOOKUP(B417,[1]RPT_PHU_CAP_TN!$B$5:$G$992,6,FALSE)</f>
        <v>0</v>
      </c>
      <c r="S417" s="17">
        <f>VLOOKUP(B417,[1]RPT_TIEN_AN_TRUA!$B$5:$I$993,8,FALSE)</f>
        <v>680000</v>
      </c>
      <c r="T417" s="17">
        <f>VLOOKUP(B417,[1]RPT_LNS_LUONG_CHE_DO!$B$5:$BX$920,75,FALSE)+VLOOKUP(B417,[1]RPT_LNS_LUONG_CHE_DO!$B$5:$BY$920,76,FALSE)</f>
        <v>0</v>
      </c>
      <c r="U417" s="13">
        <f>VLOOKUP(B417,[1]RPT_CAC_KHOAN_GIAM_TRU!$B$4:$I$472,7,FALSE) + VLOOKUP(B417,[1]RPT_CAC_KHOAN_GIAM_TRU!$B$4:$I$472,8,FALSE)</f>
        <v>0</v>
      </c>
      <c r="V417" s="17">
        <f t="shared" si="8"/>
        <v>7295000</v>
      </c>
      <c r="W417" s="18">
        <f>VLOOKUP(B417,[1]RPT_BAO_HIEM!$B$5:$N$992,11,FALSE)</f>
        <v>248000</v>
      </c>
      <c r="X417" s="18">
        <f>VLOOKUP(B417,[1]RPT_BAO_HIEM!$B$5:$N$992,12,FALSE)</f>
        <v>46500</v>
      </c>
      <c r="Y417" s="18">
        <f>VLOOKUP(B417,[1]RPT_BAO_HIEM!$B$5:$N$992,13,FALSE)</f>
        <v>31000</v>
      </c>
      <c r="Z417" s="19">
        <f>MIN(VLOOKUP(B417,[1]RPT_DOAN_PHI!$B$5:$H$894,7,FALSE),115000)</f>
        <v>31000</v>
      </c>
      <c r="AA417" s="18">
        <f>VLOOKUP(B417,[1]RPT_THUE!$B$5:$H$850,7,FALSE)</f>
        <v>0</v>
      </c>
      <c r="AB417" s="18">
        <f t="shared" si="9"/>
        <v>356500</v>
      </c>
      <c r="AC417" s="20">
        <f t="shared" si="10"/>
        <v>6938500</v>
      </c>
      <c r="AD417" s="20"/>
      <c r="AE417" s="20"/>
      <c r="AF417" s="20">
        <f t="shared" si="11"/>
        <v>6938500</v>
      </c>
    </row>
    <row r="418" spans="1:32" ht="19.5" customHeight="1">
      <c r="A418" s="12">
        <f t="shared" si="14"/>
        <v>412</v>
      </c>
      <c r="B418" s="40">
        <f>[1]GD_CHUNG!B424</f>
        <v>10767</v>
      </c>
      <c r="C418" s="42" t="str">
        <f>[1]GD_CHUNG!C424</f>
        <v>Nguyễn Thị Huệ</v>
      </c>
      <c r="D418" s="42" t="str">
        <f>[1]GD_CHUNG!D424</f>
        <v>Nv VS MB</v>
      </c>
      <c r="E418" s="13" t="str">
        <f>[1]GD_CHUNG!G424</f>
        <v>HD3N</v>
      </c>
      <c r="F418" s="14">
        <v>3500000</v>
      </c>
      <c r="G418" s="54">
        <f>VLOOKUP(B418,[1]GD_CHUNG!$B$5:$N$532,13,FALSE)</f>
        <v>10525139526019</v>
      </c>
      <c r="H418" s="15">
        <f>VLOOKUP(B418,[1]GD_CHAM_CONG!$C$6:$AN$934,38,FALSE)</f>
        <v>0</v>
      </c>
      <c r="I418" s="15">
        <f>VLOOKUP(B418,[1]GD_CHAM_CONG!$C$6:$AS$934,39,FALSE)+VLOOKUP(B418,[1]GD_CHAM_CONG!$C$6:$AS$934,40,FALSE)+VLOOKUP(B418,[1]GD_CHAM_CONG!$C$6:$AS$934,41,FALSE)+VLOOKUP(B418,[1]GD_CHAM_CONG!$C$6:$AS$934,42,FALSE)+VLOOKUP(B418,[1]GD_CHAM_CONG!$C$6:$AS$934,43,FALSE)</f>
        <v>0</v>
      </c>
      <c r="J418" s="15">
        <f>VLOOKUP(B418,[1]GD_CHAM_CONG!$C$6:$AV$934,44,FALSE)+VLOOKUP(B418,[1]GD_CHAM_CONG!$C$6:$AV$934,45,FALSE)+VLOOKUP(B418,[1]GD_CHAM_CONG!$C$6:$AV$934,46,FALSE)</f>
        <v>27</v>
      </c>
      <c r="K418" s="15">
        <f>VLOOKUP(B418,[1]GD_CHAM_CONG!$C$6:$AW$934,47,FALSE)</f>
        <v>0</v>
      </c>
      <c r="L418" s="15">
        <f>VLOOKUP(B418,[1]GD_CHAM_CONG!$C$6:$AZ$934,48,FALSE)</f>
        <v>0</v>
      </c>
      <c r="M418" s="15">
        <f>VLOOKUP(B418,[1]GD_CHAM_CONG!$C$6:$BF$934,50,FALSE)+VLOOKUP(B418,[1]GD_CHAM_CONG!$C$6:$BF$934,51,FALSE)+VLOOKUP(B418,[1]GD_CHAM_CONG!$C$6:$BF$934,52,FALSE)+VLOOKUP(B418,[1]GD_CHAM_CONG!$C$6:$BF$934,53,FALSE)+VLOOKUP(B418,[1]GD_CHAM_CONG!$C$6:$BF$934,54,FALSE)</f>
        <v>0</v>
      </c>
      <c r="N418" s="16">
        <f>VLOOKUP(B418,[1]GD_CHAM_CONG!$C$1:$BK$473,61,FALSE)</f>
        <v>1</v>
      </c>
      <c r="O418" s="16">
        <f>VLOOKUP(B418,[1]GD_LCD_HS_LNS!$B$4:$F$469,5,FALSE)</f>
        <v>1.47</v>
      </c>
      <c r="P418" s="17">
        <f>VLOOKUP(B418,[1]RPT_LNS_LUONG_CHE_DO!$B$5:$BC$548,54,FALSE)</f>
        <v>661500</v>
      </c>
      <c r="Q418" s="17">
        <f>VLOOKUP(B418,[1]RPT_LNS_LUONG_CHE_DO!$B$5:$CD$916,81,FALSE)</f>
        <v>0</v>
      </c>
      <c r="R418" s="17">
        <f>VLOOKUP(B418,[1]RPT_PHU_CAP_TN!$B$5:$G$992,6,FALSE)</f>
        <v>0</v>
      </c>
      <c r="S418" s="17">
        <f>VLOOKUP(B418,[1]RPT_TIEN_AN_TRUA!$B$5:$I$993,8,FALSE)</f>
        <v>0</v>
      </c>
      <c r="T418" s="17">
        <f>VLOOKUP(B418,[1]RPT_LNS_LUONG_CHE_DO!$B$5:$BX$920,75,FALSE)+VLOOKUP(B418,[1]RPT_LNS_LUONG_CHE_DO!$B$5:$BY$920,76,FALSE)</f>
        <v>0</v>
      </c>
      <c r="U418" s="13">
        <f>VLOOKUP(B418,[1]RPT_CAC_KHOAN_GIAM_TRU!$B$4:$I$472,7,FALSE) + VLOOKUP(B418,[1]RPT_CAC_KHOAN_GIAM_TRU!$B$4:$I$472,8,FALSE)</f>
        <v>0</v>
      </c>
      <c r="V418" s="17">
        <f t="shared" si="8"/>
        <v>661500</v>
      </c>
      <c r="W418" s="18">
        <f>VLOOKUP(B418,[1]RPT_BAO_HIEM!$B$5:$N$992,11,FALSE)</f>
        <v>0</v>
      </c>
      <c r="X418" s="18">
        <f>VLOOKUP(B418,[1]RPT_BAO_HIEM!$B$5:$N$992,12,FALSE)</f>
        <v>0</v>
      </c>
      <c r="Y418" s="18">
        <f>VLOOKUP(B418,[1]RPT_BAO_HIEM!$B$5:$N$992,13,FALSE)</f>
        <v>0</v>
      </c>
      <c r="Z418" s="19">
        <f>MIN(VLOOKUP(B418,[1]RPT_DOAN_PHI!$B$5:$H$894,7,FALSE),115000)</f>
        <v>0</v>
      </c>
      <c r="AA418" s="18">
        <f>VLOOKUP(B418,[1]RPT_THUE!$B$5:$H$850,7,FALSE)</f>
        <v>0</v>
      </c>
      <c r="AB418" s="18">
        <f t="shared" si="9"/>
        <v>0</v>
      </c>
      <c r="AC418" s="20">
        <f t="shared" si="10"/>
        <v>661500</v>
      </c>
      <c r="AD418" s="20"/>
      <c r="AE418" s="20"/>
      <c r="AF418" s="20">
        <f t="shared" si="11"/>
        <v>661500</v>
      </c>
    </row>
    <row r="419" spans="1:32" ht="19.5" customHeight="1">
      <c r="A419" s="12">
        <f t="shared" si="14"/>
        <v>413</v>
      </c>
      <c r="B419" s="40">
        <f>[1]GD_CHUNG!B425</f>
        <v>10768</v>
      </c>
      <c r="C419" s="42" t="str">
        <f>[1]GD_CHUNG!C425</f>
        <v>Trần Duyên Hải</v>
      </c>
      <c r="D419" s="42" t="str">
        <f>[1]GD_CHUNG!D425</f>
        <v>Nv VS MB</v>
      </c>
      <c r="E419" s="13" t="str">
        <f>[1]GD_CHUNG!G425</f>
        <v>HD3N</v>
      </c>
      <c r="F419" s="14">
        <v>3500000</v>
      </c>
      <c r="G419" s="54">
        <f>VLOOKUP(B419,[1]GD_CHUNG!$B$5:$N$532,13,FALSE)</f>
        <v>19024815240011</v>
      </c>
      <c r="H419" s="15">
        <f>VLOOKUP(B419,[1]GD_CHAM_CONG!$C$6:$AN$934,38,FALSE)</f>
        <v>27</v>
      </c>
      <c r="I419" s="15">
        <f>VLOOKUP(B419,[1]GD_CHAM_CONG!$C$6:$AS$934,39,FALSE)+VLOOKUP(B419,[1]GD_CHAM_CONG!$C$6:$AS$934,40,FALSE)+VLOOKUP(B419,[1]GD_CHAM_CONG!$C$6:$AS$934,41,FALSE)+VLOOKUP(B419,[1]GD_CHAM_CONG!$C$6:$AS$934,42,FALSE)+VLOOKUP(B419,[1]GD_CHAM_CONG!$C$6:$AS$934,43,FALSE)</f>
        <v>0</v>
      </c>
      <c r="J419" s="15">
        <f>VLOOKUP(B419,[1]GD_CHAM_CONG!$C$6:$AV$934,44,FALSE)+VLOOKUP(B419,[1]GD_CHAM_CONG!$C$6:$AV$934,45,FALSE)+VLOOKUP(B419,[1]GD_CHAM_CONG!$C$6:$AV$934,46,FALSE)</f>
        <v>0</v>
      </c>
      <c r="K419" s="15">
        <f>VLOOKUP(B419,[1]GD_CHAM_CONG!$C$6:$AW$934,47,FALSE)</f>
        <v>0</v>
      </c>
      <c r="L419" s="15">
        <f>VLOOKUP(B419,[1]GD_CHAM_CONG!$C$6:$AZ$934,48,FALSE)</f>
        <v>0</v>
      </c>
      <c r="M419" s="15">
        <f>VLOOKUP(B419,[1]GD_CHAM_CONG!$C$6:$BF$934,50,FALSE)+VLOOKUP(B419,[1]GD_CHAM_CONG!$C$6:$BF$934,51,FALSE)+VLOOKUP(B419,[1]GD_CHAM_CONG!$C$6:$BF$934,52,FALSE)+VLOOKUP(B419,[1]GD_CHAM_CONG!$C$6:$BF$934,53,FALSE)+VLOOKUP(B419,[1]GD_CHAM_CONG!$C$6:$BF$934,54,FALSE)</f>
        <v>0</v>
      </c>
      <c r="N419" s="15">
        <f>VLOOKUP(B419,[1]GD_CHAM_CONG!$C$1:$BK$473,61,FALSE)</f>
        <v>1</v>
      </c>
      <c r="O419" s="16">
        <f>VLOOKUP(B419,[1]GD_LCD_HS_LNS!$B$4:$F$469,5,FALSE)</f>
        <v>1.47</v>
      </c>
      <c r="P419" s="17">
        <f>VLOOKUP(B419,[1]RPT_LNS_LUONG_CHE_DO!$B$5:$BC$548,54,FALSE)</f>
        <v>6615000</v>
      </c>
      <c r="Q419" s="17">
        <f>VLOOKUP(B419,[1]RPT_LNS_LUONG_CHE_DO!$B$5:$CD$916,81,FALSE)</f>
        <v>0</v>
      </c>
      <c r="R419" s="17">
        <f>VLOOKUP(B419,[1]RPT_PHU_CAP_TN!$B$5:$G$992,6,FALSE)</f>
        <v>0</v>
      </c>
      <c r="S419" s="17">
        <f>VLOOKUP(B419,[1]RPT_TIEN_AN_TRUA!$B$5:$I$993,8,FALSE)</f>
        <v>680000</v>
      </c>
      <c r="T419" s="17">
        <f>VLOOKUP(B419,[1]RPT_LNS_LUONG_CHE_DO!$B$5:$BX$920,75,FALSE)+VLOOKUP(B419,[1]RPT_LNS_LUONG_CHE_DO!$B$5:$BY$920,76,FALSE)</f>
        <v>0</v>
      </c>
      <c r="U419" s="13">
        <f>VLOOKUP(B419,[1]RPT_CAC_KHOAN_GIAM_TRU!$B$4:$I$472,7,FALSE) + VLOOKUP(B419,[1]RPT_CAC_KHOAN_GIAM_TRU!$B$4:$I$472,8,FALSE)</f>
        <v>0</v>
      </c>
      <c r="V419" s="17">
        <f t="shared" si="8"/>
        <v>7295000</v>
      </c>
      <c r="W419" s="18">
        <f>VLOOKUP(B419,[1]RPT_BAO_HIEM!$B$5:$N$992,11,FALSE)</f>
        <v>248000</v>
      </c>
      <c r="X419" s="18">
        <f>VLOOKUP(B419,[1]RPT_BAO_HIEM!$B$5:$N$992,12,FALSE)</f>
        <v>46500</v>
      </c>
      <c r="Y419" s="18">
        <f>VLOOKUP(B419,[1]RPT_BAO_HIEM!$B$5:$N$992,13,FALSE)</f>
        <v>31000</v>
      </c>
      <c r="Z419" s="19">
        <f>MIN(VLOOKUP(B419,[1]RPT_DOAN_PHI!$B$5:$H$894,7,FALSE),115000)</f>
        <v>31000</v>
      </c>
      <c r="AA419" s="18">
        <f>VLOOKUP(B419,[1]RPT_THUE!$B$5:$H$850,7,FALSE)</f>
        <v>0</v>
      </c>
      <c r="AB419" s="18">
        <f t="shared" si="9"/>
        <v>356500</v>
      </c>
      <c r="AC419" s="20">
        <f t="shared" si="10"/>
        <v>6938500</v>
      </c>
      <c r="AD419" s="20"/>
      <c r="AE419" s="20"/>
      <c r="AF419" s="20">
        <f t="shared" si="11"/>
        <v>6938500</v>
      </c>
    </row>
    <row r="420" spans="1:32" ht="19.5" customHeight="1">
      <c r="A420" s="12">
        <f t="shared" si="14"/>
        <v>414</v>
      </c>
      <c r="B420" s="40">
        <f>[1]GD_CHUNG!B426</f>
        <v>10769</v>
      </c>
      <c r="C420" s="42" t="str">
        <f>[1]GD_CHUNG!C426</f>
        <v>Nguyễn Thị Hải Yến</v>
      </c>
      <c r="D420" s="42" t="str">
        <f>[1]GD_CHUNG!D426</f>
        <v>Nv VS MB</v>
      </c>
      <c r="E420" s="13" t="str">
        <f>[1]GD_CHUNG!G426</f>
        <v>HD3N</v>
      </c>
      <c r="F420" s="14">
        <v>3500000</v>
      </c>
      <c r="G420" s="54">
        <f>VLOOKUP(B420,[1]GD_CHUNG!$B$5:$N$532,13,FALSE)</f>
        <v>19025652313012</v>
      </c>
      <c r="H420" s="15">
        <f>VLOOKUP(B420,[1]GD_CHAM_CONG!$C$6:$AN$934,38,FALSE)</f>
        <v>27</v>
      </c>
      <c r="I420" s="15">
        <f>VLOOKUP(B420,[1]GD_CHAM_CONG!$C$6:$AS$934,39,FALSE)+VLOOKUP(B420,[1]GD_CHAM_CONG!$C$6:$AS$934,40,FALSE)+VLOOKUP(B420,[1]GD_CHAM_CONG!$C$6:$AS$934,41,FALSE)+VLOOKUP(B420,[1]GD_CHAM_CONG!$C$6:$AS$934,42,FALSE)+VLOOKUP(B420,[1]GD_CHAM_CONG!$C$6:$AS$934,43,FALSE)</f>
        <v>0</v>
      </c>
      <c r="J420" s="15">
        <f>VLOOKUP(B420,[1]GD_CHAM_CONG!$C$6:$AV$934,44,FALSE)+VLOOKUP(B420,[1]GD_CHAM_CONG!$C$6:$AV$934,45,FALSE)+VLOOKUP(B420,[1]GD_CHAM_CONG!$C$6:$AV$934,46,FALSE)</f>
        <v>0</v>
      </c>
      <c r="K420" s="15">
        <f>VLOOKUP(B420,[1]GD_CHAM_CONG!$C$6:$AW$934,47,FALSE)</f>
        <v>0</v>
      </c>
      <c r="L420" s="15">
        <f>VLOOKUP(B420,[1]GD_CHAM_CONG!$C$6:$AZ$934,48,FALSE)</f>
        <v>0</v>
      </c>
      <c r="M420" s="15">
        <f>VLOOKUP(B420,[1]GD_CHAM_CONG!$C$6:$BF$934,50,FALSE)+VLOOKUP(B420,[1]GD_CHAM_CONG!$C$6:$BF$934,51,FALSE)+VLOOKUP(B420,[1]GD_CHAM_CONG!$C$6:$BF$934,52,FALSE)+VLOOKUP(B420,[1]GD_CHAM_CONG!$C$6:$BF$934,53,FALSE)+VLOOKUP(B420,[1]GD_CHAM_CONG!$C$6:$BF$934,54,FALSE)</f>
        <v>0</v>
      </c>
      <c r="N420" s="16">
        <f>VLOOKUP(B420,[1]GD_CHAM_CONG!$C$1:$BK$473,61,FALSE)</f>
        <v>1</v>
      </c>
      <c r="O420" s="16">
        <f>VLOOKUP(B420,[1]GD_LCD_HS_LNS!$B$4:$F$469,5,FALSE)</f>
        <v>1.47</v>
      </c>
      <c r="P420" s="17">
        <f>VLOOKUP(B420,[1]RPT_LNS_LUONG_CHE_DO!$B$5:$BC$548,54,FALSE)</f>
        <v>6615000</v>
      </c>
      <c r="Q420" s="17">
        <f>VLOOKUP(B420,[1]RPT_LNS_LUONG_CHE_DO!$B$5:$CD$916,81,FALSE)</f>
        <v>0</v>
      </c>
      <c r="R420" s="17">
        <f>VLOOKUP(B420,[1]RPT_PHU_CAP_TN!$B$5:$G$992,6,FALSE)</f>
        <v>0</v>
      </c>
      <c r="S420" s="17">
        <f>VLOOKUP(B420,[1]RPT_TIEN_AN_TRUA!$B$5:$I$993,8,FALSE)</f>
        <v>680000</v>
      </c>
      <c r="T420" s="17">
        <f>VLOOKUP(B420,[1]RPT_LNS_LUONG_CHE_DO!$B$5:$BX$920,75,FALSE)+VLOOKUP(B420,[1]RPT_LNS_LUONG_CHE_DO!$B$5:$BY$920,76,FALSE)</f>
        <v>0</v>
      </c>
      <c r="U420" s="13">
        <f>VLOOKUP(B420,[1]RPT_CAC_KHOAN_GIAM_TRU!$B$4:$I$472,7,FALSE) + VLOOKUP(B420,[1]RPT_CAC_KHOAN_GIAM_TRU!$B$4:$I$472,8,FALSE)</f>
        <v>0</v>
      </c>
      <c r="V420" s="17">
        <f t="shared" si="8"/>
        <v>7295000</v>
      </c>
      <c r="W420" s="18">
        <f>VLOOKUP(B420,[1]RPT_BAO_HIEM!$B$5:$N$992,11,FALSE)</f>
        <v>248000</v>
      </c>
      <c r="X420" s="18">
        <f>VLOOKUP(B420,[1]RPT_BAO_HIEM!$B$5:$N$992,12,FALSE)</f>
        <v>46500</v>
      </c>
      <c r="Y420" s="18">
        <f>VLOOKUP(B420,[1]RPT_BAO_HIEM!$B$5:$N$992,13,FALSE)</f>
        <v>31000</v>
      </c>
      <c r="Z420" s="19">
        <f>MIN(VLOOKUP(B420,[1]RPT_DOAN_PHI!$B$5:$H$894,7,FALSE),115000)</f>
        <v>31000</v>
      </c>
      <c r="AA420" s="18">
        <f>VLOOKUP(B420,[1]RPT_THUE!$B$5:$H$850,7,FALSE)</f>
        <v>0</v>
      </c>
      <c r="AB420" s="18">
        <f t="shared" si="9"/>
        <v>356500</v>
      </c>
      <c r="AC420" s="20">
        <f t="shared" si="10"/>
        <v>6938500</v>
      </c>
      <c r="AD420" s="20"/>
      <c r="AE420" s="20"/>
      <c r="AF420" s="20">
        <f t="shared" si="11"/>
        <v>6938500</v>
      </c>
    </row>
    <row r="421" spans="1:32" ht="19.5" customHeight="1">
      <c r="A421" s="12">
        <f t="shared" si="14"/>
        <v>415</v>
      </c>
      <c r="B421" s="40">
        <f>[1]GD_CHUNG!B427</f>
        <v>10770</v>
      </c>
      <c r="C421" s="42" t="str">
        <f>[1]GD_CHUNG!C427</f>
        <v>Trần Trọng Anh Chí</v>
      </c>
      <c r="D421" s="42" t="str">
        <f>[1]GD_CHUNG!D427</f>
        <v>Nv VS MB</v>
      </c>
      <c r="E421" s="13" t="str">
        <f>[1]GD_CHUNG!G427</f>
        <v>HD3N</v>
      </c>
      <c r="F421" s="14">
        <v>3500000</v>
      </c>
      <c r="G421" s="54">
        <f>VLOOKUP(B421,[1]GD_CHUNG!$B$5:$N$532,13,FALSE)</f>
        <v>19025652318014</v>
      </c>
      <c r="H421" s="15">
        <f>VLOOKUP(B421,[1]GD_CHAM_CONG!$C$6:$AN$934,38,FALSE)</f>
        <v>27</v>
      </c>
      <c r="I421" s="15">
        <f>VLOOKUP(B421,[1]GD_CHAM_CONG!$C$6:$AS$934,39,FALSE)+VLOOKUP(B421,[1]GD_CHAM_CONG!$C$6:$AS$934,40,FALSE)+VLOOKUP(B421,[1]GD_CHAM_CONG!$C$6:$AS$934,41,FALSE)+VLOOKUP(B421,[1]GD_CHAM_CONG!$C$6:$AS$934,42,FALSE)+VLOOKUP(B421,[1]GD_CHAM_CONG!$C$6:$AS$934,43,FALSE)</f>
        <v>0</v>
      </c>
      <c r="J421" s="15">
        <f>VLOOKUP(B421,[1]GD_CHAM_CONG!$C$6:$AV$934,44,FALSE)+VLOOKUP(B421,[1]GD_CHAM_CONG!$C$6:$AV$934,45,FALSE)+VLOOKUP(B421,[1]GD_CHAM_CONG!$C$6:$AV$934,46,FALSE)</f>
        <v>0</v>
      </c>
      <c r="K421" s="15">
        <f>VLOOKUP(B421,[1]GD_CHAM_CONG!$C$6:$AW$934,47,FALSE)</f>
        <v>0</v>
      </c>
      <c r="L421" s="15">
        <f>VLOOKUP(B421,[1]GD_CHAM_CONG!$C$6:$AZ$934,48,FALSE)</f>
        <v>0</v>
      </c>
      <c r="M421" s="15">
        <f>VLOOKUP(B421,[1]GD_CHAM_CONG!$C$6:$BF$934,50,FALSE)+VLOOKUP(B421,[1]GD_CHAM_CONG!$C$6:$BF$934,51,FALSE)+VLOOKUP(B421,[1]GD_CHAM_CONG!$C$6:$BF$934,52,FALSE)+VLOOKUP(B421,[1]GD_CHAM_CONG!$C$6:$BF$934,53,FALSE)+VLOOKUP(B421,[1]GD_CHAM_CONG!$C$6:$BF$934,54,FALSE)</f>
        <v>0</v>
      </c>
      <c r="N421" s="16">
        <f>VLOOKUP(B421,[1]GD_CHAM_CONG!$C$1:$BK$473,61,FALSE)</f>
        <v>1</v>
      </c>
      <c r="O421" s="16">
        <f>VLOOKUP(B421,[1]GD_LCD_HS_LNS!$B$4:$F$469,5,FALSE)</f>
        <v>1.47</v>
      </c>
      <c r="P421" s="17">
        <f>VLOOKUP(B421,[1]RPT_LNS_LUONG_CHE_DO!$B$5:$BC$548,54,FALSE)</f>
        <v>6615000</v>
      </c>
      <c r="Q421" s="17">
        <f>VLOOKUP(B421,[1]RPT_LNS_LUONG_CHE_DO!$B$5:$CD$916,81,FALSE)</f>
        <v>0</v>
      </c>
      <c r="R421" s="17">
        <f>VLOOKUP(B421,[1]RPT_PHU_CAP_TN!$B$5:$G$992,6,FALSE)</f>
        <v>0</v>
      </c>
      <c r="S421" s="17">
        <f>VLOOKUP(B421,[1]RPT_TIEN_AN_TRUA!$B$5:$I$993,8,FALSE)</f>
        <v>680000</v>
      </c>
      <c r="T421" s="17">
        <f>VLOOKUP(B421,[1]RPT_LNS_LUONG_CHE_DO!$B$5:$BX$920,75,FALSE)+VLOOKUP(B421,[1]RPT_LNS_LUONG_CHE_DO!$B$5:$BY$920,76,FALSE)</f>
        <v>357692.30769230769</v>
      </c>
      <c r="U421" s="13">
        <f>VLOOKUP(B421,[1]RPT_CAC_KHOAN_GIAM_TRU!$B$4:$I$472,7,FALSE) + VLOOKUP(B421,[1]RPT_CAC_KHOAN_GIAM_TRU!$B$4:$I$472,8,FALSE)</f>
        <v>119230.76923076922</v>
      </c>
      <c r="V421" s="17">
        <f t="shared" si="8"/>
        <v>7652692.307692308</v>
      </c>
      <c r="W421" s="18">
        <f>VLOOKUP(B421,[1]RPT_BAO_HIEM!$B$5:$N$992,11,FALSE)</f>
        <v>248000</v>
      </c>
      <c r="X421" s="18">
        <f>VLOOKUP(B421,[1]RPT_BAO_HIEM!$B$5:$N$992,12,FALSE)</f>
        <v>46500</v>
      </c>
      <c r="Y421" s="18">
        <f>VLOOKUP(B421,[1]RPT_BAO_HIEM!$B$5:$N$992,13,FALSE)</f>
        <v>31000</v>
      </c>
      <c r="Z421" s="19">
        <f>MIN(VLOOKUP(B421,[1]RPT_DOAN_PHI!$B$5:$H$894,7,FALSE),115000)</f>
        <v>31000</v>
      </c>
      <c r="AA421" s="18">
        <f>VLOOKUP(B421,[1]RPT_THUE!$B$5:$H$850,7,FALSE)</f>
        <v>0</v>
      </c>
      <c r="AB421" s="18">
        <f t="shared" si="9"/>
        <v>356500</v>
      </c>
      <c r="AC421" s="20">
        <f t="shared" si="10"/>
        <v>7296192.307692308</v>
      </c>
      <c r="AD421" s="20"/>
      <c r="AE421" s="20"/>
      <c r="AF421" s="20">
        <f t="shared" si="11"/>
        <v>7296192.307692308</v>
      </c>
    </row>
    <row r="422" spans="1:32" ht="19.5" customHeight="1">
      <c r="A422" s="12">
        <f t="shared" si="14"/>
        <v>416</v>
      </c>
      <c r="B422" s="40">
        <f>[1]GD_CHUNG!B428</f>
        <v>10771</v>
      </c>
      <c r="C422" s="42" t="str">
        <f>[1]GD_CHUNG!C428</f>
        <v>Trần Thị Thu Thuỷ</v>
      </c>
      <c r="D422" s="42" t="str">
        <f>[1]GD_CHUNG!D428</f>
        <v>Nv VS MB</v>
      </c>
      <c r="E422" s="13" t="str">
        <f>[1]GD_CHUNG!G428</f>
        <v>HD3N</v>
      </c>
      <c r="F422" s="14">
        <v>3500000</v>
      </c>
      <c r="G422" s="54">
        <f>VLOOKUP(B422,[1]GD_CHUNG!$B$5:$N$532,13,FALSE)</f>
        <v>19025652315015</v>
      </c>
      <c r="H422" s="15">
        <f>VLOOKUP(B422,[1]GD_CHAM_CONG!$C$6:$AN$934,38,FALSE)</f>
        <v>27</v>
      </c>
      <c r="I422" s="15">
        <f>VLOOKUP(B422,[1]GD_CHAM_CONG!$C$6:$AS$934,39,FALSE)+VLOOKUP(B422,[1]GD_CHAM_CONG!$C$6:$AS$934,40,FALSE)+VLOOKUP(B422,[1]GD_CHAM_CONG!$C$6:$AS$934,41,FALSE)+VLOOKUP(B422,[1]GD_CHAM_CONG!$C$6:$AS$934,42,FALSE)+VLOOKUP(B422,[1]GD_CHAM_CONG!$C$6:$AS$934,43,FALSE)</f>
        <v>0</v>
      </c>
      <c r="J422" s="15">
        <f>VLOOKUP(B422,[1]GD_CHAM_CONG!$C$6:$AV$934,44,FALSE)+VLOOKUP(B422,[1]GD_CHAM_CONG!$C$6:$AV$934,45,FALSE)+VLOOKUP(B422,[1]GD_CHAM_CONG!$C$6:$AV$934,46,FALSE)</f>
        <v>0</v>
      </c>
      <c r="K422" s="15">
        <f>VLOOKUP(B422,[1]GD_CHAM_CONG!$C$6:$AW$934,47,FALSE)</f>
        <v>0</v>
      </c>
      <c r="L422" s="15">
        <f>VLOOKUP(B422,[1]GD_CHAM_CONG!$C$6:$AZ$934,48,FALSE)</f>
        <v>0</v>
      </c>
      <c r="M422" s="15">
        <f>VLOOKUP(B422,[1]GD_CHAM_CONG!$C$6:$BF$934,50,FALSE)+VLOOKUP(B422,[1]GD_CHAM_CONG!$C$6:$BF$934,51,FALSE)+VLOOKUP(B422,[1]GD_CHAM_CONG!$C$6:$BF$934,52,FALSE)+VLOOKUP(B422,[1]GD_CHAM_CONG!$C$6:$BF$934,53,FALSE)+VLOOKUP(B422,[1]GD_CHAM_CONG!$C$6:$BF$934,54,FALSE)</f>
        <v>0</v>
      </c>
      <c r="N422" s="16">
        <f>VLOOKUP(B422,[1]GD_CHAM_CONG!$C$1:$BK$473,61,FALSE)</f>
        <v>1</v>
      </c>
      <c r="O422" s="16">
        <f>VLOOKUP(B422,[1]GD_LCD_HS_LNS!$B$4:$F$469,5,FALSE)</f>
        <v>1.47</v>
      </c>
      <c r="P422" s="17">
        <f>VLOOKUP(B422,[1]RPT_LNS_LUONG_CHE_DO!$B$5:$BC$548,54,FALSE)</f>
        <v>6615000</v>
      </c>
      <c r="Q422" s="17">
        <f>VLOOKUP(B422,[1]RPT_LNS_LUONG_CHE_DO!$B$5:$CD$916,81,FALSE)</f>
        <v>0</v>
      </c>
      <c r="R422" s="17">
        <f>VLOOKUP(B422,[1]RPT_PHU_CAP_TN!$B$5:$G$992,6,FALSE)</f>
        <v>0</v>
      </c>
      <c r="S422" s="17">
        <f>VLOOKUP(B422,[1]RPT_TIEN_AN_TRUA!$B$5:$I$993,8,FALSE)</f>
        <v>680000</v>
      </c>
      <c r="T422" s="17">
        <f>VLOOKUP(B422,[1]RPT_LNS_LUONG_CHE_DO!$B$5:$BX$920,75,FALSE)+VLOOKUP(B422,[1]RPT_LNS_LUONG_CHE_DO!$B$5:$BY$920,76,FALSE)</f>
        <v>0</v>
      </c>
      <c r="U422" s="13">
        <f>VLOOKUP(B422,[1]RPT_CAC_KHOAN_GIAM_TRU!$B$4:$I$472,7,FALSE) + VLOOKUP(B422,[1]RPT_CAC_KHOAN_GIAM_TRU!$B$4:$I$472,8,FALSE)</f>
        <v>0</v>
      </c>
      <c r="V422" s="17">
        <f t="shared" si="8"/>
        <v>7295000</v>
      </c>
      <c r="W422" s="18">
        <f>VLOOKUP(B422,[1]RPT_BAO_HIEM!$B$5:$N$992,11,FALSE)</f>
        <v>248000</v>
      </c>
      <c r="X422" s="18">
        <f>VLOOKUP(B422,[1]RPT_BAO_HIEM!$B$5:$N$992,12,FALSE)</f>
        <v>46500</v>
      </c>
      <c r="Y422" s="18">
        <f>VLOOKUP(B422,[1]RPT_BAO_HIEM!$B$5:$N$992,13,FALSE)</f>
        <v>31000</v>
      </c>
      <c r="Z422" s="19">
        <f>MIN(VLOOKUP(B422,[1]RPT_DOAN_PHI!$B$5:$H$894,7,FALSE),115000)</f>
        <v>31000</v>
      </c>
      <c r="AA422" s="18">
        <f>VLOOKUP(B422,[1]RPT_THUE!$B$5:$H$850,7,FALSE)</f>
        <v>0</v>
      </c>
      <c r="AB422" s="18">
        <f t="shared" si="9"/>
        <v>356500</v>
      </c>
      <c r="AC422" s="20">
        <f t="shared" si="10"/>
        <v>6938500</v>
      </c>
      <c r="AD422" s="20"/>
      <c r="AE422" s="20"/>
      <c r="AF422" s="20">
        <f t="shared" si="11"/>
        <v>6938500</v>
      </c>
    </row>
    <row r="423" spans="1:32" ht="19.5" customHeight="1">
      <c r="A423" s="12">
        <f t="shared" si="14"/>
        <v>417</v>
      </c>
      <c r="B423" s="40">
        <f>[1]GD_CHUNG!B429</f>
        <v>10772</v>
      </c>
      <c r="C423" s="42" t="str">
        <f>[1]GD_CHUNG!C429</f>
        <v>Đậu Thị Hồng Nguyệt</v>
      </c>
      <c r="D423" s="42" t="str">
        <f>[1]GD_CHUNG!D429</f>
        <v>Nv VS MB</v>
      </c>
      <c r="E423" s="13" t="str">
        <f>[1]GD_CHUNG!G429</f>
        <v>HDKX</v>
      </c>
      <c r="F423" s="14">
        <v>3500000</v>
      </c>
      <c r="G423" s="54">
        <f>VLOOKUP(B423,[1]GD_CHUNG!$B$5:$N$532,13,FALSE)</f>
        <v>10520912391010</v>
      </c>
      <c r="H423" s="15">
        <f>VLOOKUP(B423,[1]GD_CHAM_CONG!$C$6:$AN$934,38,FALSE)</f>
        <v>27</v>
      </c>
      <c r="I423" s="15">
        <f>VLOOKUP(B423,[1]GD_CHAM_CONG!$C$6:$AS$934,39,FALSE)+VLOOKUP(B423,[1]GD_CHAM_CONG!$C$6:$AS$934,40,FALSE)+VLOOKUP(B423,[1]GD_CHAM_CONG!$C$6:$AS$934,41,FALSE)+VLOOKUP(B423,[1]GD_CHAM_CONG!$C$6:$AS$934,42,FALSE)+VLOOKUP(B423,[1]GD_CHAM_CONG!$C$6:$AS$934,43,FALSE)</f>
        <v>0</v>
      </c>
      <c r="J423" s="15">
        <f>VLOOKUP(B423,[1]GD_CHAM_CONG!$C$6:$AV$934,44,FALSE)+VLOOKUP(B423,[1]GD_CHAM_CONG!$C$6:$AV$934,45,FALSE)+VLOOKUP(B423,[1]GD_CHAM_CONG!$C$6:$AV$934,46,FALSE)</f>
        <v>0</v>
      </c>
      <c r="K423" s="15">
        <f>VLOOKUP(B423,[1]GD_CHAM_CONG!$C$6:$AW$934,47,FALSE)</f>
        <v>0</v>
      </c>
      <c r="L423" s="15">
        <f>VLOOKUP(B423,[1]GD_CHAM_CONG!$C$6:$AZ$934,48,FALSE)</f>
        <v>0</v>
      </c>
      <c r="M423" s="15">
        <f>VLOOKUP(B423,[1]GD_CHAM_CONG!$C$6:$BF$934,50,FALSE)+VLOOKUP(B423,[1]GD_CHAM_CONG!$C$6:$BF$934,51,FALSE)+VLOOKUP(B423,[1]GD_CHAM_CONG!$C$6:$BF$934,52,FALSE)+VLOOKUP(B423,[1]GD_CHAM_CONG!$C$6:$BF$934,53,FALSE)+VLOOKUP(B423,[1]GD_CHAM_CONG!$C$6:$BF$934,54,FALSE)</f>
        <v>0</v>
      </c>
      <c r="N423" s="16">
        <f>VLOOKUP(B423,[1]GD_CHAM_CONG!$C$1:$BK$473,61,FALSE)</f>
        <v>1</v>
      </c>
      <c r="O423" s="16">
        <f>VLOOKUP(B423,[1]GD_LCD_HS_LNS!$B$4:$F$469,5,FALSE)</f>
        <v>1.56</v>
      </c>
      <c r="P423" s="17">
        <f>VLOOKUP(B423,[1]RPT_LNS_LUONG_CHE_DO!$B$5:$BC$548,54,FALSE)</f>
        <v>7020000</v>
      </c>
      <c r="Q423" s="17">
        <f>VLOOKUP(B423,[1]RPT_LNS_LUONG_CHE_DO!$B$5:$CD$916,81,FALSE)</f>
        <v>0</v>
      </c>
      <c r="R423" s="17">
        <f>VLOOKUP(B423,[1]RPT_PHU_CAP_TN!$B$5:$G$992,6,FALSE)</f>
        <v>0</v>
      </c>
      <c r="S423" s="17">
        <f>VLOOKUP(B423,[1]RPT_TIEN_AN_TRUA!$B$5:$I$993,8,FALSE)</f>
        <v>680000</v>
      </c>
      <c r="T423" s="17">
        <f>VLOOKUP(B423,[1]RPT_LNS_LUONG_CHE_DO!$B$5:$BX$920,75,FALSE)+VLOOKUP(B423,[1]RPT_LNS_LUONG_CHE_DO!$B$5:$BY$920,76,FALSE)</f>
        <v>0</v>
      </c>
      <c r="U423" s="13">
        <f>VLOOKUP(B423,[1]RPT_CAC_KHOAN_GIAM_TRU!$B$4:$I$472,7,FALSE) + VLOOKUP(B423,[1]RPT_CAC_KHOAN_GIAM_TRU!$B$4:$I$472,8,FALSE)</f>
        <v>0</v>
      </c>
      <c r="V423" s="17">
        <f t="shared" si="8"/>
        <v>7700000</v>
      </c>
      <c r="W423" s="18">
        <f>VLOOKUP(B423,[1]RPT_BAO_HIEM!$B$5:$N$992,11,FALSE)</f>
        <v>248000</v>
      </c>
      <c r="X423" s="18">
        <f>VLOOKUP(B423,[1]RPT_BAO_HIEM!$B$5:$N$992,12,FALSE)</f>
        <v>46500</v>
      </c>
      <c r="Y423" s="18">
        <f>VLOOKUP(B423,[1]RPT_BAO_HIEM!$B$5:$N$992,13,FALSE)</f>
        <v>31000</v>
      </c>
      <c r="Z423" s="19">
        <f>MIN(VLOOKUP(B423,[1]RPT_DOAN_PHI!$B$5:$H$894,7,FALSE),115000)</f>
        <v>31000</v>
      </c>
      <c r="AA423" s="18">
        <f>VLOOKUP(B423,[1]RPT_THUE!$B$5:$H$850,7,FALSE)</f>
        <v>0</v>
      </c>
      <c r="AB423" s="18">
        <f t="shared" si="9"/>
        <v>356500</v>
      </c>
      <c r="AC423" s="20">
        <f t="shared" si="10"/>
        <v>7343500</v>
      </c>
      <c r="AD423" s="20"/>
      <c r="AE423" s="20"/>
      <c r="AF423" s="20">
        <f t="shared" si="11"/>
        <v>7343500</v>
      </c>
    </row>
    <row r="424" spans="1:32" ht="19.5" customHeight="1">
      <c r="A424" s="12">
        <f t="shared" si="14"/>
        <v>418</v>
      </c>
      <c r="B424" s="40">
        <f>[1]GD_CHUNG!B430</f>
        <v>10773</v>
      </c>
      <c r="C424" s="42" t="str">
        <f>[1]GD_CHUNG!C430</f>
        <v>Nguyễn Thị Mến</v>
      </c>
      <c r="D424" s="42" t="str">
        <f>[1]GD_CHUNG!D430</f>
        <v>Nv VS MB</v>
      </c>
      <c r="E424" s="13" t="str">
        <f>[1]GD_CHUNG!G430</f>
        <v>HDKX</v>
      </c>
      <c r="F424" s="14">
        <v>3500000</v>
      </c>
      <c r="G424" s="54">
        <f>VLOOKUP(B424,[1]GD_CHUNG!$B$5:$N$532,13,FALSE)</f>
        <v>10520052686018</v>
      </c>
      <c r="H424" s="15">
        <f>VLOOKUP(B424,[1]GD_CHAM_CONG!$C$6:$AN$934,38,FALSE)</f>
        <v>27</v>
      </c>
      <c r="I424" s="15">
        <f>VLOOKUP(B424,[1]GD_CHAM_CONG!$C$6:$AS$934,39,FALSE)+VLOOKUP(B424,[1]GD_CHAM_CONG!$C$6:$AS$934,40,FALSE)+VLOOKUP(B424,[1]GD_CHAM_CONG!$C$6:$AS$934,41,FALSE)+VLOOKUP(B424,[1]GD_CHAM_CONG!$C$6:$AS$934,42,FALSE)+VLOOKUP(B424,[1]GD_CHAM_CONG!$C$6:$AS$934,43,FALSE)</f>
        <v>0</v>
      </c>
      <c r="J424" s="15">
        <f>VLOOKUP(B424,[1]GD_CHAM_CONG!$C$6:$AV$934,44,FALSE)+VLOOKUP(B424,[1]GD_CHAM_CONG!$C$6:$AV$934,45,FALSE)+VLOOKUP(B424,[1]GD_CHAM_CONG!$C$6:$AV$934,46,FALSE)</f>
        <v>0</v>
      </c>
      <c r="K424" s="15">
        <f>VLOOKUP(B424,[1]GD_CHAM_CONG!$C$6:$AW$934,47,FALSE)</f>
        <v>0</v>
      </c>
      <c r="L424" s="15">
        <f>VLOOKUP(B424,[1]GD_CHAM_CONG!$C$6:$AZ$934,48,FALSE)</f>
        <v>0</v>
      </c>
      <c r="M424" s="15">
        <f>VLOOKUP(B424,[1]GD_CHAM_CONG!$C$6:$BF$934,50,FALSE)+VLOOKUP(B424,[1]GD_CHAM_CONG!$C$6:$BF$934,51,FALSE)+VLOOKUP(B424,[1]GD_CHAM_CONG!$C$6:$BF$934,52,FALSE)+VLOOKUP(B424,[1]GD_CHAM_CONG!$C$6:$BF$934,53,FALSE)+VLOOKUP(B424,[1]GD_CHAM_CONG!$C$6:$BF$934,54,FALSE)</f>
        <v>0</v>
      </c>
      <c r="N424" s="16">
        <f>VLOOKUP(B424,[1]GD_CHAM_CONG!$C$1:$BK$473,61,FALSE)</f>
        <v>1</v>
      </c>
      <c r="O424" s="16">
        <f>VLOOKUP(B424,[1]GD_LCD_HS_LNS!$B$4:$F$469,5,FALSE)</f>
        <v>1.65</v>
      </c>
      <c r="P424" s="17">
        <f>VLOOKUP(B424,[1]RPT_LNS_LUONG_CHE_DO!$B$5:$BC$548,54,FALSE)</f>
        <v>7425000</v>
      </c>
      <c r="Q424" s="17">
        <f>VLOOKUP(B424,[1]RPT_LNS_LUONG_CHE_DO!$B$5:$CD$916,81,FALSE)</f>
        <v>0</v>
      </c>
      <c r="R424" s="17">
        <f>VLOOKUP(B424,[1]RPT_PHU_CAP_TN!$B$5:$G$992,6,FALSE)</f>
        <v>155000</v>
      </c>
      <c r="S424" s="17">
        <f>VLOOKUP(B424,[1]RPT_TIEN_AN_TRUA!$B$5:$I$993,8,FALSE)</f>
        <v>680000</v>
      </c>
      <c r="T424" s="17">
        <f>VLOOKUP(B424,[1]RPT_LNS_LUONG_CHE_DO!$B$5:$BX$920,75,FALSE)+VLOOKUP(B424,[1]RPT_LNS_LUONG_CHE_DO!$B$5:$BY$920,76,FALSE)</f>
        <v>0</v>
      </c>
      <c r="U424" s="13">
        <f>VLOOKUP(B424,[1]RPT_CAC_KHOAN_GIAM_TRU!$B$4:$I$472,7,FALSE) + VLOOKUP(B424,[1]RPT_CAC_KHOAN_GIAM_TRU!$B$4:$I$472,8,FALSE)</f>
        <v>0</v>
      </c>
      <c r="V424" s="17">
        <f t="shared" si="8"/>
        <v>8260000</v>
      </c>
      <c r="W424" s="18">
        <f>VLOOKUP(B424,[1]RPT_BAO_HIEM!$B$5:$N$992,11,FALSE)</f>
        <v>248000</v>
      </c>
      <c r="X424" s="18">
        <f>VLOOKUP(B424,[1]RPT_BAO_HIEM!$B$5:$N$992,12,FALSE)</f>
        <v>46500</v>
      </c>
      <c r="Y424" s="18">
        <f>VLOOKUP(B424,[1]RPT_BAO_HIEM!$B$5:$N$992,13,FALSE)</f>
        <v>31000</v>
      </c>
      <c r="Z424" s="19">
        <f>MIN(VLOOKUP(B424,[1]RPT_DOAN_PHI!$B$5:$H$894,7,FALSE),115000)</f>
        <v>31000</v>
      </c>
      <c r="AA424" s="18">
        <f>VLOOKUP(B424,[1]RPT_THUE!$B$5:$H$850,7,FALSE)</f>
        <v>0</v>
      </c>
      <c r="AB424" s="18">
        <f t="shared" si="9"/>
        <v>356500</v>
      </c>
      <c r="AC424" s="20">
        <f t="shared" si="10"/>
        <v>7903500</v>
      </c>
      <c r="AD424" s="20"/>
      <c r="AE424" s="20"/>
      <c r="AF424" s="20">
        <f t="shared" si="11"/>
        <v>7903500</v>
      </c>
    </row>
    <row r="425" spans="1:32" ht="19.5" customHeight="1">
      <c r="A425" s="12">
        <f t="shared" si="14"/>
        <v>419</v>
      </c>
      <c r="B425" s="40">
        <f>[1]GD_CHUNG!B431</f>
        <v>10775</v>
      </c>
      <c r="C425" s="42" t="str">
        <f>[1]GD_CHUNG!C431</f>
        <v>Đặng Thị Thu Hường</v>
      </c>
      <c r="D425" s="42" t="str">
        <f>[1]GD_CHUNG!D431</f>
        <v>Nv VS MB</v>
      </c>
      <c r="E425" s="13" t="str">
        <f>[1]GD_CHUNG!G431</f>
        <v>HDKX</v>
      </c>
      <c r="F425" s="14">
        <f>VLOOKUP(B425,[1]GD_LCD_HS_LNS!$B$4:$E$993,4,FALSE)</f>
        <v>4456000</v>
      </c>
      <c r="G425" s="54">
        <f>VLOOKUP(B425,[1]GD_CHUNG!$B$5:$N$532,13,FALSE)</f>
        <v>10522161456017</v>
      </c>
      <c r="H425" s="15">
        <f>VLOOKUP(B425,[1]GD_CHAM_CONG!$C$6:$AN$934,38,FALSE)</f>
        <v>27</v>
      </c>
      <c r="I425" s="15">
        <f>VLOOKUP(B425,[1]GD_CHAM_CONG!$C$6:$AS$934,39,FALSE)+VLOOKUP(B425,[1]GD_CHAM_CONG!$C$6:$AS$934,40,FALSE)+VLOOKUP(B425,[1]GD_CHAM_CONG!$C$6:$AS$934,41,FALSE)+VLOOKUP(B425,[1]GD_CHAM_CONG!$C$6:$AS$934,42,FALSE)+VLOOKUP(B425,[1]GD_CHAM_CONG!$C$6:$AS$934,43,FALSE)</f>
        <v>0</v>
      </c>
      <c r="J425" s="15">
        <f>VLOOKUP(B425,[1]GD_CHAM_CONG!$C$6:$AV$934,44,FALSE)+VLOOKUP(B425,[1]GD_CHAM_CONG!$C$6:$AV$934,45,FALSE)+VLOOKUP(B425,[1]GD_CHAM_CONG!$C$6:$AV$934,46,FALSE)</f>
        <v>0</v>
      </c>
      <c r="K425" s="15">
        <f>VLOOKUP(B425,[1]GD_CHAM_CONG!$C$6:$AW$934,47,FALSE)</f>
        <v>0</v>
      </c>
      <c r="L425" s="15">
        <f>VLOOKUP(B425,[1]GD_CHAM_CONG!$C$6:$AZ$934,48,FALSE)</f>
        <v>0</v>
      </c>
      <c r="M425" s="15">
        <f>VLOOKUP(B425,[1]GD_CHAM_CONG!$C$6:$BF$934,50,FALSE)+VLOOKUP(B425,[1]GD_CHAM_CONG!$C$6:$BF$934,51,FALSE)+VLOOKUP(B425,[1]GD_CHAM_CONG!$C$6:$BF$934,52,FALSE)+VLOOKUP(B425,[1]GD_CHAM_CONG!$C$6:$BF$934,53,FALSE)+VLOOKUP(B425,[1]GD_CHAM_CONG!$C$6:$BF$934,54,FALSE)</f>
        <v>0</v>
      </c>
      <c r="N425" s="16">
        <f>VLOOKUP(B425,[1]GD_CHAM_CONG!$C$1:$BK$473,61,FALSE)</f>
        <v>1</v>
      </c>
      <c r="O425" s="16">
        <f>VLOOKUP(B425,[1]GD_LCD_HS_LNS!$B$4:$F$469,5,FALSE)</f>
        <v>1.75</v>
      </c>
      <c r="P425" s="17">
        <f>VLOOKUP(B425,[1]RPT_LNS_LUONG_CHE_DO!$B$5:$BC$548,54,FALSE)</f>
        <v>7875000</v>
      </c>
      <c r="Q425" s="17">
        <f>VLOOKUP(B425,[1]RPT_LNS_LUONG_CHE_DO!$B$5:$CD$916,81,FALSE)</f>
        <v>0</v>
      </c>
      <c r="R425" s="17">
        <f>VLOOKUP(B425,[1]RPT_PHU_CAP_TN!$B$5:$G$992,6,FALSE)</f>
        <v>0</v>
      </c>
      <c r="S425" s="17">
        <f>VLOOKUP(B425,[1]RPT_TIEN_AN_TRUA!$B$5:$I$993,8,FALSE)</f>
        <v>680000</v>
      </c>
      <c r="T425" s="17">
        <f>VLOOKUP(B425,[1]RPT_LNS_LUONG_CHE_DO!$B$5:$BX$920,75,FALSE)+VLOOKUP(B425,[1]RPT_LNS_LUONG_CHE_DO!$B$5:$BY$920,76,FALSE)</f>
        <v>0</v>
      </c>
      <c r="U425" s="13">
        <f>VLOOKUP(B425,[1]RPT_CAC_KHOAN_GIAM_TRU!$B$4:$I$472,7,FALSE) + VLOOKUP(B425,[1]RPT_CAC_KHOAN_GIAM_TRU!$B$4:$I$472,8,FALSE)</f>
        <v>0</v>
      </c>
      <c r="V425" s="17">
        <f t="shared" si="8"/>
        <v>8555000</v>
      </c>
      <c r="W425" s="18">
        <f>VLOOKUP(B425,[1]RPT_BAO_HIEM!$B$5:$N$992,11,FALSE)</f>
        <v>356480</v>
      </c>
      <c r="X425" s="18">
        <f>VLOOKUP(B425,[1]RPT_BAO_HIEM!$B$5:$N$992,12,FALSE)</f>
        <v>66840</v>
      </c>
      <c r="Y425" s="18">
        <f>VLOOKUP(B425,[1]RPT_BAO_HIEM!$B$5:$N$992,13,FALSE)</f>
        <v>44560</v>
      </c>
      <c r="Z425" s="19">
        <f>MIN(VLOOKUP(B425,[1]RPT_DOAN_PHI!$B$5:$H$894,7,FALSE),115000)</f>
        <v>44560</v>
      </c>
      <c r="AA425" s="18">
        <f>VLOOKUP(B425,[1]RPT_THUE!$B$5:$H$850,7,FALSE)</f>
        <v>0</v>
      </c>
      <c r="AB425" s="18">
        <f t="shared" si="9"/>
        <v>512440</v>
      </c>
      <c r="AC425" s="20">
        <f t="shared" si="10"/>
        <v>8042560</v>
      </c>
      <c r="AD425" s="20"/>
      <c r="AE425" s="20"/>
      <c r="AF425" s="20">
        <f t="shared" si="11"/>
        <v>8042560</v>
      </c>
    </row>
    <row r="426" spans="1:32" ht="19.5" customHeight="1">
      <c r="A426" s="12">
        <f t="shared" si="14"/>
        <v>420</v>
      </c>
      <c r="B426" s="40">
        <f>[1]GD_CHUNG!B432</f>
        <v>10776</v>
      </c>
      <c r="C426" s="42" t="str">
        <f>[1]GD_CHUNG!C432</f>
        <v>Nguyễn Thị Thu</v>
      </c>
      <c r="D426" s="42" t="str">
        <f>[1]GD_CHUNG!D432</f>
        <v>Nv VS MB</v>
      </c>
      <c r="E426" s="13" t="str">
        <f>[1]GD_CHUNG!G432</f>
        <v>HDKX</v>
      </c>
      <c r="F426" s="14">
        <v>3500000</v>
      </c>
      <c r="G426" s="54">
        <f>VLOOKUP(B426,[1]GD_CHUNG!$B$5:$N$532,13,FALSE)</f>
        <v>10521482614017</v>
      </c>
      <c r="H426" s="15">
        <f>VLOOKUP(B426,[1]GD_CHAM_CONG!$C$6:$AN$934,38,FALSE)</f>
        <v>27</v>
      </c>
      <c r="I426" s="15">
        <f>VLOOKUP(B426,[1]GD_CHAM_CONG!$C$6:$AS$934,39,FALSE)+VLOOKUP(B426,[1]GD_CHAM_CONG!$C$6:$AS$934,40,FALSE)+VLOOKUP(B426,[1]GD_CHAM_CONG!$C$6:$AS$934,41,FALSE)+VLOOKUP(B426,[1]GD_CHAM_CONG!$C$6:$AS$934,42,FALSE)+VLOOKUP(B426,[1]GD_CHAM_CONG!$C$6:$AS$934,43,FALSE)</f>
        <v>0</v>
      </c>
      <c r="J426" s="15">
        <f>VLOOKUP(B426,[1]GD_CHAM_CONG!$C$6:$AV$934,44,FALSE)+VLOOKUP(B426,[1]GD_CHAM_CONG!$C$6:$AV$934,45,FALSE)+VLOOKUP(B426,[1]GD_CHAM_CONG!$C$6:$AV$934,46,FALSE)</f>
        <v>0</v>
      </c>
      <c r="K426" s="15">
        <f>VLOOKUP(B426,[1]GD_CHAM_CONG!$C$6:$AW$934,47,FALSE)</f>
        <v>0</v>
      </c>
      <c r="L426" s="15">
        <f>VLOOKUP(B426,[1]GD_CHAM_CONG!$C$6:$AZ$934,48,FALSE)</f>
        <v>0</v>
      </c>
      <c r="M426" s="15">
        <f>VLOOKUP(B426,[1]GD_CHAM_CONG!$C$6:$BF$934,50,FALSE)+VLOOKUP(B426,[1]GD_CHAM_CONG!$C$6:$BF$934,51,FALSE)+VLOOKUP(B426,[1]GD_CHAM_CONG!$C$6:$BF$934,52,FALSE)+VLOOKUP(B426,[1]GD_CHAM_CONG!$C$6:$BF$934,53,FALSE)+VLOOKUP(B426,[1]GD_CHAM_CONG!$C$6:$BF$934,54,FALSE)</f>
        <v>0</v>
      </c>
      <c r="N426" s="16">
        <f>VLOOKUP(B426,[1]GD_CHAM_CONG!$C$1:$BK$473,61,FALSE)</f>
        <v>1</v>
      </c>
      <c r="O426" s="16">
        <f>VLOOKUP(B426,[1]GD_LCD_HS_LNS!$B$4:$F$469,5,FALSE)</f>
        <v>1.56</v>
      </c>
      <c r="P426" s="17">
        <f>VLOOKUP(B426,[1]RPT_LNS_LUONG_CHE_DO!$B$5:$BC$548,54,FALSE)</f>
        <v>7020000</v>
      </c>
      <c r="Q426" s="17">
        <f>VLOOKUP(B426,[1]RPT_LNS_LUONG_CHE_DO!$B$5:$CD$916,81,FALSE)</f>
        <v>0</v>
      </c>
      <c r="R426" s="17">
        <f>VLOOKUP(B426,[1]RPT_PHU_CAP_TN!$B$5:$G$992,6,FALSE)</f>
        <v>0</v>
      </c>
      <c r="S426" s="17">
        <f>VLOOKUP(B426,[1]RPT_TIEN_AN_TRUA!$B$5:$I$993,8,FALSE)</f>
        <v>680000</v>
      </c>
      <c r="T426" s="17">
        <f>VLOOKUP(B426,[1]RPT_LNS_LUONG_CHE_DO!$B$5:$BX$920,75,FALSE)+VLOOKUP(B426,[1]RPT_LNS_LUONG_CHE_DO!$B$5:$BY$920,76,FALSE)</f>
        <v>0</v>
      </c>
      <c r="U426" s="13">
        <f>VLOOKUP(B426,[1]RPT_CAC_KHOAN_GIAM_TRU!$B$4:$I$472,7,FALSE) + VLOOKUP(B426,[1]RPT_CAC_KHOAN_GIAM_TRU!$B$4:$I$472,8,FALSE)</f>
        <v>0</v>
      </c>
      <c r="V426" s="17">
        <f t="shared" si="8"/>
        <v>7700000</v>
      </c>
      <c r="W426" s="18">
        <f>VLOOKUP(B426,[1]RPT_BAO_HIEM!$B$5:$N$992,11,FALSE)</f>
        <v>248000</v>
      </c>
      <c r="X426" s="18">
        <f>VLOOKUP(B426,[1]RPT_BAO_HIEM!$B$5:$N$992,12,FALSE)</f>
        <v>46500</v>
      </c>
      <c r="Y426" s="18">
        <f>VLOOKUP(B426,[1]RPT_BAO_HIEM!$B$5:$N$992,13,FALSE)</f>
        <v>31000</v>
      </c>
      <c r="Z426" s="19">
        <f>MIN(VLOOKUP(B426,[1]RPT_DOAN_PHI!$B$5:$H$894,7,FALSE),115000)</f>
        <v>31000</v>
      </c>
      <c r="AA426" s="18">
        <f>VLOOKUP(B426,[1]RPT_THUE!$B$5:$H$850,7,FALSE)</f>
        <v>0</v>
      </c>
      <c r="AB426" s="18">
        <f t="shared" si="9"/>
        <v>356500</v>
      </c>
      <c r="AC426" s="20">
        <f t="shared" si="10"/>
        <v>7343500</v>
      </c>
      <c r="AD426" s="20"/>
      <c r="AE426" s="20"/>
      <c r="AF426" s="20">
        <f t="shared" si="11"/>
        <v>7343500</v>
      </c>
    </row>
    <row r="427" spans="1:32" ht="19.5" customHeight="1">
      <c r="A427" s="12">
        <f t="shared" si="14"/>
        <v>421</v>
      </c>
      <c r="B427" s="40">
        <f>[1]GD_CHUNG!B433</f>
        <v>10777</v>
      </c>
      <c r="C427" s="42" t="str">
        <f>[1]GD_CHUNG!C433</f>
        <v>Nguyễn Thị Lý</v>
      </c>
      <c r="D427" s="42" t="str">
        <f>[1]GD_CHUNG!D433</f>
        <v>Nv VS MB</v>
      </c>
      <c r="E427" s="13" t="str">
        <f>[1]GD_CHUNG!G433</f>
        <v>HDKX</v>
      </c>
      <c r="F427" s="14">
        <v>3500000</v>
      </c>
      <c r="G427" s="54">
        <f>VLOOKUP(B427,[1]GD_CHUNG!$B$5:$N$532,13,FALSE)</f>
        <v>10523608658018</v>
      </c>
      <c r="H427" s="15">
        <f>VLOOKUP(B427,[1]GD_CHAM_CONG!$C$6:$AN$934,38,FALSE)</f>
        <v>27</v>
      </c>
      <c r="I427" s="15">
        <f>VLOOKUP(B427,[1]GD_CHAM_CONG!$C$6:$AS$934,39,FALSE)+VLOOKUP(B427,[1]GD_CHAM_CONG!$C$6:$AS$934,40,FALSE)+VLOOKUP(B427,[1]GD_CHAM_CONG!$C$6:$AS$934,41,FALSE)+VLOOKUP(B427,[1]GD_CHAM_CONG!$C$6:$AS$934,42,FALSE)+VLOOKUP(B427,[1]GD_CHAM_CONG!$C$6:$AS$934,43,FALSE)</f>
        <v>0</v>
      </c>
      <c r="J427" s="15">
        <f>VLOOKUP(B427,[1]GD_CHAM_CONG!$C$6:$AV$934,44,FALSE)+VLOOKUP(B427,[1]GD_CHAM_CONG!$C$6:$AV$934,45,FALSE)+VLOOKUP(B427,[1]GD_CHAM_CONG!$C$6:$AV$934,46,FALSE)</f>
        <v>0</v>
      </c>
      <c r="K427" s="15">
        <f>VLOOKUP(B427,[1]GD_CHAM_CONG!$C$6:$AW$934,47,FALSE)</f>
        <v>0</v>
      </c>
      <c r="L427" s="15">
        <f>VLOOKUP(B427,[1]GD_CHAM_CONG!$C$6:$AZ$934,48,FALSE)</f>
        <v>0</v>
      </c>
      <c r="M427" s="15">
        <f>VLOOKUP(B427,[1]GD_CHAM_CONG!$C$6:$BF$934,50,FALSE)+VLOOKUP(B427,[1]GD_CHAM_CONG!$C$6:$BF$934,51,FALSE)+VLOOKUP(B427,[1]GD_CHAM_CONG!$C$6:$BF$934,52,FALSE)+VLOOKUP(B427,[1]GD_CHAM_CONG!$C$6:$BF$934,53,FALSE)+VLOOKUP(B427,[1]GD_CHAM_CONG!$C$6:$BF$934,54,FALSE)</f>
        <v>0</v>
      </c>
      <c r="N427" s="16">
        <f>VLOOKUP(B427,[1]GD_CHAM_CONG!$C$1:$BK$473,61,FALSE)</f>
        <v>1</v>
      </c>
      <c r="O427" s="16">
        <f>VLOOKUP(B427,[1]GD_LCD_HS_LNS!$B$4:$F$469,5,FALSE)</f>
        <v>1.56</v>
      </c>
      <c r="P427" s="17">
        <f>VLOOKUP(B427,[1]RPT_LNS_LUONG_CHE_DO!$B$5:$BC$548,54,FALSE)</f>
        <v>7020000</v>
      </c>
      <c r="Q427" s="17">
        <f>VLOOKUP(B427,[1]RPT_LNS_LUONG_CHE_DO!$B$5:$CD$916,81,FALSE)</f>
        <v>0</v>
      </c>
      <c r="R427" s="17">
        <f>VLOOKUP(B427,[1]RPT_PHU_CAP_TN!$B$5:$G$992,6,FALSE)</f>
        <v>0</v>
      </c>
      <c r="S427" s="17">
        <f>VLOOKUP(B427,[1]RPT_TIEN_AN_TRUA!$B$5:$I$993,8,FALSE)</f>
        <v>680000</v>
      </c>
      <c r="T427" s="17">
        <f>VLOOKUP(B427,[1]RPT_LNS_LUONG_CHE_DO!$B$5:$BX$920,75,FALSE)+VLOOKUP(B427,[1]RPT_LNS_LUONG_CHE_DO!$B$5:$BY$920,76,FALSE)</f>
        <v>357692.30769230769</v>
      </c>
      <c r="U427" s="13">
        <f>VLOOKUP(B427,[1]RPT_CAC_KHOAN_GIAM_TRU!$B$4:$I$472,7,FALSE) + VLOOKUP(B427,[1]RPT_CAC_KHOAN_GIAM_TRU!$B$4:$I$472,8,FALSE)</f>
        <v>119230.76923076922</v>
      </c>
      <c r="V427" s="17">
        <f t="shared" si="8"/>
        <v>8057692.307692308</v>
      </c>
      <c r="W427" s="18">
        <f>VLOOKUP(B427,[1]RPT_BAO_HIEM!$B$5:$N$992,11,FALSE)</f>
        <v>248000</v>
      </c>
      <c r="X427" s="18">
        <f>VLOOKUP(B427,[1]RPT_BAO_HIEM!$B$5:$N$992,12,FALSE)</f>
        <v>46500</v>
      </c>
      <c r="Y427" s="18">
        <f>VLOOKUP(B427,[1]RPT_BAO_HIEM!$B$5:$N$992,13,FALSE)</f>
        <v>31000</v>
      </c>
      <c r="Z427" s="19">
        <f>MIN(VLOOKUP(B427,[1]RPT_DOAN_PHI!$B$5:$H$894,7,FALSE),115000)</f>
        <v>31000</v>
      </c>
      <c r="AA427" s="18">
        <f>VLOOKUP(B427,[1]RPT_THUE!$B$5:$H$850,7,FALSE)</f>
        <v>0</v>
      </c>
      <c r="AB427" s="18">
        <f t="shared" si="9"/>
        <v>356500</v>
      </c>
      <c r="AC427" s="20">
        <f t="shared" si="10"/>
        <v>7701192.307692308</v>
      </c>
      <c r="AD427" s="20"/>
      <c r="AE427" s="20"/>
      <c r="AF427" s="20">
        <f t="shared" si="11"/>
        <v>7701192.307692308</v>
      </c>
    </row>
    <row r="428" spans="1:32" ht="19.5" customHeight="1">
      <c r="A428" s="12">
        <f t="shared" si="14"/>
        <v>422</v>
      </c>
      <c r="B428" s="40">
        <f>[1]GD_CHUNG!B434</f>
        <v>10780</v>
      </c>
      <c r="C428" s="42" t="str">
        <f>[1]GD_CHUNG!C434</f>
        <v>Hoàng Hải Yến</v>
      </c>
      <c r="D428" s="42" t="str">
        <f>[1]GD_CHUNG!D434</f>
        <v>Nv VS MB</v>
      </c>
      <c r="E428" s="13" t="str">
        <f>[1]GD_CHUNG!G434</f>
        <v>HDKX</v>
      </c>
      <c r="F428" s="14">
        <v>3500000</v>
      </c>
      <c r="G428" s="54">
        <f>VLOOKUP(B428,[1]GD_CHUNG!$B$5:$N$532,13,FALSE)</f>
        <v>10523608711016</v>
      </c>
      <c r="H428" s="15">
        <f>VLOOKUP(B428,[1]GD_CHAM_CONG!$C$6:$AN$934,38,FALSE)</f>
        <v>27</v>
      </c>
      <c r="I428" s="15">
        <f>VLOOKUP(B428,[1]GD_CHAM_CONG!$C$6:$AS$934,39,FALSE)+VLOOKUP(B428,[1]GD_CHAM_CONG!$C$6:$AS$934,40,FALSE)+VLOOKUP(B428,[1]GD_CHAM_CONG!$C$6:$AS$934,41,FALSE)+VLOOKUP(B428,[1]GD_CHAM_CONG!$C$6:$AS$934,42,FALSE)+VLOOKUP(B428,[1]GD_CHAM_CONG!$C$6:$AS$934,43,FALSE)</f>
        <v>0</v>
      </c>
      <c r="J428" s="15">
        <f>VLOOKUP(B428,[1]GD_CHAM_CONG!$C$6:$AV$934,44,FALSE)+VLOOKUP(B428,[1]GD_CHAM_CONG!$C$6:$AV$934,45,FALSE)+VLOOKUP(B428,[1]GD_CHAM_CONG!$C$6:$AV$934,46,FALSE)</f>
        <v>0</v>
      </c>
      <c r="K428" s="15">
        <f>VLOOKUP(B428,[1]GD_CHAM_CONG!$C$6:$AW$934,47,FALSE)</f>
        <v>0</v>
      </c>
      <c r="L428" s="15">
        <f>VLOOKUP(B428,[1]GD_CHAM_CONG!$C$6:$AZ$934,48,FALSE)</f>
        <v>0</v>
      </c>
      <c r="M428" s="15">
        <f>VLOOKUP(B428,[1]GD_CHAM_CONG!$C$6:$BF$934,50,FALSE)+VLOOKUP(B428,[1]GD_CHAM_CONG!$C$6:$BF$934,51,FALSE)+VLOOKUP(B428,[1]GD_CHAM_CONG!$C$6:$BF$934,52,FALSE)+VLOOKUP(B428,[1]GD_CHAM_CONG!$C$6:$BF$934,53,FALSE)+VLOOKUP(B428,[1]GD_CHAM_CONG!$C$6:$BF$934,54,FALSE)</f>
        <v>0</v>
      </c>
      <c r="N428" s="16">
        <f>VLOOKUP(B428,[1]GD_CHAM_CONG!$C$1:$BK$473,61,FALSE)</f>
        <v>1</v>
      </c>
      <c r="O428" s="16">
        <f>VLOOKUP(B428,[1]GD_LCD_HS_LNS!$B$4:$F$469,5,FALSE)</f>
        <v>1.56</v>
      </c>
      <c r="P428" s="17">
        <f>VLOOKUP(B428,[1]RPT_LNS_LUONG_CHE_DO!$B$5:$BC$548,54,FALSE)</f>
        <v>7020000</v>
      </c>
      <c r="Q428" s="17">
        <f>VLOOKUP(B428,[1]RPT_LNS_LUONG_CHE_DO!$B$5:$CD$916,81,FALSE)</f>
        <v>0</v>
      </c>
      <c r="R428" s="17">
        <f>VLOOKUP(B428,[1]RPT_PHU_CAP_TN!$B$5:$G$992,6,FALSE)</f>
        <v>0</v>
      </c>
      <c r="S428" s="17">
        <f>VLOOKUP(B428,[1]RPT_TIEN_AN_TRUA!$B$5:$I$993,8,FALSE)</f>
        <v>680000</v>
      </c>
      <c r="T428" s="17">
        <f>VLOOKUP(B428,[1]RPT_LNS_LUONG_CHE_DO!$B$5:$BX$920,75,FALSE)+VLOOKUP(B428,[1]RPT_LNS_LUONG_CHE_DO!$B$5:$BY$920,76,FALSE)</f>
        <v>357692.30769230769</v>
      </c>
      <c r="U428" s="13">
        <f>VLOOKUP(B428,[1]RPT_CAC_KHOAN_GIAM_TRU!$B$4:$I$472,7,FALSE) + VLOOKUP(B428,[1]RPT_CAC_KHOAN_GIAM_TRU!$B$4:$I$472,8,FALSE)</f>
        <v>119230.76923076922</v>
      </c>
      <c r="V428" s="17">
        <f t="shared" si="8"/>
        <v>8057692.307692308</v>
      </c>
      <c r="W428" s="18">
        <f>VLOOKUP(B428,[1]RPT_BAO_HIEM!$B$5:$N$992,11,FALSE)</f>
        <v>248000</v>
      </c>
      <c r="X428" s="18">
        <f>VLOOKUP(B428,[1]RPT_BAO_HIEM!$B$5:$N$992,12,FALSE)</f>
        <v>46500</v>
      </c>
      <c r="Y428" s="18">
        <f>VLOOKUP(B428,[1]RPT_BAO_HIEM!$B$5:$N$992,13,FALSE)</f>
        <v>31000</v>
      </c>
      <c r="Z428" s="19">
        <f>MIN(VLOOKUP(B428,[1]RPT_DOAN_PHI!$B$5:$H$894,7,FALSE),115000)</f>
        <v>31000</v>
      </c>
      <c r="AA428" s="18">
        <f>VLOOKUP(B428,[1]RPT_THUE!$B$5:$H$850,7,FALSE)</f>
        <v>0</v>
      </c>
      <c r="AB428" s="18">
        <f t="shared" si="9"/>
        <v>356500</v>
      </c>
      <c r="AC428" s="20">
        <f t="shared" si="10"/>
        <v>7701192.307692308</v>
      </c>
      <c r="AD428" s="20"/>
      <c r="AE428" s="20"/>
      <c r="AF428" s="20">
        <f t="shared" si="11"/>
        <v>7701192.307692308</v>
      </c>
    </row>
    <row r="429" spans="1:32" ht="19.5" customHeight="1">
      <c r="A429" s="12">
        <f t="shared" si="14"/>
        <v>423</v>
      </c>
      <c r="B429" s="40">
        <f>[1]GD_CHUNG!B435</f>
        <v>10781</v>
      </c>
      <c r="C429" s="42" t="str">
        <f>[1]GD_CHUNG!C435</f>
        <v>Lê Phương Huyền</v>
      </c>
      <c r="D429" s="42" t="str">
        <f>[1]GD_CHUNG!D435</f>
        <v>Nv VS MB</v>
      </c>
      <c r="E429" s="13" t="str">
        <f>[1]GD_CHUNG!G435</f>
        <v>HDKX</v>
      </c>
      <c r="F429" s="14">
        <v>3500000</v>
      </c>
      <c r="G429" s="54">
        <f>VLOOKUP(B429,[1]GD_CHUNG!$B$5:$N$532,13,FALSE)</f>
        <v>10523608674013</v>
      </c>
      <c r="H429" s="15">
        <f>VLOOKUP(B429,[1]GD_CHAM_CONG!$C$6:$AN$934,38,FALSE)</f>
        <v>27</v>
      </c>
      <c r="I429" s="15">
        <f>VLOOKUP(B429,[1]GD_CHAM_CONG!$C$6:$AS$934,39,FALSE)+VLOOKUP(B429,[1]GD_CHAM_CONG!$C$6:$AS$934,40,FALSE)+VLOOKUP(B429,[1]GD_CHAM_CONG!$C$6:$AS$934,41,FALSE)+VLOOKUP(B429,[1]GD_CHAM_CONG!$C$6:$AS$934,42,FALSE)+VLOOKUP(B429,[1]GD_CHAM_CONG!$C$6:$AS$934,43,FALSE)</f>
        <v>0</v>
      </c>
      <c r="J429" s="15">
        <f>VLOOKUP(B429,[1]GD_CHAM_CONG!$C$6:$AV$934,44,FALSE)+VLOOKUP(B429,[1]GD_CHAM_CONG!$C$6:$AV$934,45,FALSE)+VLOOKUP(B429,[1]GD_CHAM_CONG!$C$6:$AV$934,46,FALSE)</f>
        <v>0</v>
      </c>
      <c r="K429" s="15">
        <f>VLOOKUP(B429,[1]GD_CHAM_CONG!$C$6:$AW$934,47,FALSE)</f>
        <v>0</v>
      </c>
      <c r="L429" s="15">
        <f>VLOOKUP(B429,[1]GD_CHAM_CONG!$C$6:$AZ$934,48,FALSE)</f>
        <v>0</v>
      </c>
      <c r="M429" s="15">
        <f>VLOOKUP(B429,[1]GD_CHAM_CONG!$C$6:$BF$934,50,FALSE)+VLOOKUP(B429,[1]GD_CHAM_CONG!$C$6:$BF$934,51,FALSE)+VLOOKUP(B429,[1]GD_CHAM_CONG!$C$6:$BF$934,52,FALSE)+VLOOKUP(B429,[1]GD_CHAM_CONG!$C$6:$BF$934,53,FALSE)+VLOOKUP(B429,[1]GD_CHAM_CONG!$C$6:$BF$934,54,FALSE)</f>
        <v>0</v>
      </c>
      <c r="N429" s="16">
        <f>VLOOKUP(B429,[1]GD_CHAM_CONG!$C$1:$BK$473,61,FALSE)</f>
        <v>1</v>
      </c>
      <c r="O429" s="16">
        <f>VLOOKUP(B429,[1]GD_LCD_HS_LNS!$B$4:$F$469,5,FALSE)</f>
        <v>1.56</v>
      </c>
      <c r="P429" s="17">
        <f>VLOOKUP(B429,[1]RPT_LNS_LUONG_CHE_DO!$B$5:$BC$548,54,FALSE)</f>
        <v>7020000</v>
      </c>
      <c r="Q429" s="17">
        <f>VLOOKUP(B429,[1]RPT_LNS_LUONG_CHE_DO!$B$5:$CD$916,81,FALSE)</f>
        <v>0</v>
      </c>
      <c r="R429" s="17">
        <f>VLOOKUP(B429,[1]RPT_PHU_CAP_TN!$B$5:$G$992,6,FALSE)</f>
        <v>0</v>
      </c>
      <c r="S429" s="17">
        <f>VLOOKUP(B429,[1]RPT_TIEN_AN_TRUA!$B$5:$I$993,8,FALSE)</f>
        <v>680000</v>
      </c>
      <c r="T429" s="17">
        <f>VLOOKUP(B429,[1]RPT_LNS_LUONG_CHE_DO!$B$5:$BX$920,75,FALSE)+VLOOKUP(B429,[1]RPT_LNS_LUONG_CHE_DO!$B$5:$BY$920,76,FALSE)</f>
        <v>0</v>
      </c>
      <c r="U429" s="13">
        <f>VLOOKUP(B429,[1]RPT_CAC_KHOAN_GIAM_TRU!$B$4:$I$472,7,FALSE) + VLOOKUP(B429,[1]RPT_CAC_KHOAN_GIAM_TRU!$B$4:$I$472,8,FALSE)</f>
        <v>0</v>
      </c>
      <c r="V429" s="17">
        <f t="shared" si="8"/>
        <v>7700000</v>
      </c>
      <c r="W429" s="18">
        <f>VLOOKUP(B429,[1]RPT_BAO_HIEM!$B$5:$N$992,11,FALSE)</f>
        <v>248000</v>
      </c>
      <c r="X429" s="18">
        <f>VLOOKUP(B429,[1]RPT_BAO_HIEM!$B$5:$N$992,12,FALSE)</f>
        <v>46500</v>
      </c>
      <c r="Y429" s="18">
        <f>VLOOKUP(B429,[1]RPT_BAO_HIEM!$B$5:$N$992,13,FALSE)</f>
        <v>31000</v>
      </c>
      <c r="Z429" s="19">
        <f>MIN(VLOOKUP(B429,[1]RPT_DOAN_PHI!$B$5:$H$894,7,FALSE),115000)</f>
        <v>31000</v>
      </c>
      <c r="AA429" s="18">
        <f>VLOOKUP(B429,[1]RPT_THUE!$B$5:$H$850,7,FALSE)</f>
        <v>0</v>
      </c>
      <c r="AB429" s="18">
        <f t="shared" si="9"/>
        <v>356500</v>
      </c>
      <c r="AC429" s="20">
        <f t="shared" si="10"/>
        <v>7343500</v>
      </c>
      <c r="AD429" s="20"/>
      <c r="AE429" s="20"/>
      <c r="AF429" s="20">
        <f t="shared" si="11"/>
        <v>7343500</v>
      </c>
    </row>
    <row r="430" spans="1:32" ht="19.5" customHeight="1">
      <c r="A430" s="12">
        <f t="shared" si="14"/>
        <v>424</v>
      </c>
      <c r="B430" s="40">
        <f>[1]GD_CHUNG!B436</f>
        <v>10782</v>
      </c>
      <c r="C430" s="42" t="str">
        <f>[1]GD_CHUNG!C436</f>
        <v>Phạm Thị Lan Phương</v>
      </c>
      <c r="D430" s="42" t="str">
        <f>[1]GD_CHUNG!D436</f>
        <v>Nv VS MB</v>
      </c>
      <c r="E430" s="13" t="str">
        <f>[1]GD_CHUNG!G436</f>
        <v>HD3N</v>
      </c>
      <c r="F430" s="14">
        <v>3500000</v>
      </c>
      <c r="G430" s="54">
        <f>VLOOKUP(B430,[1]GD_CHUNG!$B$5:$N$532,13,FALSE)</f>
        <v>19020205572017</v>
      </c>
      <c r="H430" s="15">
        <f>VLOOKUP(B430,[1]GD_CHAM_CONG!$C$6:$AN$934,38,FALSE)</f>
        <v>27</v>
      </c>
      <c r="I430" s="15">
        <f>VLOOKUP(B430,[1]GD_CHAM_CONG!$C$6:$AS$934,39,FALSE)+VLOOKUP(B430,[1]GD_CHAM_CONG!$C$6:$AS$934,40,FALSE)+VLOOKUP(B430,[1]GD_CHAM_CONG!$C$6:$AS$934,41,FALSE)+VLOOKUP(B430,[1]GD_CHAM_CONG!$C$6:$AS$934,42,FALSE)+VLOOKUP(B430,[1]GD_CHAM_CONG!$C$6:$AS$934,43,FALSE)</f>
        <v>0</v>
      </c>
      <c r="J430" s="15">
        <f>VLOOKUP(B430,[1]GD_CHAM_CONG!$C$6:$AV$934,44,FALSE)+VLOOKUP(B430,[1]GD_CHAM_CONG!$C$6:$AV$934,45,FALSE)+VLOOKUP(B430,[1]GD_CHAM_CONG!$C$6:$AV$934,46,FALSE)</f>
        <v>0</v>
      </c>
      <c r="K430" s="15">
        <f>VLOOKUP(B430,[1]GD_CHAM_CONG!$C$6:$AW$934,47,FALSE)</f>
        <v>0</v>
      </c>
      <c r="L430" s="15">
        <f>VLOOKUP(B430,[1]GD_CHAM_CONG!$C$6:$AZ$934,48,FALSE)</f>
        <v>0</v>
      </c>
      <c r="M430" s="15">
        <f>VLOOKUP(B430,[1]GD_CHAM_CONG!$C$6:$BF$934,50,FALSE)+VLOOKUP(B430,[1]GD_CHAM_CONG!$C$6:$BF$934,51,FALSE)+VLOOKUP(B430,[1]GD_CHAM_CONG!$C$6:$BF$934,52,FALSE)+VLOOKUP(B430,[1]GD_CHAM_CONG!$C$6:$BF$934,53,FALSE)+VLOOKUP(B430,[1]GD_CHAM_CONG!$C$6:$BF$934,54,FALSE)</f>
        <v>0</v>
      </c>
      <c r="N430" s="16">
        <f>VLOOKUP(B430,[1]GD_CHAM_CONG!$C$1:$BK$473,61,FALSE)</f>
        <v>1</v>
      </c>
      <c r="O430" s="16">
        <f>VLOOKUP(B430,[1]GD_LCD_HS_LNS!$B$4:$F$469,5,FALSE)</f>
        <v>1.47</v>
      </c>
      <c r="P430" s="17">
        <f>VLOOKUP(B430,[1]RPT_LNS_LUONG_CHE_DO!$B$5:$BC$548,54,FALSE)</f>
        <v>6615000</v>
      </c>
      <c r="Q430" s="17">
        <f>VLOOKUP(B430,[1]RPT_LNS_LUONG_CHE_DO!$B$5:$CD$916,81,FALSE)</f>
        <v>0</v>
      </c>
      <c r="R430" s="17">
        <f>VLOOKUP(B430,[1]RPT_PHU_CAP_TN!$B$5:$G$992,6,FALSE)</f>
        <v>0</v>
      </c>
      <c r="S430" s="17">
        <f>VLOOKUP(B430,[1]RPT_TIEN_AN_TRUA!$B$5:$I$993,8,FALSE)</f>
        <v>680000</v>
      </c>
      <c r="T430" s="17">
        <f>VLOOKUP(B430,[1]RPT_LNS_LUONG_CHE_DO!$B$5:$BX$920,75,FALSE)+VLOOKUP(B430,[1]RPT_LNS_LUONG_CHE_DO!$B$5:$BY$920,76,FALSE)</f>
        <v>0</v>
      </c>
      <c r="U430" s="13">
        <f>VLOOKUP(B430,[1]RPT_CAC_KHOAN_GIAM_TRU!$B$4:$I$472,7,FALSE) + VLOOKUP(B430,[1]RPT_CAC_KHOAN_GIAM_TRU!$B$4:$I$472,8,FALSE)</f>
        <v>0</v>
      </c>
      <c r="V430" s="17">
        <f t="shared" si="8"/>
        <v>7295000</v>
      </c>
      <c r="W430" s="18">
        <f>VLOOKUP(B430,[1]RPT_BAO_HIEM!$B$5:$N$992,11,FALSE)</f>
        <v>248000</v>
      </c>
      <c r="X430" s="18">
        <f>VLOOKUP(B430,[1]RPT_BAO_HIEM!$B$5:$N$992,12,FALSE)</f>
        <v>46500</v>
      </c>
      <c r="Y430" s="18">
        <f>VLOOKUP(B430,[1]RPT_BAO_HIEM!$B$5:$N$992,13,FALSE)</f>
        <v>31000</v>
      </c>
      <c r="Z430" s="19">
        <f>MIN(VLOOKUP(B430,[1]RPT_DOAN_PHI!$B$5:$H$894,7,FALSE),115000)</f>
        <v>31000</v>
      </c>
      <c r="AA430" s="18">
        <f>VLOOKUP(B430,[1]RPT_THUE!$B$5:$H$850,7,FALSE)</f>
        <v>0</v>
      </c>
      <c r="AB430" s="18">
        <f t="shared" si="9"/>
        <v>356500</v>
      </c>
      <c r="AC430" s="20">
        <f t="shared" si="10"/>
        <v>6938500</v>
      </c>
      <c r="AD430" s="20"/>
      <c r="AE430" s="20"/>
      <c r="AF430" s="20">
        <f t="shared" si="11"/>
        <v>6938500</v>
      </c>
    </row>
    <row r="431" spans="1:32" ht="19.5" customHeight="1">
      <c r="A431" s="12">
        <f t="shared" si="14"/>
        <v>425</v>
      </c>
      <c r="B431" s="40">
        <f>[1]GD_CHUNG!B437</f>
        <v>10783</v>
      </c>
      <c r="C431" s="42" t="str">
        <f>[1]GD_CHUNG!C437</f>
        <v>Phạm Thị Thúy Ngà</v>
      </c>
      <c r="D431" s="42" t="str">
        <f>[1]GD_CHUNG!D437</f>
        <v>Nv VS MB</v>
      </c>
      <c r="E431" s="13" t="str">
        <f>[1]GD_CHUNG!G437</f>
        <v>HDKX</v>
      </c>
      <c r="F431" s="14">
        <f>VLOOKUP(B431,[1]GD_LCD_HS_LNS!$B$4:$E$993,4,FALSE)</f>
        <v>3720000</v>
      </c>
      <c r="G431" s="54">
        <f>VLOOKUP(B431,[1]GD_CHUNG!$B$5:$N$532,13,FALSE)</f>
        <v>10520052575011</v>
      </c>
      <c r="H431" s="15">
        <f>VLOOKUP(B431,[1]GD_CHAM_CONG!$C$6:$AN$934,38,FALSE)</f>
        <v>27</v>
      </c>
      <c r="I431" s="15">
        <f>VLOOKUP(B431,[1]GD_CHAM_CONG!$C$6:$AS$934,39,FALSE)+VLOOKUP(B431,[1]GD_CHAM_CONG!$C$6:$AS$934,40,FALSE)+VLOOKUP(B431,[1]GD_CHAM_CONG!$C$6:$AS$934,41,FALSE)+VLOOKUP(B431,[1]GD_CHAM_CONG!$C$6:$AS$934,42,FALSE)+VLOOKUP(B431,[1]GD_CHAM_CONG!$C$6:$AS$934,43,FALSE)</f>
        <v>0</v>
      </c>
      <c r="J431" s="15">
        <f>VLOOKUP(B431,[1]GD_CHAM_CONG!$C$6:$AV$934,44,FALSE)+VLOOKUP(B431,[1]GD_CHAM_CONG!$C$6:$AV$934,45,FALSE)+VLOOKUP(B431,[1]GD_CHAM_CONG!$C$6:$AV$934,46,FALSE)</f>
        <v>0</v>
      </c>
      <c r="K431" s="15">
        <f>VLOOKUP(B431,[1]GD_CHAM_CONG!$C$6:$AW$934,47,FALSE)</f>
        <v>0</v>
      </c>
      <c r="L431" s="15">
        <f>VLOOKUP(B431,[1]GD_CHAM_CONG!$C$6:$AZ$934,48,FALSE)</f>
        <v>0</v>
      </c>
      <c r="M431" s="15">
        <f>VLOOKUP(B431,[1]GD_CHAM_CONG!$C$6:$BF$934,50,FALSE)+VLOOKUP(B431,[1]GD_CHAM_CONG!$C$6:$BF$934,51,FALSE)+VLOOKUP(B431,[1]GD_CHAM_CONG!$C$6:$BF$934,52,FALSE)+VLOOKUP(B431,[1]GD_CHAM_CONG!$C$6:$BF$934,53,FALSE)+VLOOKUP(B431,[1]GD_CHAM_CONG!$C$6:$BF$934,54,FALSE)</f>
        <v>0</v>
      </c>
      <c r="N431" s="16">
        <f>VLOOKUP(B431,[1]GD_CHAM_CONG!$C$1:$BK$473,61,FALSE)</f>
        <v>1.05</v>
      </c>
      <c r="O431" s="16">
        <f>VLOOKUP(B431,[1]GD_LCD_HS_LNS!$B$4:$F$469,5,FALSE)</f>
        <v>1.75</v>
      </c>
      <c r="P431" s="17">
        <f>VLOOKUP(B431,[1]RPT_LNS_LUONG_CHE_DO!$B$5:$BC$548,54,FALSE)</f>
        <v>8268750.0000000009</v>
      </c>
      <c r="Q431" s="17">
        <f>VLOOKUP(B431,[1]RPT_LNS_LUONG_CHE_DO!$B$5:$CD$916,81,FALSE)</f>
        <v>0</v>
      </c>
      <c r="R431" s="17">
        <f>VLOOKUP(B431,[1]RPT_PHU_CAP_TN!$B$5:$G$992,6,FALSE)</f>
        <v>155000</v>
      </c>
      <c r="S431" s="17">
        <f>VLOOKUP(B431,[1]RPT_TIEN_AN_TRUA!$B$5:$I$993,8,FALSE)</f>
        <v>680000</v>
      </c>
      <c r="T431" s="17">
        <f>VLOOKUP(B431,[1]RPT_LNS_LUONG_CHE_DO!$B$5:$BX$920,75,FALSE)+VLOOKUP(B431,[1]RPT_LNS_LUONG_CHE_DO!$B$5:$BY$920,76,FALSE)</f>
        <v>0</v>
      </c>
      <c r="U431" s="13">
        <f>VLOOKUP(B431,[1]RPT_CAC_KHOAN_GIAM_TRU!$B$4:$I$472,7,FALSE) + VLOOKUP(B431,[1]RPT_CAC_KHOAN_GIAM_TRU!$B$4:$I$472,8,FALSE)</f>
        <v>0</v>
      </c>
      <c r="V431" s="17">
        <f t="shared" si="8"/>
        <v>9103750</v>
      </c>
      <c r="W431" s="18">
        <f>VLOOKUP(B431,[1]RPT_BAO_HIEM!$B$5:$N$992,11,FALSE)</f>
        <v>297600</v>
      </c>
      <c r="X431" s="18">
        <f>VLOOKUP(B431,[1]RPT_BAO_HIEM!$B$5:$N$992,12,FALSE)</f>
        <v>55800</v>
      </c>
      <c r="Y431" s="18">
        <f>VLOOKUP(B431,[1]RPT_BAO_HIEM!$B$5:$N$992,13,FALSE)</f>
        <v>37200</v>
      </c>
      <c r="Z431" s="19">
        <f>MIN(VLOOKUP(B431,[1]RPT_DOAN_PHI!$B$5:$H$894,7,FALSE),115000)</f>
        <v>37200</v>
      </c>
      <c r="AA431" s="18">
        <f>VLOOKUP(B431,[1]RPT_THUE!$B$5:$H$850,7,FALSE)</f>
        <v>0</v>
      </c>
      <c r="AB431" s="18">
        <f t="shared" si="9"/>
        <v>427800</v>
      </c>
      <c r="AC431" s="20">
        <f t="shared" si="10"/>
        <v>8675950</v>
      </c>
      <c r="AD431" s="20"/>
      <c r="AE431" s="20"/>
      <c r="AF431" s="20">
        <f t="shared" si="11"/>
        <v>8675950</v>
      </c>
    </row>
    <row r="432" spans="1:32" ht="19.5" customHeight="1">
      <c r="A432" s="12">
        <f t="shared" si="14"/>
        <v>426</v>
      </c>
      <c r="B432" s="40">
        <f>[1]GD_CHUNG!B438</f>
        <v>11769</v>
      </c>
      <c r="C432" s="42" t="str">
        <f>[1]GD_CHUNG!C438</f>
        <v>Ngô Thị Hường</v>
      </c>
      <c r="D432" s="42" t="str">
        <f>[1]GD_CHUNG!D438</f>
        <v>Nv VS MB</v>
      </c>
      <c r="E432" s="13" t="str">
        <f>[1]GD_CHUNG!G438</f>
        <v>HD3N</v>
      </c>
      <c r="F432" s="14">
        <v>3500000</v>
      </c>
      <c r="G432" s="54">
        <f>VLOOKUP(B432,[1]GD_CHUNG!$B$5:$N$532,13,FALSE)</f>
        <v>19026925247014</v>
      </c>
      <c r="H432" s="15">
        <f>VLOOKUP(B432,[1]GD_CHAM_CONG!$C$6:$AN$934,38,FALSE)</f>
        <v>5</v>
      </c>
      <c r="I432" s="15">
        <f>VLOOKUP(B432,[1]GD_CHAM_CONG!$C$6:$AS$934,39,FALSE)+VLOOKUP(B432,[1]GD_CHAM_CONG!$C$6:$AS$934,40,FALSE)+VLOOKUP(B432,[1]GD_CHAM_CONG!$C$6:$AS$934,41,FALSE)+VLOOKUP(B432,[1]GD_CHAM_CONG!$C$6:$AS$934,42,FALSE)+VLOOKUP(B432,[1]GD_CHAM_CONG!$C$6:$AS$934,43,FALSE)</f>
        <v>0</v>
      </c>
      <c r="J432" s="15">
        <f>VLOOKUP(B432,[1]GD_CHAM_CONG!$C$6:$AV$934,44,FALSE)+VLOOKUP(B432,[1]GD_CHAM_CONG!$C$6:$AV$934,45,FALSE)+VLOOKUP(B432,[1]GD_CHAM_CONG!$C$6:$AV$934,46,FALSE)</f>
        <v>16</v>
      </c>
      <c r="K432" s="15">
        <f>VLOOKUP(B432,[1]GD_CHAM_CONG!$C$6:$AW$934,47,FALSE)</f>
        <v>0</v>
      </c>
      <c r="L432" s="15">
        <f>VLOOKUP(B432,[1]GD_CHAM_CONG!$C$6:$AZ$934,48,FALSE)</f>
        <v>6</v>
      </c>
      <c r="M432" s="15">
        <f>VLOOKUP(B432,[1]GD_CHAM_CONG!$C$6:$BF$934,50,FALSE)+VLOOKUP(B432,[1]GD_CHAM_CONG!$C$6:$BF$934,51,FALSE)+VLOOKUP(B432,[1]GD_CHAM_CONG!$C$6:$BF$934,52,FALSE)+VLOOKUP(B432,[1]GD_CHAM_CONG!$C$6:$BF$934,53,FALSE)+VLOOKUP(B432,[1]GD_CHAM_CONG!$C$6:$BF$934,54,FALSE)</f>
        <v>0</v>
      </c>
      <c r="N432" s="16">
        <f>VLOOKUP(B432,[1]GD_CHAM_CONG!$C$1:$BK$473,61,FALSE)</f>
        <v>1</v>
      </c>
      <c r="O432" s="16">
        <f>VLOOKUP(B432,[1]GD_LCD_HS_LNS!$B$4:$F$469,5,FALSE)</f>
        <v>1.47</v>
      </c>
      <c r="P432" s="17">
        <f>VLOOKUP(B432,[1]RPT_LNS_LUONG_CHE_DO!$B$5:$BC$548,54,FALSE)</f>
        <v>1617000</v>
      </c>
      <c r="Q432" s="17">
        <f>VLOOKUP(B432,[1]RPT_LNS_LUONG_CHE_DO!$B$5:$CD$916,81,FALSE)</f>
        <v>715384.61538461538</v>
      </c>
      <c r="R432" s="17">
        <f>VLOOKUP(B432,[1]RPT_PHU_CAP_TN!$B$5:$G$992,6,FALSE)</f>
        <v>0</v>
      </c>
      <c r="S432" s="17">
        <f>VLOOKUP(B432,[1]RPT_TIEN_AN_TRUA!$B$5:$I$993,8,FALSE)</f>
        <v>125925.92592592591</v>
      </c>
      <c r="T432" s="17">
        <f>VLOOKUP(B432,[1]RPT_LNS_LUONG_CHE_DO!$B$5:$BX$920,75,FALSE)+VLOOKUP(B432,[1]RPT_LNS_LUONG_CHE_DO!$B$5:$BY$920,76,FALSE)</f>
        <v>0</v>
      </c>
      <c r="U432" s="13">
        <f>VLOOKUP(B432,[1]RPT_CAC_KHOAN_GIAM_TRU!$B$4:$I$472,7,FALSE) + VLOOKUP(B432,[1]RPT_CAC_KHOAN_GIAM_TRU!$B$4:$I$472,8,FALSE)</f>
        <v>0</v>
      </c>
      <c r="V432" s="17">
        <f t="shared" si="8"/>
        <v>2458310.5413105413</v>
      </c>
      <c r="W432" s="18">
        <f>VLOOKUP(B432,[1]RPT_BAO_HIEM!$B$5:$N$992,11,FALSE)</f>
        <v>0</v>
      </c>
      <c r="X432" s="18">
        <f>VLOOKUP(B432,[1]RPT_BAO_HIEM!$B$5:$N$992,12,FALSE)</f>
        <v>0</v>
      </c>
      <c r="Y432" s="18">
        <f>VLOOKUP(B432,[1]RPT_BAO_HIEM!$B$5:$N$992,13,FALSE)</f>
        <v>0</v>
      </c>
      <c r="Z432" s="19">
        <f>MIN(VLOOKUP(B432,[1]RPT_DOAN_PHI!$B$5:$H$894,7,FALSE),115000)</f>
        <v>0</v>
      </c>
      <c r="AA432" s="18">
        <f>VLOOKUP(B432,[1]RPT_THUE!$B$5:$H$850,7,FALSE)</f>
        <v>0</v>
      </c>
      <c r="AB432" s="18">
        <f t="shared" si="9"/>
        <v>0</v>
      </c>
      <c r="AC432" s="20">
        <f t="shared" si="10"/>
        <v>2458310.5413105413</v>
      </c>
      <c r="AD432" s="20"/>
      <c r="AE432" s="20"/>
      <c r="AF432" s="20">
        <f t="shared" si="11"/>
        <v>2458310.5413105413</v>
      </c>
    </row>
    <row r="433" spans="1:32" ht="19.5" customHeight="1">
      <c r="A433" s="12">
        <f t="shared" si="14"/>
        <v>427</v>
      </c>
      <c r="B433" s="40">
        <f>[1]GD_CHUNG!B439</f>
        <v>201502</v>
      </c>
      <c r="C433" s="42" t="str">
        <f>[1]GD_CHUNG!C439</f>
        <v>Nguyễn Thị Khánh</v>
      </c>
      <c r="D433" s="42" t="str">
        <f>[1]GD_CHUNG!D439</f>
        <v>Nhân viên VSMB</v>
      </c>
      <c r="E433" s="13" t="str">
        <f>[1]GD_CHUNG!G439</f>
        <v>HD1N</v>
      </c>
      <c r="F433" s="14">
        <v>3500000</v>
      </c>
      <c r="G433" s="55">
        <v>19029389609012</v>
      </c>
      <c r="H433" s="15">
        <f>VLOOKUP(B433,[1]GD_CHAM_CONG!$C$6:$AN$934,38,FALSE)</f>
        <v>27</v>
      </c>
      <c r="I433" s="15">
        <f>VLOOKUP(B433,[1]GD_CHAM_CONG!$C$6:$AS$934,39,FALSE)+VLOOKUP(B433,[1]GD_CHAM_CONG!$C$6:$AS$934,40,FALSE)+VLOOKUP(B433,[1]GD_CHAM_CONG!$C$6:$AS$934,41,FALSE)+VLOOKUP(B433,[1]GD_CHAM_CONG!$C$6:$AS$934,42,FALSE)+VLOOKUP(B433,[1]GD_CHAM_CONG!$C$6:$AS$934,43,FALSE)</f>
        <v>0</v>
      </c>
      <c r="J433" s="15">
        <f>VLOOKUP(B433,[1]GD_CHAM_CONG!$C$6:$AV$934,44,FALSE)+VLOOKUP(B433,[1]GD_CHAM_CONG!$C$6:$AV$934,45,FALSE)+VLOOKUP(B433,[1]GD_CHAM_CONG!$C$6:$AV$934,46,FALSE)</f>
        <v>0</v>
      </c>
      <c r="K433" s="15">
        <f>VLOOKUP(B433,[1]GD_CHAM_CONG!$C$6:$AW$934,47,FALSE)</f>
        <v>0</v>
      </c>
      <c r="L433" s="15">
        <f>VLOOKUP(B433,[1]GD_CHAM_CONG!$C$6:$AZ$934,48,FALSE)</f>
        <v>0</v>
      </c>
      <c r="M433" s="15">
        <f>VLOOKUP(B433,[1]GD_CHAM_CONG!$C$6:$BF$934,50,FALSE)+VLOOKUP(B433,[1]GD_CHAM_CONG!$C$6:$BF$934,51,FALSE)+VLOOKUP(B433,[1]GD_CHAM_CONG!$C$6:$BF$934,52,FALSE)+VLOOKUP(B433,[1]GD_CHAM_CONG!$C$6:$BF$934,53,FALSE)+VLOOKUP(B433,[1]GD_CHAM_CONG!$C$6:$BF$934,54,FALSE)</f>
        <v>0</v>
      </c>
      <c r="N433" s="16">
        <f>VLOOKUP(B433,[1]GD_CHAM_CONG!$C$1:$BK$473,61,FALSE)</f>
        <v>1</v>
      </c>
      <c r="O433" s="16">
        <f>VLOOKUP(B433,[1]GD_LCD_HS_LNS!$B$4:$F$469,5,FALSE)</f>
        <v>1.47</v>
      </c>
      <c r="P433" s="17">
        <f>VLOOKUP(B433,[1]RPT_LNS_LUONG_CHE_DO!$B$5:$BC$548,54,FALSE)</f>
        <v>5953500</v>
      </c>
      <c r="Q433" s="17">
        <f>VLOOKUP(B433,[1]RPT_LNS_LUONG_CHE_DO!$B$5:$CD$916,81,FALSE)</f>
        <v>0</v>
      </c>
      <c r="R433" s="17">
        <f>VLOOKUP(B433,[1]RPT_PHU_CAP_TN!$B$5:$G$992,6,FALSE)</f>
        <v>0</v>
      </c>
      <c r="S433" s="17">
        <f>VLOOKUP(B433,[1]RPT_TIEN_AN_TRUA!$B$5:$I$993,8,FALSE)</f>
        <v>680000</v>
      </c>
      <c r="T433" s="17">
        <f>VLOOKUP(B433,[1]RPT_LNS_LUONG_CHE_DO!$B$5:$BX$920,75,FALSE)+VLOOKUP(B433,[1]RPT_LNS_LUONG_CHE_DO!$B$5:$BY$920,76,FALSE)</f>
        <v>0</v>
      </c>
      <c r="U433" s="13">
        <f>VLOOKUP(B433,[1]RPT_CAC_KHOAN_GIAM_TRU!$B$4:$I$472,7,FALSE) + VLOOKUP(B433,[1]RPT_CAC_KHOAN_GIAM_TRU!$B$4:$I$472,8,FALSE)</f>
        <v>0</v>
      </c>
      <c r="V433" s="17">
        <f t="shared" si="8"/>
        <v>6633500</v>
      </c>
      <c r="W433" s="18">
        <f>VLOOKUP(B433,[1]RPT_BAO_HIEM!$B$5:$N$992,11,FALSE)</f>
        <v>248000</v>
      </c>
      <c r="X433" s="18">
        <f>VLOOKUP(B433,[1]RPT_BAO_HIEM!$B$5:$N$992,12,FALSE)</f>
        <v>46500</v>
      </c>
      <c r="Y433" s="18">
        <f>VLOOKUP(B433,[1]RPT_BAO_HIEM!$B$5:$N$992,13,FALSE)</f>
        <v>31000</v>
      </c>
      <c r="Z433" s="19">
        <f>MIN(VLOOKUP(B433,[1]RPT_DOAN_PHI!$B$5:$H$894,7,FALSE),115000)</f>
        <v>31000</v>
      </c>
      <c r="AA433" s="18">
        <f>VLOOKUP(B433,[1]RPT_THUE!$B$5:$H$850,7,FALSE)</f>
        <v>0</v>
      </c>
      <c r="AB433" s="18">
        <f t="shared" si="9"/>
        <v>356500</v>
      </c>
      <c r="AC433" s="20">
        <f t="shared" si="10"/>
        <v>6277000</v>
      </c>
      <c r="AD433" s="20"/>
      <c r="AE433" s="21"/>
      <c r="AF433" s="20">
        <f t="shared" si="11"/>
        <v>6277000</v>
      </c>
    </row>
    <row r="434" spans="1:32" ht="19.5" customHeight="1">
      <c r="A434" s="12">
        <f t="shared" si="14"/>
        <v>428</v>
      </c>
      <c r="B434" s="40">
        <f>[1]GD_CHUNG!B440</f>
        <v>13728</v>
      </c>
      <c r="C434" s="42" t="str">
        <f>[1]GD_CHUNG!C440</f>
        <v>Nguyễn Thị Thanh</v>
      </c>
      <c r="D434" s="42" t="str">
        <f>[1]GD_CHUNG!D440</f>
        <v>Nv vệ sinh</v>
      </c>
      <c r="E434" s="13" t="str">
        <f>[1]GD_CHUNG!G440</f>
        <v>HD1N</v>
      </c>
      <c r="F434" s="14">
        <v>3500000</v>
      </c>
      <c r="G434" s="55">
        <v>19024874931011</v>
      </c>
      <c r="H434" s="15">
        <f>VLOOKUP(B434,[1]GD_CHAM_CONG!$C$6:$AN$934,38,FALSE)</f>
        <v>27</v>
      </c>
      <c r="I434" s="15">
        <f>VLOOKUP(B434,[1]GD_CHAM_CONG!$C$6:$AS$934,39,FALSE)+VLOOKUP(B434,[1]GD_CHAM_CONG!$C$6:$AS$934,40,FALSE)+VLOOKUP(B434,[1]GD_CHAM_CONG!$C$6:$AS$934,41,FALSE)+VLOOKUP(B434,[1]GD_CHAM_CONG!$C$6:$AS$934,42,FALSE)+VLOOKUP(B434,[1]GD_CHAM_CONG!$C$6:$AS$934,43,FALSE)</f>
        <v>0</v>
      </c>
      <c r="J434" s="15">
        <f>VLOOKUP(B434,[1]GD_CHAM_CONG!$C$6:$AV$934,44,FALSE)+VLOOKUP(B434,[1]GD_CHAM_CONG!$C$6:$AV$934,45,FALSE)+VLOOKUP(B434,[1]GD_CHAM_CONG!$C$6:$AV$934,46,FALSE)</f>
        <v>0</v>
      </c>
      <c r="K434" s="15">
        <f>VLOOKUP(B434,[1]GD_CHAM_CONG!$C$6:$AW$934,47,FALSE)</f>
        <v>0</v>
      </c>
      <c r="L434" s="15">
        <f>VLOOKUP(B434,[1]GD_CHAM_CONG!$C$6:$AZ$934,48,FALSE)</f>
        <v>0</v>
      </c>
      <c r="M434" s="15">
        <f>VLOOKUP(B434,[1]GD_CHAM_CONG!$C$6:$BF$934,50,FALSE)+VLOOKUP(B434,[1]GD_CHAM_CONG!$C$6:$BF$934,51,FALSE)+VLOOKUP(B434,[1]GD_CHAM_CONG!$C$6:$BF$934,52,FALSE)+VLOOKUP(B434,[1]GD_CHAM_CONG!$C$6:$BF$934,53,FALSE)+VLOOKUP(B434,[1]GD_CHAM_CONG!$C$6:$BF$934,54,FALSE)</f>
        <v>0</v>
      </c>
      <c r="N434" s="16">
        <f>VLOOKUP(B434,[1]GD_CHAM_CONG!$C$1:$BK$473,61,FALSE)</f>
        <v>1.05</v>
      </c>
      <c r="O434" s="16">
        <f>VLOOKUP(B434,[1]GD_LCD_HS_LNS!$B$4:$F$469,5,FALSE)</f>
        <v>1.47</v>
      </c>
      <c r="P434" s="17">
        <f>VLOOKUP(B434,[1]RPT_LNS_LUONG_CHE_DO!$B$5:$BC$548,54,FALSE)</f>
        <v>6251175</v>
      </c>
      <c r="Q434" s="17">
        <f>VLOOKUP(B434,[1]RPT_LNS_LUONG_CHE_DO!$B$5:$CD$916,81,FALSE)</f>
        <v>0</v>
      </c>
      <c r="R434" s="17">
        <f>VLOOKUP(B434,[1]RPT_PHU_CAP_TN!$B$5:$G$992,6,FALSE)</f>
        <v>0</v>
      </c>
      <c r="S434" s="17">
        <f>VLOOKUP(B434,[1]RPT_TIEN_AN_TRUA!$B$5:$I$993,8,FALSE)</f>
        <v>680000</v>
      </c>
      <c r="T434" s="17">
        <f>VLOOKUP(B434,[1]RPT_LNS_LUONG_CHE_DO!$B$5:$BX$920,75,FALSE)+VLOOKUP(B434,[1]RPT_LNS_LUONG_CHE_DO!$B$5:$BY$920,76,FALSE)</f>
        <v>0</v>
      </c>
      <c r="U434" s="13">
        <f>VLOOKUP(B434,[1]RPT_CAC_KHOAN_GIAM_TRU!$B$4:$I$472,7,FALSE) + VLOOKUP(B434,[1]RPT_CAC_KHOAN_GIAM_TRU!$B$4:$I$472,8,FALSE)</f>
        <v>0</v>
      </c>
      <c r="V434" s="17">
        <f t="shared" si="8"/>
        <v>6931175</v>
      </c>
      <c r="W434" s="18">
        <f>VLOOKUP(B434,[1]RPT_BAO_HIEM!$B$5:$N$992,11,FALSE)</f>
        <v>248000</v>
      </c>
      <c r="X434" s="18">
        <f>VLOOKUP(B434,[1]RPT_BAO_HIEM!$B$5:$N$992,12,FALSE)</f>
        <v>46500</v>
      </c>
      <c r="Y434" s="18">
        <f>VLOOKUP(B434,[1]RPT_BAO_HIEM!$B$5:$N$992,13,FALSE)</f>
        <v>31000</v>
      </c>
      <c r="Z434" s="19">
        <f>MIN(VLOOKUP(B434,[1]RPT_DOAN_PHI!$B$5:$H$894,7,FALSE),115000)</f>
        <v>31000</v>
      </c>
      <c r="AA434" s="18">
        <f>VLOOKUP(B434,[1]RPT_THUE!$B$5:$H$850,7,FALSE)</f>
        <v>0</v>
      </c>
      <c r="AB434" s="18">
        <f t="shared" si="9"/>
        <v>356500</v>
      </c>
      <c r="AC434" s="20">
        <f t="shared" si="10"/>
        <v>6574675</v>
      </c>
      <c r="AD434" s="20"/>
      <c r="AE434" s="20"/>
      <c r="AF434" s="20">
        <f t="shared" si="11"/>
        <v>6574675</v>
      </c>
    </row>
    <row r="435" spans="1:32" ht="19.5" customHeight="1">
      <c r="A435" s="12">
        <f t="shared" si="14"/>
        <v>429</v>
      </c>
      <c r="B435" s="40">
        <f>[1]GD_CHUNG!B441</f>
        <v>13745</v>
      </c>
      <c r="C435" s="42" t="str">
        <f>[1]GD_CHUNG!C441</f>
        <v>Nguyễn Thị Hoài Hương</v>
      </c>
      <c r="D435" s="42" t="str">
        <f>[1]GD_CHUNG!D441</f>
        <v>Nv vệ sinh</v>
      </c>
      <c r="E435" s="13" t="str">
        <f>[1]GD_CHUNG!G441</f>
        <v>HD1N</v>
      </c>
      <c r="F435" s="14">
        <v>3500000</v>
      </c>
      <c r="G435" s="55">
        <v>19029389538018</v>
      </c>
      <c r="H435" s="15">
        <f>VLOOKUP(B435,[1]GD_CHAM_CONG!$C$6:$AN$934,38,FALSE)</f>
        <v>27</v>
      </c>
      <c r="I435" s="15">
        <f>VLOOKUP(B435,[1]GD_CHAM_CONG!$C$6:$AS$934,39,FALSE)+VLOOKUP(B435,[1]GD_CHAM_CONG!$C$6:$AS$934,40,FALSE)+VLOOKUP(B435,[1]GD_CHAM_CONG!$C$6:$AS$934,41,FALSE)+VLOOKUP(B435,[1]GD_CHAM_CONG!$C$6:$AS$934,42,FALSE)+VLOOKUP(B435,[1]GD_CHAM_CONG!$C$6:$AS$934,43,FALSE)</f>
        <v>0</v>
      </c>
      <c r="J435" s="15">
        <f>VLOOKUP(B435,[1]GD_CHAM_CONG!$C$6:$AV$934,44,FALSE)+VLOOKUP(B435,[1]GD_CHAM_CONG!$C$6:$AV$934,45,FALSE)+VLOOKUP(B435,[1]GD_CHAM_CONG!$C$6:$AV$934,46,FALSE)</f>
        <v>0</v>
      </c>
      <c r="K435" s="15">
        <f>VLOOKUP(B435,[1]GD_CHAM_CONG!$C$6:$AW$934,47,FALSE)</f>
        <v>0</v>
      </c>
      <c r="L435" s="15">
        <f>VLOOKUP(B435,[1]GD_CHAM_CONG!$C$6:$AZ$934,48,FALSE)</f>
        <v>0</v>
      </c>
      <c r="M435" s="15">
        <f>VLOOKUP(B435,[1]GD_CHAM_CONG!$C$6:$BF$934,50,FALSE)+VLOOKUP(B435,[1]GD_CHAM_CONG!$C$6:$BF$934,51,FALSE)+VLOOKUP(B435,[1]GD_CHAM_CONG!$C$6:$BF$934,52,FALSE)+VLOOKUP(B435,[1]GD_CHAM_CONG!$C$6:$BF$934,53,FALSE)+VLOOKUP(B435,[1]GD_CHAM_CONG!$C$6:$BF$934,54,FALSE)</f>
        <v>0</v>
      </c>
      <c r="N435" s="16">
        <f>VLOOKUP(B435,[1]GD_CHAM_CONG!$C$1:$BK$473,61,FALSE)</f>
        <v>1</v>
      </c>
      <c r="O435" s="16">
        <f>VLOOKUP(B435,[1]GD_LCD_HS_LNS!$B$4:$F$469,5,FALSE)</f>
        <v>1.47</v>
      </c>
      <c r="P435" s="17">
        <f>VLOOKUP(B435,[1]RPT_LNS_LUONG_CHE_DO!$B$5:$BC$548,54,FALSE)</f>
        <v>5953500</v>
      </c>
      <c r="Q435" s="17">
        <f>VLOOKUP(B435,[1]RPT_LNS_LUONG_CHE_DO!$B$5:$CD$916,81,FALSE)</f>
        <v>0</v>
      </c>
      <c r="R435" s="17">
        <f>VLOOKUP(B435,[1]RPT_PHU_CAP_TN!$B$5:$G$992,6,FALSE)</f>
        <v>0</v>
      </c>
      <c r="S435" s="17">
        <f>VLOOKUP(B435,[1]RPT_TIEN_AN_TRUA!$B$5:$I$993,8,FALSE)</f>
        <v>680000</v>
      </c>
      <c r="T435" s="17">
        <f>VLOOKUP(B435,[1]RPT_LNS_LUONG_CHE_DO!$B$5:$BX$920,75,FALSE)+VLOOKUP(B435,[1]RPT_LNS_LUONG_CHE_DO!$B$5:$BY$920,76,FALSE)</f>
        <v>0</v>
      </c>
      <c r="U435" s="13">
        <f>VLOOKUP(B435,[1]RPT_CAC_KHOAN_GIAM_TRU!$B$4:$I$472,7,FALSE) + VLOOKUP(B435,[1]RPT_CAC_KHOAN_GIAM_TRU!$B$4:$I$472,8,FALSE)</f>
        <v>0</v>
      </c>
      <c r="V435" s="17">
        <f t="shared" si="8"/>
        <v>6633500</v>
      </c>
      <c r="W435" s="18">
        <f>VLOOKUP(B435,[1]RPT_BAO_HIEM!$B$5:$N$992,11,FALSE)</f>
        <v>248000</v>
      </c>
      <c r="X435" s="18">
        <f>VLOOKUP(B435,[1]RPT_BAO_HIEM!$B$5:$N$992,12,FALSE)</f>
        <v>46500</v>
      </c>
      <c r="Y435" s="18">
        <f>VLOOKUP(B435,[1]RPT_BAO_HIEM!$B$5:$N$992,13,FALSE)</f>
        <v>31000</v>
      </c>
      <c r="Z435" s="19">
        <f>MIN(VLOOKUP(B435,[1]RPT_DOAN_PHI!$B$5:$H$894,7,FALSE),115000)</f>
        <v>31000</v>
      </c>
      <c r="AA435" s="18">
        <f>VLOOKUP(B435,[1]RPT_THUE!$B$5:$H$850,7,FALSE)</f>
        <v>0</v>
      </c>
      <c r="AB435" s="18">
        <f t="shared" si="9"/>
        <v>356500</v>
      </c>
      <c r="AC435" s="20">
        <f t="shared" si="10"/>
        <v>6277000</v>
      </c>
      <c r="AD435" s="20"/>
      <c r="AE435" s="20"/>
      <c r="AF435" s="20">
        <f t="shared" si="11"/>
        <v>6277000</v>
      </c>
    </row>
    <row r="436" spans="1:32" ht="19.5" customHeight="1">
      <c r="A436" s="12">
        <f t="shared" si="14"/>
        <v>430</v>
      </c>
      <c r="B436" s="40">
        <f>[1]GD_CHUNG!B442</f>
        <v>13746</v>
      </c>
      <c r="C436" s="42" t="str">
        <f>[1]GD_CHUNG!C442</f>
        <v>Nguyễn Minh Tuấn</v>
      </c>
      <c r="D436" s="42" t="str">
        <f>[1]GD_CHUNG!D442</f>
        <v>Nv vệ sinh</v>
      </c>
      <c r="E436" s="13" t="str">
        <f>[1]GD_CHUNG!G442</f>
        <v>HD1N</v>
      </c>
      <c r="F436" s="14">
        <v>3500000</v>
      </c>
      <c r="G436" s="55">
        <v>19029389540012</v>
      </c>
      <c r="H436" s="15">
        <f>VLOOKUP(B436,[1]GD_CHAM_CONG!$C$6:$AN$934,38,FALSE)</f>
        <v>27</v>
      </c>
      <c r="I436" s="15">
        <f>VLOOKUP(B436,[1]GD_CHAM_CONG!$C$6:$AS$934,39,FALSE)+VLOOKUP(B436,[1]GD_CHAM_CONG!$C$6:$AS$934,40,FALSE)+VLOOKUP(B436,[1]GD_CHAM_CONG!$C$6:$AS$934,41,FALSE)+VLOOKUP(B436,[1]GD_CHAM_CONG!$C$6:$AS$934,42,FALSE)+VLOOKUP(B436,[1]GD_CHAM_CONG!$C$6:$AS$934,43,FALSE)</f>
        <v>0</v>
      </c>
      <c r="J436" s="15">
        <f>VLOOKUP(B436,[1]GD_CHAM_CONG!$C$6:$AV$934,44,FALSE)+VLOOKUP(B436,[1]GD_CHAM_CONG!$C$6:$AV$934,45,FALSE)+VLOOKUP(B436,[1]GD_CHAM_CONG!$C$6:$AV$934,46,FALSE)</f>
        <v>0</v>
      </c>
      <c r="K436" s="15">
        <f>VLOOKUP(B436,[1]GD_CHAM_CONG!$C$6:$AW$934,47,FALSE)</f>
        <v>0</v>
      </c>
      <c r="L436" s="15">
        <f>VLOOKUP(B436,[1]GD_CHAM_CONG!$C$6:$AZ$934,48,FALSE)</f>
        <v>0</v>
      </c>
      <c r="M436" s="15">
        <f>VLOOKUP(B436,[1]GD_CHAM_CONG!$C$6:$BF$934,50,FALSE)+VLOOKUP(B436,[1]GD_CHAM_CONG!$C$6:$BF$934,51,FALSE)+VLOOKUP(B436,[1]GD_CHAM_CONG!$C$6:$BF$934,52,FALSE)+VLOOKUP(B436,[1]GD_CHAM_CONG!$C$6:$BF$934,53,FALSE)+VLOOKUP(B436,[1]GD_CHAM_CONG!$C$6:$BF$934,54,FALSE)</f>
        <v>0</v>
      </c>
      <c r="N436" s="16">
        <f>VLOOKUP(B436,[1]GD_CHAM_CONG!$C$1:$BK$473,61,FALSE)</f>
        <v>1.05</v>
      </c>
      <c r="O436" s="16">
        <f>VLOOKUP(B436,[1]GD_LCD_HS_LNS!$B$4:$F$469,5,FALSE)</f>
        <v>1.47</v>
      </c>
      <c r="P436" s="17">
        <f>VLOOKUP(B436,[1]RPT_LNS_LUONG_CHE_DO!$B$5:$BC$548,54,FALSE)</f>
        <v>6251175</v>
      </c>
      <c r="Q436" s="17">
        <f>VLOOKUP(B436,[1]RPT_LNS_LUONG_CHE_DO!$B$5:$CD$916,81,FALSE)</f>
        <v>0</v>
      </c>
      <c r="R436" s="17">
        <f>VLOOKUP(B436,[1]RPT_PHU_CAP_TN!$B$5:$G$992,6,FALSE)</f>
        <v>0</v>
      </c>
      <c r="S436" s="17">
        <f>VLOOKUP(B436,[1]RPT_TIEN_AN_TRUA!$B$5:$I$993,8,FALSE)</f>
        <v>680000</v>
      </c>
      <c r="T436" s="17">
        <f>VLOOKUP(B436,[1]RPT_LNS_LUONG_CHE_DO!$B$5:$BX$920,75,FALSE)+VLOOKUP(B436,[1]RPT_LNS_LUONG_CHE_DO!$B$5:$BY$920,76,FALSE)</f>
        <v>357692.30769230769</v>
      </c>
      <c r="U436" s="13">
        <f>VLOOKUP(B436,[1]RPT_CAC_KHOAN_GIAM_TRU!$B$4:$I$472,7,FALSE) + VLOOKUP(B436,[1]RPT_CAC_KHOAN_GIAM_TRU!$B$4:$I$472,8,FALSE)</f>
        <v>119230.76923076922</v>
      </c>
      <c r="V436" s="17">
        <f t="shared" si="8"/>
        <v>7288867.307692308</v>
      </c>
      <c r="W436" s="18">
        <f>VLOOKUP(B436,[1]RPT_BAO_HIEM!$B$5:$N$992,11,FALSE)</f>
        <v>248000</v>
      </c>
      <c r="X436" s="18">
        <f>VLOOKUP(B436,[1]RPT_BAO_HIEM!$B$5:$N$992,12,FALSE)</f>
        <v>46500</v>
      </c>
      <c r="Y436" s="18">
        <f>VLOOKUP(B436,[1]RPT_BAO_HIEM!$B$5:$N$992,13,FALSE)</f>
        <v>31000</v>
      </c>
      <c r="Z436" s="19">
        <f>MIN(VLOOKUP(B436,[1]RPT_DOAN_PHI!$B$5:$H$894,7,FALSE),115000)</f>
        <v>31000</v>
      </c>
      <c r="AA436" s="18">
        <f>VLOOKUP(B436,[1]RPT_THUE!$B$5:$H$850,7,FALSE)</f>
        <v>0</v>
      </c>
      <c r="AB436" s="18">
        <f t="shared" si="9"/>
        <v>356500</v>
      </c>
      <c r="AC436" s="20">
        <f t="shared" si="10"/>
        <v>6932367.307692308</v>
      </c>
      <c r="AD436" s="20"/>
      <c r="AE436" s="20"/>
      <c r="AF436" s="20">
        <f t="shared" si="11"/>
        <v>6932367.307692308</v>
      </c>
    </row>
    <row r="437" spans="1:32" ht="19.5" customHeight="1">
      <c r="A437" s="12">
        <f t="shared" si="14"/>
        <v>431</v>
      </c>
      <c r="B437" s="40">
        <f>[1]GD_CHUNG!B443</f>
        <v>13747</v>
      </c>
      <c r="C437" s="42" t="str">
        <f>[1]GD_CHUNG!C443</f>
        <v>Nguyễn Thị Liên</v>
      </c>
      <c r="D437" s="42" t="str">
        <f>[1]GD_CHUNG!D443</f>
        <v>Nv vệ sinh</v>
      </c>
      <c r="E437" s="13" t="str">
        <f>[1]GD_CHUNG!G443</f>
        <v>HD1N</v>
      </c>
      <c r="F437" s="14">
        <v>3500000</v>
      </c>
      <c r="G437" s="55">
        <v>19029389541019</v>
      </c>
      <c r="H437" s="15">
        <f>VLOOKUP(B437,[1]GD_CHAM_CONG!$C$6:$AN$934,38,FALSE)</f>
        <v>27</v>
      </c>
      <c r="I437" s="15">
        <f>VLOOKUP(B437,[1]GD_CHAM_CONG!$C$6:$AS$934,39,FALSE)+VLOOKUP(B437,[1]GD_CHAM_CONG!$C$6:$AS$934,40,FALSE)+VLOOKUP(B437,[1]GD_CHAM_CONG!$C$6:$AS$934,41,FALSE)+VLOOKUP(B437,[1]GD_CHAM_CONG!$C$6:$AS$934,42,FALSE)+VLOOKUP(B437,[1]GD_CHAM_CONG!$C$6:$AS$934,43,FALSE)</f>
        <v>0</v>
      </c>
      <c r="J437" s="15">
        <f>VLOOKUP(B437,[1]GD_CHAM_CONG!$C$6:$AV$934,44,FALSE)+VLOOKUP(B437,[1]GD_CHAM_CONG!$C$6:$AV$934,45,FALSE)+VLOOKUP(B437,[1]GD_CHAM_CONG!$C$6:$AV$934,46,FALSE)</f>
        <v>0</v>
      </c>
      <c r="K437" s="15">
        <f>VLOOKUP(B437,[1]GD_CHAM_CONG!$C$6:$AW$934,47,FALSE)</f>
        <v>0</v>
      </c>
      <c r="L437" s="15">
        <f>VLOOKUP(B437,[1]GD_CHAM_CONG!$C$6:$AZ$934,48,FALSE)</f>
        <v>0</v>
      </c>
      <c r="M437" s="15">
        <f>VLOOKUP(B437,[1]GD_CHAM_CONG!$C$6:$BF$934,50,FALSE)+VLOOKUP(B437,[1]GD_CHAM_CONG!$C$6:$BF$934,51,FALSE)+VLOOKUP(B437,[1]GD_CHAM_CONG!$C$6:$BF$934,52,FALSE)+VLOOKUP(B437,[1]GD_CHAM_CONG!$C$6:$BF$934,53,FALSE)+VLOOKUP(B437,[1]GD_CHAM_CONG!$C$6:$BF$934,54,FALSE)</f>
        <v>0</v>
      </c>
      <c r="N437" s="16">
        <f>VLOOKUP(B437,[1]GD_CHAM_CONG!$C$1:$BK$473,61,FALSE)</f>
        <v>1</v>
      </c>
      <c r="O437" s="16">
        <f>VLOOKUP(B437,[1]GD_LCD_HS_LNS!$B$4:$F$469,5,FALSE)</f>
        <v>1.47</v>
      </c>
      <c r="P437" s="17">
        <f>VLOOKUP(B437,[1]RPT_LNS_LUONG_CHE_DO!$B$5:$BC$548,54,FALSE)</f>
        <v>5953500</v>
      </c>
      <c r="Q437" s="17">
        <f>VLOOKUP(B437,[1]RPT_LNS_LUONG_CHE_DO!$B$5:$CD$916,81,FALSE)</f>
        <v>0</v>
      </c>
      <c r="R437" s="17">
        <f>VLOOKUP(B437,[1]RPT_PHU_CAP_TN!$B$5:$G$992,6,FALSE)</f>
        <v>0</v>
      </c>
      <c r="S437" s="17">
        <f>VLOOKUP(B437,[1]RPT_TIEN_AN_TRUA!$B$5:$I$993,8,FALSE)</f>
        <v>680000</v>
      </c>
      <c r="T437" s="17">
        <f>VLOOKUP(B437,[1]RPT_LNS_LUONG_CHE_DO!$B$5:$BX$920,75,FALSE)+VLOOKUP(B437,[1]RPT_LNS_LUONG_CHE_DO!$B$5:$BY$920,76,FALSE)</f>
        <v>0</v>
      </c>
      <c r="U437" s="13">
        <f>VLOOKUP(B437,[1]RPT_CAC_KHOAN_GIAM_TRU!$B$4:$I$472,7,FALSE) + VLOOKUP(B437,[1]RPT_CAC_KHOAN_GIAM_TRU!$B$4:$I$472,8,FALSE)</f>
        <v>0</v>
      </c>
      <c r="V437" s="17">
        <f t="shared" si="8"/>
        <v>6633500</v>
      </c>
      <c r="W437" s="18">
        <f>VLOOKUP(B437,[1]RPT_BAO_HIEM!$B$5:$N$992,11,FALSE)</f>
        <v>248000</v>
      </c>
      <c r="X437" s="18">
        <f>VLOOKUP(B437,[1]RPT_BAO_HIEM!$B$5:$N$992,12,FALSE)</f>
        <v>46500</v>
      </c>
      <c r="Y437" s="18">
        <f>VLOOKUP(B437,[1]RPT_BAO_HIEM!$B$5:$N$992,13,FALSE)</f>
        <v>31000</v>
      </c>
      <c r="Z437" s="19">
        <f>MIN(VLOOKUP(B437,[1]RPT_DOAN_PHI!$B$5:$H$894,7,FALSE),115000)</f>
        <v>31000</v>
      </c>
      <c r="AA437" s="18">
        <f>VLOOKUP(B437,[1]RPT_THUE!$B$5:$H$850,7,FALSE)</f>
        <v>0</v>
      </c>
      <c r="AB437" s="18">
        <f t="shared" si="9"/>
        <v>356500</v>
      </c>
      <c r="AC437" s="20">
        <f t="shared" si="10"/>
        <v>6277000</v>
      </c>
      <c r="AD437" s="20"/>
      <c r="AE437" s="20"/>
      <c r="AF437" s="20">
        <f t="shared" si="11"/>
        <v>6277000</v>
      </c>
    </row>
    <row r="438" spans="1:32" ht="19.5" customHeight="1">
      <c r="A438" s="12">
        <f t="shared" si="14"/>
        <v>432</v>
      </c>
      <c r="B438" s="40">
        <f>[1]GD_CHUNG!B444</f>
        <v>13748</v>
      </c>
      <c r="C438" s="42" t="str">
        <f>[1]GD_CHUNG!C444</f>
        <v>Thiều Thị Thu Lan</v>
      </c>
      <c r="D438" s="42" t="str">
        <f>[1]GD_CHUNG!D444</f>
        <v>Nv vệ sinh</v>
      </c>
      <c r="E438" s="13" t="str">
        <f>[1]GD_CHUNG!G444</f>
        <v>HD1N</v>
      </c>
      <c r="F438" s="14">
        <v>3500000</v>
      </c>
      <c r="G438" s="55">
        <v>19023031512027</v>
      </c>
      <c r="H438" s="15">
        <f>VLOOKUP(B438,[1]GD_CHAM_CONG!$C$6:$AN$934,38,FALSE)</f>
        <v>27</v>
      </c>
      <c r="I438" s="15">
        <f>VLOOKUP(B438,[1]GD_CHAM_CONG!$C$6:$AS$934,39,FALSE)+VLOOKUP(B438,[1]GD_CHAM_CONG!$C$6:$AS$934,40,FALSE)+VLOOKUP(B438,[1]GD_CHAM_CONG!$C$6:$AS$934,41,FALSE)+VLOOKUP(B438,[1]GD_CHAM_CONG!$C$6:$AS$934,42,FALSE)+VLOOKUP(B438,[1]GD_CHAM_CONG!$C$6:$AS$934,43,FALSE)</f>
        <v>0</v>
      </c>
      <c r="J438" s="15">
        <f>VLOOKUP(B438,[1]GD_CHAM_CONG!$C$6:$AV$934,44,FALSE)+VLOOKUP(B438,[1]GD_CHAM_CONG!$C$6:$AV$934,45,FALSE)+VLOOKUP(B438,[1]GD_CHAM_CONG!$C$6:$AV$934,46,FALSE)</f>
        <v>0</v>
      </c>
      <c r="K438" s="15">
        <f>VLOOKUP(B438,[1]GD_CHAM_CONG!$C$6:$AW$934,47,FALSE)</f>
        <v>0</v>
      </c>
      <c r="L438" s="15">
        <f>VLOOKUP(B438,[1]GD_CHAM_CONG!$C$6:$AZ$934,48,FALSE)</f>
        <v>0</v>
      </c>
      <c r="M438" s="15">
        <f>VLOOKUP(B438,[1]GD_CHAM_CONG!$C$6:$BF$934,50,FALSE)+VLOOKUP(B438,[1]GD_CHAM_CONG!$C$6:$BF$934,51,FALSE)+VLOOKUP(B438,[1]GD_CHAM_CONG!$C$6:$BF$934,52,FALSE)+VLOOKUP(B438,[1]GD_CHAM_CONG!$C$6:$BF$934,53,FALSE)+VLOOKUP(B438,[1]GD_CHAM_CONG!$C$6:$BF$934,54,FALSE)</f>
        <v>0</v>
      </c>
      <c r="N438" s="16">
        <f>VLOOKUP(B438,[1]GD_CHAM_CONG!$C$1:$BK$473,61,FALSE)</f>
        <v>1</v>
      </c>
      <c r="O438" s="16">
        <f>VLOOKUP(B438,[1]GD_LCD_HS_LNS!$B$4:$F$469,5,FALSE)</f>
        <v>1.47</v>
      </c>
      <c r="P438" s="17">
        <f>VLOOKUP(B438,[1]RPT_LNS_LUONG_CHE_DO!$B$5:$BC$548,54,FALSE)</f>
        <v>5953500</v>
      </c>
      <c r="Q438" s="17">
        <f>VLOOKUP(B438,[1]RPT_LNS_LUONG_CHE_DO!$B$5:$CD$916,81,FALSE)</f>
        <v>0</v>
      </c>
      <c r="R438" s="17">
        <f>VLOOKUP(B438,[1]RPT_PHU_CAP_TN!$B$5:$G$992,6,FALSE)</f>
        <v>0</v>
      </c>
      <c r="S438" s="17">
        <f>VLOOKUP(B438,[1]RPT_TIEN_AN_TRUA!$B$5:$I$993,8,FALSE)</f>
        <v>680000</v>
      </c>
      <c r="T438" s="17">
        <f>VLOOKUP(B438,[1]RPT_LNS_LUONG_CHE_DO!$B$5:$BX$920,75,FALSE)+VLOOKUP(B438,[1]RPT_LNS_LUONG_CHE_DO!$B$5:$BY$920,76,FALSE)</f>
        <v>0</v>
      </c>
      <c r="U438" s="13">
        <f>VLOOKUP(B438,[1]RPT_CAC_KHOAN_GIAM_TRU!$B$4:$I$472,7,FALSE) + VLOOKUP(B438,[1]RPT_CAC_KHOAN_GIAM_TRU!$B$4:$I$472,8,FALSE)</f>
        <v>0</v>
      </c>
      <c r="V438" s="17">
        <f t="shared" si="8"/>
        <v>6633500</v>
      </c>
      <c r="W438" s="18">
        <f>VLOOKUP(B438,[1]RPT_BAO_HIEM!$B$5:$N$992,11,FALSE)</f>
        <v>248000</v>
      </c>
      <c r="X438" s="18">
        <f>VLOOKUP(B438,[1]RPT_BAO_HIEM!$B$5:$N$992,12,FALSE)</f>
        <v>46500</v>
      </c>
      <c r="Y438" s="18">
        <f>VLOOKUP(B438,[1]RPT_BAO_HIEM!$B$5:$N$992,13,FALSE)</f>
        <v>31000</v>
      </c>
      <c r="Z438" s="19">
        <f>MIN(VLOOKUP(B438,[1]RPT_DOAN_PHI!$B$5:$H$894,7,FALSE),115000)</f>
        <v>31000</v>
      </c>
      <c r="AA438" s="18">
        <f>VLOOKUP(B438,[1]RPT_THUE!$B$5:$H$850,7,FALSE)</f>
        <v>0</v>
      </c>
      <c r="AB438" s="18">
        <f t="shared" si="9"/>
        <v>356500</v>
      </c>
      <c r="AC438" s="20">
        <f t="shared" si="10"/>
        <v>6277000</v>
      </c>
      <c r="AD438" s="20"/>
      <c r="AE438" s="20"/>
      <c r="AF438" s="20">
        <f t="shared" si="11"/>
        <v>6277000</v>
      </c>
    </row>
    <row r="439" spans="1:32" ht="19.5" customHeight="1">
      <c r="A439" s="12">
        <f t="shared" si="14"/>
        <v>433</v>
      </c>
      <c r="B439" s="40">
        <f>[1]GD_CHUNG!B445</f>
        <v>13749</v>
      </c>
      <c r="C439" s="42" t="str">
        <f>[1]GD_CHUNG!C445</f>
        <v>Chu Phương Thảo</v>
      </c>
      <c r="D439" s="42" t="str">
        <f>[1]GD_CHUNG!D445</f>
        <v>Nv vệ sinh</v>
      </c>
      <c r="E439" s="13" t="str">
        <f>[1]GD_CHUNG!G445</f>
        <v>HD1N</v>
      </c>
      <c r="F439" s="14">
        <v>3500000</v>
      </c>
      <c r="G439" s="54">
        <v>19028308979019</v>
      </c>
      <c r="H439" s="15">
        <f>VLOOKUP(B439,[1]GD_CHAM_CONG!$C$6:$AN$934,38,FALSE)</f>
        <v>27</v>
      </c>
      <c r="I439" s="15">
        <f>VLOOKUP(B439,[1]GD_CHAM_CONG!$C$6:$AS$934,39,FALSE)+VLOOKUP(B439,[1]GD_CHAM_CONG!$C$6:$AS$934,40,FALSE)+VLOOKUP(B439,[1]GD_CHAM_CONG!$C$6:$AS$934,41,FALSE)+VLOOKUP(B439,[1]GD_CHAM_CONG!$C$6:$AS$934,42,FALSE)+VLOOKUP(B439,[1]GD_CHAM_CONG!$C$6:$AS$934,43,FALSE)</f>
        <v>0</v>
      </c>
      <c r="J439" s="15">
        <f>VLOOKUP(B439,[1]GD_CHAM_CONG!$C$6:$AV$934,44,FALSE)+VLOOKUP(B439,[1]GD_CHAM_CONG!$C$6:$AV$934,45,FALSE)+VLOOKUP(B439,[1]GD_CHAM_CONG!$C$6:$AV$934,46,FALSE)</f>
        <v>0</v>
      </c>
      <c r="K439" s="15">
        <f>VLOOKUP(B439,[1]GD_CHAM_CONG!$C$6:$AW$934,47,FALSE)</f>
        <v>0</v>
      </c>
      <c r="L439" s="15">
        <f>VLOOKUP(B439,[1]GD_CHAM_CONG!$C$6:$AZ$934,48,FALSE)</f>
        <v>0</v>
      </c>
      <c r="M439" s="15">
        <f>VLOOKUP(B439,[1]GD_CHAM_CONG!$C$6:$BF$934,50,FALSE)+VLOOKUP(B439,[1]GD_CHAM_CONG!$C$6:$BF$934,51,FALSE)+VLOOKUP(B439,[1]GD_CHAM_CONG!$C$6:$BF$934,52,FALSE)+VLOOKUP(B439,[1]GD_CHAM_CONG!$C$6:$BF$934,53,FALSE)+VLOOKUP(B439,[1]GD_CHAM_CONG!$C$6:$BF$934,54,FALSE)</f>
        <v>0</v>
      </c>
      <c r="N439" s="16">
        <f>VLOOKUP(B439,[1]GD_CHAM_CONG!$C$1:$BK$473,61,FALSE)</f>
        <v>1</v>
      </c>
      <c r="O439" s="16">
        <f>VLOOKUP(B439,[1]GD_LCD_HS_LNS!$B$4:$F$469,5,FALSE)</f>
        <v>1.47</v>
      </c>
      <c r="P439" s="17">
        <f>VLOOKUP(B439,[1]RPT_LNS_LUONG_CHE_DO!$B$5:$BC$548,54,FALSE)</f>
        <v>5953500</v>
      </c>
      <c r="Q439" s="17">
        <f>VLOOKUP(B439,[1]RPT_LNS_LUONG_CHE_DO!$B$5:$CD$916,81,FALSE)</f>
        <v>0</v>
      </c>
      <c r="R439" s="17">
        <f>VLOOKUP(B439,[1]RPT_PHU_CAP_TN!$B$5:$G$992,6,FALSE)</f>
        <v>0</v>
      </c>
      <c r="S439" s="17">
        <f>VLOOKUP(B439,[1]RPT_TIEN_AN_TRUA!$B$5:$I$993,8,FALSE)</f>
        <v>680000</v>
      </c>
      <c r="T439" s="17">
        <f>VLOOKUP(B439,[1]RPT_LNS_LUONG_CHE_DO!$B$5:$BX$920,75,FALSE)+VLOOKUP(B439,[1]RPT_LNS_LUONG_CHE_DO!$B$5:$BY$920,76,FALSE)</f>
        <v>0</v>
      </c>
      <c r="U439" s="13">
        <f>VLOOKUP(B439,[1]RPT_CAC_KHOAN_GIAM_TRU!$B$4:$I$472,7,FALSE) + VLOOKUP(B439,[1]RPT_CAC_KHOAN_GIAM_TRU!$B$4:$I$472,8,FALSE)</f>
        <v>0</v>
      </c>
      <c r="V439" s="17">
        <f t="shared" si="8"/>
        <v>6633500</v>
      </c>
      <c r="W439" s="18">
        <f>VLOOKUP(B439,[1]RPT_BAO_HIEM!$B$5:$N$992,11,FALSE)</f>
        <v>248000</v>
      </c>
      <c r="X439" s="18">
        <f>VLOOKUP(B439,[1]RPT_BAO_HIEM!$B$5:$N$992,12,FALSE)</f>
        <v>46500</v>
      </c>
      <c r="Y439" s="18">
        <f>VLOOKUP(B439,[1]RPT_BAO_HIEM!$B$5:$N$992,13,FALSE)</f>
        <v>31000</v>
      </c>
      <c r="Z439" s="19">
        <f>MIN(VLOOKUP(B439,[1]RPT_DOAN_PHI!$B$5:$H$894,7,FALSE),115000)</f>
        <v>31000</v>
      </c>
      <c r="AA439" s="18">
        <f>VLOOKUP(B439,[1]RPT_THUE!$B$5:$H$850,7,FALSE)</f>
        <v>0</v>
      </c>
      <c r="AB439" s="18">
        <f t="shared" si="9"/>
        <v>356500</v>
      </c>
      <c r="AC439" s="20">
        <f t="shared" si="10"/>
        <v>6277000</v>
      </c>
      <c r="AD439" s="20"/>
      <c r="AE439" s="20"/>
      <c r="AF439" s="20">
        <f t="shared" si="11"/>
        <v>6277000</v>
      </c>
    </row>
    <row r="440" spans="1:32" ht="19.5" customHeight="1">
      <c r="A440" s="12">
        <f t="shared" si="14"/>
        <v>434</v>
      </c>
      <c r="B440" s="40">
        <f>[1]GD_CHUNG!B446</f>
        <v>11082</v>
      </c>
      <c r="C440" s="42" t="str">
        <f>[1]GD_CHUNG!C446</f>
        <v>Hoàng Trung Dũng</v>
      </c>
      <c r="D440" s="42" t="str">
        <f>[1]GD_CHUNG!D446</f>
        <v>CV Kỹ thuật</v>
      </c>
      <c r="E440" s="13" t="str">
        <f>[1]GD_CHUNG!G446</f>
        <v>HD3N</v>
      </c>
      <c r="F440" s="14">
        <f>VLOOKUP(B440,[1]GD_LCD_HS_LNS!$B$4:$E$993,4,FALSE)</f>
        <v>4534000</v>
      </c>
      <c r="G440" s="54">
        <f>VLOOKUP(B440,[1]GD_CHUNG!$B$5:$N$532,13,FALSE)</f>
        <v>19026970112014</v>
      </c>
      <c r="H440" s="15">
        <f>VLOOKUP(B440,[1]GD_CHAM_CONG!$C$6:$AN$934,38,FALSE)</f>
        <v>27</v>
      </c>
      <c r="I440" s="15">
        <f>VLOOKUP(B440,[1]GD_CHAM_CONG!$C$6:$AS$934,39,FALSE)+VLOOKUP(B440,[1]GD_CHAM_CONG!$C$6:$AS$934,40,FALSE)+VLOOKUP(B440,[1]GD_CHAM_CONG!$C$6:$AS$934,41,FALSE)+VLOOKUP(B440,[1]GD_CHAM_CONG!$C$6:$AS$934,42,FALSE)+VLOOKUP(B440,[1]GD_CHAM_CONG!$C$6:$AS$934,43,FALSE)</f>
        <v>0</v>
      </c>
      <c r="J440" s="15">
        <f>VLOOKUP(B440,[1]GD_CHAM_CONG!$C$6:$AV$934,44,FALSE)+VLOOKUP(B440,[1]GD_CHAM_CONG!$C$6:$AV$934,45,FALSE)+VLOOKUP(B440,[1]GD_CHAM_CONG!$C$6:$AV$934,46,FALSE)</f>
        <v>0</v>
      </c>
      <c r="K440" s="15">
        <f>VLOOKUP(B440,[1]GD_CHAM_CONG!$C$6:$AW$934,47,FALSE)</f>
        <v>0</v>
      </c>
      <c r="L440" s="15">
        <f>VLOOKUP(B440,[1]GD_CHAM_CONG!$C$6:$AZ$934,48,FALSE)</f>
        <v>0</v>
      </c>
      <c r="M440" s="15">
        <f>VLOOKUP(B440,[1]GD_CHAM_CONG!$C$6:$BF$934,50,FALSE)+VLOOKUP(B440,[1]GD_CHAM_CONG!$C$6:$BF$934,51,FALSE)+VLOOKUP(B440,[1]GD_CHAM_CONG!$C$6:$BF$934,52,FALSE)+VLOOKUP(B440,[1]GD_CHAM_CONG!$C$6:$BF$934,53,FALSE)+VLOOKUP(B440,[1]GD_CHAM_CONG!$C$6:$BF$934,54,FALSE)</f>
        <v>0</v>
      </c>
      <c r="N440" s="16">
        <f>VLOOKUP(B440,[1]GD_CHAM_CONG!$C$1:$BK$473,61,FALSE)</f>
        <v>1</v>
      </c>
      <c r="O440" s="16">
        <f>VLOOKUP(B440,[1]GD_LCD_HS_LNS!$B$4:$F$469,5,FALSE)</f>
        <v>2.6</v>
      </c>
      <c r="P440" s="17">
        <f>VLOOKUP(B440,[1]RPT_LNS_LUONG_CHE_DO!$B$5:$BC$548,54,FALSE)</f>
        <v>11700000</v>
      </c>
      <c r="Q440" s="17">
        <f>VLOOKUP(B440,[1]RPT_LNS_LUONG_CHE_DO!$B$5:$CD$916,81,FALSE)</f>
        <v>0</v>
      </c>
      <c r="R440" s="17">
        <f>VLOOKUP(B440,[1]RPT_PHU_CAP_TN!$B$5:$G$992,6,FALSE)</f>
        <v>0</v>
      </c>
      <c r="S440" s="17">
        <f>VLOOKUP(B440,[1]RPT_TIEN_AN_TRUA!$B$5:$I$993,8,FALSE)</f>
        <v>680000</v>
      </c>
      <c r="T440" s="17">
        <f>VLOOKUP(B440,[1]RPT_LNS_LUONG_CHE_DO!$B$5:$BX$920,75,FALSE)+VLOOKUP(B440,[1]RPT_LNS_LUONG_CHE_DO!$B$5:$BY$920,76,FALSE)</f>
        <v>0</v>
      </c>
      <c r="U440" s="13">
        <f>VLOOKUP(B440,[1]RPT_CAC_KHOAN_GIAM_TRU!$B$4:$I$472,7,FALSE) + VLOOKUP(B440,[1]RPT_CAC_KHOAN_GIAM_TRU!$B$4:$I$472,8,FALSE)</f>
        <v>0</v>
      </c>
      <c r="V440" s="17">
        <f t="shared" si="8"/>
        <v>12380000</v>
      </c>
      <c r="W440" s="18">
        <f>VLOOKUP(B440,[1]RPT_BAO_HIEM!$B$5:$N$992,11,FALSE)</f>
        <v>362720</v>
      </c>
      <c r="X440" s="18">
        <f>VLOOKUP(B440,[1]RPT_BAO_HIEM!$B$5:$N$992,12,FALSE)</f>
        <v>68010</v>
      </c>
      <c r="Y440" s="18">
        <f>VLOOKUP(B440,[1]RPT_BAO_HIEM!$B$5:$N$992,13,FALSE)</f>
        <v>45340</v>
      </c>
      <c r="Z440" s="19">
        <f>MIN(VLOOKUP(B440,[1]RPT_DOAN_PHI!$B$5:$H$894,7,FALSE),115000)</f>
        <v>45340</v>
      </c>
      <c r="AA440" s="18">
        <f>VLOOKUP(B440,[1]RPT_THUE!$B$5:$H$850,7,FALSE)</f>
        <v>0</v>
      </c>
      <c r="AB440" s="18">
        <f t="shared" si="9"/>
        <v>521410</v>
      </c>
      <c r="AC440" s="20">
        <f t="shared" si="10"/>
        <v>11858590</v>
      </c>
      <c r="AD440" s="20"/>
      <c r="AE440" s="20"/>
      <c r="AF440" s="20">
        <f t="shared" si="11"/>
        <v>11858590</v>
      </c>
    </row>
    <row r="441" spans="1:32" ht="19.5" customHeight="1">
      <c r="A441" s="12">
        <f t="shared" si="14"/>
        <v>435</v>
      </c>
      <c r="B441" s="40">
        <f>[1]GD_CHUNG!B447</f>
        <v>11083</v>
      </c>
      <c r="C441" s="42" t="str">
        <f>[1]GD_CHUNG!C447</f>
        <v>Bùi Văn Nam</v>
      </c>
      <c r="D441" s="42" t="str">
        <f>[1]GD_CHUNG!D447</f>
        <v>CV Kỹ thuật</v>
      </c>
      <c r="E441" s="13" t="str">
        <f>[1]GD_CHUNG!G447</f>
        <v>HD3N</v>
      </c>
      <c r="F441" s="14">
        <f>VLOOKUP(B441,[1]GD_LCD_HS_LNS!$B$4:$E$993,4,FALSE)</f>
        <v>4534000</v>
      </c>
      <c r="G441" s="54">
        <f>VLOOKUP(B441,[1]GD_CHUNG!$B$5:$N$532,13,FALSE)</f>
        <v>19026970113010</v>
      </c>
      <c r="H441" s="15">
        <f>VLOOKUP(B441,[1]GD_CHAM_CONG!$C$6:$AN$934,38,FALSE)</f>
        <v>27</v>
      </c>
      <c r="I441" s="15">
        <f>VLOOKUP(B441,[1]GD_CHAM_CONG!$C$6:$AS$934,39,FALSE)+VLOOKUP(B441,[1]GD_CHAM_CONG!$C$6:$AS$934,40,FALSE)+VLOOKUP(B441,[1]GD_CHAM_CONG!$C$6:$AS$934,41,FALSE)+VLOOKUP(B441,[1]GD_CHAM_CONG!$C$6:$AS$934,42,FALSE)+VLOOKUP(B441,[1]GD_CHAM_CONG!$C$6:$AS$934,43,FALSE)</f>
        <v>0</v>
      </c>
      <c r="J441" s="15">
        <f>VLOOKUP(B441,[1]GD_CHAM_CONG!$C$6:$AV$934,44,FALSE)+VLOOKUP(B441,[1]GD_CHAM_CONG!$C$6:$AV$934,45,FALSE)+VLOOKUP(B441,[1]GD_CHAM_CONG!$C$6:$AV$934,46,FALSE)</f>
        <v>0</v>
      </c>
      <c r="K441" s="15">
        <f>VLOOKUP(B441,[1]GD_CHAM_CONG!$C$6:$AW$934,47,FALSE)</f>
        <v>0</v>
      </c>
      <c r="L441" s="15">
        <f>VLOOKUP(B441,[1]GD_CHAM_CONG!$C$6:$AZ$934,48,FALSE)</f>
        <v>0</v>
      </c>
      <c r="M441" s="15">
        <f>VLOOKUP(B441,[1]GD_CHAM_CONG!$C$6:$BF$934,50,FALSE)+VLOOKUP(B441,[1]GD_CHAM_CONG!$C$6:$BF$934,51,FALSE)+VLOOKUP(B441,[1]GD_CHAM_CONG!$C$6:$BF$934,52,FALSE)+VLOOKUP(B441,[1]GD_CHAM_CONG!$C$6:$BF$934,53,FALSE)+VLOOKUP(B441,[1]GD_CHAM_CONG!$C$6:$BF$934,54,FALSE)</f>
        <v>0</v>
      </c>
      <c r="N441" s="16">
        <f>VLOOKUP(B441,[1]GD_CHAM_CONG!$C$1:$BK$473,61,FALSE)</f>
        <v>1</v>
      </c>
      <c r="O441" s="16">
        <f>VLOOKUP(B441,[1]GD_LCD_HS_LNS!$B$4:$F$469,5,FALSE)</f>
        <v>2.6</v>
      </c>
      <c r="P441" s="17">
        <f>VLOOKUP(B441,[1]RPT_LNS_LUONG_CHE_DO!$B$5:$BC$548,54,FALSE)</f>
        <v>11700000</v>
      </c>
      <c r="Q441" s="17">
        <f>VLOOKUP(B441,[1]RPT_LNS_LUONG_CHE_DO!$B$5:$CD$916,81,FALSE)</f>
        <v>0</v>
      </c>
      <c r="R441" s="17">
        <f>VLOOKUP(B441,[1]RPT_PHU_CAP_TN!$B$5:$G$992,6,FALSE)</f>
        <v>0</v>
      </c>
      <c r="S441" s="17">
        <f>VLOOKUP(B441,[1]RPT_TIEN_AN_TRUA!$B$5:$I$993,8,FALSE)</f>
        <v>680000</v>
      </c>
      <c r="T441" s="17">
        <f>VLOOKUP(B441,[1]RPT_LNS_LUONG_CHE_DO!$B$5:$BX$920,75,FALSE)+VLOOKUP(B441,[1]RPT_LNS_LUONG_CHE_DO!$B$5:$BY$920,76,FALSE)</f>
        <v>0</v>
      </c>
      <c r="U441" s="13">
        <f>VLOOKUP(B441,[1]RPT_CAC_KHOAN_GIAM_TRU!$B$4:$I$472,7,FALSE) + VLOOKUP(B441,[1]RPT_CAC_KHOAN_GIAM_TRU!$B$4:$I$472,8,FALSE)</f>
        <v>0</v>
      </c>
      <c r="V441" s="17">
        <f t="shared" si="8"/>
        <v>12380000</v>
      </c>
      <c r="W441" s="18">
        <f>VLOOKUP(B441,[1]RPT_BAO_HIEM!$B$5:$N$992,11,FALSE)</f>
        <v>362720</v>
      </c>
      <c r="X441" s="18">
        <f>VLOOKUP(B441,[1]RPT_BAO_HIEM!$B$5:$N$992,12,FALSE)</f>
        <v>68010</v>
      </c>
      <c r="Y441" s="18">
        <f>VLOOKUP(B441,[1]RPT_BAO_HIEM!$B$5:$N$992,13,FALSE)</f>
        <v>45340</v>
      </c>
      <c r="Z441" s="19">
        <f>MIN(VLOOKUP(B441,[1]RPT_DOAN_PHI!$B$5:$H$894,7,FALSE),115000)</f>
        <v>45340</v>
      </c>
      <c r="AA441" s="18">
        <f>VLOOKUP(B441,[1]RPT_THUE!$B$5:$H$850,7,FALSE)</f>
        <v>111196.5</v>
      </c>
      <c r="AB441" s="18">
        <f t="shared" si="9"/>
        <v>632606.5</v>
      </c>
      <c r="AC441" s="20">
        <f t="shared" si="10"/>
        <v>11747393.5</v>
      </c>
      <c r="AD441" s="20"/>
      <c r="AE441" s="20"/>
      <c r="AF441" s="20">
        <f t="shared" si="11"/>
        <v>11747393.5</v>
      </c>
    </row>
    <row r="442" spans="1:32" ht="19.5" customHeight="1">
      <c r="A442" s="12">
        <f t="shared" si="14"/>
        <v>436</v>
      </c>
      <c r="B442" s="40">
        <f>[1]GD_CHUNG!B448</f>
        <v>10643</v>
      </c>
      <c r="C442" s="42" t="str">
        <f>[1]GD_CHUNG!C448</f>
        <v>Nguyễn Văn Thành</v>
      </c>
      <c r="D442" s="42" t="str">
        <f>[1]GD_CHUNG!D448</f>
        <v>KTV mặt đất</v>
      </c>
      <c r="E442" s="13" t="str">
        <f>[1]GD_CHUNG!G448</f>
        <v>HDKX</v>
      </c>
      <c r="F442" s="14">
        <f>VLOOKUP(B442,[1]GD_LCD_HS_LNS!$B$4:$E$993,4,FALSE)</f>
        <v>3856000</v>
      </c>
      <c r="G442" s="54">
        <f>VLOOKUP(B442,[1]GD_CHUNG!$B$5:$N$532,13,FALSE)</f>
        <v>10523640469014</v>
      </c>
      <c r="H442" s="15">
        <f>VLOOKUP(B442,[1]GD_CHAM_CONG!$C$6:$AN$934,38,FALSE)</f>
        <v>27</v>
      </c>
      <c r="I442" s="15">
        <f>VLOOKUP(B442,[1]GD_CHAM_CONG!$C$6:$AS$934,39,FALSE)+VLOOKUP(B442,[1]GD_CHAM_CONG!$C$6:$AS$934,40,FALSE)+VLOOKUP(B442,[1]GD_CHAM_CONG!$C$6:$AS$934,41,FALSE)+VLOOKUP(B442,[1]GD_CHAM_CONG!$C$6:$AS$934,42,FALSE)+VLOOKUP(B442,[1]GD_CHAM_CONG!$C$6:$AS$934,43,FALSE)</f>
        <v>0</v>
      </c>
      <c r="J442" s="15">
        <f>VLOOKUP(B442,[1]GD_CHAM_CONG!$C$6:$AV$934,44,FALSE)+VLOOKUP(B442,[1]GD_CHAM_CONG!$C$6:$AV$934,45,FALSE)+VLOOKUP(B442,[1]GD_CHAM_CONG!$C$6:$AV$934,46,FALSE)</f>
        <v>0</v>
      </c>
      <c r="K442" s="15">
        <f>VLOOKUP(B442,[1]GD_CHAM_CONG!$C$6:$AW$934,47,FALSE)</f>
        <v>0</v>
      </c>
      <c r="L442" s="15">
        <f>VLOOKUP(B442,[1]GD_CHAM_CONG!$C$6:$AZ$934,48,FALSE)</f>
        <v>0</v>
      </c>
      <c r="M442" s="15">
        <f>VLOOKUP(B442,[1]GD_CHAM_CONG!$C$6:$BF$934,50,FALSE)+VLOOKUP(B442,[1]GD_CHAM_CONG!$C$6:$BF$934,51,FALSE)+VLOOKUP(B442,[1]GD_CHAM_CONG!$C$6:$BF$934,52,FALSE)+VLOOKUP(B442,[1]GD_CHAM_CONG!$C$6:$BF$934,53,FALSE)+VLOOKUP(B442,[1]GD_CHAM_CONG!$C$6:$BF$934,54,FALSE)</f>
        <v>0</v>
      </c>
      <c r="N442" s="16">
        <f>VLOOKUP(B442,[1]GD_CHAM_CONG!$C$1:$BK$473,61,FALSE)</f>
        <v>1</v>
      </c>
      <c r="O442" s="16">
        <f>VLOOKUP(B442,[1]GD_LCD_HS_LNS!$B$4:$F$469,5,FALSE)</f>
        <v>2.2000000000000002</v>
      </c>
      <c r="P442" s="17">
        <f>VLOOKUP(B442,[1]RPT_LNS_LUONG_CHE_DO!$B$5:$BC$548,54,FALSE)</f>
        <v>9900000</v>
      </c>
      <c r="Q442" s="17">
        <f>VLOOKUP(B442,[1]RPT_LNS_LUONG_CHE_DO!$B$5:$CD$916,81,FALSE)</f>
        <v>0</v>
      </c>
      <c r="R442" s="17">
        <f>VLOOKUP(B442,[1]RPT_PHU_CAP_TN!$B$5:$G$992,6,FALSE)</f>
        <v>0</v>
      </c>
      <c r="S442" s="17">
        <f>VLOOKUP(B442,[1]RPT_TIEN_AN_TRUA!$B$5:$I$993,8,FALSE)</f>
        <v>680000</v>
      </c>
      <c r="T442" s="17">
        <f>VLOOKUP(B442,[1]RPT_LNS_LUONG_CHE_DO!$B$5:$BX$920,75,FALSE)+VLOOKUP(B442,[1]RPT_LNS_LUONG_CHE_DO!$B$5:$BY$920,76,FALSE)</f>
        <v>444923.07692307694</v>
      </c>
      <c r="U442" s="13">
        <f>VLOOKUP(B442,[1]RPT_CAC_KHOAN_GIAM_TRU!$B$4:$I$472,7,FALSE) + VLOOKUP(B442,[1]RPT_CAC_KHOAN_GIAM_TRU!$B$4:$I$472,8,FALSE)</f>
        <v>148307.69230769231</v>
      </c>
      <c r="V442" s="17">
        <f t="shared" si="8"/>
        <v>11024923.076923076</v>
      </c>
      <c r="W442" s="18">
        <f>VLOOKUP(B442,[1]RPT_BAO_HIEM!$B$5:$N$992,11,FALSE)</f>
        <v>308480</v>
      </c>
      <c r="X442" s="18">
        <f>VLOOKUP(B442,[1]RPT_BAO_HIEM!$B$5:$N$992,12,FALSE)</f>
        <v>57840</v>
      </c>
      <c r="Y442" s="18">
        <f>VLOOKUP(B442,[1]RPT_BAO_HIEM!$B$5:$N$992,13,FALSE)</f>
        <v>38560</v>
      </c>
      <c r="Z442" s="19">
        <f>MIN(VLOOKUP(B442,[1]RPT_DOAN_PHI!$B$5:$H$894,7,FALSE),115000)</f>
        <v>38560</v>
      </c>
      <c r="AA442" s="18">
        <f>VLOOKUP(B442,[1]RPT_THUE!$B$5:$H$850,7,FALSE)</f>
        <v>0</v>
      </c>
      <c r="AB442" s="18">
        <f t="shared" si="9"/>
        <v>443440</v>
      </c>
      <c r="AC442" s="20">
        <f t="shared" si="10"/>
        <v>10581483.076923076</v>
      </c>
      <c r="AD442" s="20"/>
      <c r="AE442" s="21"/>
      <c r="AF442" s="20">
        <f t="shared" si="11"/>
        <v>10581483.076923076</v>
      </c>
    </row>
    <row r="443" spans="1:32" ht="19.5" customHeight="1">
      <c r="A443" s="12">
        <f t="shared" si="14"/>
        <v>437</v>
      </c>
      <c r="B443" s="40">
        <f>[1]GD_CHUNG!B449</f>
        <v>13049</v>
      </c>
      <c r="C443" s="42" t="str">
        <f>[1]GD_CHUNG!C449</f>
        <v>Nguyễn Đức Anh</v>
      </c>
      <c r="D443" s="42" t="str">
        <f>[1]GD_CHUNG!D449</f>
        <v>Nhân viên kỹ thuật</v>
      </c>
      <c r="E443" s="13" t="str">
        <f>[1]GD_CHUNG!G449</f>
        <v>HD3N</v>
      </c>
      <c r="F443" s="14">
        <f>VLOOKUP(B443,[1]GD_LCD_HS_LNS!$B$4:$E$993,4,FALSE)</f>
        <v>4166000</v>
      </c>
      <c r="G443" s="54">
        <f>VLOOKUP(B443,[1]GD_CHUNG!$B$5:$N$532,13,FALSE)</f>
        <v>19028834678015</v>
      </c>
      <c r="H443" s="15">
        <f>VLOOKUP(B443,[1]GD_CHAM_CONG!$C$6:$AN$934,38,FALSE)</f>
        <v>27</v>
      </c>
      <c r="I443" s="15">
        <f>VLOOKUP(B443,[1]GD_CHAM_CONG!$C$6:$AS$934,39,FALSE)+VLOOKUP(B443,[1]GD_CHAM_CONG!$C$6:$AS$934,40,FALSE)+VLOOKUP(B443,[1]GD_CHAM_CONG!$C$6:$AS$934,41,FALSE)+VLOOKUP(B443,[1]GD_CHAM_CONG!$C$6:$AS$934,42,FALSE)+VLOOKUP(B443,[1]GD_CHAM_CONG!$C$6:$AS$934,43,FALSE)</f>
        <v>0</v>
      </c>
      <c r="J443" s="15">
        <f>VLOOKUP(B443,[1]GD_CHAM_CONG!$C$6:$AV$934,44,FALSE)+VLOOKUP(B443,[1]GD_CHAM_CONG!$C$6:$AV$934,45,FALSE)+VLOOKUP(B443,[1]GD_CHAM_CONG!$C$6:$AV$934,46,FALSE)</f>
        <v>0</v>
      </c>
      <c r="K443" s="15">
        <f>VLOOKUP(B443,[1]GD_CHAM_CONG!$C$6:$AW$934,47,FALSE)</f>
        <v>0</v>
      </c>
      <c r="L443" s="15">
        <f>VLOOKUP(B443,[1]GD_CHAM_CONG!$C$6:$AZ$934,48,FALSE)</f>
        <v>0</v>
      </c>
      <c r="M443" s="15">
        <f>VLOOKUP(B443,[1]GD_CHAM_CONG!$C$6:$BF$934,50,FALSE)+VLOOKUP(B443,[1]GD_CHAM_CONG!$C$6:$BF$934,51,FALSE)+VLOOKUP(B443,[1]GD_CHAM_CONG!$C$6:$BF$934,52,FALSE)+VLOOKUP(B443,[1]GD_CHAM_CONG!$C$6:$BF$934,53,FALSE)+VLOOKUP(B443,[1]GD_CHAM_CONG!$C$6:$BF$934,54,FALSE)</f>
        <v>0</v>
      </c>
      <c r="N443" s="16">
        <f>VLOOKUP(B443,[1]GD_CHAM_CONG!$C$1:$BK$473,61,FALSE)</f>
        <v>0.76</v>
      </c>
      <c r="O443" s="16">
        <f>VLOOKUP(B443,[1]GD_LCD_HS_LNS!$B$4:$F$469,5,FALSE)</f>
        <v>1.85</v>
      </c>
      <c r="P443" s="17">
        <f>VLOOKUP(B443,[1]RPT_LNS_LUONG_CHE_DO!$B$5:$BC$548,54,FALSE)</f>
        <v>6327000.0000000009</v>
      </c>
      <c r="Q443" s="17">
        <f>VLOOKUP(B443,[1]RPT_LNS_LUONG_CHE_DO!$B$5:$CD$916,81,FALSE)</f>
        <v>0</v>
      </c>
      <c r="R443" s="17">
        <f>VLOOKUP(B443,[1]RPT_PHU_CAP_TN!$B$5:$G$992,6,FALSE)</f>
        <v>0</v>
      </c>
      <c r="S443" s="17">
        <f>VLOOKUP(B443,[1]RPT_TIEN_AN_TRUA!$B$5:$I$993,8,FALSE)</f>
        <v>680000</v>
      </c>
      <c r="T443" s="17">
        <f>VLOOKUP(B443,[1]RPT_LNS_LUONG_CHE_DO!$B$5:$BX$920,75,FALSE)+VLOOKUP(B443,[1]RPT_LNS_LUONG_CHE_DO!$B$5:$BY$920,76,FALSE)</f>
        <v>0</v>
      </c>
      <c r="U443" s="13">
        <f>VLOOKUP(B443,[1]RPT_CAC_KHOAN_GIAM_TRU!$B$4:$I$472,7,FALSE) + VLOOKUP(B443,[1]RPT_CAC_KHOAN_GIAM_TRU!$B$4:$I$472,8,FALSE)</f>
        <v>0</v>
      </c>
      <c r="V443" s="17">
        <f t="shared" si="8"/>
        <v>7007000.0000000009</v>
      </c>
      <c r="W443" s="18">
        <f>VLOOKUP(B443,[1]RPT_BAO_HIEM!$B$5:$N$992,11,FALSE)</f>
        <v>333280</v>
      </c>
      <c r="X443" s="18">
        <f>VLOOKUP(B443,[1]RPT_BAO_HIEM!$B$5:$N$992,12,FALSE)</f>
        <v>62490</v>
      </c>
      <c r="Y443" s="18">
        <f>VLOOKUP(B443,[1]RPT_BAO_HIEM!$B$5:$N$992,13,FALSE)</f>
        <v>41660</v>
      </c>
      <c r="Z443" s="19">
        <f>MIN(VLOOKUP(B443,[1]RPT_DOAN_PHI!$B$5:$H$894,7,FALSE),115000)</f>
        <v>41660</v>
      </c>
      <c r="AA443" s="18">
        <f>VLOOKUP(B443,[1]RPT_THUE!$B$5:$H$850,7,FALSE)</f>
        <v>0</v>
      </c>
      <c r="AB443" s="18">
        <f t="shared" si="9"/>
        <v>479090</v>
      </c>
      <c r="AC443" s="20">
        <f t="shared" si="10"/>
        <v>6527910.0000000009</v>
      </c>
      <c r="AD443" s="20"/>
      <c r="AE443" s="20"/>
      <c r="AF443" s="20">
        <f t="shared" si="11"/>
        <v>6527910.0000000009</v>
      </c>
    </row>
    <row r="444" spans="1:32" ht="19.5" customHeight="1">
      <c r="A444" s="12">
        <f t="shared" si="14"/>
        <v>438</v>
      </c>
      <c r="B444" s="40">
        <f>[1]GD_CHUNG!B450</f>
        <v>10595</v>
      </c>
      <c r="C444" s="42" t="str">
        <f>[1]GD_CHUNG!C450</f>
        <v>Lê Thị Mai</v>
      </c>
      <c r="D444" s="42" t="str">
        <f>[1]GD_CHUNG!D450</f>
        <v>Nhân viên kế toán</v>
      </c>
      <c r="E444" s="13" t="str">
        <f>[1]GD_CHUNG!G450</f>
        <v>HDKX</v>
      </c>
      <c r="F444" s="14">
        <v>4534000</v>
      </c>
      <c r="G444" s="54">
        <f>VLOOKUP(B444,[1]GD_CHUNG!$B$5:$N$532,13,FALSE)</f>
        <v>10524470158015</v>
      </c>
      <c r="H444" s="15">
        <f>VLOOKUP(B444,[1]GD_CHAM_CONG!$C$6:$AN$934,38,FALSE)</f>
        <v>23</v>
      </c>
      <c r="I444" s="15">
        <f>VLOOKUP(B444,[1]GD_CHAM_CONG!$C$6:$AS$934,39,FALSE)+VLOOKUP(B444,[1]GD_CHAM_CONG!$C$6:$AS$934,40,FALSE)+VLOOKUP(B444,[1]GD_CHAM_CONG!$C$6:$AS$934,41,FALSE)+VLOOKUP(B444,[1]GD_CHAM_CONG!$C$6:$AS$934,42,FALSE)+VLOOKUP(B444,[1]GD_CHAM_CONG!$C$6:$AS$934,43,FALSE)</f>
        <v>0</v>
      </c>
      <c r="J444" s="15">
        <f>VLOOKUP(B444,[1]GD_CHAM_CONG!$C$6:$AV$934,44,FALSE)+VLOOKUP(B444,[1]GD_CHAM_CONG!$C$6:$AV$934,45,FALSE)+VLOOKUP(B444,[1]GD_CHAM_CONG!$C$6:$AV$934,46,FALSE)</f>
        <v>0</v>
      </c>
      <c r="K444" s="15">
        <f>VLOOKUP(B444,[1]GD_CHAM_CONG!$C$6:$AW$934,47,FALSE)</f>
        <v>0</v>
      </c>
      <c r="L444" s="15">
        <f>VLOOKUP(B444,[1]GD_CHAM_CONG!$C$6:$AZ$934,48,FALSE)</f>
        <v>0</v>
      </c>
      <c r="M444" s="15">
        <f>VLOOKUP(B444,[1]GD_CHAM_CONG!$C$6:$BF$934,50,FALSE)+VLOOKUP(B444,[1]GD_CHAM_CONG!$C$6:$BF$934,51,FALSE)+VLOOKUP(B444,[1]GD_CHAM_CONG!$C$6:$BF$934,52,FALSE)+VLOOKUP(B444,[1]GD_CHAM_CONG!$C$6:$BF$934,53,FALSE)+VLOOKUP(B444,[1]GD_CHAM_CONG!$C$6:$BF$934,54,FALSE)</f>
        <v>0</v>
      </c>
      <c r="N444" s="16">
        <f>VLOOKUP(B444,[1]GD_CHAM_CONG!$C$1:$BK$473,61,FALSE)</f>
        <v>1</v>
      </c>
      <c r="O444" s="16">
        <f>VLOOKUP(B444,[1]GD_LCD_HS_LNS!$B$4:$F$469,5,FALSE)</f>
        <v>1.9</v>
      </c>
      <c r="P444" s="17">
        <f>VLOOKUP(B444,[1]RPT_LNS_LUONG_CHE_DO!$B$5:$BC$548,54,FALSE)</f>
        <v>8550000</v>
      </c>
      <c r="Q444" s="17">
        <f>VLOOKUP(B444,[1]RPT_LNS_LUONG_CHE_DO!$B$5:$CD$916,81,FALSE)</f>
        <v>0</v>
      </c>
      <c r="R444" s="17">
        <f>VLOOKUP(B444,[1]RPT_PHU_CAP_TN!$B$5:$G$992,6,FALSE)</f>
        <v>0</v>
      </c>
      <c r="S444" s="17">
        <f>VLOOKUP(B444,[1]RPT_TIEN_AN_TRUA!$B$5:$I$993,8,FALSE)</f>
        <v>680000</v>
      </c>
      <c r="T444" s="17">
        <f>VLOOKUP(B444,[1]RPT_LNS_LUONG_CHE_DO!$B$5:$BX$920,75,FALSE)+VLOOKUP(B444,[1]RPT_LNS_LUONG_CHE_DO!$B$5:$BY$920,76,FALSE)</f>
        <v>0</v>
      </c>
      <c r="U444" s="13">
        <f>VLOOKUP(B444,[1]RPT_CAC_KHOAN_GIAM_TRU!$B$4:$I$472,7,FALSE) + VLOOKUP(B444,[1]RPT_CAC_KHOAN_GIAM_TRU!$B$4:$I$472,8,FALSE)</f>
        <v>0</v>
      </c>
      <c r="V444" s="17">
        <f t="shared" si="8"/>
        <v>9230000</v>
      </c>
      <c r="W444" s="18">
        <f>VLOOKUP(B444,[1]RPT_BAO_HIEM!$B$5:$N$992,11,FALSE)</f>
        <v>279040</v>
      </c>
      <c r="X444" s="18">
        <f>VLOOKUP(B444,[1]RPT_BAO_HIEM!$B$5:$N$992,12,FALSE)</f>
        <v>52320</v>
      </c>
      <c r="Y444" s="18">
        <f>VLOOKUP(B444,[1]RPT_BAO_HIEM!$B$5:$N$992,13,FALSE)</f>
        <v>34880</v>
      </c>
      <c r="Z444" s="19">
        <f>MIN(VLOOKUP(B444,[1]RPT_DOAN_PHI!$B$5:$H$894,7,FALSE),115000)</f>
        <v>34880</v>
      </c>
      <c r="AA444" s="18">
        <f>VLOOKUP(B444,[1]RPT_THUE!$B$5:$H$850,7,FALSE)</f>
        <v>0</v>
      </c>
      <c r="AB444" s="18">
        <f t="shared" si="9"/>
        <v>401120</v>
      </c>
      <c r="AC444" s="20">
        <f t="shared" si="10"/>
        <v>8828880</v>
      </c>
      <c r="AD444" s="20"/>
      <c r="AE444" s="20"/>
      <c r="AF444" s="20">
        <f t="shared" si="11"/>
        <v>8828880</v>
      </c>
    </row>
    <row r="445" spans="1:32" ht="19.5" customHeight="1">
      <c r="A445" s="12">
        <f t="shared" si="14"/>
        <v>439</v>
      </c>
      <c r="B445" s="40">
        <f>[1]GD_CHUNG!B451</f>
        <v>10793</v>
      </c>
      <c r="C445" s="42" t="str">
        <f>[1]GD_CHUNG!C451</f>
        <v>Lê Thị Thúy</v>
      </c>
      <c r="D445" s="42" t="str">
        <f>[1]GD_CHUNG!D451</f>
        <v>Nhân viên kế toán</v>
      </c>
      <c r="E445" s="13" t="str">
        <f>[1]GD_CHUNG!G451</f>
        <v>HDKX</v>
      </c>
      <c r="F445" s="14">
        <f>VLOOKUP(B445,[1]GD_LCD_HS_LNS!$B$4:$E$993,4,FALSE)</f>
        <v>4534000</v>
      </c>
      <c r="G445" s="54">
        <f>VLOOKUP(B445,[1]GD_CHUNG!$B$5:$N$532,13,FALSE)</f>
        <v>10523640486016</v>
      </c>
      <c r="H445" s="15">
        <f>VLOOKUP(B445,[1]GD_CHAM_CONG!$C$6:$AN$934,38,FALSE)</f>
        <v>23</v>
      </c>
      <c r="I445" s="15">
        <f>VLOOKUP(B445,[1]GD_CHAM_CONG!$C$6:$AS$934,39,FALSE)+VLOOKUP(B445,[1]GD_CHAM_CONG!$C$6:$AS$934,40,FALSE)+VLOOKUP(B445,[1]GD_CHAM_CONG!$C$6:$AS$934,41,FALSE)+VLOOKUP(B445,[1]GD_CHAM_CONG!$C$6:$AS$934,42,FALSE)+VLOOKUP(B445,[1]GD_CHAM_CONG!$C$6:$AS$934,43,FALSE)</f>
        <v>0</v>
      </c>
      <c r="J445" s="15">
        <f>VLOOKUP(B445,[1]GD_CHAM_CONG!$C$6:$AV$934,44,FALSE)+VLOOKUP(B445,[1]GD_CHAM_CONG!$C$6:$AV$934,45,FALSE)+VLOOKUP(B445,[1]GD_CHAM_CONG!$C$6:$AV$934,46,FALSE)</f>
        <v>0</v>
      </c>
      <c r="K445" s="15">
        <f>VLOOKUP(B445,[1]GD_CHAM_CONG!$C$6:$AW$934,47,FALSE)</f>
        <v>0</v>
      </c>
      <c r="L445" s="15">
        <f>VLOOKUP(B445,[1]GD_CHAM_CONG!$C$6:$AZ$934,48,FALSE)</f>
        <v>0</v>
      </c>
      <c r="M445" s="15">
        <f>VLOOKUP(B445,[1]GD_CHAM_CONG!$C$6:$BF$934,50,FALSE)+VLOOKUP(B445,[1]GD_CHAM_CONG!$C$6:$BF$934,51,FALSE)+VLOOKUP(B445,[1]GD_CHAM_CONG!$C$6:$BF$934,52,FALSE)+VLOOKUP(B445,[1]GD_CHAM_CONG!$C$6:$BF$934,53,FALSE)+VLOOKUP(B445,[1]GD_CHAM_CONG!$C$6:$BF$934,54,FALSE)</f>
        <v>0</v>
      </c>
      <c r="N445" s="16">
        <f>VLOOKUP(B445,[1]GD_CHAM_CONG!$C$1:$BK$473,61,FALSE)</f>
        <v>1</v>
      </c>
      <c r="O445" s="16">
        <f>VLOOKUP(B445,[1]GD_LCD_HS_LNS!$B$4:$F$469,5,FALSE)</f>
        <v>2.6</v>
      </c>
      <c r="P445" s="17">
        <f>VLOOKUP(B445,[1]RPT_LNS_LUONG_CHE_DO!$B$5:$BC$548,54,FALSE)</f>
        <v>11700000</v>
      </c>
      <c r="Q445" s="17">
        <f>VLOOKUP(B445,[1]RPT_LNS_LUONG_CHE_DO!$B$5:$CD$916,81,FALSE)</f>
        <v>0</v>
      </c>
      <c r="R445" s="17">
        <f>VLOOKUP(B445,[1]RPT_PHU_CAP_TN!$B$5:$G$992,6,FALSE)</f>
        <v>0</v>
      </c>
      <c r="S445" s="17">
        <f>VLOOKUP(B445,[1]RPT_TIEN_AN_TRUA!$B$5:$I$993,8,FALSE)</f>
        <v>680000</v>
      </c>
      <c r="T445" s="17">
        <f>VLOOKUP(B445,[1]RPT_LNS_LUONG_CHE_DO!$B$5:$BX$920,75,FALSE)+VLOOKUP(B445,[1]RPT_LNS_LUONG_CHE_DO!$B$5:$BY$920,76,FALSE)</f>
        <v>0</v>
      </c>
      <c r="U445" s="13">
        <f>VLOOKUP(B445,[1]RPT_CAC_KHOAN_GIAM_TRU!$B$4:$I$472,7,FALSE) + VLOOKUP(B445,[1]RPT_CAC_KHOAN_GIAM_TRU!$B$4:$I$472,8,FALSE)</f>
        <v>0</v>
      </c>
      <c r="V445" s="17">
        <f t="shared" si="8"/>
        <v>12380000</v>
      </c>
      <c r="W445" s="18">
        <f>VLOOKUP(B445,[1]RPT_BAO_HIEM!$B$5:$N$992,11,FALSE)</f>
        <v>362720</v>
      </c>
      <c r="X445" s="18">
        <f>VLOOKUP(B445,[1]RPT_BAO_HIEM!$B$5:$N$992,12,FALSE)</f>
        <v>68010</v>
      </c>
      <c r="Y445" s="18">
        <f>VLOOKUP(B445,[1]RPT_BAO_HIEM!$B$5:$N$992,13,FALSE)</f>
        <v>45340</v>
      </c>
      <c r="Z445" s="19">
        <f>MIN(VLOOKUP(B445,[1]RPT_DOAN_PHI!$B$5:$H$894,7,FALSE),115000)</f>
        <v>45340</v>
      </c>
      <c r="AA445" s="18">
        <f>VLOOKUP(B445,[1]RPT_THUE!$B$5:$H$850,7,FALSE)</f>
        <v>111196.5</v>
      </c>
      <c r="AB445" s="18">
        <f t="shared" si="9"/>
        <v>632606.5</v>
      </c>
      <c r="AC445" s="20">
        <f t="shared" si="10"/>
        <v>11747393.5</v>
      </c>
      <c r="AD445" s="20"/>
      <c r="AE445" s="20"/>
      <c r="AF445" s="20">
        <f t="shared" si="11"/>
        <v>11747393.5</v>
      </c>
    </row>
    <row r="446" spans="1:32" ht="19.5" customHeight="1">
      <c r="A446" s="12">
        <f t="shared" si="14"/>
        <v>440</v>
      </c>
      <c r="B446" s="40">
        <f>[1]GD_CHUNG!B452</f>
        <v>12660</v>
      </c>
      <c r="C446" s="42" t="str">
        <f>[1]GD_CHUNG!C452</f>
        <v>Bùi Thị Thu</v>
      </c>
      <c r="D446" s="42" t="str">
        <f>[1]GD_CHUNG!D452</f>
        <v>Nhân viên kế toán</v>
      </c>
      <c r="E446" s="13" t="str">
        <f>[1]GD_CHUNG!G452</f>
        <v>HD3N</v>
      </c>
      <c r="F446" s="14">
        <f>VLOOKUP(B446,[1]GD_LCD_HS_LNS!$B$4:$E$993,4,FALSE)</f>
        <v>4534000</v>
      </c>
      <c r="G446" s="54">
        <f>VLOOKUP(B446,[1]GD_CHUNG!$B$5:$N$532,13,FALSE)</f>
        <v>19027307720015</v>
      </c>
      <c r="H446" s="15">
        <f>VLOOKUP(B446,[1]GD_CHAM_CONG!$C$6:$AN$934,38,FALSE)</f>
        <v>23</v>
      </c>
      <c r="I446" s="15">
        <f>VLOOKUP(B446,[1]GD_CHAM_CONG!$C$6:$AS$934,39,FALSE)+VLOOKUP(B446,[1]GD_CHAM_CONG!$C$6:$AS$934,40,FALSE)+VLOOKUP(B446,[1]GD_CHAM_CONG!$C$6:$AS$934,41,FALSE)+VLOOKUP(B446,[1]GD_CHAM_CONG!$C$6:$AS$934,42,FALSE)+VLOOKUP(B446,[1]GD_CHAM_CONG!$C$6:$AS$934,43,FALSE)</f>
        <v>0</v>
      </c>
      <c r="J446" s="15">
        <f>VLOOKUP(B446,[1]GD_CHAM_CONG!$C$6:$AV$934,44,FALSE)+VLOOKUP(B446,[1]GD_CHAM_CONG!$C$6:$AV$934,45,FALSE)+VLOOKUP(B446,[1]GD_CHAM_CONG!$C$6:$AV$934,46,FALSE)</f>
        <v>0</v>
      </c>
      <c r="K446" s="15">
        <f>VLOOKUP(B446,[1]GD_CHAM_CONG!$C$6:$AW$934,47,FALSE)</f>
        <v>0</v>
      </c>
      <c r="L446" s="15">
        <f>VLOOKUP(B446,[1]GD_CHAM_CONG!$C$6:$AZ$934,48,FALSE)</f>
        <v>0</v>
      </c>
      <c r="M446" s="15">
        <f>VLOOKUP(B446,[1]GD_CHAM_CONG!$C$6:$BF$934,50,FALSE)+VLOOKUP(B446,[1]GD_CHAM_CONG!$C$6:$BF$934,51,FALSE)+VLOOKUP(B446,[1]GD_CHAM_CONG!$C$6:$BF$934,52,FALSE)+VLOOKUP(B446,[1]GD_CHAM_CONG!$C$6:$BF$934,53,FALSE)+VLOOKUP(B446,[1]GD_CHAM_CONG!$C$6:$BF$934,54,FALSE)</f>
        <v>0</v>
      </c>
      <c r="N446" s="16">
        <f>VLOOKUP(B446,[1]GD_CHAM_CONG!$C$1:$BK$473,61,FALSE)</f>
        <v>1</v>
      </c>
      <c r="O446" s="16">
        <f>VLOOKUP(B446,[1]GD_LCD_HS_LNS!$B$4:$F$469,5,FALSE)</f>
        <v>2.2000000000000002</v>
      </c>
      <c r="P446" s="17">
        <f>VLOOKUP(B446,[1]RPT_LNS_LUONG_CHE_DO!$B$5:$BC$548,54,FALSE)</f>
        <v>9900000</v>
      </c>
      <c r="Q446" s="17">
        <f>VLOOKUP(B446,[1]RPT_LNS_LUONG_CHE_DO!$B$5:$CD$916,81,FALSE)</f>
        <v>0</v>
      </c>
      <c r="R446" s="17">
        <f>VLOOKUP(B446,[1]RPT_PHU_CAP_TN!$B$5:$G$992,6,FALSE)</f>
        <v>0</v>
      </c>
      <c r="S446" s="17">
        <f>VLOOKUP(B446,[1]RPT_TIEN_AN_TRUA!$B$5:$I$993,8,FALSE)</f>
        <v>680000</v>
      </c>
      <c r="T446" s="17">
        <f>VLOOKUP(B446,[1]RPT_LNS_LUONG_CHE_DO!$B$5:$BX$920,75,FALSE)+VLOOKUP(B446,[1]RPT_LNS_LUONG_CHE_DO!$B$5:$BY$920,76,FALSE)</f>
        <v>0</v>
      </c>
      <c r="U446" s="13">
        <f>VLOOKUP(B446,[1]RPT_CAC_KHOAN_GIAM_TRU!$B$4:$I$472,7,FALSE) + VLOOKUP(B446,[1]RPT_CAC_KHOAN_GIAM_TRU!$B$4:$I$472,8,FALSE)</f>
        <v>0</v>
      </c>
      <c r="V446" s="17">
        <f t="shared" si="8"/>
        <v>10580000</v>
      </c>
      <c r="W446" s="18">
        <f>VLOOKUP(B446,[1]RPT_BAO_HIEM!$B$5:$N$992,11,FALSE)</f>
        <v>362720</v>
      </c>
      <c r="X446" s="18">
        <f>VLOOKUP(B446,[1]RPT_BAO_HIEM!$B$5:$N$992,12,FALSE)</f>
        <v>68010</v>
      </c>
      <c r="Y446" s="18">
        <f>VLOOKUP(B446,[1]RPT_BAO_HIEM!$B$5:$N$992,13,FALSE)</f>
        <v>45340</v>
      </c>
      <c r="Z446" s="19">
        <f>MIN(VLOOKUP(B446,[1]RPT_DOAN_PHI!$B$5:$H$894,7,FALSE),115000)</f>
        <v>45340</v>
      </c>
      <c r="AA446" s="18">
        <f>VLOOKUP(B446,[1]RPT_THUE!$B$5:$H$850,7,FALSE)</f>
        <v>21196.5</v>
      </c>
      <c r="AB446" s="18">
        <f t="shared" si="9"/>
        <v>542606.5</v>
      </c>
      <c r="AC446" s="20">
        <f t="shared" si="10"/>
        <v>10037393.5</v>
      </c>
      <c r="AD446" s="21"/>
      <c r="AE446" s="21"/>
      <c r="AF446" s="20">
        <f t="shared" si="11"/>
        <v>10037393.5</v>
      </c>
    </row>
    <row r="447" spans="1:32" ht="19.5" customHeight="1">
      <c r="A447" s="12">
        <f t="shared" si="14"/>
        <v>441</v>
      </c>
      <c r="B447" s="40">
        <f>[1]GD_CHUNG!B453</f>
        <v>10794</v>
      </c>
      <c r="C447" s="42" t="str">
        <f>[1]GD_CHUNG!C453</f>
        <v>Nguyễn Thị Kim Huệ</v>
      </c>
      <c r="D447" s="42" t="str">
        <f>[1]GD_CHUNG!D453</f>
        <v>NV Thủ Quỹ</v>
      </c>
      <c r="E447" s="13" t="str">
        <f>[1]GD_CHUNG!G453</f>
        <v>HDKX</v>
      </c>
      <c r="F447" s="81">
        <v>4000000</v>
      </c>
      <c r="G447" s="54">
        <f>VLOOKUP(B447,[1]GD_CHUNG!$B$5:$N$532,13,FALSE)</f>
        <v>10520052695017</v>
      </c>
      <c r="H447" s="15">
        <f>VLOOKUP(B447,[1]GD_CHAM_CONG!$C$6:$AN$934,38,FALSE)</f>
        <v>21</v>
      </c>
      <c r="I447" s="15">
        <f>VLOOKUP(B447,[1]GD_CHAM_CONG!$C$6:$AS$934,39,FALSE)+VLOOKUP(B447,[1]GD_CHAM_CONG!$C$6:$AS$934,40,FALSE)+VLOOKUP(B447,[1]GD_CHAM_CONG!$C$6:$AS$934,41,FALSE)+VLOOKUP(B447,[1]GD_CHAM_CONG!$C$6:$AS$934,42,FALSE)+VLOOKUP(B447,[1]GD_CHAM_CONG!$C$6:$AS$934,43,FALSE)</f>
        <v>0</v>
      </c>
      <c r="J447" s="15">
        <f>VLOOKUP(B447,[1]GD_CHAM_CONG!$C$6:$AV$934,44,FALSE)+VLOOKUP(B447,[1]GD_CHAM_CONG!$C$6:$AV$934,45,FALSE)+VLOOKUP(B447,[1]GD_CHAM_CONG!$C$6:$AV$934,46,FALSE)</f>
        <v>0</v>
      </c>
      <c r="K447" s="15">
        <f>VLOOKUP(B447,[1]GD_CHAM_CONG!$C$6:$AW$934,47,FALSE)</f>
        <v>0</v>
      </c>
      <c r="L447" s="15">
        <f>VLOOKUP(B447,[1]GD_CHAM_CONG!$C$6:$AZ$934,48,FALSE)</f>
        <v>2</v>
      </c>
      <c r="M447" s="15">
        <f>VLOOKUP(B447,[1]GD_CHAM_CONG!$C$6:$BF$934,50,FALSE)+VLOOKUP(B447,[1]GD_CHAM_CONG!$C$6:$BF$934,51,FALSE)+VLOOKUP(B447,[1]GD_CHAM_CONG!$C$6:$BF$934,52,FALSE)+VLOOKUP(B447,[1]GD_CHAM_CONG!$C$6:$BF$934,53,FALSE)+VLOOKUP(B447,[1]GD_CHAM_CONG!$C$6:$BF$934,54,FALSE)</f>
        <v>0</v>
      </c>
      <c r="N447" s="16">
        <f>VLOOKUP(B447,[1]GD_CHAM_CONG!$C$1:$BK$473,61,FALSE)</f>
        <v>1</v>
      </c>
      <c r="O447" s="16">
        <f>VLOOKUP(B447,[1]GD_LCD_HS_LNS!$B$4:$F$469,5,FALSE)</f>
        <v>2.13</v>
      </c>
      <c r="P447" s="17">
        <f>VLOOKUP(B447,[1]RPT_LNS_LUONG_CHE_DO!$B$5:$BC$548,54,FALSE)</f>
        <v>8751521.7391304336</v>
      </c>
      <c r="Q447" s="17">
        <f>VLOOKUP(B447,[1]RPT_LNS_LUONG_CHE_DO!$B$5:$CD$916,81,FALSE)</f>
        <v>268307.69230769231</v>
      </c>
      <c r="R447" s="17">
        <f>VLOOKUP(B447,[1]RPT_PHU_CAP_TN!$B$5:$G$992,6,FALSE)</f>
        <v>0</v>
      </c>
      <c r="S447" s="17">
        <f>VLOOKUP(B447,[1]RPT_TIEN_AN_TRUA!$B$5:$I$993,8,FALSE)</f>
        <v>620869.56521739124</v>
      </c>
      <c r="T447" s="17">
        <f>VLOOKUP(B447,[1]RPT_LNS_LUONG_CHE_DO!$B$5:$BX$920,75,FALSE)+VLOOKUP(B447,[1]RPT_LNS_LUONG_CHE_DO!$B$5:$BY$920,76,FALSE)</f>
        <v>0</v>
      </c>
      <c r="U447" s="13">
        <f>VLOOKUP(B447,[1]RPT_CAC_KHOAN_GIAM_TRU!$B$4:$I$472,7,FALSE) + VLOOKUP(B447,[1]RPT_CAC_KHOAN_GIAM_TRU!$B$4:$I$472,8,FALSE)</f>
        <v>0</v>
      </c>
      <c r="V447" s="17">
        <f t="shared" si="8"/>
        <v>9640698.9966555163</v>
      </c>
      <c r="W447" s="18">
        <f>VLOOKUP(B447,[1]RPT_BAO_HIEM!$B$5:$N$992,11,FALSE)</f>
        <v>279040</v>
      </c>
      <c r="X447" s="18">
        <f>VLOOKUP(B447,[1]RPT_BAO_HIEM!$B$5:$N$992,12,FALSE)</f>
        <v>52320</v>
      </c>
      <c r="Y447" s="18">
        <f>VLOOKUP(B447,[1]RPT_BAO_HIEM!$B$5:$N$992,13,FALSE)</f>
        <v>34880</v>
      </c>
      <c r="Z447" s="19">
        <f>MIN(VLOOKUP(B447,[1]RPT_DOAN_PHI!$B$5:$H$894,7,FALSE),115000)</f>
        <v>34880</v>
      </c>
      <c r="AA447" s="18">
        <f>VLOOKUP(B447,[1]RPT_THUE!$B$5:$H$850,7,FALSE)</f>
        <v>0</v>
      </c>
      <c r="AB447" s="18">
        <f t="shared" si="9"/>
        <v>401120</v>
      </c>
      <c r="AC447" s="20">
        <f t="shared" si="10"/>
        <v>9239578.9966555163</v>
      </c>
      <c r="AD447" s="20"/>
      <c r="AE447" s="20"/>
      <c r="AF447" s="20">
        <f t="shared" si="11"/>
        <v>9239578.9966555163</v>
      </c>
    </row>
    <row r="448" spans="1:32" ht="19.5" customHeight="1">
      <c r="A448" s="12">
        <f t="shared" si="14"/>
        <v>442</v>
      </c>
      <c r="B448" s="40">
        <f>[1]GD_CHUNG!B454</f>
        <v>10788</v>
      </c>
      <c r="C448" s="42" t="str">
        <f>[1]GD_CHUNG!C454</f>
        <v>Phạm Thị Thu Hiền</v>
      </c>
      <c r="D448" s="42" t="str">
        <f>[1]GD_CHUNG!D454</f>
        <v>Chuyên viên TCKT</v>
      </c>
      <c r="E448" s="13" t="str">
        <f>[1]GD_CHUNG!G454</f>
        <v>HDKX</v>
      </c>
      <c r="F448" s="14">
        <f>VLOOKUP(B448,[1]GD_LCD_HS_LNS!$B$4:$E$993,4,FALSE)</f>
        <v>4534000</v>
      </c>
      <c r="G448" s="54">
        <f>VLOOKUP(B448,[1]GD_CHUNG!$B$5:$N$532,13,FALSE)</f>
        <v>10522161952014</v>
      </c>
      <c r="H448" s="15">
        <f>VLOOKUP(B448,[1]GD_CHAM_CONG!$C$6:$AN$934,38,FALSE)</f>
        <v>23</v>
      </c>
      <c r="I448" s="15">
        <f>VLOOKUP(B448,[1]GD_CHAM_CONG!$C$6:$AS$934,39,FALSE)+VLOOKUP(B448,[1]GD_CHAM_CONG!$C$6:$AS$934,40,FALSE)+VLOOKUP(B448,[1]GD_CHAM_CONG!$C$6:$AS$934,41,FALSE)+VLOOKUP(B448,[1]GD_CHAM_CONG!$C$6:$AS$934,42,FALSE)+VLOOKUP(B448,[1]GD_CHAM_CONG!$C$6:$AS$934,43,FALSE)</f>
        <v>0</v>
      </c>
      <c r="J448" s="15">
        <f>VLOOKUP(B448,[1]GD_CHAM_CONG!$C$6:$AV$934,44,FALSE)+VLOOKUP(B448,[1]GD_CHAM_CONG!$C$6:$AV$934,45,FALSE)+VLOOKUP(B448,[1]GD_CHAM_CONG!$C$6:$AV$934,46,FALSE)</f>
        <v>0</v>
      </c>
      <c r="K448" s="15">
        <f>VLOOKUP(B448,[1]GD_CHAM_CONG!$C$6:$AW$934,47,FALSE)</f>
        <v>0</v>
      </c>
      <c r="L448" s="15">
        <f>VLOOKUP(B448,[1]GD_CHAM_CONG!$C$6:$AZ$934,48,FALSE)</f>
        <v>0</v>
      </c>
      <c r="M448" s="15">
        <f>VLOOKUP(B448,[1]GD_CHAM_CONG!$C$6:$BF$934,50,FALSE)+VLOOKUP(B448,[1]GD_CHAM_CONG!$C$6:$BF$934,51,FALSE)+VLOOKUP(B448,[1]GD_CHAM_CONG!$C$6:$BF$934,52,FALSE)+VLOOKUP(B448,[1]GD_CHAM_CONG!$C$6:$BF$934,53,FALSE)+VLOOKUP(B448,[1]GD_CHAM_CONG!$C$6:$BF$934,54,FALSE)</f>
        <v>0</v>
      </c>
      <c r="N448" s="16">
        <f>VLOOKUP(B448,[1]GD_CHAM_CONG!$C$1:$BK$473,61,FALSE)</f>
        <v>1</v>
      </c>
      <c r="O448" s="16">
        <f>VLOOKUP(B448,[1]GD_LCD_HS_LNS!$B$4:$F$469,5,FALSE)</f>
        <v>2.92</v>
      </c>
      <c r="P448" s="17">
        <f>VLOOKUP(B448,[1]RPT_LNS_LUONG_CHE_DO!$B$5:$BC$548,54,FALSE)</f>
        <v>13140000</v>
      </c>
      <c r="Q448" s="17">
        <f>VLOOKUP(B448,[1]RPT_LNS_LUONG_CHE_DO!$B$5:$CD$916,81,FALSE)</f>
        <v>0</v>
      </c>
      <c r="R448" s="17">
        <f>VLOOKUP(B448,[1]RPT_PHU_CAP_TN!$B$5:$G$992,6,FALSE)</f>
        <v>0</v>
      </c>
      <c r="S448" s="17">
        <f>VLOOKUP(B448,[1]RPT_TIEN_AN_TRUA!$B$5:$I$993,8,FALSE)</f>
        <v>680000</v>
      </c>
      <c r="T448" s="17">
        <f>VLOOKUP(B448,[1]RPT_LNS_LUONG_CHE_DO!$B$5:$BX$920,75,FALSE)+VLOOKUP(B448,[1]RPT_LNS_LUONG_CHE_DO!$B$5:$BY$920,76,FALSE)</f>
        <v>0</v>
      </c>
      <c r="U448" s="13">
        <f>VLOOKUP(B448,[1]RPT_CAC_KHOAN_GIAM_TRU!$B$4:$I$472,7,FALSE) + VLOOKUP(B448,[1]RPT_CAC_KHOAN_GIAM_TRU!$B$4:$I$472,8,FALSE)</f>
        <v>0</v>
      </c>
      <c r="V448" s="17">
        <f t="shared" si="8"/>
        <v>13820000</v>
      </c>
      <c r="W448" s="18">
        <f>VLOOKUP(B448,[1]RPT_BAO_HIEM!$B$5:$N$992,11,FALSE)</f>
        <v>362720</v>
      </c>
      <c r="X448" s="18">
        <f>VLOOKUP(B448,[1]RPT_BAO_HIEM!$B$5:$N$992,12,FALSE)</f>
        <v>68010</v>
      </c>
      <c r="Y448" s="18">
        <f>VLOOKUP(B448,[1]RPT_BAO_HIEM!$B$5:$N$992,13,FALSE)</f>
        <v>45340</v>
      </c>
      <c r="Z448" s="19">
        <f>MIN(VLOOKUP(B448,[1]RPT_DOAN_PHI!$B$5:$H$894,7,FALSE),115000)</f>
        <v>45340</v>
      </c>
      <c r="AA448" s="18">
        <f>VLOOKUP(B448,[1]RPT_THUE!$B$5:$H$850,7,FALSE)</f>
        <v>0</v>
      </c>
      <c r="AB448" s="18">
        <f t="shared" si="9"/>
        <v>521410</v>
      </c>
      <c r="AC448" s="20">
        <f t="shared" si="10"/>
        <v>13298590</v>
      </c>
      <c r="AD448" s="21"/>
      <c r="AE448" s="20"/>
      <c r="AF448" s="20">
        <f t="shared" si="11"/>
        <v>13298590</v>
      </c>
    </row>
    <row r="449" spans="1:43" ht="19.5" customHeight="1">
      <c r="A449" s="12">
        <f t="shared" si="14"/>
        <v>443</v>
      </c>
      <c r="B449" s="40">
        <f>[1]GD_CHUNG!B455</f>
        <v>10789</v>
      </c>
      <c r="C449" s="42" t="str">
        <f>[1]GD_CHUNG!C455</f>
        <v>Hoàng Thị Trang Nhung</v>
      </c>
      <c r="D449" s="42" t="str">
        <f>[1]GD_CHUNG!D455</f>
        <v>Chuyên viên TCKT</v>
      </c>
      <c r="E449" s="13" t="str">
        <f>[1]GD_CHUNG!G455</f>
        <v>HDKX</v>
      </c>
      <c r="F449" s="14">
        <f>VLOOKUP(B449,[1]GD_LCD_HS_LNS!$B$4:$E$993,4,FALSE)</f>
        <v>4534000</v>
      </c>
      <c r="G449" s="54">
        <f>VLOOKUP(B449,[1]GD_CHUNG!$B$5:$N$532,13,FALSE)</f>
        <v>10522161961013</v>
      </c>
      <c r="H449" s="15">
        <f>VLOOKUP(B449,[1]GD_CHAM_CONG!$C$6:$AN$934,38,FALSE)</f>
        <v>23</v>
      </c>
      <c r="I449" s="15">
        <f>VLOOKUP(B449,[1]GD_CHAM_CONG!$C$6:$AS$934,39,FALSE)+VLOOKUP(B449,[1]GD_CHAM_CONG!$C$6:$AS$934,40,FALSE)+VLOOKUP(B449,[1]GD_CHAM_CONG!$C$6:$AS$934,41,FALSE)+VLOOKUP(B449,[1]GD_CHAM_CONG!$C$6:$AS$934,42,FALSE)+VLOOKUP(B449,[1]GD_CHAM_CONG!$C$6:$AS$934,43,FALSE)</f>
        <v>0</v>
      </c>
      <c r="J449" s="15">
        <f>VLOOKUP(B449,[1]GD_CHAM_CONG!$C$6:$AV$934,44,FALSE)+VLOOKUP(B449,[1]GD_CHAM_CONG!$C$6:$AV$934,45,FALSE)+VLOOKUP(B449,[1]GD_CHAM_CONG!$C$6:$AV$934,46,FALSE)</f>
        <v>0</v>
      </c>
      <c r="K449" s="15">
        <f>VLOOKUP(B449,[1]GD_CHAM_CONG!$C$6:$AW$934,47,FALSE)</f>
        <v>0</v>
      </c>
      <c r="L449" s="15">
        <f>VLOOKUP(B449,[1]GD_CHAM_CONG!$C$6:$AZ$934,48,FALSE)</f>
        <v>0</v>
      </c>
      <c r="M449" s="15">
        <f>VLOOKUP(B449,[1]GD_CHAM_CONG!$C$6:$BF$934,50,FALSE)+VLOOKUP(B449,[1]GD_CHAM_CONG!$C$6:$BF$934,51,FALSE)+VLOOKUP(B449,[1]GD_CHAM_CONG!$C$6:$BF$934,52,FALSE)+VLOOKUP(B449,[1]GD_CHAM_CONG!$C$6:$BF$934,53,FALSE)+VLOOKUP(B449,[1]GD_CHAM_CONG!$C$6:$BF$934,54,FALSE)</f>
        <v>0</v>
      </c>
      <c r="N449" s="16">
        <f>VLOOKUP(B449,[1]GD_CHAM_CONG!$C$1:$BK$473,61,FALSE)</f>
        <v>1</v>
      </c>
      <c r="O449" s="16">
        <f>VLOOKUP(B449,[1]GD_LCD_HS_LNS!$B$4:$F$469,5,FALSE)</f>
        <v>2.92</v>
      </c>
      <c r="P449" s="17">
        <f>VLOOKUP(B449,[1]RPT_LNS_LUONG_CHE_DO!$B$5:$BC$548,54,FALSE)</f>
        <v>13140000</v>
      </c>
      <c r="Q449" s="17">
        <f>VLOOKUP(B449,[1]RPT_LNS_LUONG_CHE_DO!$B$5:$CD$916,81,FALSE)</f>
        <v>0</v>
      </c>
      <c r="R449" s="17">
        <f>VLOOKUP(B449,[1]RPT_PHU_CAP_TN!$B$5:$G$992,6,FALSE)</f>
        <v>0</v>
      </c>
      <c r="S449" s="17">
        <f>VLOOKUP(B449,[1]RPT_TIEN_AN_TRUA!$B$5:$I$993,8,FALSE)</f>
        <v>680000</v>
      </c>
      <c r="T449" s="17">
        <f>VLOOKUP(B449,[1]RPT_LNS_LUONG_CHE_DO!$B$5:$BX$920,75,FALSE)+VLOOKUP(B449,[1]RPT_LNS_LUONG_CHE_DO!$B$5:$BY$920,76,FALSE)</f>
        <v>0</v>
      </c>
      <c r="U449" s="13">
        <f>VLOOKUP(B449,[1]RPT_CAC_KHOAN_GIAM_TRU!$B$4:$I$472,7,FALSE) + VLOOKUP(B449,[1]RPT_CAC_KHOAN_GIAM_TRU!$B$4:$I$472,8,FALSE)</f>
        <v>0</v>
      </c>
      <c r="V449" s="17">
        <f t="shared" si="8"/>
        <v>13820000</v>
      </c>
      <c r="W449" s="18">
        <f>VLOOKUP(B449,[1]RPT_BAO_HIEM!$B$5:$N$992,11,FALSE)</f>
        <v>362720</v>
      </c>
      <c r="X449" s="18">
        <f>VLOOKUP(B449,[1]RPT_BAO_HIEM!$B$5:$N$992,12,FALSE)</f>
        <v>68010</v>
      </c>
      <c r="Y449" s="18">
        <f>VLOOKUP(B449,[1]RPT_BAO_HIEM!$B$5:$N$992,13,FALSE)</f>
        <v>45340</v>
      </c>
      <c r="Z449" s="19">
        <f>MIN(VLOOKUP(B449,[1]RPT_DOAN_PHI!$B$5:$H$894,7,FALSE),115000)</f>
        <v>45340</v>
      </c>
      <c r="AA449" s="18">
        <f>VLOOKUP(B449,[1]RPT_THUE!$B$5:$H$850,7,FALSE)</f>
        <v>0</v>
      </c>
      <c r="AB449" s="18">
        <f t="shared" si="9"/>
        <v>521410</v>
      </c>
      <c r="AC449" s="20">
        <f t="shared" si="10"/>
        <v>13298590</v>
      </c>
      <c r="AD449" s="20"/>
      <c r="AE449" s="20"/>
      <c r="AF449" s="20">
        <f t="shared" si="11"/>
        <v>13298590</v>
      </c>
    </row>
    <row r="450" spans="1:43" ht="19.5" customHeight="1">
      <c r="A450" s="12">
        <f t="shared" si="14"/>
        <v>444</v>
      </c>
      <c r="B450" s="40">
        <f>[1]GD_CHUNG!B456</f>
        <v>10790</v>
      </c>
      <c r="C450" s="42" t="str">
        <f>[1]GD_CHUNG!C456</f>
        <v>Đào Thị Chín</v>
      </c>
      <c r="D450" s="42" t="str">
        <f>[1]GD_CHUNG!D456</f>
        <v>Chuyên viên TCKT</v>
      </c>
      <c r="E450" s="13" t="str">
        <f>[1]GD_CHUNG!G456</f>
        <v>HDKX</v>
      </c>
      <c r="F450" s="14">
        <f>VLOOKUP(B450,[1]GD_LCD_HS_LNS!$B$4:$E$993,4,FALSE)</f>
        <v>4534000</v>
      </c>
      <c r="G450" s="54">
        <f>VLOOKUP(B450,[1]GD_CHUNG!$B$5:$N$532,13,FALSE)</f>
        <v>10520107419014</v>
      </c>
      <c r="H450" s="15">
        <f>VLOOKUP(B450,[1]GD_CHAM_CONG!$C$6:$AN$934,38,FALSE)</f>
        <v>23</v>
      </c>
      <c r="I450" s="15">
        <f>VLOOKUP(B450,[1]GD_CHAM_CONG!$C$6:$AS$934,39,FALSE)+VLOOKUP(B450,[1]GD_CHAM_CONG!$C$6:$AS$934,40,FALSE)+VLOOKUP(B450,[1]GD_CHAM_CONG!$C$6:$AS$934,41,FALSE)+VLOOKUP(B450,[1]GD_CHAM_CONG!$C$6:$AS$934,42,FALSE)+VLOOKUP(B450,[1]GD_CHAM_CONG!$C$6:$AS$934,43,FALSE)</f>
        <v>0</v>
      </c>
      <c r="J450" s="15">
        <f>VLOOKUP(B450,[1]GD_CHAM_CONG!$C$6:$AV$934,44,FALSE)+VLOOKUP(B450,[1]GD_CHAM_CONG!$C$6:$AV$934,45,FALSE)+VLOOKUP(B450,[1]GD_CHAM_CONG!$C$6:$AV$934,46,FALSE)</f>
        <v>0</v>
      </c>
      <c r="K450" s="15">
        <f>VLOOKUP(B450,[1]GD_CHAM_CONG!$C$6:$AW$934,47,FALSE)</f>
        <v>0</v>
      </c>
      <c r="L450" s="15">
        <f>VLOOKUP(B450,[1]GD_CHAM_CONG!$C$6:$AZ$934,48,FALSE)</f>
        <v>0</v>
      </c>
      <c r="M450" s="15">
        <f>VLOOKUP(B450,[1]GD_CHAM_CONG!$C$6:$BF$934,50,FALSE)+VLOOKUP(B450,[1]GD_CHAM_CONG!$C$6:$BF$934,51,FALSE)+VLOOKUP(B450,[1]GD_CHAM_CONG!$C$6:$BF$934,52,FALSE)+VLOOKUP(B450,[1]GD_CHAM_CONG!$C$6:$BF$934,53,FALSE)+VLOOKUP(B450,[1]GD_CHAM_CONG!$C$6:$BF$934,54,FALSE)</f>
        <v>0</v>
      </c>
      <c r="N450" s="16">
        <f>VLOOKUP(B450,[1]GD_CHAM_CONG!$C$1:$BK$473,61,FALSE)</f>
        <v>1</v>
      </c>
      <c r="O450" s="16">
        <f>VLOOKUP(B450,[1]GD_LCD_HS_LNS!$B$4:$F$469,5,FALSE)</f>
        <v>2.92</v>
      </c>
      <c r="P450" s="17">
        <f>VLOOKUP(B450,[1]RPT_LNS_LUONG_CHE_DO!$B$5:$BC$548,54,FALSE)</f>
        <v>13140000</v>
      </c>
      <c r="Q450" s="17">
        <f>VLOOKUP(B450,[1]RPT_LNS_LUONG_CHE_DO!$B$5:$CD$916,81,FALSE)</f>
        <v>0</v>
      </c>
      <c r="R450" s="17">
        <f>VLOOKUP(B450,[1]RPT_PHU_CAP_TN!$B$5:$G$992,6,FALSE)</f>
        <v>0</v>
      </c>
      <c r="S450" s="17">
        <f>VLOOKUP(B450,[1]RPT_TIEN_AN_TRUA!$B$5:$I$993,8,FALSE)</f>
        <v>680000</v>
      </c>
      <c r="T450" s="17">
        <f>VLOOKUP(B450,[1]RPT_LNS_LUONG_CHE_DO!$B$5:$BX$920,75,FALSE)+VLOOKUP(B450,[1]RPT_LNS_LUONG_CHE_DO!$B$5:$BY$920,76,FALSE)</f>
        <v>0</v>
      </c>
      <c r="U450" s="13">
        <f>VLOOKUP(B450,[1]RPT_CAC_KHOAN_GIAM_TRU!$B$4:$I$472,7,FALSE) + VLOOKUP(B450,[1]RPT_CAC_KHOAN_GIAM_TRU!$B$4:$I$472,8,FALSE)</f>
        <v>0</v>
      </c>
      <c r="V450" s="17">
        <f t="shared" si="8"/>
        <v>13820000</v>
      </c>
      <c r="W450" s="18">
        <f>VLOOKUP(B450,[1]RPT_BAO_HIEM!$B$5:$N$992,11,FALSE)</f>
        <v>362720</v>
      </c>
      <c r="X450" s="18">
        <f>VLOOKUP(B450,[1]RPT_BAO_HIEM!$B$5:$N$992,12,FALSE)</f>
        <v>68010</v>
      </c>
      <c r="Y450" s="18">
        <f>VLOOKUP(B450,[1]RPT_BAO_HIEM!$B$5:$N$992,13,FALSE)</f>
        <v>45340</v>
      </c>
      <c r="Z450" s="19">
        <f>MIN(VLOOKUP(B450,[1]RPT_DOAN_PHI!$B$5:$H$894,7,FALSE),115000)</f>
        <v>45340</v>
      </c>
      <c r="AA450" s="18">
        <f>VLOOKUP(B450,[1]RPT_THUE!$B$5:$H$850,7,FALSE)</f>
        <v>0</v>
      </c>
      <c r="AB450" s="18">
        <f t="shared" si="9"/>
        <v>521410</v>
      </c>
      <c r="AC450" s="20">
        <f t="shared" si="10"/>
        <v>13298590</v>
      </c>
      <c r="AD450" s="20"/>
      <c r="AE450" s="20"/>
      <c r="AF450" s="20">
        <f t="shared" si="11"/>
        <v>13298590</v>
      </c>
    </row>
    <row r="451" spans="1:43" ht="19.5" customHeight="1">
      <c r="A451" s="12">
        <f t="shared" si="14"/>
        <v>445</v>
      </c>
      <c r="B451" s="40">
        <f>[1]GD_CHUNG!B457</f>
        <v>10791</v>
      </c>
      <c r="C451" s="42" t="str">
        <f>[1]GD_CHUNG!C457</f>
        <v>Trần Thu Trang</v>
      </c>
      <c r="D451" s="42" t="str">
        <f>[1]GD_CHUNG!D457</f>
        <v>Chuyên viên TCKT</v>
      </c>
      <c r="E451" s="13" t="str">
        <f>[1]GD_CHUNG!G457</f>
        <v>HDKX</v>
      </c>
      <c r="F451" s="14">
        <f>VLOOKUP(B451,[1]GD_LCD_HS_LNS!$B$4:$E$993,4,FALSE)</f>
        <v>4534000</v>
      </c>
      <c r="G451" s="54">
        <f>VLOOKUP(B451,[1]GD_CHUNG!$B$5:$N$532,13,FALSE)</f>
        <v>10520473286019</v>
      </c>
      <c r="H451" s="15">
        <f>VLOOKUP(B451,[1]GD_CHAM_CONG!$C$6:$AN$934,38,FALSE)</f>
        <v>23</v>
      </c>
      <c r="I451" s="15">
        <f>VLOOKUP(B451,[1]GD_CHAM_CONG!$C$6:$AS$934,39,FALSE)+VLOOKUP(B451,[1]GD_CHAM_CONG!$C$6:$AS$934,40,FALSE)+VLOOKUP(B451,[1]GD_CHAM_CONG!$C$6:$AS$934,41,FALSE)+VLOOKUP(B451,[1]GD_CHAM_CONG!$C$6:$AS$934,42,FALSE)+VLOOKUP(B451,[1]GD_CHAM_CONG!$C$6:$AS$934,43,FALSE)</f>
        <v>0</v>
      </c>
      <c r="J451" s="15">
        <f>VLOOKUP(B451,[1]GD_CHAM_CONG!$C$6:$AV$934,44,FALSE)+VLOOKUP(B451,[1]GD_CHAM_CONG!$C$6:$AV$934,45,FALSE)+VLOOKUP(B451,[1]GD_CHAM_CONG!$C$6:$AV$934,46,FALSE)</f>
        <v>0</v>
      </c>
      <c r="K451" s="15">
        <f>VLOOKUP(B451,[1]GD_CHAM_CONG!$C$6:$AW$934,47,FALSE)</f>
        <v>0</v>
      </c>
      <c r="L451" s="15">
        <f>VLOOKUP(B451,[1]GD_CHAM_CONG!$C$6:$AZ$934,48,FALSE)</f>
        <v>0</v>
      </c>
      <c r="M451" s="15">
        <f>VLOOKUP(B451,[1]GD_CHAM_CONG!$C$6:$BF$934,50,FALSE)+VLOOKUP(B451,[1]GD_CHAM_CONG!$C$6:$BF$934,51,FALSE)+VLOOKUP(B451,[1]GD_CHAM_CONG!$C$6:$BF$934,52,FALSE)+VLOOKUP(B451,[1]GD_CHAM_CONG!$C$6:$BF$934,53,FALSE)+VLOOKUP(B451,[1]GD_CHAM_CONG!$C$6:$BF$934,54,FALSE)</f>
        <v>0</v>
      </c>
      <c r="N451" s="16">
        <f>VLOOKUP(B451,[1]GD_CHAM_CONG!$C$1:$BK$473,61,FALSE)</f>
        <v>1</v>
      </c>
      <c r="O451" s="16">
        <f>VLOOKUP(B451,[1]GD_LCD_HS_LNS!$B$4:$F$469,5,FALSE)</f>
        <v>2.4700000000000002</v>
      </c>
      <c r="P451" s="17">
        <f>VLOOKUP(B451,[1]RPT_LNS_LUONG_CHE_DO!$B$5:$BC$548,54,FALSE)</f>
        <v>11115000</v>
      </c>
      <c r="Q451" s="17">
        <f>VLOOKUP(B451,[1]RPT_LNS_LUONG_CHE_DO!$B$5:$CD$916,81,FALSE)</f>
        <v>0</v>
      </c>
      <c r="R451" s="17">
        <f>VLOOKUP(B451,[1]RPT_PHU_CAP_TN!$B$5:$G$992,6,FALSE)</f>
        <v>0</v>
      </c>
      <c r="S451" s="17">
        <f>VLOOKUP(B451,[1]RPT_TIEN_AN_TRUA!$B$5:$I$993,8,FALSE)</f>
        <v>680000</v>
      </c>
      <c r="T451" s="17">
        <f>VLOOKUP(B451,[1]RPT_LNS_LUONG_CHE_DO!$B$5:$BX$920,75,FALSE)+VLOOKUP(B451,[1]RPT_LNS_LUONG_CHE_DO!$B$5:$BY$920,76,FALSE)</f>
        <v>0</v>
      </c>
      <c r="U451" s="13">
        <f>VLOOKUP(B451,[1]RPT_CAC_KHOAN_GIAM_TRU!$B$4:$I$472,7,FALSE) + VLOOKUP(B451,[1]RPT_CAC_KHOAN_GIAM_TRU!$B$4:$I$472,8,FALSE)</f>
        <v>0</v>
      </c>
      <c r="V451" s="17">
        <f t="shared" si="8"/>
        <v>11795000</v>
      </c>
      <c r="W451" s="18">
        <f>VLOOKUP(B451,[1]RPT_BAO_HIEM!$B$5:$N$992,11,FALSE)</f>
        <v>362720</v>
      </c>
      <c r="X451" s="18">
        <f>VLOOKUP(B451,[1]RPT_BAO_HIEM!$B$5:$N$992,12,FALSE)</f>
        <v>68010</v>
      </c>
      <c r="Y451" s="18">
        <f>VLOOKUP(B451,[1]RPT_BAO_HIEM!$B$5:$N$992,13,FALSE)</f>
        <v>45340</v>
      </c>
      <c r="Z451" s="19">
        <f>MIN(VLOOKUP(B451,[1]RPT_DOAN_PHI!$B$5:$H$894,7,FALSE),115000)</f>
        <v>45340</v>
      </c>
      <c r="AA451" s="18">
        <f>VLOOKUP(B451,[1]RPT_THUE!$B$5:$H$850,7,FALSE)</f>
        <v>0</v>
      </c>
      <c r="AB451" s="18">
        <f t="shared" si="9"/>
        <v>521410</v>
      </c>
      <c r="AC451" s="20">
        <f t="shared" si="10"/>
        <v>11273590</v>
      </c>
      <c r="AD451" s="20"/>
      <c r="AE451" s="20"/>
      <c r="AF451" s="20">
        <f t="shared" si="11"/>
        <v>11273590</v>
      </c>
    </row>
    <row r="452" spans="1:43" ht="19.5" customHeight="1">
      <c r="A452" s="12">
        <f t="shared" si="14"/>
        <v>446</v>
      </c>
      <c r="B452" s="53">
        <f>[1]GD_CHUNG!B458</f>
        <v>11147</v>
      </c>
      <c r="C452" s="46" t="str">
        <f>[1]GD_CHUNG!C458</f>
        <v>Vũ Chí Kiên</v>
      </c>
      <c r="D452" s="46" t="str">
        <f>[1]GD_CHUNG!D458</f>
        <v>Phó Trưởng Phòng</v>
      </c>
      <c r="E452" s="35" t="str">
        <f>[1]GD_CHUNG!G458</f>
        <v>HDKX</v>
      </c>
      <c r="F452" s="36">
        <f>VLOOKUP(B452,[1]GD_LCD_HS_LNS!$B$4:$E$993,4,FALSE)</f>
        <v>5309000</v>
      </c>
      <c r="G452" s="58">
        <f>VLOOKUP(B452,[1]GD_CHUNG!$B$5:$N$532,13,FALSE)</f>
        <v>10522175759012</v>
      </c>
      <c r="H452" s="37">
        <f>VLOOKUP(B452,[1]GD_CHAM_CONG!$C$6:$AN$934,38,FALSE)</f>
        <v>23</v>
      </c>
      <c r="I452" s="37">
        <f>VLOOKUP(B452,[1]GD_CHAM_CONG!$C$6:$AS$934,39,FALSE)+VLOOKUP(B452,[1]GD_CHAM_CONG!$C$6:$AS$934,40,FALSE)+VLOOKUP(B452,[1]GD_CHAM_CONG!$C$6:$AS$934,41,FALSE)+VLOOKUP(B452,[1]GD_CHAM_CONG!$C$6:$AS$934,42,FALSE)+VLOOKUP(B452,[1]GD_CHAM_CONG!$C$6:$AS$934,43,FALSE)</f>
        <v>0</v>
      </c>
      <c r="J452" s="37">
        <f>VLOOKUP(B452,[1]GD_CHAM_CONG!$C$6:$AV$934,44,FALSE)+VLOOKUP(B452,[1]GD_CHAM_CONG!$C$6:$AV$934,45,FALSE)+VLOOKUP(B452,[1]GD_CHAM_CONG!$C$6:$AV$934,46,FALSE)</f>
        <v>0</v>
      </c>
      <c r="K452" s="37">
        <f>VLOOKUP(B452,[1]GD_CHAM_CONG!$C$6:$AW$934,47,FALSE)</f>
        <v>0</v>
      </c>
      <c r="L452" s="15">
        <f>VLOOKUP(B452,[1]GD_CHAM_CONG!$C$6:$AZ$934,48,FALSE)</f>
        <v>0</v>
      </c>
      <c r="M452" s="37">
        <f>VLOOKUP(B452,[1]GD_CHAM_CONG!$C$6:$BF$934,50,FALSE)+VLOOKUP(B452,[1]GD_CHAM_CONG!$C$6:$BF$934,51,FALSE)+VLOOKUP(B452,[1]GD_CHAM_CONG!$C$6:$BF$934,52,FALSE)+VLOOKUP(B452,[1]GD_CHAM_CONG!$C$6:$BF$934,53,FALSE)+VLOOKUP(B452,[1]GD_CHAM_CONG!$C$6:$BF$934,54,FALSE)</f>
        <v>0</v>
      </c>
      <c r="N452" s="16">
        <f>VLOOKUP(B452,[1]GD_CHAM_CONG!$C$1:$BK$473,61,FALSE)</f>
        <v>1</v>
      </c>
      <c r="O452" s="16">
        <f>VLOOKUP(B452,[1]GD_LCD_HS_LNS!$B$4:$F$469,5,FALSE)</f>
        <v>5.19</v>
      </c>
      <c r="P452" s="17">
        <f>VLOOKUP(B452,[1]RPT_LNS_LUONG_CHE_DO!$B$5:$BC$548,54,FALSE)</f>
        <v>23355000</v>
      </c>
      <c r="Q452" s="17">
        <f>VLOOKUP(B452,[1]RPT_LNS_LUONG_CHE_DO!$B$5:$CD$916,81,FALSE)</f>
        <v>0</v>
      </c>
      <c r="R452" s="35">
        <f>VLOOKUP(B452,[1]RPT_PHU_CAP_TN!$B$5:$G$992,6,FALSE)</f>
        <v>0</v>
      </c>
      <c r="S452" s="35">
        <f>VLOOKUP(B452,[1]RPT_TIEN_AN_TRUA!$B$5:$I$993,8,FALSE)</f>
        <v>680000</v>
      </c>
      <c r="T452" s="17">
        <f>VLOOKUP(B452,[1]RPT_LNS_LUONG_CHE_DO!$B$5:$BX$920,75,FALSE)+VLOOKUP(B452,[1]RPT_LNS_LUONG_CHE_DO!$B$5:$BY$920,76,FALSE)</f>
        <v>0</v>
      </c>
      <c r="U452" s="13">
        <f>VLOOKUP(B452,[1]RPT_CAC_KHOAN_GIAM_TRU!$B$4:$I$472,7,FALSE) + VLOOKUP(B452,[1]RPT_CAC_KHOAN_GIAM_TRU!$B$4:$I$472,8,FALSE)</f>
        <v>0</v>
      </c>
      <c r="V452" s="35">
        <f t="shared" si="8"/>
        <v>24035000</v>
      </c>
      <c r="W452" s="35">
        <f>VLOOKUP(B452,[1]RPT_BAO_HIEM!$B$5:$N$992,11,FALSE)</f>
        <v>424720</v>
      </c>
      <c r="X452" s="35">
        <f>VLOOKUP(B452,[1]RPT_BAO_HIEM!$B$5:$N$992,12,FALSE)</f>
        <v>79635</v>
      </c>
      <c r="Y452" s="35">
        <f>VLOOKUP(B452,[1]RPT_BAO_HIEM!$B$5:$N$992,13,FALSE)</f>
        <v>53090</v>
      </c>
      <c r="Z452" s="19">
        <f>MIN(VLOOKUP(B452,[1]RPT_DOAN_PHI!$B$5:$H$894,7,FALSE),115000)</f>
        <v>53090</v>
      </c>
      <c r="AA452" s="35">
        <f>VLOOKUP(B452,[1]RPT_THUE!$B$5:$H$850,7,FALSE)</f>
        <v>409755.5</v>
      </c>
      <c r="AB452" s="35">
        <f t="shared" si="9"/>
        <v>1020290.5</v>
      </c>
      <c r="AC452" s="35">
        <f t="shared" si="10"/>
        <v>23014709.5</v>
      </c>
      <c r="AD452" s="35"/>
      <c r="AE452" s="38"/>
      <c r="AF452" s="35">
        <f t="shared" si="11"/>
        <v>23014709.5</v>
      </c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</row>
    <row r="453" spans="1:43" ht="19.5" customHeight="1">
      <c r="A453" s="12">
        <f t="shared" si="14"/>
        <v>447</v>
      </c>
      <c r="B453" s="40">
        <f>[1]GD_CHUNG!B459</f>
        <v>10563</v>
      </c>
      <c r="C453" s="42" t="str">
        <f>[1]GD_CHUNG!C459</f>
        <v>Lưu Xuân Cường</v>
      </c>
      <c r="D453" s="42" t="str">
        <f>[1]GD_CHUNG!D459</f>
        <v>Trưởng phòng</v>
      </c>
      <c r="E453" s="13" t="str">
        <f>[1]GD_CHUNG!G459</f>
        <v>HDKX</v>
      </c>
      <c r="F453" s="14">
        <f>VLOOKUP(B453,[1]GD_LCD_HS_LNS!$B$4:$E$993,4,FALSE)</f>
        <v>5503000</v>
      </c>
      <c r="G453" s="54">
        <f>VLOOKUP(B453,[1]GD_CHUNG!$B$5:$N$532,13,FALSE)</f>
        <v>10520052608017</v>
      </c>
      <c r="H453" s="15">
        <f>VLOOKUP(B453,[1]GD_CHAM_CONG!$C$6:$AN$934,38,FALSE)</f>
        <v>23</v>
      </c>
      <c r="I453" s="15">
        <f>VLOOKUP(B453,[1]GD_CHAM_CONG!$C$6:$AS$934,39,FALSE)+VLOOKUP(B453,[1]GD_CHAM_CONG!$C$6:$AS$934,40,FALSE)+VLOOKUP(B453,[1]GD_CHAM_CONG!$C$6:$AS$934,41,FALSE)+VLOOKUP(B453,[1]GD_CHAM_CONG!$C$6:$AS$934,42,FALSE)+VLOOKUP(B453,[1]GD_CHAM_CONG!$C$6:$AS$934,43,FALSE)</f>
        <v>0</v>
      </c>
      <c r="J453" s="15">
        <f>VLOOKUP(B453,[1]GD_CHAM_CONG!$C$6:$AV$934,44,FALSE)+VLOOKUP(B453,[1]GD_CHAM_CONG!$C$6:$AV$934,45,FALSE)+VLOOKUP(B453,[1]GD_CHAM_CONG!$C$6:$AV$934,46,FALSE)</f>
        <v>0</v>
      </c>
      <c r="K453" s="15">
        <f>VLOOKUP(B453,[1]GD_CHAM_CONG!$C$6:$AW$934,47,FALSE)</f>
        <v>0</v>
      </c>
      <c r="L453" s="15">
        <f>VLOOKUP(B453,[1]GD_CHAM_CONG!$C$6:$AZ$934,48,FALSE)</f>
        <v>0</v>
      </c>
      <c r="M453" s="15">
        <f>VLOOKUP(B453,[1]GD_CHAM_CONG!$C$6:$BF$934,50,FALSE)+VLOOKUP(B453,[1]GD_CHAM_CONG!$C$6:$BF$934,51,FALSE)+VLOOKUP(B453,[1]GD_CHAM_CONG!$C$6:$BF$934,52,FALSE)+VLOOKUP(B453,[1]GD_CHAM_CONG!$C$6:$BF$934,53,FALSE)+VLOOKUP(B453,[1]GD_CHAM_CONG!$C$6:$BF$934,54,FALSE)</f>
        <v>0</v>
      </c>
      <c r="N453" s="16">
        <f>VLOOKUP(B453,[1]GD_CHAM_CONG!$C$1:$BK$473,61,FALSE)</f>
        <v>1</v>
      </c>
      <c r="O453" s="16">
        <f>VLOOKUP(B453,[1]GD_LCD_HS_LNS!$B$4:$F$469,5,FALSE)</f>
        <v>6.33</v>
      </c>
      <c r="P453" s="17">
        <f>VLOOKUP(B453,[1]RPT_LNS_LUONG_CHE_DO!$B$5:$BC$548,54,FALSE)</f>
        <v>28485000</v>
      </c>
      <c r="Q453" s="17">
        <f>VLOOKUP(B453,[1]RPT_LNS_LUONG_CHE_DO!$B$5:$CD$916,81,FALSE)</f>
        <v>0</v>
      </c>
      <c r="R453" s="17">
        <f>VLOOKUP(B453,[1]RPT_PHU_CAP_TN!$B$5:$G$992,6,FALSE)</f>
        <v>0</v>
      </c>
      <c r="S453" s="17">
        <f>VLOOKUP(B453,[1]RPT_TIEN_AN_TRUA!$B$5:$I$993,8,FALSE)</f>
        <v>680000</v>
      </c>
      <c r="T453" s="17">
        <f>VLOOKUP(B453,[1]RPT_LNS_LUONG_CHE_DO!$B$5:$BX$920,75,FALSE)+VLOOKUP(B453,[1]RPT_LNS_LUONG_CHE_DO!$B$5:$BY$920,76,FALSE)</f>
        <v>0</v>
      </c>
      <c r="U453" s="13">
        <f>VLOOKUP(B453,[1]RPT_CAC_KHOAN_GIAM_TRU!$B$4:$I$472,7,FALSE) + VLOOKUP(B453,[1]RPT_CAC_KHOAN_GIAM_TRU!$B$4:$I$472,8,FALSE)</f>
        <v>0</v>
      </c>
      <c r="V453" s="17">
        <f t="shared" si="8"/>
        <v>29165000</v>
      </c>
      <c r="W453" s="18">
        <f>VLOOKUP(B453,[1]RPT_BAO_HIEM!$B$5:$N$992,11,FALSE)</f>
        <v>440240</v>
      </c>
      <c r="X453" s="18">
        <f>VLOOKUP(B453,[1]RPT_BAO_HIEM!$B$5:$N$992,12,FALSE)</f>
        <v>82545</v>
      </c>
      <c r="Y453" s="18">
        <f>VLOOKUP(B453,[1]RPT_BAO_HIEM!$B$5:$N$992,13,FALSE)</f>
        <v>55030</v>
      </c>
      <c r="Z453" s="19">
        <f>MIN(VLOOKUP(B453,[1]RPT_DOAN_PHI!$B$5:$H$894,7,FALSE),115000)</f>
        <v>55030</v>
      </c>
      <c r="AA453" s="18">
        <f>VLOOKUP(B453,[1]RPT_THUE!$B$5:$H$850,7,FALSE)</f>
        <v>1006077.75</v>
      </c>
      <c r="AB453" s="18">
        <f t="shared" si="9"/>
        <v>1638922.75</v>
      </c>
      <c r="AC453" s="20">
        <f t="shared" si="10"/>
        <v>27526077.25</v>
      </c>
      <c r="AD453" s="20"/>
      <c r="AE453" s="20"/>
      <c r="AF453" s="20">
        <f t="shared" si="11"/>
        <v>27526077.25</v>
      </c>
    </row>
    <row r="454" spans="1:43" ht="19.5" customHeight="1">
      <c r="A454" s="12">
        <f t="shared" si="14"/>
        <v>448</v>
      </c>
      <c r="B454" s="40">
        <f>[1]GD_CHUNG!B460</f>
        <v>10556</v>
      </c>
      <c r="C454" s="42" t="str">
        <f>[1]GD_CHUNG!C460</f>
        <v>Nguyễn Thị Thuỳ Linh</v>
      </c>
      <c r="D454" s="42" t="str">
        <f>[1]GD_CHUNG!D460</f>
        <v>Phó Trưởng Phòng</v>
      </c>
      <c r="E454" s="13" t="str">
        <f>[1]GD_CHUNG!G460</f>
        <v>HDKX</v>
      </c>
      <c r="F454" s="14">
        <f>VLOOKUP(B454,[1]GD_LCD_HS_LNS!$B$4:$E$993,4,FALSE)</f>
        <v>5309000</v>
      </c>
      <c r="G454" s="54">
        <f>VLOOKUP(B454,[1]GD_CHUNG!$B$5:$N$532,13,FALSE)</f>
        <v>10522148006010</v>
      </c>
      <c r="H454" s="15">
        <f>VLOOKUP(B454,[1]GD_CHAM_CONG!$C$6:$AN$934,38,FALSE)</f>
        <v>23</v>
      </c>
      <c r="I454" s="15">
        <f>VLOOKUP(B454,[1]GD_CHAM_CONG!$C$6:$AS$934,39,FALSE)+VLOOKUP(B454,[1]GD_CHAM_CONG!$C$6:$AS$934,40,FALSE)+VLOOKUP(B454,[1]GD_CHAM_CONG!$C$6:$AS$934,41,FALSE)+VLOOKUP(B454,[1]GD_CHAM_CONG!$C$6:$AS$934,42,FALSE)+VLOOKUP(B454,[1]GD_CHAM_CONG!$C$6:$AS$934,43,FALSE)</f>
        <v>0</v>
      </c>
      <c r="J454" s="15">
        <f>VLOOKUP(B454,[1]GD_CHAM_CONG!$C$6:$AV$934,44,FALSE)+VLOOKUP(B454,[1]GD_CHAM_CONG!$C$6:$AV$934,45,FALSE)+VLOOKUP(B454,[1]GD_CHAM_CONG!$C$6:$AV$934,46,FALSE)</f>
        <v>0</v>
      </c>
      <c r="K454" s="15">
        <f>VLOOKUP(B454,[1]GD_CHAM_CONG!$C$6:$AW$934,47,FALSE)</f>
        <v>0</v>
      </c>
      <c r="L454" s="15">
        <f>VLOOKUP(B454,[1]GD_CHAM_CONG!$C$6:$AZ$934,48,FALSE)</f>
        <v>0</v>
      </c>
      <c r="M454" s="15">
        <f>VLOOKUP(B454,[1]GD_CHAM_CONG!$C$6:$BF$934,50,FALSE)+VLOOKUP(B454,[1]GD_CHAM_CONG!$C$6:$BF$934,51,FALSE)+VLOOKUP(B454,[1]GD_CHAM_CONG!$C$6:$BF$934,52,FALSE)+VLOOKUP(B454,[1]GD_CHAM_CONG!$C$6:$BF$934,53,FALSE)+VLOOKUP(B454,[1]GD_CHAM_CONG!$C$6:$BF$934,54,FALSE)</f>
        <v>0</v>
      </c>
      <c r="N454" s="16">
        <f>VLOOKUP(B454,[1]GD_CHAM_CONG!$C$1:$BK$473,61,FALSE)</f>
        <v>1</v>
      </c>
      <c r="O454" s="16">
        <f>VLOOKUP(B454,[1]GD_LCD_HS_LNS!$B$4:$F$469,5,FALSE)</f>
        <v>5.19</v>
      </c>
      <c r="P454" s="17">
        <f>VLOOKUP(B454,[1]RPT_LNS_LUONG_CHE_DO!$B$5:$BC$548,54,FALSE)</f>
        <v>23355000</v>
      </c>
      <c r="Q454" s="17">
        <f>VLOOKUP(B454,[1]RPT_LNS_LUONG_CHE_DO!$B$5:$CD$916,81,FALSE)</f>
        <v>0</v>
      </c>
      <c r="R454" s="17">
        <f>VLOOKUP(B454,[1]RPT_PHU_CAP_TN!$B$5:$G$992,6,FALSE)</f>
        <v>0</v>
      </c>
      <c r="S454" s="17">
        <f>VLOOKUP(B454,[1]RPT_TIEN_AN_TRUA!$B$5:$I$993,8,FALSE)</f>
        <v>680000</v>
      </c>
      <c r="T454" s="17">
        <f>VLOOKUP(B454,[1]RPT_LNS_LUONG_CHE_DO!$B$5:$BX$920,75,FALSE)+VLOOKUP(B454,[1]RPT_LNS_LUONG_CHE_DO!$B$5:$BY$920,76,FALSE)</f>
        <v>0</v>
      </c>
      <c r="U454" s="13">
        <f>VLOOKUP(B454,[1]RPT_CAC_KHOAN_GIAM_TRU!$B$4:$I$472,7,FALSE) + VLOOKUP(B454,[1]RPT_CAC_KHOAN_GIAM_TRU!$B$4:$I$472,8,FALSE)</f>
        <v>0</v>
      </c>
      <c r="V454" s="17">
        <f t="shared" si="8"/>
        <v>24035000</v>
      </c>
      <c r="W454" s="18">
        <f>VLOOKUP(B454,[1]RPT_BAO_HIEM!$B$5:$N$992,11,FALSE)</f>
        <v>424720</v>
      </c>
      <c r="X454" s="18">
        <f>VLOOKUP(B454,[1]RPT_BAO_HIEM!$B$5:$N$992,12,FALSE)</f>
        <v>79635</v>
      </c>
      <c r="Y454" s="18">
        <f>VLOOKUP(B454,[1]RPT_BAO_HIEM!$B$5:$N$992,13,FALSE)</f>
        <v>53090</v>
      </c>
      <c r="Z454" s="19">
        <f>MIN(VLOOKUP(B454,[1]RPT_DOAN_PHI!$B$5:$H$894,7,FALSE),115000)</f>
        <v>53090</v>
      </c>
      <c r="AA454" s="18">
        <f>VLOOKUP(B454,[1]RPT_THUE!$B$5:$H$850,7,FALSE)</f>
        <v>149877.75</v>
      </c>
      <c r="AB454" s="18">
        <f t="shared" si="9"/>
        <v>760412.75</v>
      </c>
      <c r="AC454" s="20">
        <f t="shared" si="10"/>
        <v>23274587.25</v>
      </c>
      <c r="AD454" s="21"/>
      <c r="AE454" s="20"/>
      <c r="AF454" s="20">
        <f t="shared" si="11"/>
        <v>23274587.25</v>
      </c>
    </row>
    <row r="455" spans="1:43" ht="19.5" customHeight="1">
      <c r="A455" s="12">
        <f t="shared" si="14"/>
        <v>449</v>
      </c>
      <c r="B455" s="40">
        <f>[1]GD_CHUNG!B461</f>
        <v>10797</v>
      </c>
      <c r="C455" s="42" t="str">
        <f>[1]GD_CHUNG!C461</f>
        <v>Nguyễn Hữu Hạ</v>
      </c>
      <c r="D455" s="42" t="str">
        <f>[1]GD_CHUNG!D461</f>
        <v>CV Đảng Đoàn - Thi đua</v>
      </c>
      <c r="E455" s="13" t="str">
        <f>[1]GD_CHUNG!G461</f>
        <v>HDKX</v>
      </c>
      <c r="F455" s="14">
        <f>VLOOKUP(B455,[1]GD_LCD_HS_LNS!$B$4:$E$993,4,FALSE)</f>
        <v>5134000</v>
      </c>
      <c r="G455" s="54">
        <f>VLOOKUP(B455,[1]GD_CHUNG!$B$5:$N$532,13,FALSE)</f>
        <v>10520107390016</v>
      </c>
      <c r="H455" s="15">
        <f>VLOOKUP(B455,[1]GD_CHAM_CONG!$C$6:$AN$934,38,FALSE)</f>
        <v>23</v>
      </c>
      <c r="I455" s="15">
        <f>VLOOKUP(B455,[1]GD_CHAM_CONG!$C$6:$AS$934,39,FALSE)+VLOOKUP(B455,[1]GD_CHAM_CONG!$C$6:$AS$934,40,FALSE)+VLOOKUP(B455,[1]GD_CHAM_CONG!$C$6:$AS$934,41,FALSE)+VLOOKUP(B455,[1]GD_CHAM_CONG!$C$6:$AS$934,42,FALSE)+VLOOKUP(B455,[1]GD_CHAM_CONG!$C$6:$AS$934,43,FALSE)</f>
        <v>0</v>
      </c>
      <c r="J455" s="15">
        <f>VLOOKUP(B455,[1]GD_CHAM_CONG!$C$6:$AV$934,44,FALSE)+VLOOKUP(B455,[1]GD_CHAM_CONG!$C$6:$AV$934,45,FALSE)+VLOOKUP(B455,[1]GD_CHAM_CONG!$C$6:$AV$934,46,FALSE)</f>
        <v>0</v>
      </c>
      <c r="K455" s="15">
        <f>VLOOKUP(B455,[1]GD_CHAM_CONG!$C$6:$AW$934,47,FALSE)</f>
        <v>0</v>
      </c>
      <c r="L455" s="15">
        <f>VLOOKUP(B455,[1]GD_CHAM_CONG!$C$6:$AZ$934,48,FALSE)</f>
        <v>0</v>
      </c>
      <c r="M455" s="15">
        <f>VLOOKUP(B455,[1]GD_CHAM_CONG!$C$6:$BF$934,50,FALSE)+VLOOKUP(B455,[1]GD_CHAM_CONG!$C$6:$BF$934,51,FALSE)+VLOOKUP(B455,[1]GD_CHAM_CONG!$C$6:$BF$934,52,FALSE)+VLOOKUP(B455,[1]GD_CHAM_CONG!$C$6:$BF$934,53,FALSE)+VLOOKUP(B455,[1]GD_CHAM_CONG!$C$6:$BF$934,54,FALSE)</f>
        <v>0</v>
      </c>
      <c r="N455" s="16">
        <f>VLOOKUP(B455,[1]GD_CHAM_CONG!$C$1:$BK$473,61,FALSE)</f>
        <v>1</v>
      </c>
      <c r="O455" s="16">
        <f>VLOOKUP(B455,[1]GD_LCD_HS_LNS!$B$4:$F$469,5,FALSE)</f>
        <v>2.78</v>
      </c>
      <c r="P455" s="17">
        <f>VLOOKUP(B455,[1]RPT_LNS_LUONG_CHE_DO!$B$5:$BC$548,54,FALSE)</f>
        <v>12510000</v>
      </c>
      <c r="Q455" s="17">
        <f>VLOOKUP(B455,[1]RPT_LNS_LUONG_CHE_DO!$B$5:$CD$916,81,FALSE)</f>
        <v>0</v>
      </c>
      <c r="R455" s="17">
        <f>VLOOKUP(B455,[1]RPT_PHU_CAP_TN!$B$5:$G$992,6,FALSE)</f>
        <v>0</v>
      </c>
      <c r="S455" s="17">
        <f>VLOOKUP(B455,[1]RPT_TIEN_AN_TRUA!$B$5:$I$993,8,FALSE)</f>
        <v>680000</v>
      </c>
      <c r="T455" s="17">
        <f>VLOOKUP(B455,[1]RPT_LNS_LUONG_CHE_DO!$B$5:$BX$920,75,FALSE)+VLOOKUP(B455,[1]RPT_LNS_LUONG_CHE_DO!$B$5:$BY$920,76,FALSE)</f>
        <v>0</v>
      </c>
      <c r="U455" s="13">
        <f>VLOOKUP(B455,[1]RPT_CAC_KHOAN_GIAM_TRU!$B$4:$I$472,7,FALSE) + VLOOKUP(B455,[1]RPT_CAC_KHOAN_GIAM_TRU!$B$4:$I$472,8,FALSE)</f>
        <v>0</v>
      </c>
      <c r="V455" s="17">
        <f t="shared" si="8"/>
        <v>13190000</v>
      </c>
      <c r="W455" s="18">
        <f>VLOOKUP(B455,[1]RPT_BAO_HIEM!$B$5:$N$992,11,FALSE)</f>
        <v>410720</v>
      </c>
      <c r="X455" s="18">
        <f>VLOOKUP(B455,[1]RPT_BAO_HIEM!$B$5:$N$992,12,FALSE)</f>
        <v>77010</v>
      </c>
      <c r="Y455" s="18">
        <f>VLOOKUP(B455,[1]RPT_BAO_HIEM!$B$5:$N$992,13,FALSE)</f>
        <v>51340</v>
      </c>
      <c r="Z455" s="19">
        <f>MIN(VLOOKUP(B455,[1]RPT_DOAN_PHI!$B$5:$H$894,7,FALSE),115000)</f>
        <v>51340</v>
      </c>
      <c r="AA455" s="18">
        <f>VLOOKUP(B455,[1]RPT_THUE!$B$5:$H$850,7,FALSE)</f>
        <v>0</v>
      </c>
      <c r="AB455" s="18">
        <f t="shared" si="9"/>
        <v>590410</v>
      </c>
      <c r="AC455" s="20">
        <f t="shared" si="10"/>
        <v>12599590</v>
      </c>
      <c r="AD455" s="20"/>
      <c r="AE455" s="20"/>
      <c r="AF455" s="20">
        <f t="shared" si="11"/>
        <v>12599590</v>
      </c>
    </row>
    <row r="456" spans="1:43" ht="19.5" customHeight="1">
      <c r="A456" s="12">
        <f t="shared" si="14"/>
        <v>450</v>
      </c>
      <c r="B456" s="40">
        <f>[1]GD_CHUNG!B462</f>
        <v>10803</v>
      </c>
      <c r="C456" s="42" t="str">
        <f>[1]GD_CHUNG!C462</f>
        <v>Hà Duyên Lâm</v>
      </c>
      <c r="D456" s="42" t="str">
        <f>[1]GD_CHUNG!D462</f>
        <v>Lái xe CT</v>
      </c>
      <c r="E456" s="13" t="str">
        <f>[1]GD_CHUNG!G462</f>
        <v>HDKX</v>
      </c>
      <c r="F456" s="14">
        <f>VLOOKUP(B456,[1]GD_LCD_HS_LNS!$B$4:$E$993,4,FALSE)</f>
        <v>4166000</v>
      </c>
      <c r="G456" s="54">
        <f>VLOOKUP(B456,[1]GD_CHUNG!$B$5:$N$532,13,FALSE)</f>
        <v>10520047944017</v>
      </c>
      <c r="H456" s="15">
        <f>VLOOKUP(B456,[1]GD_CHAM_CONG!$C$6:$AN$934,38,FALSE)</f>
        <v>23</v>
      </c>
      <c r="I456" s="15">
        <f>VLOOKUP(B456,[1]GD_CHAM_CONG!$C$6:$AS$934,39,FALSE)+VLOOKUP(B456,[1]GD_CHAM_CONG!$C$6:$AS$934,40,FALSE)+VLOOKUP(B456,[1]GD_CHAM_CONG!$C$6:$AS$934,41,FALSE)+VLOOKUP(B456,[1]GD_CHAM_CONG!$C$6:$AS$934,42,FALSE)+VLOOKUP(B456,[1]GD_CHAM_CONG!$C$6:$AS$934,43,FALSE)</f>
        <v>0</v>
      </c>
      <c r="J456" s="15">
        <f>VLOOKUP(B456,[1]GD_CHAM_CONG!$C$6:$AV$934,44,FALSE)+VLOOKUP(B456,[1]GD_CHAM_CONG!$C$6:$AV$934,45,FALSE)+VLOOKUP(B456,[1]GD_CHAM_CONG!$C$6:$AV$934,46,FALSE)</f>
        <v>0</v>
      </c>
      <c r="K456" s="15">
        <f>VLOOKUP(B456,[1]GD_CHAM_CONG!$C$6:$AW$934,47,FALSE)</f>
        <v>0</v>
      </c>
      <c r="L456" s="15">
        <f>VLOOKUP(B456,[1]GD_CHAM_CONG!$C$6:$AZ$934,48,FALSE)</f>
        <v>0</v>
      </c>
      <c r="M456" s="15">
        <f>VLOOKUP(B456,[1]GD_CHAM_CONG!$C$6:$BF$934,50,FALSE)+VLOOKUP(B456,[1]GD_CHAM_CONG!$C$6:$BF$934,51,FALSE)+VLOOKUP(B456,[1]GD_CHAM_CONG!$C$6:$BF$934,52,FALSE)+VLOOKUP(B456,[1]GD_CHAM_CONG!$C$6:$BF$934,53,FALSE)+VLOOKUP(B456,[1]GD_CHAM_CONG!$C$6:$BF$934,54,FALSE)</f>
        <v>0</v>
      </c>
      <c r="N456" s="16">
        <f>VLOOKUP(B456,[1]GD_CHAM_CONG!$C$1:$BK$473,61,FALSE)</f>
        <v>1</v>
      </c>
      <c r="O456" s="16">
        <f>VLOOKUP(B456,[1]GD_LCD_HS_LNS!$B$4:$F$469,5,FALSE)</f>
        <v>2.27</v>
      </c>
      <c r="P456" s="17">
        <f>VLOOKUP(B456,[1]RPT_LNS_LUONG_CHE_DO!$B$5:$BC$548,54,FALSE)</f>
        <v>10215000</v>
      </c>
      <c r="Q456" s="17">
        <f>VLOOKUP(B456,[1]RPT_LNS_LUONG_CHE_DO!$B$5:$CD$916,81,FALSE)</f>
        <v>0</v>
      </c>
      <c r="R456" s="17">
        <f>VLOOKUP(B456,[1]RPT_PHU_CAP_TN!$B$5:$G$992,6,FALSE)</f>
        <v>0</v>
      </c>
      <c r="S456" s="17">
        <f>VLOOKUP(B456,[1]RPT_TIEN_AN_TRUA!$B$5:$I$993,8,FALSE)</f>
        <v>680000</v>
      </c>
      <c r="T456" s="17">
        <f>VLOOKUP(B456,[1]RPT_LNS_LUONG_CHE_DO!$B$5:$BX$920,75,FALSE)+VLOOKUP(B456,[1]RPT_LNS_LUONG_CHE_DO!$B$5:$BY$920,76,FALSE)</f>
        <v>0</v>
      </c>
      <c r="U456" s="13">
        <f>VLOOKUP(B456,[1]RPT_CAC_KHOAN_GIAM_TRU!$B$4:$I$472,7,FALSE) + VLOOKUP(B456,[1]RPT_CAC_KHOAN_GIAM_TRU!$B$4:$I$472,8,FALSE)</f>
        <v>0</v>
      </c>
      <c r="V456" s="17">
        <f t="shared" si="8"/>
        <v>10895000</v>
      </c>
      <c r="W456" s="18">
        <f>VLOOKUP(B456,[1]RPT_BAO_HIEM!$B$5:$N$992,11,FALSE)</f>
        <v>333280</v>
      </c>
      <c r="X456" s="18">
        <f>VLOOKUP(B456,[1]RPT_BAO_HIEM!$B$5:$N$992,12,FALSE)</f>
        <v>62490</v>
      </c>
      <c r="Y456" s="18">
        <f>VLOOKUP(B456,[1]RPT_BAO_HIEM!$B$5:$N$992,13,FALSE)</f>
        <v>41660</v>
      </c>
      <c r="Z456" s="19">
        <f>MIN(VLOOKUP(B456,[1]RPT_DOAN_PHI!$B$5:$H$894,7,FALSE),115000)</f>
        <v>41660</v>
      </c>
      <c r="AA456" s="18">
        <f>VLOOKUP(B456,[1]RPT_THUE!$B$5:$H$850,7,FALSE)</f>
        <v>0</v>
      </c>
      <c r="AB456" s="18">
        <f t="shared" si="9"/>
        <v>479090</v>
      </c>
      <c r="AC456" s="20">
        <f t="shared" si="10"/>
        <v>10415910</v>
      </c>
      <c r="AD456" s="20"/>
      <c r="AE456" s="20"/>
      <c r="AF456" s="20">
        <f t="shared" si="11"/>
        <v>10415910</v>
      </c>
    </row>
    <row r="457" spans="1:43" ht="19.5" customHeight="1">
      <c r="A457" s="12">
        <f t="shared" ref="A457:A471" si="15">+A456+1</f>
        <v>451</v>
      </c>
      <c r="B457" s="40">
        <f>[1]GD_CHUNG!B463</f>
        <v>10800</v>
      </c>
      <c r="C457" s="42" t="str">
        <f>[1]GD_CHUNG!C463</f>
        <v>Hoàng Thùy Lan</v>
      </c>
      <c r="D457" s="42" t="str">
        <f>[1]GD_CHUNG!D463</f>
        <v>NV đào tạo huấn luyện</v>
      </c>
      <c r="E457" s="13" t="str">
        <f>[1]GD_CHUNG!G463</f>
        <v>HDKX</v>
      </c>
      <c r="F457" s="81">
        <v>4000000</v>
      </c>
      <c r="G457" s="54">
        <f>VLOOKUP(B457,[1]GD_CHUNG!$B$5:$N$532,13,FALSE)</f>
        <v>10522162005019</v>
      </c>
      <c r="H457" s="15">
        <f>VLOOKUP(B457,[1]GD_CHAM_CONG!$C$6:$AN$934,38,FALSE)</f>
        <v>23</v>
      </c>
      <c r="I457" s="15">
        <f>VLOOKUP(B457,[1]GD_CHAM_CONG!$C$6:$AS$934,39,FALSE)+VLOOKUP(B457,[1]GD_CHAM_CONG!$C$6:$AS$934,40,FALSE)+VLOOKUP(B457,[1]GD_CHAM_CONG!$C$6:$AS$934,41,FALSE)+VLOOKUP(B457,[1]GD_CHAM_CONG!$C$6:$AS$934,42,FALSE)+VLOOKUP(B457,[1]GD_CHAM_CONG!$C$6:$AS$934,43,FALSE)</f>
        <v>0</v>
      </c>
      <c r="J457" s="15">
        <f>VLOOKUP(B457,[1]GD_CHAM_CONG!$C$6:$AV$934,44,FALSE)+VLOOKUP(B457,[1]GD_CHAM_CONG!$C$6:$AV$934,45,FALSE)+VLOOKUP(B457,[1]GD_CHAM_CONG!$C$6:$AV$934,46,FALSE)</f>
        <v>0</v>
      </c>
      <c r="K457" s="15">
        <f>VLOOKUP(B457,[1]GD_CHAM_CONG!$C$6:$AW$934,47,FALSE)</f>
        <v>0</v>
      </c>
      <c r="L457" s="15">
        <f>VLOOKUP(B457,[1]GD_CHAM_CONG!$C$6:$AZ$934,48,FALSE)</f>
        <v>0</v>
      </c>
      <c r="M457" s="15">
        <f>VLOOKUP(B457,[1]GD_CHAM_CONG!$C$6:$BF$934,50,FALSE)+VLOOKUP(B457,[1]GD_CHAM_CONG!$C$6:$BF$934,51,FALSE)+VLOOKUP(B457,[1]GD_CHAM_CONG!$C$6:$BF$934,52,FALSE)+VLOOKUP(B457,[1]GD_CHAM_CONG!$C$6:$BF$934,53,FALSE)+VLOOKUP(B457,[1]GD_CHAM_CONG!$C$6:$BF$934,54,FALSE)</f>
        <v>0</v>
      </c>
      <c r="N457" s="16">
        <f>VLOOKUP(B457,[1]GD_CHAM_CONG!$C$1:$BK$473,61,FALSE)</f>
        <v>1</v>
      </c>
      <c r="O457" s="16">
        <f>VLOOKUP(B457,[1]GD_LCD_HS_LNS!$B$4:$F$469,5,FALSE)</f>
        <v>2.13</v>
      </c>
      <c r="P457" s="17">
        <f>VLOOKUP(B457,[1]RPT_LNS_LUONG_CHE_DO!$B$5:$BC$548,54,FALSE)</f>
        <v>9585000</v>
      </c>
      <c r="Q457" s="17">
        <f>VLOOKUP(B457,[1]RPT_LNS_LUONG_CHE_DO!$B$5:$CD$916,81,FALSE)</f>
        <v>0</v>
      </c>
      <c r="R457" s="17">
        <f>VLOOKUP(B457,[1]RPT_PHU_CAP_TN!$B$5:$G$992,6,FALSE)</f>
        <v>0</v>
      </c>
      <c r="S457" s="17">
        <f>VLOOKUP(B457,[1]RPT_TIEN_AN_TRUA!$B$5:$I$993,8,FALSE)</f>
        <v>680000</v>
      </c>
      <c r="T457" s="17">
        <f>VLOOKUP(B457,[1]RPT_LNS_LUONG_CHE_DO!$B$5:$BX$920,75,FALSE)+VLOOKUP(B457,[1]RPT_LNS_LUONG_CHE_DO!$B$5:$BY$920,76,FALSE)</f>
        <v>0</v>
      </c>
      <c r="U457" s="13">
        <f>VLOOKUP(B457,[1]RPT_CAC_KHOAN_GIAM_TRU!$B$4:$I$472,7,FALSE) + VLOOKUP(B457,[1]RPT_CAC_KHOAN_GIAM_TRU!$B$4:$I$472,8,FALSE)</f>
        <v>0</v>
      </c>
      <c r="V457" s="17">
        <f t="shared" si="8"/>
        <v>10265000</v>
      </c>
      <c r="W457" s="18">
        <f>VLOOKUP(B457,[1]RPT_BAO_HIEM!$B$5:$N$992,11,FALSE)</f>
        <v>279040</v>
      </c>
      <c r="X457" s="18">
        <f>VLOOKUP(B457,[1]RPT_BAO_HIEM!$B$5:$N$992,12,FALSE)</f>
        <v>52320</v>
      </c>
      <c r="Y457" s="18">
        <f>VLOOKUP(B457,[1]RPT_BAO_HIEM!$B$5:$N$992,13,FALSE)</f>
        <v>34880</v>
      </c>
      <c r="Z457" s="19">
        <f>MIN(VLOOKUP(B457,[1]RPT_DOAN_PHI!$B$5:$H$894,7,FALSE),115000)</f>
        <v>34880</v>
      </c>
      <c r="AA457" s="18">
        <f>VLOOKUP(B457,[1]RPT_THUE!$B$5:$H$850,7,FALSE)</f>
        <v>0</v>
      </c>
      <c r="AB457" s="18">
        <f t="shared" si="9"/>
        <v>401120</v>
      </c>
      <c r="AC457" s="20">
        <f t="shared" si="10"/>
        <v>9863880</v>
      </c>
      <c r="AD457" s="20"/>
      <c r="AE457" s="21"/>
      <c r="AF457" s="20">
        <f t="shared" si="11"/>
        <v>9863880</v>
      </c>
    </row>
    <row r="458" spans="1:43" ht="19.5" customHeight="1">
      <c r="A458" s="12">
        <f t="shared" si="15"/>
        <v>452</v>
      </c>
      <c r="B458" s="40">
        <f>[1]GD_CHUNG!B464</f>
        <v>10801</v>
      </c>
      <c r="C458" s="42" t="str">
        <f>[1]GD_CHUNG!C464</f>
        <v>Diệu Linh</v>
      </c>
      <c r="D458" s="42" t="str">
        <f>[1]GD_CHUNG!D464</f>
        <v>NV đào tạo huấn luyện</v>
      </c>
      <c r="E458" s="13" t="str">
        <f>[1]GD_CHUNG!G464</f>
        <v>HDKX</v>
      </c>
      <c r="F458" s="14">
        <f>VLOOKUP(B458,[1]GD_LCD_HS_LNS!$B$4:$E$993,4,FALSE)</f>
        <v>4534000</v>
      </c>
      <c r="G458" s="54">
        <f>VLOOKUP(B458,[1]GD_CHUNG!$B$5:$N$532,13,FALSE)</f>
        <v>10522162985013</v>
      </c>
      <c r="H458" s="15">
        <f>VLOOKUP(B458,[1]GD_CHAM_CONG!$C$6:$AN$934,38,FALSE)</f>
        <v>23</v>
      </c>
      <c r="I458" s="15">
        <f>VLOOKUP(B458,[1]GD_CHAM_CONG!$C$6:$AS$934,39,FALSE)+VLOOKUP(B458,[1]GD_CHAM_CONG!$C$6:$AS$934,40,FALSE)+VLOOKUP(B458,[1]GD_CHAM_CONG!$C$6:$AS$934,41,FALSE)+VLOOKUP(B458,[1]GD_CHAM_CONG!$C$6:$AS$934,42,FALSE)+VLOOKUP(B458,[1]GD_CHAM_CONG!$C$6:$AS$934,43,FALSE)</f>
        <v>0</v>
      </c>
      <c r="J458" s="15">
        <f>VLOOKUP(B458,[1]GD_CHAM_CONG!$C$6:$AV$934,44,FALSE)+VLOOKUP(B458,[1]GD_CHAM_CONG!$C$6:$AV$934,45,FALSE)+VLOOKUP(B458,[1]GD_CHAM_CONG!$C$6:$AV$934,46,FALSE)</f>
        <v>0</v>
      </c>
      <c r="K458" s="15">
        <f>VLOOKUP(B458,[1]GD_CHAM_CONG!$C$6:$AW$934,47,FALSE)</f>
        <v>0</v>
      </c>
      <c r="L458" s="15">
        <f>VLOOKUP(B458,[1]GD_CHAM_CONG!$C$6:$AZ$934,48,FALSE)</f>
        <v>0</v>
      </c>
      <c r="M458" s="15">
        <f>VLOOKUP(B458,[1]GD_CHAM_CONG!$C$6:$BF$934,50,FALSE)+VLOOKUP(B458,[1]GD_CHAM_CONG!$C$6:$BF$934,51,FALSE)+VLOOKUP(B458,[1]GD_CHAM_CONG!$C$6:$BF$934,52,FALSE)+VLOOKUP(B458,[1]GD_CHAM_CONG!$C$6:$BF$934,53,FALSE)+VLOOKUP(B458,[1]GD_CHAM_CONG!$C$6:$BF$934,54,FALSE)</f>
        <v>0</v>
      </c>
      <c r="N458" s="15">
        <f>VLOOKUP(B458,[1]GD_CHAM_CONG!$C$1:$BK$473,61,FALSE)</f>
        <v>1.05</v>
      </c>
      <c r="O458" s="16">
        <f>VLOOKUP(B458,[1]GD_LCD_HS_LNS!$B$4:$F$469,5,FALSE)</f>
        <v>2.6</v>
      </c>
      <c r="P458" s="17">
        <f>VLOOKUP(B458,[1]RPT_LNS_LUONG_CHE_DO!$B$5:$BC$548,54,FALSE)</f>
        <v>12285000.000000002</v>
      </c>
      <c r="Q458" s="17">
        <f>VLOOKUP(B458,[1]RPT_LNS_LUONG_CHE_DO!$B$5:$CD$916,81,FALSE)</f>
        <v>0</v>
      </c>
      <c r="R458" s="17">
        <f>VLOOKUP(B458,[1]RPT_PHU_CAP_TN!$B$5:$G$992,6,FALSE)</f>
        <v>0</v>
      </c>
      <c r="S458" s="17">
        <f>VLOOKUP(B458,[1]RPT_TIEN_AN_TRUA!$B$5:$I$993,8,FALSE)</f>
        <v>680000</v>
      </c>
      <c r="T458" s="17">
        <f>VLOOKUP(B458,[1]RPT_LNS_LUONG_CHE_DO!$B$5:$BX$920,75,FALSE)+VLOOKUP(B458,[1]RPT_LNS_LUONG_CHE_DO!$B$5:$BY$920,76,FALSE)</f>
        <v>0</v>
      </c>
      <c r="U458" s="13">
        <f>VLOOKUP(B458,[1]RPT_CAC_KHOAN_GIAM_TRU!$B$4:$I$472,7,FALSE) + VLOOKUP(B458,[1]RPT_CAC_KHOAN_GIAM_TRU!$B$4:$I$472,8,FALSE)</f>
        <v>0</v>
      </c>
      <c r="V458" s="17">
        <f t="shared" si="8"/>
        <v>12965000.000000002</v>
      </c>
      <c r="W458" s="18">
        <f>VLOOKUP(B458,[1]RPT_BAO_HIEM!$B$5:$N$992,11,FALSE)</f>
        <v>362720</v>
      </c>
      <c r="X458" s="18">
        <f>VLOOKUP(B458,[1]RPT_BAO_HIEM!$B$5:$N$992,12,FALSE)</f>
        <v>68010</v>
      </c>
      <c r="Y458" s="18">
        <f>VLOOKUP(B458,[1]RPT_BAO_HIEM!$B$5:$N$992,13,FALSE)</f>
        <v>45340</v>
      </c>
      <c r="Z458" s="19">
        <f>MIN(VLOOKUP(B458,[1]RPT_DOAN_PHI!$B$5:$H$894,7,FALSE),115000)</f>
        <v>45340</v>
      </c>
      <c r="AA458" s="18">
        <f>VLOOKUP(B458,[1]RPT_THUE!$B$5:$H$850,7,FALSE)</f>
        <v>0</v>
      </c>
      <c r="AB458" s="18">
        <f t="shared" si="9"/>
        <v>521410</v>
      </c>
      <c r="AC458" s="20">
        <f t="shared" si="10"/>
        <v>12443590.000000002</v>
      </c>
      <c r="AD458" s="20"/>
      <c r="AE458" s="20"/>
      <c r="AF458" s="20">
        <f t="shared" si="11"/>
        <v>12443590.000000002</v>
      </c>
    </row>
    <row r="459" spans="1:43" ht="19.5" customHeight="1">
      <c r="A459" s="12">
        <f t="shared" si="15"/>
        <v>453</v>
      </c>
      <c r="B459" s="40">
        <f>[1]GD_CHUNG!B465</f>
        <v>10802</v>
      </c>
      <c r="C459" s="42" t="str">
        <f>[1]GD_CHUNG!C465</f>
        <v>Hà Phương Thảo</v>
      </c>
      <c r="D459" s="42" t="str">
        <f>[1]GD_CHUNG!D465</f>
        <v>NV hành chính</v>
      </c>
      <c r="E459" s="13" t="str">
        <f>[1]GD_CHUNG!G465</f>
        <v>HDKX</v>
      </c>
      <c r="F459" s="14">
        <f>VLOOKUP(B459,[1]GD_LCD_HS_LNS!$B$4:$E$993,4,FALSE)</f>
        <v>4534000</v>
      </c>
      <c r="G459" s="54">
        <f>VLOOKUP(B459,[1]GD_CHUNG!$B$5:$N$532,13,FALSE)</f>
        <v>10523640479011</v>
      </c>
      <c r="H459" s="15">
        <f>VLOOKUP(B459,[1]GD_CHAM_CONG!$C$6:$AN$934,38,FALSE)</f>
        <v>23</v>
      </c>
      <c r="I459" s="15">
        <f>VLOOKUP(B459,[1]GD_CHAM_CONG!$C$6:$AS$934,39,FALSE)+VLOOKUP(B459,[1]GD_CHAM_CONG!$C$6:$AS$934,40,FALSE)+VLOOKUP(B459,[1]GD_CHAM_CONG!$C$6:$AS$934,41,FALSE)+VLOOKUP(B459,[1]GD_CHAM_CONG!$C$6:$AS$934,42,FALSE)+VLOOKUP(B459,[1]GD_CHAM_CONG!$C$6:$AS$934,43,FALSE)</f>
        <v>0</v>
      </c>
      <c r="J459" s="15">
        <f>VLOOKUP(B459,[1]GD_CHAM_CONG!$C$6:$AV$934,44,FALSE)+VLOOKUP(B459,[1]GD_CHAM_CONG!$C$6:$AV$934,45,FALSE)+VLOOKUP(B459,[1]GD_CHAM_CONG!$C$6:$AV$934,46,FALSE)</f>
        <v>0</v>
      </c>
      <c r="K459" s="15">
        <f>VLOOKUP(B459,[1]GD_CHAM_CONG!$C$6:$AW$934,47,FALSE)</f>
        <v>0</v>
      </c>
      <c r="L459" s="15">
        <f>VLOOKUP(B459,[1]GD_CHAM_CONG!$C$6:$AZ$934,48,FALSE)</f>
        <v>0</v>
      </c>
      <c r="M459" s="15">
        <f>VLOOKUP(B459,[1]GD_CHAM_CONG!$C$6:$BF$934,50,FALSE)+VLOOKUP(B459,[1]GD_CHAM_CONG!$C$6:$BF$934,51,FALSE)+VLOOKUP(B459,[1]GD_CHAM_CONG!$C$6:$BF$934,52,FALSE)+VLOOKUP(B459,[1]GD_CHAM_CONG!$C$6:$BF$934,53,FALSE)+VLOOKUP(B459,[1]GD_CHAM_CONG!$C$6:$BF$934,54,FALSE)</f>
        <v>0</v>
      </c>
      <c r="N459" s="15">
        <f>VLOOKUP(B459,[1]GD_CHAM_CONG!$C$1:$BK$473,61,FALSE)</f>
        <v>1.05</v>
      </c>
      <c r="O459" s="16">
        <f>VLOOKUP(B459,[1]GD_LCD_HS_LNS!$B$4:$F$469,5,FALSE)</f>
        <v>2.2000000000000002</v>
      </c>
      <c r="P459" s="17">
        <f>VLOOKUP(B459,[1]RPT_LNS_LUONG_CHE_DO!$B$5:$BC$548,54,FALSE)</f>
        <v>10395000.000000002</v>
      </c>
      <c r="Q459" s="17">
        <f>VLOOKUP(B459,[1]RPT_LNS_LUONG_CHE_DO!$B$5:$CD$916,81,FALSE)</f>
        <v>0</v>
      </c>
      <c r="R459" s="17">
        <f>VLOOKUP(B459,[1]RPT_PHU_CAP_TN!$B$5:$G$992,6,FALSE)</f>
        <v>0</v>
      </c>
      <c r="S459" s="17">
        <f>VLOOKUP(B459,[1]RPT_TIEN_AN_TRUA!$B$5:$I$993,8,FALSE)</f>
        <v>680000</v>
      </c>
      <c r="T459" s="17">
        <f>VLOOKUP(B459,[1]RPT_LNS_LUONG_CHE_DO!$B$5:$BX$920,75,FALSE)+VLOOKUP(B459,[1]RPT_LNS_LUONG_CHE_DO!$B$5:$BY$920,76,FALSE)</f>
        <v>0</v>
      </c>
      <c r="U459" s="13">
        <f>VLOOKUP(B459,[1]RPT_CAC_KHOAN_GIAM_TRU!$B$4:$I$472,7,FALSE) + VLOOKUP(B459,[1]RPT_CAC_KHOAN_GIAM_TRU!$B$4:$I$472,8,FALSE)</f>
        <v>0</v>
      </c>
      <c r="V459" s="17">
        <f t="shared" si="8"/>
        <v>11075000.000000002</v>
      </c>
      <c r="W459" s="18">
        <f>VLOOKUP(B459,[1]RPT_BAO_HIEM!$B$5:$N$992,11,FALSE)</f>
        <v>362720</v>
      </c>
      <c r="X459" s="18">
        <f>VLOOKUP(B459,[1]RPT_BAO_HIEM!$B$5:$N$992,12,FALSE)</f>
        <v>68010</v>
      </c>
      <c r="Y459" s="18">
        <f>VLOOKUP(B459,[1]RPT_BAO_HIEM!$B$5:$N$992,13,FALSE)</f>
        <v>45340</v>
      </c>
      <c r="Z459" s="19">
        <f>MIN(VLOOKUP(B459,[1]RPT_DOAN_PHI!$B$5:$H$894,7,FALSE),115000)</f>
        <v>45340</v>
      </c>
      <c r="AA459" s="18">
        <f>VLOOKUP(B459,[1]RPT_THUE!$B$5:$H$850,7,FALSE)</f>
        <v>0</v>
      </c>
      <c r="AB459" s="18">
        <f t="shared" si="9"/>
        <v>521410</v>
      </c>
      <c r="AC459" s="20">
        <f t="shared" si="10"/>
        <v>10553590.000000002</v>
      </c>
      <c r="AD459" s="20"/>
      <c r="AE459" s="20"/>
      <c r="AF459" s="20">
        <f t="shared" si="11"/>
        <v>10553590.000000002</v>
      </c>
    </row>
    <row r="460" spans="1:43" ht="19.5" customHeight="1">
      <c r="A460" s="12">
        <f t="shared" si="15"/>
        <v>454</v>
      </c>
      <c r="B460" s="40">
        <f>[1]GD_CHUNG!B466</f>
        <v>10805</v>
      </c>
      <c r="C460" s="42" t="str">
        <f>[1]GD_CHUNG!C466</f>
        <v>Trịnh Thị Thu Hằng</v>
      </c>
      <c r="D460" s="42" t="str">
        <f>[1]GD_CHUNG!D466</f>
        <v>NV Hành chính - VT</v>
      </c>
      <c r="E460" s="13" t="str">
        <f>[1]GD_CHUNG!G466</f>
        <v>HDKX</v>
      </c>
      <c r="F460" s="81">
        <v>4000000</v>
      </c>
      <c r="G460" s="54">
        <f>VLOOKUP(B460,[1]GD_CHUNG!$B$5:$N$532,13,FALSE)</f>
        <v>10520173139014</v>
      </c>
      <c r="H460" s="15">
        <f>VLOOKUP(B460,[1]GD_CHAM_CONG!$C$6:$AN$934,38,FALSE)</f>
        <v>23</v>
      </c>
      <c r="I460" s="15">
        <f>VLOOKUP(B460,[1]GD_CHAM_CONG!$C$6:$AS$934,39,FALSE)+VLOOKUP(B460,[1]GD_CHAM_CONG!$C$6:$AS$934,40,FALSE)+VLOOKUP(B460,[1]GD_CHAM_CONG!$C$6:$AS$934,41,FALSE)+VLOOKUP(B460,[1]GD_CHAM_CONG!$C$6:$AS$934,42,FALSE)+VLOOKUP(B460,[1]GD_CHAM_CONG!$C$6:$AS$934,43,FALSE)</f>
        <v>0</v>
      </c>
      <c r="J460" s="15">
        <f>VLOOKUP(B460,[1]GD_CHAM_CONG!$C$6:$AV$934,44,FALSE)+VLOOKUP(B460,[1]GD_CHAM_CONG!$C$6:$AV$934,45,FALSE)+VLOOKUP(B460,[1]GD_CHAM_CONG!$C$6:$AV$934,46,FALSE)</f>
        <v>0</v>
      </c>
      <c r="K460" s="15">
        <f>VLOOKUP(B460,[1]GD_CHAM_CONG!$C$6:$AW$934,47,FALSE)</f>
        <v>0</v>
      </c>
      <c r="L460" s="15">
        <f>VLOOKUP(B460,[1]GD_CHAM_CONG!$C$6:$AZ$934,48,FALSE)</f>
        <v>0</v>
      </c>
      <c r="M460" s="15">
        <f>VLOOKUP(B460,[1]GD_CHAM_CONG!$C$6:$BF$934,50,FALSE)+VLOOKUP(B460,[1]GD_CHAM_CONG!$C$6:$BF$934,51,FALSE)+VLOOKUP(B460,[1]GD_CHAM_CONG!$C$6:$BF$934,52,FALSE)+VLOOKUP(B460,[1]GD_CHAM_CONG!$C$6:$BF$934,53,FALSE)+VLOOKUP(B460,[1]GD_CHAM_CONG!$C$6:$BF$934,54,FALSE)</f>
        <v>0</v>
      </c>
      <c r="N460" s="16">
        <f>VLOOKUP(B460,[1]GD_CHAM_CONG!$C$1:$BK$473,61,FALSE)</f>
        <v>1</v>
      </c>
      <c r="O460" s="16">
        <f>VLOOKUP(B460,[1]GD_LCD_HS_LNS!$B$4:$F$469,5,FALSE)</f>
        <v>1.8</v>
      </c>
      <c r="P460" s="17">
        <f>VLOOKUP(B460,[1]RPT_LNS_LUONG_CHE_DO!$B$5:$BC$548,54,FALSE)</f>
        <v>8100000</v>
      </c>
      <c r="Q460" s="17">
        <f>VLOOKUP(B460,[1]RPT_LNS_LUONG_CHE_DO!$B$5:$CD$916,81,FALSE)</f>
        <v>0</v>
      </c>
      <c r="R460" s="17">
        <f>VLOOKUP(B460,[1]RPT_PHU_CAP_TN!$B$5:$G$992,6,FALSE)</f>
        <v>0</v>
      </c>
      <c r="S460" s="17">
        <f>VLOOKUP(B460,[1]RPT_TIEN_AN_TRUA!$B$5:$I$993,8,FALSE)</f>
        <v>680000</v>
      </c>
      <c r="T460" s="17">
        <f>VLOOKUP(B460,[1]RPT_LNS_LUONG_CHE_DO!$B$5:$BX$920,75,FALSE)+VLOOKUP(B460,[1]RPT_LNS_LUONG_CHE_DO!$B$5:$BY$920,76,FALSE)</f>
        <v>0</v>
      </c>
      <c r="U460" s="13">
        <f>VLOOKUP(B460,[1]RPT_CAC_KHOAN_GIAM_TRU!$B$4:$I$472,7,FALSE) + VLOOKUP(B460,[1]RPT_CAC_KHOAN_GIAM_TRU!$B$4:$I$472,8,FALSE)</f>
        <v>0</v>
      </c>
      <c r="V460" s="17">
        <f t="shared" si="8"/>
        <v>8780000</v>
      </c>
      <c r="W460" s="18">
        <f>VLOOKUP(B460,[1]RPT_BAO_HIEM!$B$5:$N$992,11,FALSE)</f>
        <v>255760</v>
      </c>
      <c r="X460" s="18">
        <f>VLOOKUP(B460,[1]RPT_BAO_HIEM!$B$5:$N$992,12,FALSE)</f>
        <v>47955</v>
      </c>
      <c r="Y460" s="18">
        <f>VLOOKUP(B460,[1]RPT_BAO_HIEM!$B$5:$N$992,13,FALSE)</f>
        <v>31970</v>
      </c>
      <c r="Z460" s="19">
        <f>MIN(VLOOKUP(B460,[1]RPT_DOAN_PHI!$B$5:$H$894,7,FALSE),115000)</f>
        <v>31970</v>
      </c>
      <c r="AA460" s="18">
        <f>VLOOKUP(B460,[1]RPT_THUE!$B$5:$H$850,7,FALSE)</f>
        <v>0</v>
      </c>
      <c r="AB460" s="18">
        <f t="shared" si="9"/>
        <v>367655</v>
      </c>
      <c r="AC460" s="20">
        <f t="shared" si="10"/>
        <v>8412345</v>
      </c>
      <c r="AD460" s="21"/>
      <c r="AE460" s="20"/>
      <c r="AF460" s="20">
        <f t="shared" si="11"/>
        <v>8412345</v>
      </c>
    </row>
    <row r="461" spans="1:43" ht="19.5" customHeight="1">
      <c r="A461" s="12">
        <f t="shared" si="15"/>
        <v>455</v>
      </c>
      <c r="B461" s="40">
        <f>[1]GD_CHUNG!B467</f>
        <v>10566</v>
      </c>
      <c r="C461" s="42" t="str">
        <f>[1]GD_CHUNG!C467</f>
        <v>Nguyễn Thị Ngọc</v>
      </c>
      <c r="D461" s="42" t="str">
        <f>[1]GD_CHUNG!D467</f>
        <v>NV Kế hoạch - Quản lý chất lượng</v>
      </c>
      <c r="E461" s="13" t="str">
        <f>[1]GD_CHUNG!G467</f>
        <v>HDKX</v>
      </c>
      <c r="F461" s="14">
        <f>VLOOKUP(B461,[1]GD_LCD_HS_LNS!$B$4:$E$993,4,FALSE)</f>
        <v>4534000</v>
      </c>
      <c r="G461" s="54">
        <f>VLOOKUP(B461,[1]GD_CHUNG!$B$5:$N$532,13,FALSE)</f>
        <v>10522162194016</v>
      </c>
      <c r="H461" s="15">
        <f>VLOOKUP(B461,[1]GD_CHAM_CONG!$C$6:$AN$934,38,FALSE)</f>
        <v>23</v>
      </c>
      <c r="I461" s="15">
        <f>VLOOKUP(B461,[1]GD_CHAM_CONG!$C$6:$AS$934,39,FALSE)+VLOOKUP(B461,[1]GD_CHAM_CONG!$C$6:$AS$934,40,FALSE)+VLOOKUP(B461,[1]GD_CHAM_CONG!$C$6:$AS$934,41,FALSE)+VLOOKUP(B461,[1]GD_CHAM_CONG!$C$6:$AS$934,42,FALSE)+VLOOKUP(B461,[1]GD_CHAM_CONG!$C$6:$AS$934,43,FALSE)</f>
        <v>0</v>
      </c>
      <c r="J461" s="15">
        <f>VLOOKUP(B461,[1]GD_CHAM_CONG!$C$6:$AV$934,44,FALSE)+VLOOKUP(B461,[1]GD_CHAM_CONG!$C$6:$AV$934,45,FALSE)+VLOOKUP(B461,[1]GD_CHAM_CONG!$C$6:$AV$934,46,FALSE)</f>
        <v>0</v>
      </c>
      <c r="K461" s="15">
        <f>VLOOKUP(B461,[1]GD_CHAM_CONG!$C$6:$AW$934,47,FALSE)</f>
        <v>0</v>
      </c>
      <c r="L461" s="15">
        <f>VLOOKUP(B461,[1]GD_CHAM_CONG!$C$6:$AZ$934,48,FALSE)</f>
        <v>0</v>
      </c>
      <c r="M461" s="15">
        <f>VLOOKUP(B461,[1]GD_CHAM_CONG!$C$6:$BF$934,50,FALSE)+VLOOKUP(B461,[1]GD_CHAM_CONG!$C$6:$BF$934,51,FALSE)+VLOOKUP(B461,[1]GD_CHAM_CONG!$C$6:$BF$934,52,FALSE)+VLOOKUP(B461,[1]GD_CHAM_CONG!$C$6:$BF$934,53,FALSE)+VLOOKUP(B461,[1]GD_CHAM_CONG!$C$6:$BF$934,54,FALSE)</f>
        <v>0</v>
      </c>
      <c r="N461" s="16">
        <f>VLOOKUP(B461,[1]GD_CHAM_CONG!$C$1:$BK$473,61,FALSE)</f>
        <v>1</v>
      </c>
      <c r="O461" s="16">
        <f>VLOOKUP(B461,[1]GD_LCD_HS_LNS!$B$4:$F$469,5,FALSE)</f>
        <v>2.6</v>
      </c>
      <c r="P461" s="17">
        <f>VLOOKUP(B461,[1]RPT_LNS_LUONG_CHE_DO!$B$5:$BC$548,54,FALSE)</f>
        <v>11700000</v>
      </c>
      <c r="Q461" s="17">
        <f>VLOOKUP(B461,[1]RPT_LNS_LUONG_CHE_DO!$B$5:$CD$916,81,FALSE)</f>
        <v>0</v>
      </c>
      <c r="R461" s="17">
        <f>VLOOKUP(B461,[1]RPT_PHU_CAP_TN!$B$5:$G$992,6,FALSE)</f>
        <v>0</v>
      </c>
      <c r="S461" s="17">
        <f>VLOOKUP(B461,[1]RPT_TIEN_AN_TRUA!$B$5:$I$993,8,FALSE)</f>
        <v>680000</v>
      </c>
      <c r="T461" s="17">
        <f>VLOOKUP(B461,[1]RPT_LNS_LUONG_CHE_DO!$B$5:$BX$920,75,FALSE)+VLOOKUP(B461,[1]RPT_LNS_LUONG_CHE_DO!$B$5:$BY$920,76,FALSE)</f>
        <v>0</v>
      </c>
      <c r="U461" s="13">
        <f>VLOOKUP(B461,[1]RPT_CAC_KHOAN_GIAM_TRU!$B$4:$I$472,7,FALSE) + VLOOKUP(B461,[1]RPT_CAC_KHOAN_GIAM_TRU!$B$4:$I$472,8,FALSE)</f>
        <v>0</v>
      </c>
      <c r="V461" s="17">
        <f t="shared" si="8"/>
        <v>12380000</v>
      </c>
      <c r="W461" s="18">
        <f>VLOOKUP(B461,[1]RPT_BAO_HIEM!$B$5:$N$992,11,FALSE)</f>
        <v>362720</v>
      </c>
      <c r="X461" s="18">
        <f>VLOOKUP(B461,[1]RPT_BAO_HIEM!$B$5:$N$992,12,FALSE)</f>
        <v>68010</v>
      </c>
      <c r="Y461" s="18">
        <f>VLOOKUP(B461,[1]RPT_BAO_HIEM!$B$5:$N$992,13,FALSE)</f>
        <v>45340</v>
      </c>
      <c r="Z461" s="19">
        <f>MIN(VLOOKUP(B461,[1]RPT_DOAN_PHI!$B$5:$H$894,7,FALSE),115000)</f>
        <v>45340</v>
      </c>
      <c r="AA461" s="18">
        <f>VLOOKUP(B461,[1]RPT_THUE!$B$5:$H$850,7,FALSE)</f>
        <v>0</v>
      </c>
      <c r="AB461" s="18">
        <f t="shared" si="9"/>
        <v>521410</v>
      </c>
      <c r="AC461" s="20">
        <f t="shared" si="10"/>
        <v>11858590</v>
      </c>
      <c r="AD461" s="20"/>
      <c r="AE461" s="20"/>
      <c r="AF461" s="20">
        <f t="shared" si="11"/>
        <v>11858590</v>
      </c>
    </row>
    <row r="462" spans="1:43" ht="19.5" customHeight="1">
      <c r="A462" s="12">
        <f t="shared" si="15"/>
        <v>456</v>
      </c>
      <c r="B462" s="40">
        <f>[1]GD_CHUNG!B468</f>
        <v>10804</v>
      </c>
      <c r="C462" s="42" t="str">
        <f>[1]GD_CHUNG!C468</f>
        <v>Vũ Thị Hoà</v>
      </c>
      <c r="D462" s="42" t="str">
        <f>[1]GD_CHUNG!D468</f>
        <v>NV Lao động tiền lương</v>
      </c>
      <c r="E462" s="13" t="str">
        <f>[1]GD_CHUNG!G468</f>
        <v>HDKX</v>
      </c>
      <c r="F462" s="14">
        <f>VLOOKUP(B462,[1]GD_LCD_HS_LNS!$B$4:$E$993,4,FALSE)</f>
        <v>4534000</v>
      </c>
      <c r="G462" s="54">
        <f>VLOOKUP(B462,[1]GD_CHUNG!$B$5:$N$532,13,FALSE)</f>
        <v>10520875472013</v>
      </c>
      <c r="H462" s="15">
        <f>VLOOKUP(B462,[1]GD_CHAM_CONG!$C$6:$AN$934,38,FALSE)</f>
        <v>23</v>
      </c>
      <c r="I462" s="15">
        <f>VLOOKUP(B462,[1]GD_CHAM_CONG!$C$6:$AS$934,39,FALSE)+VLOOKUP(B462,[1]GD_CHAM_CONG!$C$6:$AS$934,40,FALSE)+VLOOKUP(B462,[1]GD_CHAM_CONG!$C$6:$AS$934,41,FALSE)+VLOOKUP(B462,[1]GD_CHAM_CONG!$C$6:$AS$934,42,FALSE)+VLOOKUP(B462,[1]GD_CHAM_CONG!$C$6:$AS$934,43,FALSE)</f>
        <v>0</v>
      </c>
      <c r="J462" s="15">
        <f>VLOOKUP(B462,[1]GD_CHAM_CONG!$C$6:$AV$934,44,FALSE)+VLOOKUP(B462,[1]GD_CHAM_CONG!$C$6:$AV$934,45,FALSE)+VLOOKUP(B462,[1]GD_CHAM_CONG!$C$6:$AV$934,46,FALSE)</f>
        <v>0</v>
      </c>
      <c r="K462" s="15">
        <f>VLOOKUP(B462,[1]GD_CHAM_CONG!$C$6:$AW$934,47,FALSE)</f>
        <v>0</v>
      </c>
      <c r="L462" s="15">
        <f>VLOOKUP(B462,[1]GD_CHAM_CONG!$C$6:$AZ$934,48,FALSE)</f>
        <v>0</v>
      </c>
      <c r="M462" s="15">
        <f>VLOOKUP(B462,[1]GD_CHAM_CONG!$C$6:$BF$934,50,FALSE)+VLOOKUP(B462,[1]GD_CHAM_CONG!$C$6:$BF$934,51,FALSE)+VLOOKUP(B462,[1]GD_CHAM_CONG!$C$6:$BF$934,52,FALSE)+VLOOKUP(B462,[1]GD_CHAM_CONG!$C$6:$BF$934,53,FALSE)+VLOOKUP(B462,[1]GD_CHAM_CONG!$C$6:$BF$934,54,FALSE)</f>
        <v>0</v>
      </c>
      <c r="N462" s="16">
        <f>VLOOKUP(B462,[1]GD_CHAM_CONG!$C$1:$BK$473,61,FALSE)</f>
        <v>1</v>
      </c>
      <c r="O462" s="16">
        <f>VLOOKUP(B462,[1]GD_LCD_HS_LNS!$B$4:$F$469,5,FALSE)</f>
        <v>2.76</v>
      </c>
      <c r="P462" s="17">
        <f>VLOOKUP(B462,[1]RPT_LNS_LUONG_CHE_DO!$B$5:$BC$548,54,FALSE)</f>
        <v>12419999.999999998</v>
      </c>
      <c r="Q462" s="17">
        <f>VLOOKUP(B462,[1]RPT_LNS_LUONG_CHE_DO!$B$5:$CD$916,81,FALSE)</f>
        <v>0</v>
      </c>
      <c r="R462" s="17">
        <f>VLOOKUP(B462,[1]RPT_PHU_CAP_TN!$B$5:$G$992,6,FALSE)</f>
        <v>0</v>
      </c>
      <c r="S462" s="17">
        <f>VLOOKUP(B462,[1]RPT_TIEN_AN_TRUA!$B$5:$I$993,8,FALSE)</f>
        <v>680000</v>
      </c>
      <c r="T462" s="17">
        <f>VLOOKUP(B462,[1]RPT_LNS_LUONG_CHE_DO!$B$5:$BX$920,75,FALSE)+VLOOKUP(B462,[1]RPT_LNS_LUONG_CHE_DO!$B$5:$BY$920,76,FALSE)</f>
        <v>0</v>
      </c>
      <c r="U462" s="13">
        <f>VLOOKUP(B462,[1]RPT_CAC_KHOAN_GIAM_TRU!$B$4:$I$472,7,FALSE) + VLOOKUP(B462,[1]RPT_CAC_KHOAN_GIAM_TRU!$B$4:$I$472,8,FALSE)</f>
        <v>0</v>
      </c>
      <c r="V462" s="17">
        <f t="shared" si="8"/>
        <v>13099999.999999998</v>
      </c>
      <c r="W462" s="18">
        <f>VLOOKUP(B462,[1]RPT_BAO_HIEM!$B$5:$N$992,11,FALSE)</f>
        <v>362720</v>
      </c>
      <c r="X462" s="18">
        <f>VLOOKUP(B462,[1]RPT_BAO_HIEM!$B$5:$N$992,12,FALSE)</f>
        <v>68010</v>
      </c>
      <c r="Y462" s="18">
        <f>VLOOKUP(B462,[1]RPT_BAO_HIEM!$B$5:$N$992,13,FALSE)</f>
        <v>45340</v>
      </c>
      <c r="Z462" s="19">
        <f>MIN(VLOOKUP(B462,[1]RPT_DOAN_PHI!$B$5:$H$894,7,FALSE),115000)</f>
        <v>45340</v>
      </c>
      <c r="AA462" s="18">
        <f>VLOOKUP(B462,[1]RPT_THUE!$B$5:$H$850,7,FALSE)</f>
        <v>0</v>
      </c>
      <c r="AB462" s="18">
        <f t="shared" si="9"/>
        <v>521410</v>
      </c>
      <c r="AC462" s="20">
        <f t="shared" si="10"/>
        <v>12578589.999999998</v>
      </c>
      <c r="AD462" s="20"/>
      <c r="AE462" s="20"/>
      <c r="AF462" s="20">
        <f t="shared" si="11"/>
        <v>12578589.999999998</v>
      </c>
    </row>
    <row r="463" spans="1:43" ht="19.5" customHeight="1">
      <c r="A463" s="12">
        <f t="shared" si="15"/>
        <v>457</v>
      </c>
      <c r="B463" s="40">
        <f>[1]GD_CHUNG!B469</f>
        <v>11117</v>
      </c>
      <c r="C463" s="42" t="str">
        <f>[1]GD_CHUNG!C469</f>
        <v>Nguyễn Hương Giang</v>
      </c>
      <c r="D463" s="42" t="str">
        <f>[1]GD_CHUNG!D469</f>
        <v>NV Kế hoạch - Quản lý chất lượng</v>
      </c>
      <c r="E463" s="13" t="str">
        <f>[1]GD_CHUNG!G469</f>
        <v>HD3N</v>
      </c>
      <c r="F463" s="14">
        <f>VLOOKUP(B463,[1]GD_LCD_HS_LNS!$B$4:$E$993,4,FALSE)</f>
        <v>4534000</v>
      </c>
      <c r="G463" s="54">
        <f>VLOOKUP(B463,[1]GD_CHUNG!$B$5:$N$532,13,FALSE)</f>
        <v>19026970099018</v>
      </c>
      <c r="H463" s="15">
        <f>VLOOKUP(B463,[1]GD_CHAM_CONG!$C$6:$AN$934,38,FALSE)</f>
        <v>23</v>
      </c>
      <c r="I463" s="15">
        <f>VLOOKUP(B463,[1]GD_CHAM_CONG!$C$6:$AS$934,39,FALSE)+VLOOKUP(B463,[1]GD_CHAM_CONG!$C$6:$AS$934,40,FALSE)+VLOOKUP(B463,[1]GD_CHAM_CONG!$C$6:$AS$934,41,FALSE)+VLOOKUP(B463,[1]GD_CHAM_CONG!$C$6:$AS$934,42,FALSE)+VLOOKUP(B463,[1]GD_CHAM_CONG!$C$6:$AS$934,43,FALSE)</f>
        <v>0</v>
      </c>
      <c r="J463" s="15">
        <f>VLOOKUP(B463,[1]GD_CHAM_CONG!$C$6:$AV$934,44,FALSE)+VLOOKUP(B463,[1]GD_CHAM_CONG!$C$6:$AV$934,45,FALSE)+VLOOKUP(B463,[1]GD_CHAM_CONG!$C$6:$AV$934,46,FALSE)</f>
        <v>0</v>
      </c>
      <c r="K463" s="15">
        <f>VLOOKUP(B463,[1]GD_CHAM_CONG!$C$6:$AW$934,47,FALSE)</f>
        <v>0</v>
      </c>
      <c r="L463" s="15">
        <f>VLOOKUP(B463,[1]GD_CHAM_CONG!$C$6:$AZ$934,48,FALSE)</f>
        <v>0</v>
      </c>
      <c r="M463" s="15">
        <f>VLOOKUP(B463,[1]GD_CHAM_CONG!$C$6:$BF$934,50,FALSE)+VLOOKUP(B463,[1]GD_CHAM_CONG!$C$6:$BF$934,51,FALSE)+VLOOKUP(B463,[1]GD_CHAM_CONG!$C$6:$BF$934,52,FALSE)+VLOOKUP(B463,[1]GD_CHAM_CONG!$C$6:$BF$934,53,FALSE)+VLOOKUP(B463,[1]GD_CHAM_CONG!$C$6:$BF$934,54,FALSE)</f>
        <v>0</v>
      </c>
      <c r="N463" s="16">
        <f>VLOOKUP(B463,[1]GD_CHAM_CONG!$C$1:$BK$473,61,FALSE)</f>
        <v>1</v>
      </c>
      <c r="O463" s="16">
        <f>VLOOKUP(B463,[1]GD_LCD_HS_LNS!$B$4:$F$469,5,FALSE)</f>
        <v>2.2000000000000002</v>
      </c>
      <c r="P463" s="17">
        <f>VLOOKUP(B463,[1]RPT_LNS_LUONG_CHE_DO!$B$5:$BC$548,54,FALSE)</f>
        <v>9900000</v>
      </c>
      <c r="Q463" s="17">
        <f>VLOOKUP(B463,[1]RPT_LNS_LUONG_CHE_DO!$B$5:$CD$916,81,FALSE)</f>
        <v>0</v>
      </c>
      <c r="R463" s="17">
        <f>VLOOKUP(B463,[1]RPT_PHU_CAP_TN!$B$5:$G$992,6,FALSE)</f>
        <v>0</v>
      </c>
      <c r="S463" s="17">
        <f>VLOOKUP(B463,[1]RPT_TIEN_AN_TRUA!$B$5:$I$993,8,FALSE)</f>
        <v>680000</v>
      </c>
      <c r="T463" s="17">
        <f>VLOOKUP(B463,[1]RPT_LNS_LUONG_CHE_DO!$B$5:$BX$920,75,FALSE)+VLOOKUP(B463,[1]RPT_LNS_LUONG_CHE_DO!$B$5:$BY$920,76,FALSE)</f>
        <v>0</v>
      </c>
      <c r="U463" s="13">
        <f>VLOOKUP(B463,[1]RPT_CAC_KHOAN_GIAM_TRU!$B$4:$I$472,7,FALSE) + VLOOKUP(B463,[1]RPT_CAC_KHOAN_GIAM_TRU!$B$4:$I$472,8,FALSE)</f>
        <v>0</v>
      </c>
      <c r="V463" s="17">
        <f t="shared" si="8"/>
        <v>10580000</v>
      </c>
      <c r="W463" s="18">
        <f>VLOOKUP(B463,[1]RPT_BAO_HIEM!$B$5:$N$992,11,FALSE)</f>
        <v>362720</v>
      </c>
      <c r="X463" s="18">
        <f>VLOOKUP(B463,[1]RPT_BAO_HIEM!$B$5:$N$992,12,FALSE)</f>
        <v>68010</v>
      </c>
      <c r="Y463" s="18">
        <f>VLOOKUP(B463,[1]RPT_BAO_HIEM!$B$5:$N$992,13,FALSE)</f>
        <v>45340</v>
      </c>
      <c r="Z463" s="19">
        <f>MIN(VLOOKUP(B463,[1]RPT_DOAN_PHI!$B$5:$H$894,7,FALSE),115000)</f>
        <v>45340</v>
      </c>
      <c r="AA463" s="18">
        <f>VLOOKUP(B463,[1]RPT_THUE!$B$5:$H$850,7,FALSE)</f>
        <v>21196.5</v>
      </c>
      <c r="AB463" s="18">
        <f t="shared" si="9"/>
        <v>542606.5</v>
      </c>
      <c r="AC463" s="20">
        <f t="shared" si="10"/>
        <v>10037393.5</v>
      </c>
      <c r="AD463" s="20"/>
      <c r="AE463" s="20"/>
      <c r="AF463" s="20">
        <f t="shared" si="11"/>
        <v>10037393.5</v>
      </c>
    </row>
    <row r="464" spans="1:43" ht="19.5" customHeight="1">
      <c r="A464" s="12">
        <f t="shared" si="15"/>
        <v>458</v>
      </c>
      <c r="B464" s="40">
        <f>[1]GD_CHUNG!B470</f>
        <v>10735</v>
      </c>
      <c r="C464" s="42" t="str">
        <f>[1]GD_CHUNG!C470</f>
        <v>Nguyễn Thị Phương Lan</v>
      </c>
      <c r="D464" s="42" t="str">
        <f>[1]GD_CHUNG!D470</f>
        <v>NV Thống kê - Tổng hợp</v>
      </c>
      <c r="E464" s="13" t="str">
        <f>[1]GD_CHUNG!G470</f>
        <v>HDKX</v>
      </c>
      <c r="F464" s="14">
        <f>VLOOKUP(B464,[1]GD_LCD_HS_LNS!$B$4:$E$993,4,FALSE)</f>
        <v>4534000</v>
      </c>
      <c r="G464" s="54">
        <f>VLOOKUP(B464,[1]GD_CHUNG!$B$5:$N$532,13,FALSE)</f>
        <v>10520052581011</v>
      </c>
      <c r="H464" s="15">
        <f>VLOOKUP(B464,[1]GD_CHAM_CONG!$C$6:$AN$934,38,FALSE)</f>
        <v>23</v>
      </c>
      <c r="I464" s="15">
        <f>VLOOKUP(B464,[1]GD_CHAM_CONG!$C$6:$AS$934,39,FALSE)+VLOOKUP(B464,[1]GD_CHAM_CONG!$C$6:$AS$934,40,FALSE)+VLOOKUP(B464,[1]GD_CHAM_CONG!$C$6:$AS$934,41,FALSE)+VLOOKUP(B464,[1]GD_CHAM_CONG!$C$6:$AS$934,42,FALSE)+VLOOKUP(B464,[1]GD_CHAM_CONG!$C$6:$AS$934,43,FALSE)</f>
        <v>0</v>
      </c>
      <c r="J464" s="15">
        <f>VLOOKUP(B464,[1]GD_CHAM_CONG!$C$6:$AV$934,44,FALSE)+VLOOKUP(B464,[1]GD_CHAM_CONG!$C$6:$AV$934,45,FALSE)+VLOOKUP(B464,[1]GD_CHAM_CONG!$C$6:$AV$934,46,FALSE)</f>
        <v>0</v>
      </c>
      <c r="K464" s="15">
        <f>VLOOKUP(B464,[1]GD_CHAM_CONG!$C$6:$AW$934,47,FALSE)</f>
        <v>0</v>
      </c>
      <c r="L464" s="15">
        <f>VLOOKUP(B464,[1]GD_CHAM_CONG!$C$6:$AZ$934,48,FALSE)</f>
        <v>0</v>
      </c>
      <c r="M464" s="15">
        <f>VLOOKUP(B464,[1]GD_CHAM_CONG!$C$6:$BF$934,50,FALSE)+VLOOKUP(B464,[1]GD_CHAM_CONG!$C$6:$BF$934,51,FALSE)+VLOOKUP(B464,[1]GD_CHAM_CONG!$C$6:$BF$934,52,FALSE)+VLOOKUP(B464,[1]GD_CHAM_CONG!$C$6:$BF$934,53,FALSE)+VLOOKUP(B464,[1]GD_CHAM_CONG!$C$6:$BF$934,54,FALSE)</f>
        <v>0</v>
      </c>
      <c r="N464" s="16">
        <f>VLOOKUP(B464,[1]GD_CHAM_CONG!$C$1:$BK$473,61,FALSE)</f>
        <v>1</v>
      </c>
      <c r="O464" s="16">
        <f>VLOOKUP(B464,[1]GD_LCD_HS_LNS!$B$4:$F$469,5,FALSE)</f>
        <v>2.2000000000000002</v>
      </c>
      <c r="P464" s="17">
        <f>VLOOKUP(B464,[1]RPT_LNS_LUONG_CHE_DO!$B$5:$BC$548,54,FALSE)</f>
        <v>9900000</v>
      </c>
      <c r="Q464" s="17">
        <f>VLOOKUP(B464,[1]RPT_LNS_LUONG_CHE_DO!$B$5:$CD$916,81,FALSE)</f>
        <v>0</v>
      </c>
      <c r="R464" s="17">
        <f>VLOOKUP(B464,[1]RPT_PHU_CAP_TN!$B$5:$G$992,6,FALSE)</f>
        <v>0</v>
      </c>
      <c r="S464" s="17">
        <f>VLOOKUP(B464,[1]RPT_TIEN_AN_TRUA!$B$5:$I$993,8,FALSE)</f>
        <v>680000</v>
      </c>
      <c r="T464" s="17">
        <f>VLOOKUP(B464,[1]RPT_LNS_LUONG_CHE_DO!$B$5:$BX$920,75,FALSE)+VLOOKUP(B464,[1]RPT_LNS_LUONG_CHE_DO!$B$5:$BY$920,76,FALSE)</f>
        <v>0</v>
      </c>
      <c r="U464" s="13">
        <f>VLOOKUP(B464,[1]RPT_CAC_KHOAN_GIAM_TRU!$B$4:$I$472,7,FALSE) + VLOOKUP(B464,[1]RPT_CAC_KHOAN_GIAM_TRU!$B$4:$I$472,8,FALSE)</f>
        <v>0</v>
      </c>
      <c r="V464" s="17">
        <f t="shared" si="8"/>
        <v>10580000</v>
      </c>
      <c r="W464" s="18">
        <f>VLOOKUP(B464,[1]RPT_BAO_HIEM!$B$5:$N$992,11,FALSE)</f>
        <v>362720</v>
      </c>
      <c r="X464" s="18">
        <f>VLOOKUP(B464,[1]RPT_BAO_HIEM!$B$5:$N$992,12,FALSE)</f>
        <v>68010</v>
      </c>
      <c r="Y464" s="18">
        <f>VLOOKUP(B464,[1]RPT_BAO_HIEM!$B$5:$N$992,13,FALSE)</f>
        <v>45340</v>
      </c>
      <c r="Z464" s="19">
        <f>MIN(VLOOKUP(B464,[1]RPT_DOAN_PHI!$B$5:$H$894,7,FALSE),115000)</f>
        <v>45340</v>
      </c>
      <c r="AA464" s="18">
        <f>VLOOKUP(B464,[1]RPT_THUE!$B$5:$H$850,7,FALSE)</f>
        <v>0</v>
      </c>
      <c r="AB464" s="18">
        <f t="shared" si="9"/>
        <v>521410</v>
      </c>
      <c r="AC464" s="20">
        <f t="shared" si="10"/>
        <v>10058590</v>
      </c>
      <c r="AD464" s="20"/>
      <c r="AE464" s="20"/>
      <c r="AF464" s="20">
        <f t="shared" si="11"/>
        <v>10058590</v>
      </c>
    </row>
    <row r="465" spans="1:46" ht="19.5" customHeight="1">
      <c r="A465" s="12">
        <f t="shared" si="15"/>
        <v>459</v>
      </c>
      <c r="B465" s="40">
        <f>[1]GD_CHUNG!B471</f>
        <v>10562</v>
      </c>
      <c r="C465" s="42" t="str">
        <f>[1]GD_CHUNG!C471</f>
        <v>Phạm Thị Thịnh</v>
      </c>
      <c r="D465" s="42" t="str">
        <f>[1]GD_CHUNG!D471</f>
        <v>NV Hành chính - VT</v>
      </c>
      <c r="E465" s="13" t="str">
        <f>[1]GD_CHUNG!G471</f>
        <v>HDKX</v>
      </c>
      <c r="F465" s="81">
        <v>4000000</v>
      </c>
      <c r="G465" s="54">
        <f>VLOOKUP(B465,[1]GD_CHUNG!$B$5:$N$532,13,FALSE)</f>
        <v>10522161892011</v>
      </c>
      <c r="H465" s="15">
        <f>VLOOKUP(B465,[1]GD_CHAM_CONG!$C$6:$AN$934,38,FALSE)</f>
        <v>23</v>
      </c>
      <c r="I465" s="15">
        <f>VLOOKUP(B465,[1]GD_CHAM_CONG!$C$6:$AS$934,39,FALSE)+VLOOKUP(B465,[1]GD_CHAM_CONG!$C$6:$AS$934,40,FALSE)+VLOOKUP(B465,[1]GD_CHAM_CONG!$C$6:$AS$934,41,FALSE)+VLOOKUP(B465,[1]GD_CHAM_CONG!$C$6:$AS$934,42,FALSE)+VLOOKUP(B465,[1]GD_CHAM_CONG!$C$6:$AS$934,43,FALSE)</f>
        <v>0</v>
      </c>
      <c r="J465" s="15">
        <f>VLOOKUP(B465,[1]GD_CHAM_CONG!$C$6:$AV$934,44,FALSE)+VLOOKUP(B465,[1]GD_CHAM_CONG!$C$6:$AV$934,45,FALSE)+VLOOKUP(B465,[1]GD_CHAM_CONG!$C$6:$AV$934,46,FALSE)</f>
        <v>0</v>
      </c>
      <c r="K465" s="15">
        <f>VLOOKUP(B465,[1]GD_CHAM_CONG!$C$6:$AW$934,47,FALSE)</f>
        <v>0</v>
      </c>
      <c r="L465" s="15">
        <f>VLOOKUP(B465,[1]GD_CHAM_CONG!$C$6:$AZ$934,48,FALSE)</f>
        <v>0</v>
      </c>
      <c r="M465" s="15">
        <f>VLOOKUP(B465,[1]GD_CHAM_CONG!$C$6:$BF$934,50,FALSE)+VLOOKUP(B465,[1]GD_CHAM_CONG!$C$6:$BF$934,51,FALSE)+VLOOKUP(B465,[1]GD_CHAM_CONG!$C$6:$BF$934,52,FALSE)+VLOOKUP(B465,[1]GD_CHAM_CONG!$C$6:$BF$934,53,FALSE)+VLOOKUP(B465,[1]GD_CHAM_CONG!$C$6:$BF$934,54,FALSE)</f>
        <v>0</v>
      </c>
      <c r="N465" s="16">
        <f>VLOOKUP(B465,[1]GD_CHAM_CONG!$C$1:$BK$473,61,FALSE)</f>
        <v>1</v>
      </c>
      <c r="O465" s="16">
        <f>VLOOKUP(B465,[1]GD_LCD_HS_LNS!$B$4:$F$490,5,FALSE)</f>
        <v>1.9</v>
      </c>
      <c r="P465" s="17">
        <f>VLOOKUP(B465,[1]RPT_LNS_LUONG_CHE_DO!$B$5:$BC$548,54,FALSE)</f>
        <v>8550000</v>
      </c>
      <c r="Q465" s="17">
        <f>VLOOKUP(B465,[1]RPT_LNS_LUONG_CHE_DO!$B$5:$CD$916,81,FALSE)</f>
        <v>0</v>
      </c>
      <c r="R465" s="17">
        <f>VLOOKUP(B465,[1]RPT_PHU_CAP_TN!$B$5:$G$992,6,FALSE)</f>
        <v>0</v>
      </c>
      <c r="S465" s="17">
        <f>VLOOKUP(B465,[1]RPT_TIEN_AN_TRUA!$B$5:$I$993,8,FALSE)</f>
        <v>680000</v>
      </c>
      <c r="T465" s="17">
        <f>VLOOKUP(B465,[1]RPT_LNS_LUONG_CHE_DO!$B$5:$BX$920,75,FALSE)+VLOOKUP(B465,[1]RPT_LNS_LUONG_CHE_DO!$B$5:$BY$920,76,FALSE)</f>
        <v>0</v>
      </c>
      <c r="U465" s="13">
        <f>VLOOKUP(B465,[1]RPT_CAC_KHOAN_GIAM_TRU!$B$4:$I$472,7,FALSE) + VLOOKUP(B465,[1]RPT_CAC_KHOAN_GIAM_TRU!$B$4:$I$472,8,FALSE)</f>
        <v>0</v>
      </c>
      <c r="V465" s="17">
        <f t="shared" si="8"/>
        <v>9230000</v>
      </c>
      <c r="W465" s="18">
        <f>VLOOKUP(B465,[1]RPT_BAO_HIEM!$B$5:$N$992,11,FALSE)</f>
        <v>279040</v>
      </c>
      <c r="X465" s="18">
        <f>VLOOKUP(B465,[1]RPT_BAO_HIEM!$B$5:$N$992,12,FALSE)</f>
        <v>52320</v>
      </c>
      <c r="Y465" s="18">
        <f>VLOOKUP(B465,[1]RPT_BAO_HIEM!$B$5:$N$992,13,FALSE)</f>
        <v>34880</v>
      </c>
      <c r="Z465" s="19">
        <f>MIN(VLOOKUP(B465,[1]RPT_DOAN_PHI!$B$5:$H$894,7,FALSE),115000)</f>
        <v>34880</v>
      </c>
      <c r="AA465" s="18">
        <f>VLOOKUP(B465,[1]RPT_THUE!$B$5:$H$850,7,FALSE)</f>
        <v>0</v>
      </c>
      <c r="AB465" s="18">
        <f t="shared" si="9"/>
        <v>401120</v>
      </c>
      <c r="AC465" s="20">
        <f t="shared" si="10"/>
        <v>8828880</v>
      </c>
      <c r="AD465" s="21"/>
      <c r="AE465" s="20"/>
      <c r="AF465" s="20">
        <f t="shared" si="11"/>
        <v>8828880</v>
      </c>
    </row>
    <row r="466" spans="1:46" ht="19.5" customHeight="1">
      <c r="A466" s="12">
        <f t="shared" si="15"/>
        <v>460</v>
      </c>
      <c r="B466" s="40">
        <f>[1]GD_CHUNG!B473</f>
        <v>10799</v>
      </c>
      <c r="C466" s="42" t="str">
        <f>[1]GD_CHUNG!C473</f>
        <v>Phương Lan</v>
      </c>
      <c r="D466" s="42" t="str">
        <f>[1]GD_CHUNG!D473</f>
        <v>Chuyên viên lao động tiền lương</v>
      </c>
      <c r="E466" s="13" t="str">
        <f>[1]GD_CHUNG!G473</f>
        <v>HDKX</v>
      </c>
      <c r="F466" s="14">
        <f>VLOOKUP(B466,[1]GD_LCD_HS_LNS!$B$4:$E$993,4,FALSE)</f>
        <v>4534000</v>
      </c>
      <c r="G466" s="54">
        <f>VLOOKUP(B466,[1]GD_CHUNG!$B$5:$N$532,13,FALSE)</f>
        <v>10522162728010</v>
      </c>
      <c r="H466" s="15">
        <f>VLOOKUP(B466,[1]GD_CHAM_CONG!$C$6:$AN$934,38,FALSE)</f>
        <v>23</v>
      </c>
      <c r="I466" s="15">
        <f>VLOOKUP(B466,[1]GD_CHAM_CONG!$C$6:$AS$934,39,FALSE)+VLOOKUP(B466,[1]GD_CHAM_CONG!$C$6:$AS$934,40,FALSE)+VLOOKUP(B466,[1]GD_CHAM_CONG!$C$6:$AS$934,41,FALSE)+VLOOKUP(B466,[1]GD_CHAM_CONG!$C$6:$AS$934,42,FALSE)+VLOOKUP(B466,[1]GD_CHAM_CONG!$C$6:$AS$934,43,FALSE)</f>
        <v>0</v>
      </c>
      <c r="J466" s="15">
        <f>VLOOKUP(B466,[1]GD_CHAM_CONG!$C$6:$AV$934,44,FALSE)+VLOOKUP(B466,[1]GD_CHAM_CONG!$C$6:$AV$934,45,FALSE)+VLOOKUP(B466,[1]GD_CHAM_CONG!$C$6:$AV$934,46,FALSE)</f>
        <v>0</v>
      </c>
      <c r="K466" s="15">
        <f>VLOOKUP(B466,[1]GD_CHAM_CONG!$C$6:$AW$934,47,FALSE)</f>
        <v>0</v>
      </c>
      <c r="L466" s="15">
        <f>VLOOKUP(B466,[1]GD_CHAM_CONG!$C$6:$AZ$934,48,FALSE)</f>
        <v>0</v>
      </c>
      <c r="M466" s="15">
        <f>VLOOKUP(B466,[1]GD_CHAM_CONG!$C$6:$BF$934,50,FALSE)+VLOOKUP(B466,[1]GD_CHAM_CONG!$C$6:$BF$934,51,FALSE)+VLOOKUP(B466,[1]GD_CHAM_CONG!$C$6:$BF$934,52,FALSE)+VLOOKUP(B466,[1]GD_CHAM_CONG!$C$6:$BF$934,53,FALSE)+VLOOKUP(B466,[1]GD_CHAM_CONG!$C$6:$BF$934,54,FALSE)</f>
        <v>0</v>
      </c>
      <c r="N466" s="16">
        <f>VLOOKUP(B466,[1]GD_CHAM_CONG!$C$1:$BK$473,61,FALSE)</f>
        <v>1</v>
      </c>
      <c r="O466" s="16">
        <f>VLOOKUP(B466,[1]GD_LCD_HS_LNS!$B$4:$F$590,5,FALSE)</f>
        <v>3.1</v>
      </c>
      <c r="P466" s="17">
        <f>VLOOKUP(B466,[1]RPT_LNS_LUONG_CHE_DO!$B$5:$BC$548,54,FALSE)</f>
        <v>13950000</v>
      </c>
      <c r="Q466" s="17">
        <f>VLOOKUP(B466,[1]RPT_LNS_LUONG_CHE_DO!$B$5:$CD$916,81,FALSE)</f>
        <v>0</v>
      </c>
      <c r="R466" s="17">
        <f>VLOOKUP(B466,[1]RPT_PHU_CAP_TN!$B$5:$G$992,6,FALSE)</f>
        <v>0</v>
      </c>
      <c r="S466" s="17">
        <f>VLOOKUP(B466,[1]RPT_TIEN_AN_TRUA!$B$5:$I$993,8,FALSE)</f>
        <v>680000</v>
      </c>
      <c r="T466" s="17">
        <f>VLOOKUP(B466,[1]RPT_LNS_LUONG_CHE_DO!$B$5:$BX$920,75,FALSE)+VLOOKUP(B466,[1]RPT_LNS_LUONG_CHE_DO!$B$5:$BY$920,76,FALSE)</f>
        <v>0</v>
      </c>
      <c r="U466" s="13">
        <f>VLOOKUP(B466,[1]RPT_CAC_KHOAN_GIAM_TRU!$B$4:$I$472,7,FALSE) + VLOOKUP(B466,[1]RPT_CAC_KHOAN_GIAM_TRU!$B$4:$I$472,8,FALSE)</f>
        <v>0</v>
      </c>
      <c r="V466" s="17">
        <f t="shared" si="8"/>
        <v>14630000</v>
      </c>
      <c r="W466" s="18">
        <f>VLOOKUP(B466,[1]RPT_BAO_HIEM!$B$5:$N$992,11,FALSE)</f>
        <v>362720</v>
      </c>
      <c r="X466" s="18">
        <f>VLOOKUP(B466,[1]RPT_BAO_HIEM!$B$5:$N$992,12,FALSE)</f>
        <v>68010</v>
      </c>
      <c r="Y466" s="18">
        <f>VLOOKUP(B466,[1]RPT_BAO_HIEM!$B$5:$N$992,13,FALSE)</f>
        <v>45340</v>
      </c>
      <c r="Z466" s="19">
        <f>MIN(VLOOKUP(B466,[1]RPT_DOAN_PHI!$B$5:$H$894,7,FALSE),115000)</f>
        <v>45340</v>
      </c>
      <c r="AA466" s="18">
        <f>VLOOKUP(B466,[1]RPT_THUE!$B$5:$H$850,7,FALSE)</f>
        <v>43696.5</v>
      </c>
      <c r="AB466" s="18">
        <f t="shared" si="9"/>
        <v>565106.5</v>
      </c>
      <c r="AC466" s="20">
        <f t="shared" si="10"/>
        <v>14064893.5</v>
      </c>
      <c r="AD466" s="20"/>
      <c r="AE466" s="21"/>
      <c r="AF466" s="20">
        <f t="shared" si="11"/>
        <v>14064893.5</v>
      </c>
    </row>
    <row r="467" spans="1:46" ht="19.5" customHeight="1">
      <c r="A467" s="12">
        <f t="shared" si="15"/>
        <v>461</v>
      </c>
      <c r="B467" s="41">
        <v>1092015</v>
      </c>
      <c r="C467" s="47" t="s">
        <v>34</v>
      </c>
      <c r="D467" s="47" t="s">
        <v>35</v>
      </c>
      <c r="E467" s="13" t="str">
        <f>[1]GD_CHUNG!G474</f>
        <v>HD1N</v>
      </c>
      <c r="F467" s="14">
        <f>VLOOKUP(B467,[1]GD_LCD_HS_LNS!$B$4:$E$993,4,FALSE)</f>
        <v>4921000</v>
      </c>
      <c r="G467" s="43"/>
      <c r="H467" s="15">
        <f>VLOOKUP(B467,[1]GD_CHAM_CONG!$C$6:$AN$934,38,FALSE)</f>
        <v>27</v>
      </c>
      <c r="I467" s="15">
        <f>VLOOKUP(B467,[1]GD_CHAM_CONG!$C$6:$AS$934,39,FALSE)+VLOOKUP(B467,[1]GD_CHAM_CONG!$C$6:$AS$934,40,FALSE)+VLOOKUP(B467,[1]GD_CHAM_CONG!$C$6:$AS$934,41,FALSE)+VLOOKUP(B467,[1]GD_CHAM_CONG!$C$6:$AS$934,42,FALSE)+VLOOKUP(B467,[1]GD_CHAM_CONG!$C$6:$AS$934,43,FALSE)</f>
        <v>0</v>
      </c>
      <c r="J467" s="15">
        <f>VLOOKUP(B467,[1]GD_CHAM_CONG!$C$6:$AV$934,44,FALSE)+VLOOKUP(B467,[1]GD_CHAM_CONG!$C$6:$AV$934,45,FALSE)+VLOOKUP(B467,[1]GD_CHAM_CONG!$C$6:$AV$934,46,FALSE)</f>
        <v>0</v>
      </c>
      <c r="K467" s="15">
        <f>VLOOKUP(B467,[1]GD_CHAM_CONG!$C$6:$AW$934,47,FALSE)</f>
        <v>0</v>
      </c>
      <c r="L467" s="15">
        <f>VLOOKUP(B467,[1]GD_CHAM_CONG!$C$6:$AZ$934,48,FALSE)</f>
        <v>0</v>
      </c>
      <c r="M467" s="15">
        <f>VLOOKUP(B467,[1]GD_CHAM_CONG!$C$6:$BF$934,50,FALSE)+VLOOKUP(B467,[1]GD_CHAM_CONG!$C$6:$BF$934,51,FALSE)+VLOOKUP(B467,[1]GD_CHAM_CONG!$C$6:$BF$934,52,FALSE)+VLOOKUP(B467,[1]GD_CHAM_CONG!$C$6:$BF$934,53,FALSE)+VLOOKUP(B467,[1]GD_CHAM_CONG!$C$6:$BF$934,54,FALSE)</f>
        <v>0</v>
      </c>
      <c r="N467" s="16">
        <f>VLOOKUP(B467,[1]GD_CHAM_CONG!$C$1:$BK$473,61,FALSE)</f>
        <v>1</v>
      </c>
      <c r="O467" s="15"/>
      <c r="P467" s="17">
        <f>VLOOKUP(B467,[1]RPT_LNS_LUONG_CHE_DO!$B$5:$BC$548,54,FALSE)</f>
        <v>6300000</v>
      </c>
      <c r="Q467" s="17">
        <f>VLOOKUP(B467,[1]RPT_LNS_LUONG_CHE_DO!$B$5:$CD$916,81,FALSE)</f>
        <v>0</v>
      </c>
      <c r="R467" s="39">
        <v>0</v>
      </c>
      <c r="S467" s="17">
        <f>VLOOKUP(B467,[1]RPT_TIEN_AN_TRUA!$B$5:$I$993,8,FALSE)</f>
        <v>680000</v>
      </c>
      <c r="T467" s="17">
        <f>VLOOKUP(B467,[1]RPT_LNS_LUONG_CHE_DO!$B$5:$BX$920,75,FALSE)+VLOOKUP(B467,[1]RPT_LNS_LUONG_CHE_DO!$B$5:$BY$920,76,FALSE)</f>
        <v>0</v>
      </c>
      <c r="U467" s="40">
        <v>0</v>
      </c>
      <c r="V467" s="17">
        <f t="shared" si="8"/>
        <v>6980000</v>
      </c>
      <c r="W467" s="18">
        <v>393680</v>
      </c>
      <c r="X467" s="18">
        <v>73815</v>
      </c>
      <c r="Y467" s="18">
        <v>49210</v>
      </c>
      <c r="Z467" s="19">
        <v>49210</v>
      </c>
      <c r="AA467" s="18">
        <f>VLOOKUP(B467,[1]RPT_THUE!$B$5:$H$850,7,FALSE)</f>
        <v>0</v>
      </c>
      <c r="AB467" s="18">
        <f t="shared" si="9"/>
        <v>565915</v>
      </c>
      <c r="AC467" s="20">
        <f t="shared" si="10"/>
        <v>6414085</v>
      </c>
      <c r="AD467" s="20"/>
      <c r="AE467" s="21"/>
      <c r="AF467" s="20">
        <f t="shared" si="11"/>
        <v>6414085</v>
      </c>
    </row>
    <row r="468" spans="1:46" ht="19.5" customHeight="1">
      <c r="A468" s="12">
        <f t="shared" si="15"/>
        <v>462</v>
      </c>
      <c r="B468" s="41">
        <v>2092015</v>
      </c>
      <c r="C468" s="41" t="s">
        <v>36</v>
      </c>
      <c r="D468" s="47" t="s">
        <v>35</v>
      </c>
      <c r="E468" s="13" t="str">
        <f>[1]GD_CHUNG!G475</f>
        <v>HD1N</v>
      </c>
      <c r="F468" s="14">
        <f>VLOOKUP(B468,[1]GD_LCD_HS_LNS!$B$4:$E$993,4,FALSE)</f>
        <v>4921000</v>
      </c>
      <c r="G468" s="43">
        <f>VLOOKUP(B468,[1]GD_CHUNG!$B$5:$N$532,13,FALSE)</f>
        <v>0</v>
      </c>
      <c r="H468" s="15">
        <f>VLOOKUP(B468,[1]GD_CHAM_CONG!$C$6:$AN$934,38,FALSE)</f>
        <v>27</v>
      </c>
      <c r="I468" s="15">
        <f>VLOOKUP(B468,[1]GD_CHAM_CONG!$C$6:$AS$934,39,FALSE)+VLOOKUP(B468,[1]GD_CHAM_CONG!$C$6:$AS$934,40,FALSE)+VLOOKUP(B468,[1]GD_CHAM_CONG!$C$6:$AS$934,41,FALSE)+VLOOKUP(B468,[1]GD_CHAM_CONG!$C$6:$AS$934,42,FALSE)+VLOOKUP(B468,[1]GD_CHAM_CONG!$C$6:$AS$934,43,FALSE)</f>
        <v>0</v>
      </c>
      <c r="J468" s="15">
        <f>VLOOKUP(B468,[1]GD_CHAM_CONG!$C$6:$AV$934,44,FALSE)+VLOOKUP(B468,[1]GD_CHAM_CONG!$C$6:$AV$934,45,FALSE)+VLOOKUP(B468,[1]GD_CHAM_CONG!$C$6:$AV$934,46,FALSE)</f>
        <v>0</v>
      </c>
      <c r="K468" s="15">
        <f>VLOOKUP(B468,[1]GD_CHAM_CONG!$C$6:$AW$934,47,FALSE)</f>
        <v>0</v>
      </c>
      <c r="L468" s="15">
        <f>VLOOKUP(B468,[1]GD_CHAM_CONG!$C$6:$AZ$934,48,FALSE)</f>
        <v>0</v>
      </c>
      <c r="M468" s="15">
        <f>VLOOKUP(B468,[1]GD_CHAM_CONG!$C$6:$BF$934,50,FALSE)+VLOOKUP(B468,[1]GD_CHAM_CONG!$C$6:$BF$934,51,FALSE)+VLOOKUP(B468,[1]GD_CHAM_CONG!$C$6:$BF$934,52,FALSE)+VLOOKUP(B468,[1]GD_CHAM_CONG!$C$6:$BF$934,53,FALSE)+VLOOKUP(B468,[1]GD_CHAM_CONG!$C$6:$BF$934,54,FALSE)</f>
        <v>0</v>
      </c>
      <c r="N468" s="16">
        <f>VLOOKUP(B468,[1]GD_CHAM_CONG!$C$1:$BK$473,61,FALSE)</f>
        <v>1</v>
      </c>
      <c r="O468" s="15"/>
      <c r="P468" s="17">
        <f>VLOOKUP(B468,[1]RPT_LNS_LUONG_CHE_DO!$B$5:$BC$548,54,FALSE)</f>
        <v>6300000</v>
      </c>
      <c r="Q468" s="17">
        <f>VLOOKUP(B468,[1]RPT_LNS_LUONG_CHE_DO!$B$5:$CD$916,81,FALSE)</f>
        <v>0</v>
      </c>
      <c r="R468" s="17">
        <f>VLOOKUP(B468,[1]RPT_PHU_CAP_TN!$B$5:$G$992,6,FALSE)</f>
        <v>0</v>
      </c>
      <c r="S468" s="17">
        <f>VLOOKUP(B468,[1]RPT_TIEN_AN_TRUA!$B$5:$I$993,8,FALSE)</f>
        <v>680000</v>
      </c>
      <c r="T468" s="17">
        <f>VLOOKUP(B468,[1]RPT_LNS_LUONG_CHE_DO!$B$5:$BX$920,75,FALSE)+VLOOKUP(B468,[1]RPT_LNS_LUONG_CHE_DO!$B$5:$BY$920,76,FALSE)</f>
        <v>0</v>
      </c>
      <c r="U468" s="13">
        <f>VLOOKUP(B468,[1]RPT_CAC_KHOAN_GIAM_TRU!$B$4:$I$472,7,FALSE) + VLOOKUP(B468,[1]RPT_CAC_KHOAN_GIAM_TRU!$B$4:$I$472,8,FALSE)</f>
        <v>0</v>
      </c>
      <c r="V468" s="17">
        <f t="shared" si="8"/>
        <v>6980000</v>
      </c>
      <c r="W468" s="18">
        <f>VLOOKUP(B468,[1]RPT_BAO_HIEM!$B$5:$N$992,11,FALSE)</f>
        <v>393680</v>
      </c>
      <c r="X468" s="18">
        <f>VLOOKUP(B468,[1]RPT_BAO_HIEM!$B$5:$N$992,12,FALSE)</f>
        <v>73815</v>
      </c>
      <c r="Y468" s="18">
        <f>VLOOKUP(B468,[1]RPT_BAO_HIEM!$B$5:$N$992,13,FALSE)</f>
        <v>49210</v>
      </c>
      <c r="Z468" s="19">
        <f>MIN(VLOOKUP(B468,[1]RPT_DOAN_PHI!$B$5:$H$894,7,FALSE),115000)</f>
        <v>49210</v>
      </c>
      <c r="AA468" s="25">
        <f>VLOOKUP(B468,[1]RPT_THUE!$B$5:$H$850,7,FALSE)</f>
        <v>0</v>
      </c>
      <c r="AB468" s="18">
        <f t="shared" si="9"/>
        <v>565915</v>
      </c>
      <c r="AC468" s="20">
        <f t="shared" si="10"/>
        <v>6414085</v>
      </c>
      <c r="AD468" s="20"/>
      <c r="AE468" s="21"/>
      <c r="AF468" s="20">
        <f t="shared" si="11"/>
        <v>6414085</v>
      </c>
    </row>
    <row r="469" spans="1:46" ht="19.5" customHeight="1">
      <c r="A469" s="12">
        <f t="shared" si="15"/>
        <v>463</v>
      </c>
      <c r="B469" s="41">
        <v>3092015</v>
      </c>
      <c r="C469" s="41" t="s">
        <v>37</v>
      </c>
      <c r="D469" s="47" t="s">
        <v>35</v>
      </c>
      <c r="E469" s="13" t="str">
        <f>[1]GD_CHUNG!G476</f>
        <v>HD1N</v>
      </c>
      <c r="F469" s="14">
        <f>VLOOKUP(B469,[1]GD_LCD_HS_LNS!$B$4:$E$993,4,FALSE)</f>
        <v>4921000</v>
      </c>
      <c r="G469" s="43">
        <f>VLOOKUP(B469,[1]GD_CHUNG!$B$5:$N$532,13,FALSE)</f>
        <v>0</v>
      </c>
      <c r="H469" s="15">
        <f>VLOOKUP(B469,[1]GD_CHAM_CONG!$C$6:$AN$934,38,FALSE)</f>
        <v>27</v>
      </c>
      <c r="I469" s="15">
        <f>VLOOKUP(B469,[1]GD_CHAM_CONG!$C$6:$AS$934,39,FALSE)+VLOOKUP(B469,[1]GD_CHAM_CONG!$C$6:$AS$934,40,FALSE)+VLOOKUP(B469,[1]GD_CHAM_CONG!$C$6:$AS$934,41,FALSE)+VLOOKUP(B469,[1]GD_CHAM_CONG!$C$6:$AS$934,42,FALSE)+VLOOKUP(B469,[1]GD_CHAM_CONG!$C$6:$AS$934,43,FALSE)</f>
        <v>0</v>
      </c>
      <c r="J469" s="15">
        <f>VLOOKUP(B469,[1]GD_CHAM_CONG!$C$6:$AV$934,44,FALSE)+VLOOKUP(B469,[1]GD_CHAM_CONG!$C$6:$AV$934,45,FALSE)+VLOOKUP(B469,[1]GD_CHAM_CONG!$C$6:$AV$934,46,FALSE)</f>
        <v>0</v>
      </c>
      <c r="K469" s="15">
        <f>VLOOKUP(B469,[1]GD_CHAM_CONG!$C$6:$AW$934,47,FALSE)</f>
        <v>0</v>
      </c>
      <c r="L469" s="15">
        <f>VLOOKUP(B469,[1]GD_CHAM_CONG!$C$6:$AZ$934,48,FALSE)</f>
        <v>0</v>
      </c>
      <c r="M469" s="15">
        <f>VLOOKUP(B469,[1]GD_CHAM_CONG!$C$6:$BF$934,50,FALSE)+VLOOKUP(B469,[1]GD_CHAM_CONG!$C$6:$BF$934,51,FALSE)+VLOOKUP(B469,[1]GD_CHAM_CONG!$C$6:$BF$934,52,FALSE)+VLOOKUP(B469,[1]GD_CHAM_CONG!$C$6:$BF$934,53,FALSE)+VLOOKUP(B469,[1]GD_CHAM_CONG!$C$6:$BF$934,54,FALSE)</f>
        <v>0</v>
      </c>
      <c r="N469" s="16">
        <f>VLOOKUP(B469,[1]GD_CHAM_CONG!$C$1:$BK$573,61,FALSE)</f>
        <v>1</v>
      </c>
      <c r="O469" s="15"/>
      <c r="P469" s="17">
        <f>VLOOKUP(B469,[1]RPT_LNS_LUONG_CHE_DO!$B$5:$BC$548,54,FALSE)</f>
        <v>6300000</v>
      </c>
      <c r="Q469" s="17">
        <f>VLOOKUP(B469,[1]RPT_LNS_LUONG_CHE_DO!$B$5:$CD$916,81,FALSE)</f>
        <v>0</v>
      </c>
      <c r="R469" s="39">
        <v>0</v>
      </c>
      <c r="S469" s="17">
        <f>VLOOKUP(B469,[1]RPT_TIEN_AN_TRUA!$B$5:$I$993,8,FALSE)</f>
        <v>680000</v>
      </c>
      <c r="T469" s="17">
        <f>VLOOKUP(B469,[1]RPT_LNS_LUONG_CHE_DO!$B$5:$BX$920,75,FALSE)+VLOOKUP(B469,[1]RPT_LNS_LUONG_CHE_DO!$B$5:$BY$920,76,FALSE)</f>
        <v>0</v>
      </c>
      <c r="U469" s="40">
        <v>0</v>
      </c>
      <c r="V469" s="17">
        <f t="shared" si="8"/>
        <v>6980000</v>
      </c>
      <c r="W469" s="18">
        <f>VLOOKUP(B469,[1]RPT_BAO_HIEM!$B$5:$N$992,11,FALSE)</f>
        <v>393680</v>
      </c>
      <c r="X469" s="18">
        <f>VLOOKUP(B469,[1]RPT_BAO_HIEM!$B$5:$N$992,12,FALSE)</f>
        <v>73815</v>
      </c>
      <c r="Y469" s="18">
        <f>VLOOKUP(B469,[1]RPT_BAO_HIEM!$B$5:$N$992,13,FALSE)</f>
        <v>49210</v>
      </c>
      <c r="Z469" s="19">
        <f>MIN(VLOOKUP(B469,[1]RPT_DOAN_PHI!$B$5:$H$894,7,FALSE),115000)</f>
        <v>49210</v>
      </c>
      <c r="AA469" s="25">
        <f>VLOOKUP(B469,[1]RPT_THUE!$B$5:$H$850,7,FALSE)</f>
        <v>0</v>
      </c>
      <c r="AB469" s="18">
        <f t="shared" si="9"/>
        <v>565915</v>
      </c>
      <c r="AC469" s="20">
        <f t="shared" si="10"/>
        <v>6414085</v>
      </c>
      <c r="AD469" s="20"/>
      <c r="AE469" s="21"/>
      <c r="AF469" s="20">
        <f t="shared" si="11"/>
        <v>6414085</v>
      </c>
    </row>
    <row r="470" spans="1:46" ht="19.5" customHeight="1">
      <c r="A470" s="12">
        <f t="shared" si="15"/>
        <v>464</v>
      </c>
      <c r="B470" s="41">
        <v>4092015</v>
      </c>
      <c r="C470" s="41" t="s">
        <v>38</v>
      </c>
      <c r="D470" s="47" t="s">
        <v>35</v>
      </c>
      <c r="E470" s="13" t="str">
        <f>[1]GD_CHUNG!G477</f>
        <v>HD1N</v>
      </c>
      <c r="F470" s="14">
        <f>VLOOKUP(B470,[1]GD_LCD_HS_LNS!$B$4:$E$993,4,FALSE)</f>
        <v>4921000</v>
      </c>
      <c r="G470" s="43">
        <f>VLOOKUP(B470,[1]GD_CHUNG!$B$5:$N$532,13,FALSE)</f>
        <v>0</v>
      </c>
      <c r="H470" s="15">
        <f>VLOOKUP(B470,[1]GD_CHAM_CONG!$C$6:$AN$934,38,FALSE)</f>
        <v>27</v>
      </c>
      <c r="I470" s="15">
        <f>VLOOKUP(B470,[1]GD_CHAM_CONG!$C$6:$AS$934,39,FALSE)+VLOOKUP(B470,[1]GD_CHAM_CONG!$C$6:$AS$934,40,FALSE)+VLOOKUP(B470,[1]GD_CHAM_CONG!$C$6:$AS$934,41,FALSE)+VLOOKUP(B470,[1]GD_CHAM_CONG!$C$6:$AS$934,42,FALSE)+VLOOKUP(B470,[1]GD_CHAM_CONG!$C$6:$AS$934,43,FALSE)</f>
        <v>0</v>
      </c>
      <c r="J470" s="15">
        <f>VLOOKUP(B470,[1]GD_CHAM_CONG!$C$6:$AV$934,44,FALSE)+VLOOKUP(B470,[1]GD_CHAM_CONG!$C$6:$AV$934,45,FALSE)+VLOOKUP(B470,[1]GD_CHAM_CONG!$C$6:$AV$934,46,FALSE)</f>
        <v>0</v>
      </c>
      <c r="K470" s="15">
        <f>VLOOKUP(B470,[1]GD_CHAM_CONG!$C$6:$AW$934,47,FALSE)</f>
        <v>0</v>
      </c>
      <c r="L470" s="15">
        <f>VLOOKUP(B470,[1]GD_CHAM_CONG!$C$6:$AZ$934,48,FALSE)</f>
        <v>0</v>
      </c>
      <c r="M470" s="15">
        <f>VLOOKUP(B470,[1]GD_CHAM_CONG!$C$6:$BF$934,50,FALSE)+VLOOKUP(B470,[1]GD_CHAM_CONG!$C$6:$BF$934,51,FALSE)+VLOOKUP(B470,[1]GD_CHAM_CONG!$C$6:$BF$934,52,FALSE)+VLOOKUP(B470,[1]GD_CHAM_CONG!$C$6:$BF$934,53,FALSE)+VLOOKUP(B470,[1]GD_CHAM_CONG!$C$6:$BF$934,54,FALSE)</f>
        <v>0</v>
      </c>
      <c r="N470" s="16">
        <f>VLOOKUP(B470,[1]GD_CHAM_CONG!$C$1:$BK$573,61,FALSE)</f>
        <v>1</v>
      </c>
      <c r="O470" s="15"/>
      <c r="P470" s="17">
        <f>VLOOKUP(B470,[1]RPT_LNS_LUONG_CHE_DO!$B$5:$BC$548,54,FALSE)</f>
        <v>6300000</v>
      </c>
      <c r="Q470" s="17">
        <f>VLOOKUP(B470,[1]RPT_LNS_LUONG_CHE_DO!$B$5:$CD$916,81,FALSE)</f>
        <v>0</v>
      </c>
      <c r="R470" s="39">
        <v>0</v>
      </c>
      <c r="S470" s="17">
        <f>VLOOKUP(B470,[1]RPT_TIEN_AN_TRUA!$B$5:$I$993,8,FALSE)</f>
        <v>680000</v>
      </c>
      <c r="T470" s="17">
        <f>VLOOKUP(B470,[1]RPT_LNS_LUONG_CHE_DO!$B$5:$BX$920,75,FALSE)+VLOOKUP(B470,[1]RPT_LNS_LUONG_CHE_DO!$B$5:$BY$920,76,FALSE)</f>
        <v>0</v>
      </c>
      <c r="U470" s="40">
        <v>0</v>
      </c>
      <c r="V470" s="17">
        <f t="shared" si="8"/>
        <v>6980000</v>
      </c>
      <c r="W470" s="18">
        <f>VLOOKUP(B470,[1]RPT_BAO_HIEM!$B$5:$N$992,11,FALSE)</f>
        <v>393680</v>
      </c>
      <c r="X470" s="18">
        <f>VLOOKUP(B470,[1]RPT_BAO_HIEM!$B$5:$N$992,12,FALSE)</f>
        <v>73815</v>
      </c>
      <c r="Y470" s="18">
        <f>VLOOKUP(B470,[1]RPT_BAO_HIEM!$B$5:$N$992,13,FALSE)</f>
        <v>49210</v>
      </c>
      <c r="Z470" s="19">
        <f>MIN(VLOOKUP(B470,[1]RPT_DOAN_PHI!$B$5:$H$894,7,FALSE),115000)</f>
        <v>49210</v>
      </c>
      <c r="AA470" s="25">
        <f>VLOOKUP(B470,[1]RPT_THUE!$B$5:$H$850,7,FALSE)</f>
        <v>0</v>
      </c>
      <c r="AB470" s="18">
        <f t="shared" si="9"/>
        <v>565915</v>
      </c>
      <c r="AC470" s="20">
        <f t="shared" si="10"/>
        <v>6414085</v>
      </c>
      <c r="AD470" s="20"/>
      <c r="AE470" s="21"/>
      <c r="AF470" s="20">
        <f t="shared" si="11"/>
        <v>6414085</v>
      </c>
    </row>
    <row r="471" spans="1:46" ht="19.5" customHeight="1">
      <c r="A471" s="12">
        <f t="shared" si="15"/>
        <v>465</v>
      </c>
      <c r="B471" s="41">
        <v>72102015</v>
      </c>
      <c r="C471" s="41" t="s">
        <v>39</v>
      </c>
      <c r="D471" s="47" t="s">
        <v>35</v>
      </c>
      <c r="E471" s="13" t="str">
        <f>[1]GD_CHUNG!G478</f>
        <v>HDTV</v>
      </c>
      <c r="F471" s="14">
        <v>4921000</v>
      </c>
      <c r="G471" s="43">
        <f>VLOOKUP(B471,[1]GD_CHUNG!$B$5:$N$532,13,FALSE)</f>
        <v>0</v>
      </c>
      <c r="H471" s="15">
        <f>VLOOKUP(B471,[1]GD_CHAM_CONG!$C$6:$AN$934,38,FALSE)</f>
        <v>18</v>
      </c>
      <c r="I471" s="15">
        <f>VLOOKUP(B471,[1]GD_CHAM_CONG!$C$6:$AS$934,39,FALSE)+VLOOKUP(B471,[1]GD_CHAM_CONG!$C$6:$AS$934,40,FALSE)+VLOOKUP(B471,[1]GD_CHAM_CONG!$C$6:$AS$934,41,FALSE)+VLOOKUP(B471,[1]GD_CHAM_CONG!$C$6:$AS$934,42,FALSE)+VLOOKUP(B471,[1]GD_CHAM_CONG!$C$6:$AS$934,43,FALSE)</f>
        <v>0</v>
      </c>
      <c r="J471" s="15">
        <f>VLOOKUP(B471,[1]GD_CHAM_CONG!$C$6:$AV$934,44,FALSE)+VLOOKUP(B471,[1]GD_CHAM_CONG!$C$6:$AV$934,45,FALSE)+VLOOKUP(B471,[1]GD_CHAM_CONG!$C$6:$AV$934,46,FALSE)</f>
        <v>0</v>
      </c>
      <c r="K471" s="15">
        <f>VLOOKUP(B471,[1]GD_CHAM_CONG!$C$6:$AW$934,47,FALSE)</f>
        <v>0</v>
      </c>
      <c r="L471" s="15">
        <f>VLOOKUP(B471,[1]GD_CHAM_CONG!$C$6:$AZ$934,48,FALSE)</f>
        <v>0</v>
      </c>
      <c r="M471" s="15">
        <f>VLOOKUP(B471,[1]GD_CHAM_CONG!$C$6:$BF$934,50,FALSE)+VLOOKUP(B471,[1]GD_CHAM_CONG!$C$6:$BF$934,51,FALSE)+VLOOKUP(B471,[1]GD_CHAM_CONG!$C$6:$BF$934,52,FALSE)+VLOOKUP(B471,[1]GD_CHAM_CONG!$C$6:$BF$934,53,FALSE)+VLOOKUP(B471,[1]GD_CHAM_CONG!$C$6:$BF$934,54,FALSE)</f>
        <v>0</v>
      </c>
      <c r="N471" s="16">
        <f>VLOOKUP(B471,[1]GD_CHAM_CONG!$C$1:$BK$573,61,FALSE)</f>
        <v>1</v>
      </c>
      <c r="O471" s="15"/>
      <c r="P471" s="17">
        <f>VLOOKUP(B471,[1]RPT_LNS_LUONG_CHE_DO!$B$5:$BC$548,54,FALSE)</f>
        <v>2940000</v>
      </c>
      <c r="Q471" s="17">
        <f>VLOOKUP(B471,[1]RPT_LNS_LUONG_CHE_DO!$B$5:$CD$916,81,FALSE)</f>
        <v>0</v>
      </c>
      <c r="R471" s="39">
        <v>0</v>
      </c>
      <c r="S471" s="17">
        <f>VLOOKUP(B471,[1]RPT_TIEN_AN_TRUA!$B$5:$I$993,8,FALSE)</f>
        <v>453333.33333333331</v>
      </c>
      <c r="T471" s="17">
        <f>VLOOKUP(B471,[1]RPT_LNS_LUONG_CHE_DO!$B$5:$BX$920,75,FALSE)+VLOOKUP(B471,[1]RPT_LNS_LUONG_CHE_DO!$B$5:$BY$920,76,FALSE)</f>
        <v>0</v>
      </c>
      <c r="U471" s="40">
        <v>0</v>
      </c>
      <c r="V471" s="17">
        <f t="shared" si="8"/>
        <v>3393333.3333333335</v>
      </c>
      <c r="W471" s="18">
        <f>VLOOKUP(B471,[1]RPT_BAO_HIEM!$B$5:$N$992,11,FALSE)</f>
        <v>0</v>
      </c>
      <c r="X471" s="18">
        <f>VLOOKUP(B471,[1]RPT_BAO_HIEM!$B$5:$N$992,12,FALSE)</f>
        <v>0</v>
      </c>
      <c r="Y471" s="18">
        <f>VLOOKUP(B471,[1]RPT_BAO_HIEM!$B$5:$N$992,13,FALSE)</f>
        <v>0</v>
      </c>
      <c r="Z471" s="19">
        <f>MIN(VLOOKUP(B471,[1]RPT_DOAN_PHI!$B$5:$H$894,7,FALSE),115000)</f>
        <v>0</v>
      </c>
      <c r="AA471" s="25">
        <f>VLOOKUP(B471,[1]RPT_THUE!$B$5:$H$850,7,FALSE)</f>
        <v>0</v>
      </c>
      <c r="AB471" s="18">
        <f t="shared" si="9"/>
        <v>0</v>
      </c>
      <c r="AC471" s="20">
        <f t="shared" si="10"/>
        <v>3393333.3333333335</v>
      </c>
      <c r="AD471" s="20"/>
      <c r="AE471" s="21"/>
      <c r="AF471" s="20">
        <f t="shared" si="11"/>
        <v>3393333.3333333335</v>
      </c>
    </row>
    <row r="472" spans="1:46" ht="19.5" customHeight="1">
      <c r="A472" s="48"/>
      <c r="B472" s="48"/>
      <c r="C472" s="48"/>
      <c r="D472" s="48"/>
      <c r="E472" s="49"/>
      <c r="F472" s="80">
        <f>SUM(F7:F471)</f>
        <v>1950703000</v>
      </c>
      <c r="G472" s="50"/>
      <c r="H472" s="50">
        <f t="shared" ref="H472:AF472" si="16">SUM(H7:H471)</f>
        <v>11779</v>
      </c>
      <c r="I472" s="50">
        <f t="shared" si="16"/>
        <v>118</v>
      </c>
      <c r="J472" s="50">
        <f t="shared" si="16"/>
        <v>320</v>
      </c>
      <c r="K472" s="50">
        <f t="shared" si="16"/>
        <v>15</v>
      </c>
      <c r="L472" s="50">
        <f t="shared" si="16"/>
        <v>65</v>
      </c>
      <c r="M472" s="50">
        <f t="shared" si="16"/>
        <v>36</v>
      </c>
      <c r="N472" s="51">
        <f t="shared" si="16"/>
        <v>461.08000000000027</v>
      </c>
      <c r="O472" s="51">
        <f t="shared" si="16"/>
        <v>884.98999999999808</v>
      </c>
      <c r="P472" s="50">
        <f t="shared" si="16"/>
        <v>3916797205.072464</v>
      </c>
      <c r="Q472" s="50">
        <f t="shared" si="16"/>
        <v>14454423.076923078</v>
      </c>
      <c r="R472" s="50">
        <f t="shared" si="16"/>
        <v>12348333.333333334</v>
      </c>
      <c r="S472" s="50">
        <f t="shared" si="16"/>
        <v>301281610.30595815</v>
      </c>
      <c r="T472" s="50">
        <f t="shared" si="16"/>
        <v>133823019.23076895</v>
      </c>
      <c r="U472" s="50">
        <f t="shared" si="16"/>
        <v>44607673.076923102</v>
      </c>
      <c r="V472" s="50">
        <f t="shared" si="16"/>
        <v>4378704591.0194397</v>
      </c>
      <c r="W472" s="50">
        <f t="shared" si="16"/>
        <v>149863920</v>
      </c>
      <c r="X472" s="50">
        <f t="shared" si="16"/>
        <v>28099485</v>
      </c>
      <c r="Y472" s="50">
        <f t="shared" si="16"/>
        <v>18732990</v>
      </c>
      <c r="Z472" s="50">
        <f t="shared" si="16"/>
        <v>18721280</v>
      </c>
      <c r="AA472" s="50">
        <f t="shared" si="16"/>
        <v>25091698.21153846</v>
      </c>
      <c r="AB472" s="50">
        <f t="shared" si="16"/>
        <v>240509373.21153849</v>
      </c>
      <c r="AC472" s="50">
        <f t="shared" si="16"/>
        <v>4138195217.8079042</v>
      </c>
      <c r="AD472" s="50">
        <f t="shared" si="16"/>
        <v>0</v>
      </c>
      <c r="AE472" s="50">
        <f t="shared" si="16"/>
        <v>0</v>
      </c>
      <c r="AF472" s="50">
        <f t="shared" si="16"/>
        <v>4138195217.8079042</v>
      </c>
    </row>
    <row r="473" spans="1:46" ht="12.75">
      <c r="E473" s="10"/>
      <c r="F473" s="11"/>
    </row>
    <row r="474" spans="1:46" s="63" customFormat="1" ht="18.75" customHeight="1">
      <c r="A474" s="83" t="s">
        <v>42</v>
      </c>
      <c r="B474" s="83"/>
      <c r="C474" s="83"/>
      <c r="D474" s="83"/>
      <c r="E474" s="64"/>
      <c r="F474" s="88" t="s">
        <v>43</v>
      </c>
      <c r="G474" s="88"/>
      <c r="H474" s="88"/>
      <c r="I474" s="88"/>
      <c r="J474" s="88"/>
      <c r="K474" s="88"/>
      <c r="O474" s="65"/>
      <c r="Q474" s="83" t="s">
        <v>44</v>
      </c>
      <c r="R474" s="83"/>
      <c r="S474" s="83"/>
      <c r="T474" s="87"/>
      <c r="U474" s="83"/>
      <c r="Y474" s="83" t="s">
        <v>45</v>
      </c>
      <c r="Z474" s="83"/>
      <c r="AA474" s="83"/>
      <c r="AB474" s="83"/>
      <c r="AC474" s="83"/>
      <c r="AD474" s="65"/>
      <c r="AE474" s="66"/>
      <c r="AF474" s="66"/>
      <c r="AG474" s="66"/>
      <c r="AH474" s="67"/>
      <c r="AL474" s="65">
        <f t="shared" ref="AL474" si="17">+AC474-AB474</f>
        <v>0</v>
      </c>
      <c r="AN474" s="68">
        <v>3872013496.5034966</v>
      </c>
      <c r="AO474" s="68"/>
      <c r="AP474" s="68"/>
      <c r="AQ474" s="68">
        <f t="shared" ref="AQ474:AQ475" si="18">+T474-R474</f>
        <v>0</v>
      </c>
      <c r="AR474" s="68">
        <f t="shared" ref="AR474:AR475" si="19">+AQ474+AP474</f>
        <v>0</v>
      </c>
      <c r="AS474" s="68"/>
      <c r="AT474" s="65"/>
    </row>
    <row r="475" spans="1:46" s="63" customFormat="1">
      <c r="E475" s="64"/>
      <c r="F475" s="69"/>
      <c r="T475" s="70"/>
      <c r="U475" s="71"/>
      <c r="V475" s="71"/>
      <c r="W475" s="71"/>
      <c r="AE475" s="70"/>
      <c r="AF475" s="70"/>
      <c r="AG475" s="70"/>
      <c r="AN475" s="68">
        <f>+AN474-AN510</f>
        <v>3872013496.5034966</v>
      </c>
      <c r="AO475" s="68"/>
      <c r="AP475" s="68"/>
      <c r="AQ475" s="68">
        <f t="shared" si="18"/>
        <v>0</v>
      </c>
      <c r="AR475" s="68">
        <f t="shared" si="19"/>
        <v>0</v>
      </c>
      <c r="AS475" s="68"/>
      <c r="AT475" s="65">
        <f t="shared" ref="AT475" si="20">+AS475+Y475</f>
        <v>0</v>
      </c>
    </row>
    <row r="476" spans="1:46" s="63" customFormat="1">
      <c r="E476" s="64"/>
      <c r="F476" s="69"/>
      <c r="T476" s="70"/>
      <c r="W476" s="73">
        <f>+W472*26/8</f>
        <v>487057740</v>
      </c>
      <c r="X476" s="73">
        <f>+X472*4.5/1.5</f>
        <v>84298455</v>
      </c>
      <c r="Y476" s="73">
        <f>+Y472*2</f>
        <v>37465980</v>
      </c>
      <c r="AE476" s="70"/>
      <c r="AF476" s="70"/>
      <c r="AG476" s="70"/>
      <c r="AN476" s="70"/>
      <c r="AO476" s="70"/>
      <c r="AP476" s="70"/>
      <c r="AQ476" s="70"/>
      <c r="AR476" s="70"/>
      <c r="AS476" s="70"/>
    </row>
    <row r="477" spans="1:46" s="63" customFormat="1">
      <c r="E477" s="64"/>
      <c r="F477" s="69"/>
      <c r="T477" s="70"/>
      <c r="W477" s="74">
        <v>451428</v>
      </c>
      <c r="X477" s="74">
        <v>78132</v>
      </c>
      <c r="Y477" s="74">
        <v>34725</v>
      </c>
      <c r="AE477" s="70"/>
      <c r="AF477" s="70"/>
      <c r="AG477" s="70"/>
      <c r="AN477" s="70"/>
      <c r="AO477" s="70"/>
      <c r="AP477" s="70"/>
      <c r="AQ477" s="70"/>
      <c r="AR477" s="70"/>
      <c r="AS477" s="70"/>
    </row>
    <row r="478" spans="1:46" s="63" customFormat="1">
      <c r="E478" s="64"/>
      <c r="F478" s="69"/>
      <c r="T478" s="70"/>
      <c r="W478" s="75"/>
      <c r="X478" s="75">
        <v>170010</v>
      </c>
      <c r="Y478" s="75"/>
      <c r="AE478" s="70"/>
      <c r="AF478" s="70"/>
      <c r="AG478" s="70"/>
      <c r="AN478" s="70"/>
      <c r="AO478" s="70"/>
      <c r="AP478" s="70"/>
      <c r="AQ478" s="70"/>
      <c r="AR478" s="70"/>
      <c r="AS478" s="70"/>
    </row>
    <row r="479" spans="1:46" s="63" customFormat="1">
      <c r="E479" s="64"/>
      <c r="F479" s="69"/>
      <c r="T479" s="70"/>
      <c r="W479" s="76">
        <f>+W478+W477+W476</f>
        <v>487509168</v>
      </c>
      <c r="X479" s="76">
        <f t="shared" ref="X479:Y479" si="21">+X478+X477+X476</f>
        <v>84546597</v>
      </c>
      <c r="Y479" s="76">
        <f t="shared" si="21"/>
        <v>37500705</v>
      </c>
      <c r="AE479" s="70"/>
      <c r="AF479" s="70"/>
      <c r="AG479" s="70"/>
      <c r="AN479" s="70"/>
      <c r="AO479" s="70"/>
      <c r="AP479" s="70"/>
      <c r="AQ479" s="70"/>
      <c r="AR479" s="70"/>
      <c r="AS479" s="70"/>
    </row>
    <row r="480" spans="1:46" s="63" customFormat="1" ht="19.5" customHeight="1">
      <c r="A480" s="83" t="s">
        <v>46</v>
      </c>
      <c r="B480" s="83"/>
      <c r="C480" s="83"/>
      <c r="D480" s="83"/>
      <c r="E480" s="64"/>
      <c r="F480" s="69"/>
      <c r="T480" s="70"/>
      <c r="AE480" s="70"/>
      <c r="AF480" s="70"/>
      <c r="AG480" s="70"/>
      <c r="AN480" s="70"/>
      <c r="AO480" s="70"/>
      <c r="AP480" s="70"/>
      <c r="AQ480" s="70"/>
      <c r="AR480" s="70"/>
      <c r="AS480" s="70"/>
    </row>
    <row r="481" spans="5:6" ht="12.75">
      <c r="E481" s="10"/>
      <c r="F481" s="11"/>
    </row>
    <row r="482" spans="5:6" ht="12.75">
      <c r="E482" s="10"/>
      <c r="F482" s="11"/>
    </row>
    <row r="483" spans="5:6" ht="12.75">
      <c r="E483" s="10"/>
      <c r="F483" s="11"/>
    </row>
    <row r="484" spans="5:6" ht="12.75">
      <c r="E484" s="10"/>
      <c r="F484" s="11"/>
    </row>
    <row r="485" spans="5:6" ht="12.75">
      <c r="E485" s="10"/>
      <c r="F485" s="11"/>
    </row>
    <row r="486" spans="5:6" ht="12.75">
      <c r="E486" s="10"/>
      <c r="F486" s="11"/>
    </row>
    <row r="487" spans="5:6" ht="12.75">
      <c r="E487" s="10"/>
      <c r="F487" s="11"/>
    </row>
    <row r="488" spans="5:6" ht="12.75">
      <c r="E488" s="10"/>
      <c r="F488" s="11"/>
    </row>
    <row r="489" spans="5:6" ht="12.75">
      <c r="E489" s="10"/>
      <c r="F489" s="11"/>
    </row>
    <row r="490" spans="5:6" ht="12.75">
      <c r="E490" s="10"/>
      <c r="F490" s="11"/>
    </row>
    <row r="491" spans="5:6" ht="12.75">
      <c r="E491" s="10"/>
      <c r="F491" s="11"/>
    </row>
    <row r="492" spans="5:6" ht="12.75">
      <c r="E492" s="10"/>
      <c r="F492" s="11"/>
    </row>
    <row r="493" spans="5:6" ht="12.75">
      <c r="E493" s="10"/>
      <c r="F493" s="11"/>
    </row>
    <row r="494" spans="5:6" ht="12.75">
      <c r="E494" s="10"/>
      <c r="F494" s="11"/>
    </row>
    <row r="495" spans="5:6" ht="12.75">
      <c r="E495" s="10"/>
      <c r="F495" s="11"/>
    </row>
    <row r="496" spans="5:6" ht="12.75">
      <c r="E496" s="10"/>
      <c r="F496" s="11"/>
    </row>
    <row r="497" spans="5:6" ht="12.75">
      <c r="E497" s="10"/>
      <c r="F497" s="11"/>
    </row>
    <row r="498" spans="5:6" ht="12.75">
      <c r="E498" s="10"/>
      <c r="F498" s="11"/>
    </row>
    <row r="499" spans="5:6" ht="12.75">
      <c r="E499" s="10"/>
      <c r="F499" s="11"/>
    </row>
    <row r="500" spans="5:6" ht="12.75">
      <c r="E500" s="10"/>
      <c r="F500" s="11"/>
    </row>
    <row r="501" spans="5:6" ht="12.75">
      <c r="E501" s="10"/>
      <c r="F501" s="11"/>
    </row>
    <row r="502" spans="5:6" ht="12.75">
      <c r="E502" s="10"/>
      <c r="F502" s="11"/>
    </row>
    <row r="503" spans="5:6" ht="12.75">
      <c r="E503" s="10"/>
      <c r="F503" s="11"/>
    </row>
    <row r="504" spans="5:6" ht="12.75">
      <c r="E504" s="10"/>
      <c r="F504" s="11"/>
    </row>
    <row r="505" spans="5:6" ht="12.75">
      <c r="E505" s="10"/>
      <c r="F505" s="11"/>
    </row>
    <row r="506" spans="5:6" ht="12.75">
      <c r="E506" s="10"/>
      <c r="F506" s="11"/>
    </row>
    <row r="507" spans="5:6" ht="12.75">
      <c r="E507" s="10"/>
      <c r="F507" s="11"/>
    </row>
    <row r="508" spans="5:6" ht="12.75">
      <c r="E508" s="10"/>
      <c r="F508" s="11"/>
    </row>
    <row r="509" spans="5:6" ht="12.75">
      <c r="E509" s="10"/>
      <c r="F509" s="11"/>
    </row>
    <row r="510" spans="5:6" ht="12.75">
      <c r="E510" s="10"/>
      <c r="F510" s="11"/>
    </row>
    <row r="511" spans="5:6" ht="12.75">
      <c r="E511" s="10"/>
      <c r="F511" s="11"/>
    </row>
    <row r="512" spans="5:6" ht="12.75">
      <c r="E512" s="10"/>
      <c r="F512" s="11"/>
    </row>
    <row r="513" spans="5:6" ht="12.75">
      <c r="E513" s="10"/>
      <c r="F513" s="11"/>
    </row>
    <row r="514" spans="5:6" ht="12.75">
      <c r="E514" s="10"/>
      <c r="F514" s="11"/>
    </row>
    <row r="515" spans="5:6" ht="12.75">
      <c r="E515" s="10"/>
      <c r="F515" s="11"/>
    </row>
    <row r="516" spans="5:6" ht="12.75">
      <c r="E516" s="10"/>
      <c r="F516" s="11"/>
    </row>
    <row r="517" spans="5:6" ht="12.75">
      <c r="E517" s="10"/>
      <c r="F517" s="11"/>
    </row>
    <row r="518" spans="5:6" ht="12.75">
      <c r="E518" s="10"/>
      <c r="F518" s="11"/>
    </row>
    <row r="519" spans="5:6" ht="12.75">
      <c r="E519" s="10"/>
      <c r="F519" s="11"/>
    </row>
    <row r="520" spans="5:6" ht="12.75">
      <c r="E520" s="10"/>
      <c r="F520" s="11"/>
    </row>
    <row r="521" spans="5:6" ht="12.75">
      <c r="E521" s="10"/>
      <c r="F521" s="11"/>
    </row>
    <row r="522" spans="5:6" ht="12.75">
      <c r="E522" s="10"/>
      <c r="F522" s="11"/>
    </row>
    <row r="523" spans="5:6" ht="12.75">
      <c r="E523" s="10"/>
      <c r="F523" s="11"/>
    </row>
    <row r="524" spans="5:6" ht="12.75">
      <c r="E524" s="10"/>
      <c r="F524" s="11"/>
    </row>
    <row r="525" spans="5:6" ht="12.75">
      <c r="E525" s="10"/>
      <c r="F525" s="11"/>
    </row>
    <row r="526" spans="5:6" ht="12.75">
      <c r="E526" s="10"/>
      <c r="F526" s="11"/>
    </row>
    <row r="527" spans="5:6" ht="12.75">
      <c r="E527" s="10"/>
      <c r="F527" s="11"/>
    </row>
    <row r="528" spans="5:6" ht="12.75">
      <c r="E528" s="10"/>
      <c r="F528" s="11"/>
    </row>
    <row r="529" spans="5:6" ht="12.75">
      <c r="E529" s="10"/>
      <c r="F529" s="11"/>
    </row>
    <row r="530" spans="5:6" ht="12.75">
      <c r="E530" s="10"/>
      <c r="F530" s="11"/>
    </row>
    <row r="531" spans="5:6" ht="12.75">
      <c r="E531" s="10"/>
      <c r="F531" s="11"/>
    </row>
    <row r="532" spans="5:6" ht="12.75">
      <c r="E532" s="10"/>
      <c r="F532" s="11"/>
    </row>
    <row r="533" spans="5:6" ht="12.75">
      <c r="E533" s="10"/>
      <c r="F533" s="11"/>
    </row>
    <row r="534" spans="5:6" ht="12.75">
      <c r="E534" s="10"/>
      <c r="F534" s="11"/>
    </row>
    <row r="535" spans="5:6" ht="12.75">
      <c r="E535" s="10"/>
      <c r="F535" s="11"/>
    </row>
    <row r="536" spans="5:6" ht="12.75">
      <c r="E536" s="10"/>
      <c r="F536" s="11"/>
    </row>
    <row r="537" spans="5:6" ht="12.75">
      <c r="E537" s="10"/>
      <c r="F537" s="11"/>
    </row>
    <row r="538" spans="5:6" ht="12.75">
      <c r="E538" s="10"/>
      <c r="F538" s="11"/>
    </row>
    <row r="539" spans="5:6" ht="12.75">
      <c r="E539" s="10"/>
      <c r="F539" s="11"/>
    </row>
    <row r="540" spans="5:6" ht="12.75">
      <c r="E540" s="10"/>
      <c r="F540" s="11"/>
    </row>
    <row r="541" spans="5:6" ht="12.75">
      <c r="E541" s="10"/>
      <c r="F541" s="11"/>
    </row>
    <row r="542" spans="5:6" ht="12.75">
      <c r="E542" s="10"/>
      <c r="F542" s="11"/>
    </row>
    <row r="543" spans="5:6" ht="12.75">
      <c r="E543" s="10"/>
      <c r="F543" s="11"/>
    </row>
    <row r="544" spans="5:6" ht="12.75">
      <c r="E544" s="10"/>
      <c r="F544" s="11"/>
    </row>
    <row r="545" spans="5:6" ht="12.75">
      <c r="E545" s="10"/>
      <c r="F545" s="11"/>
    </row>
    <row r="546" spans="5:6" ht="12.75">
      <c r="E546" s="10"/>
      <c r="F546" s="11"/>
    </row>
    <row r="547" spans="5:6" ht="12.75">
      <c r="E547" s="10"/>
      <c r="F547" s="11"/>
    </row>
    <row r="548" spans="5:6" ht="12.75">
      <c r="E548" s="10"/>
      <c r="F548" s="11"/>
    </row>
    <row r="549" spans="5:6" ht="12.75">
      <c r="E549" s="10"/>
      <c r="F549" s="11"/>
    </row>
    <row r="550" spans="5:6" ht="12.75">
      <c r="E550" s="10"/>
      <c r="F550" s="11"/>
    </row>
    <row r="551" spans="5:6" ht="12.75">
      <c r="E551" s="10"/>
      <c r="F551" s="11"/>
    </row>
    <row r="552" spans="5:6" ht="12.75">
      <c r="E552" s="10"/>
      <c r="F552" s="11"/>
    </row>
    <row r="553" spans="5:6" ht="12.75">
      <c r="E553" s="10"/>
      <c r="F553" s="11"/>
    </row>
    <row r="554" spans="5:6" ht="12.75">
      <c r="E554" s="10"/>
      <c r="F554" s="11"/>
    </row>
    <row r="555" spans="5:6" ht="12.75">
      <c r="E555" s="10"/>
      <c r="F555" s="11"/>
    </row>
    <row r="556" spans="5:6" ht="12.75">
      <c r="E556" s="10"/>
      <c r="F556" s="11"/>
    </row>
    <row r="557" spans="5:6" ht="12.75">
      <c r="E557" s="10"/>
      <c r="F557" s="11"/>
    </row>
    <row r="558" spans="5:6" ht="12.75">
      <c r="E558" s="10"/>
      <c r="F558" s="11"/>
    </row>
    <row r="559" spans="5:6" ht="12.75">
      <c r="E559" s="10"/>
      <c r="F559" s="11"/>
    </row>
    <row r="560" spans="5:6" ht="12.75">
      <c r="E560" s="10"/>
      <c r="F560" s="11"/>
    </row>
    <row r="561" spans="5:6" ht="12.75">
      <c r="E561" s="10"/>
      <c r="F561" s="11"/>
    </row>
    <row r="562" spans="5:6" ht="12.75">
      <c r="E562" s="10"/>
      <c r="F562" s="11"/>
    </row>
    <row r="563" spans="5:6" ht="12.75">
      <c r="E563" s="10"/>
      <c r="F563" s="11"/>
    </row>
    <row r="564" spans="5:6" ht="12.75">
      <c r="E564" s="10"/>
      <c r="F564" s="11"/>
    </row>
    <row r="565" spans="5:6" ht="12.75">
      <c r="E565" s="10"/>
      <c r="F565" s="11"/>
    </row>
    <row r="566" spans="5:6" ht="12.75">
      <c r="E566" s="10"/>
      <c r="F566" s="11"/>
    </row>
    <row r="567" spans="5:6" ht="12.75">
      <c r="E567" s="10"/>
      <c r="F567" s="11"/>
    </row>
    <row r="568" spans="5:6" ht="12.75">
      <c r="E568" s="10"/>
      <c r="F568" s="11"/>
    </row>
    <row r="569" spans="5:6" ht="12.75">
      <c r="E569" s="10"/>
      <c r="F569" s="11"/>
    </row>
    <row r="570" spans="5:6" ht="12.75">
      <c r="E570" s="10"/>
      <c r="F570" s="11"/>
    </row>
    <row r="571" spans="5:6" ht="12.75">
      <c r="E571" s="10"/>
      <c r="F571" s="11"/>
    </row>
    <row r="572" spans="5:6" ht="12.75">
      <c r="E572" s="10"/>
      <c r="F572" s="11"/>
    </row>
    <row r="573" spans="5:6" ht="12.75">
      <c r="E573" s="10"/>
      <c r="F573" s="11"/>
    </row>
    <row r="574" spans="5:6" ht="12.75">
      <c r="E574" s="10"/>
      <c r="F574" s="11"/>
    </row>
    <row r="575" spans="5:6" ht="12.75">
      <c r="E575" s="10"/>
      <c r="F575" s="11"/>
    </row>
    <row r="576" spans="5:6" ht="12.75">
      <c r="E576" s="10"/>
      <c r="F576" s="11"/>
    </row>
    <row r="577" spans="5:6" ht="12.75">
      <c r="E577" s="10"/>
      <c r="F577" s="11"/>
    </row>
    <row r="578" spans="5:6" ht="12.75">
      <c r="E578" s="10"/>
      <c r="F578" s="11"/>
    </row>
    <row r="579" spans="5:6" ht="12.75">
      <c r="E579" s="10"/>
      <c r="F579" s="11"/>
    </row>
    <row r="580" spans="5:6" ht="12.75">
      <c r="E580" s="10"/>
      <c r="F580" s="11"/>
    </row>
    <row r="581" spans="5:6" ht="12.75">
      <c r="E581" s="10"/>
      <c r="F581" s="11"/>
    </row>
    <row r="582" spans="5:6" ht="12.75">
      <c r="E582" s="10"/>
      <c r="F582" s="11"/>
    </row>
    <row r="583" spans="5:6" ht="12.75">
      <c r="E583" s="10"/>
      <c r="F583" s="11"/>
    </row>
    <row r="584" spans="5:6" ht="12.75">
      <c r="E584" s="10"/>
      <c r="F584" s="11"/>
    </row>
    <row r="585" spans="5:6" ht="12.75">
      <c r="E585" s="10"/>
      <c r="F585" s="11"/>
    </row>
    <row r="586" spans="5:6" ht="12.75">
      <c r="E586" s="10"/>
      <c r="F586" s="11"/>
    </row>
    <row r="587" spans="5:6" ht="12.75">
      <c r="E587" s="10"/>
      <c r="F587" s="11"/>
    </row>
    <row r="588" spans="5:6" ht="12.75">
      <c r="E588" s="10"/>
      <c r="F588" s="11"/>
    </row>
    <row r="589" spans="5:6" ht="12.75">
      <c r="E589" s="10"/>
      <c r="F589" s="11"/>
    </row>
    <row r="590" spans="5:6" ht="12.75">
      <c r="E590" s="10"/>
      <c r="F590" s="11"/>
    </row>
    <row r="591" spans="5:6" ht="12.75">
      <c r="E591" s="10"/>
      <c r="F591" s="11"/>
    </row>
    <row r="592" spans="5:6" ht="12.75">
      <c r="E592" s="10"/>
      <c r="F592" s="11"/>
    </row>
    <row r="593" spans="5:6" ht="12.75">
      <c r="E593" s="10"/>
      <c r="F593" s="11"/>
    </row>
    <row r="594" spans="5:6" ht="12.75">
      <c r="E594" s="10"/>
      <c r="F594" s="11"/>
    </row>
    <row r="595" spans="5:6" ht="12.75">
      <c r="E595" s="10"/>
      <c r="F595" s="11"/>
    </row>
    <row r="596" spans="5:6" ht="12.75">
      <c r="E596" s="10"/>
      <c r="F596" s="11"/>
    </row>
    <row r="597" spans="5:6" ht="12.75">
      <c r="E597" s="10"/>
      <c r="F597" s="11"/>
    </row>
    <row r="598" spans="5:6" ht="12.75">
      <c r="E598" s="10"/>
      <c r="F598" s="11"/>
    </row>
    <row r="599" spans="5:6" ht="12.75">
      <c r="E599" s="10"/>
      <c r="F599" s="11"/>
    </row>
    <row r="600" spans="5:6" ht="12.75">
      <c r="E600" s="10"/>
      <c r="F600" s="11"/>
    </row>
    <row r="601" spans="5:6" ht="12.75">
      <c r="E601" s="10"/>
      <c r="F601" s="11"/>
    </row>
    <row r="602" spans="5:6" ht="12.75">
      <c r="E602" s="10"/>
      <c r="F602" s="11"/>
    </row>
    <row r="603" spans="5:6" ht="12.75">
      <c r="E603" s="10"/>
      <c r="F603" s="11"/>
    </row>
    <row r="604" spans="5:6" ht="12.75">
      <c r="E604" s="10"/>
      <c r="F604" s="11"/>
    </row>
    <row r="605" spans="5:6" ht="12.75">
      <c r="E605" s="10"/>
      <c r="F605" s="11"/>
    </row>
    <row r="606" spans="5:6" ht="12.75">
      <c r="E606" s="10"/>
      <c r="F606" s="11"/>
    </row>
    <row r="607" spans="5:6" ht="12.75">
      <c r="E607" s="10"/>
      <c r="F607" s="11"/>
    </row>
    <row r="608" spans="5:6" ht="12.75">
      <c r="E608" s="10"/>
      <c r="F608" s="11"/>
    </row>
    <row r="609" spans="5:6" ht="12.75">
      <c r="E609" s="10"/>
      <c r="F609" s="11"/>
    </row>
    <row r="610" spans="5:6" ht="12.75">
      <c r="E610" s="10"/>
      <c r="F610" s="11"/>
    </row>
    <row r="611" spans="5:6" ht="12.75">
      <c r="E611" s="10"/>
      <c r="F611" s="11"/>
    </row>
    <row r="612" spans="5:6" ht="12.75">
      <c r="E612" s="10"/>
      <c r="F612" s="11"/>
    </row>
    <row r="613" spans="5:6" ht="12.75">
      <c r="E613" s="10"/>
      <c r="F613" s="11"/>
    </row>
    <row r="614" spans="5:6" ht="12.75">
      <c r="E614" s="10"/>
      <c r="F614" s="11"/>
    </row>
    <row r="615" spans="5:6" ht="12.75">
      <c r="E615" s="10"/>
      <c r="F615" s="11"/>
    </row>
    <row r="616" spans="5:6" ht="12.75">
      <c r="E616" s="10"/>
      <c r="F616" s="11"/>
    </row>
    <row r="617" spans="5:6" ht="12.75">
      <c r="E617" s="10"/>
      <c r="F617" s="11"/>
    </row>
    <row r="618" spans="5:6" ht="12.75">
      <c r="E618" s="10"/>
      <c r="F618" s="11"/>
    </row>
    <row r="619" spans="5:6" ht="12.75">
      <c r="E619" s="10"/>
      <c r="F619" s="11"/>
    </row>
    <row r="620" spans="5:6" ht="12.75">
      <c r="E620" s="10"/>
      <c r="F620" s="11"/>
    </row>
    <row r="621" spans="5:6" ht="12.75">
      <c r="E621" s="10"/>
      <c r="F621" s="11"/>
    </row>
    <row r="622" spans="5:6" ht="12.75">
      <c r="E622" s="10"/>
      <c r="F622" s="11"/>
    </row>
    <row r="623" spans="5:6" ht="12.75">
      <c r="E623" s="10"/>
      <c r="F623" s="11"/>
    </row>
    <row r="624" spans="5:6" ht="12.75">
      <c r="E624" s="10"/>
      <c r="F624" s="11"/>
    </row>
    <row r="625" spans="5:6" ht="12.75">
      <c r="E625" s="10"/>
      <c r="F625" s="11"/>
    </row>
    <row r="626" spans="5:6" ht="12.75">
      <c r="E626" s="10"/>
      <c r="F626" s="11"/>
    </row>
    <row r="627" spans="5:6" ht="12.75">
      <c r="E627" s="10"/>
      <c r="F627" s="11"/>
    </row>
    <row r="628" spans="5:6" ht="12.75">
      <c r="E628" s="10"/>
      <c r="F628" s="11"/>
    </row>
    <row r="629" spans="5:6" ht="12.75">
      <c r="E629" s="10"/>
      <c r="F629" s="11"/>
    </row>
    <row r="630" spans="5:6" ht="12.75">
      <c r="E630" s="10"/>
      <c r="F630" s="11"/>
    </row>
    <row r="631" spans="5:6" ht="12.75">
      <c r="E631" s="10"/>
      <c r="F631" s="11"/>
    </row>
    <row r="632" spans="5:6" ht="12.75">
      <c r="E632" s="10"/>
      <c r="F632" s="11"/>
    </row>
    <row r="633" spans="5:6" ht="12.75">
      <c r="E633" s="10"/>
      <c r="F633" s="11"/>
    </row>
    <row r="634" spans="5:6" ht="12.75">
      <c r="E634" s="10"/>
      <c r="F634" s="11"/>
    </row>
    <row r="635" spans="5:6" ht="12.75">
      <c r="E635" s="10"/>
      <c r="F635" s="11"/>
    </row>
    <row r="636" spans="5:6" ht="12.75">
      <c r="E636" s="10"/>
      <c r="F636" s="11"/>
    </row>
    <row r="637" spans="5:6" ht="12.75">
      <c r="E637" s="10"/>
      <c r="F637" s="11"/>
    </row>
    <row r="638" spans="5:6" ht="12.75">
      <c r="E638" s="10"/>
      <c r="F638" s="11"/>
    </row>
    <row r="639" spans="5:6" ht="12.75">
      <c r="E639" s="10"/>
      <c r="F639" s="11"/>
    </row>
    <row r="640" spans="5:6" ht="12.75">
      <c r="E640" s="10"/>
      <c r="F640" s="11"/>
    </row>
    <row r="641" spans="5:6" ht="12.75">
      <c r="E641" s="10"/>
      <c r="F641" s="11"/>
    </row>
    <row r="642" spans="5:6" ht="12.75">
      <c r="E642" s="10"/>
      <c r="F642" s="11"/>
    </row>
    <row r="643" spans="5:6" ht="12.75">
      <c r="E643" s="10"/>
      <c r="F643" s="11"/>
    </row>
    <row r="644" spans="5:6" ht="12.75">
      <c r="E644" s="10"/>
      <c r="F644" s="11"/>
    </row>
    <row r="645" spans="5:6" ht="12.75">
      <c r="E645" s="10"/>
      <c r="F645" s="11"/>
    </row>
    <row r="646" spans="5:6" ht="12.75">
      <c r="E646" s="10"/>
      <c r="F646" s="11"/>
    </row>
    <row r="647" spans="5:6" ht="12.75">
      <c r="E647" s="10"/>
      <c r="F647" s="11"/>
    </row>
    <row r="648" spans="5:6" ht="12.75">
      <c r="E648" s="10"/>
      <c r="F648" s="11"/>
    </row>
    <row r="649" spans="5:6" ht="12.75">
      <c r="E649" s="10"/>
      <c r="F649" s="11"/>
    </row>
    <row r="650" spans="5:6" ht="12.75">
      <c r="E650" s="10"/>
      <c r="F650" s="11"/>
    </row>
    <row r="651" spans="5:6" ht="12.75">
      <c r="E651" s="10"/>
      <c r="F651" s="11"/>
    </row>
    <row r="652" spans="5:6" ht="12.75">
      <c r="E652" s="10"/>
      <c r="F652" s="11"/>
    </row>
    <row r="653" spans="5:6" ht="12.75">
      <c r="E653" s="10"/>
      <c r="F653" s="11"/>
    </row>
    <row r="654" spans="5:6" ht="12.75">
      <c r="E654" s="10"/>
      <c r="F654" s="11"/>
    </row>
    <row r="655" spans="5:6" ht="12.75">
      <c r="E655" s="10"/>
      <c r="F655" s="11"/>
    </row>
    <row r="656" spans="5:6" ht="12.75">
      <c r="E656" s="10"/>
      <c r="F656" s="11"/>
    </row>
    <row r="657" spans="5:6" ht="12.75">
      <c r="E657" s="10"/>
      <c r="F657" s="11"/>
    </row>
    <row r="658" spans="5:6" ht="12.75">
      <c r="E658" s="10"/>
      <c r="F658" s="11"/>
    </row>
    <row r="659" spans="5:6" ht="12.75">
      <c r="E659" s="10"/>
      <c r="F659" s="11"/>
    </row>
    <row r="660" spans="5:6" ht="12.75">
      <c r="E660" s="10"/>
      <c r="F660" s="11"/>
    </row>
    <row r="661" spans="5:6" ht="12.75">
      <c r="E661" s="10"/>
      <c r="F661" s="11"/>
    </row>
    <row r="662" spans="5:6" ht="12.75">
      <c r="E662" s="10"/>
      <c r="F662" s="11"/>
    </row>
    <row r="663" spans="5:6" ht="12.75">
      <c r="E663" s="10"/>
      <c r="F663" s="11"/>
    </row>
    <row r="664" spans="5:6" ht="12.75">
      <c r="E664" s="10"/>
      <c r="F664" s="11"/>
    </row>
    <row r="665" spans="5:6" ht="12.75">
      <c r="E665" s="10"/>
      <c r="F665" s="11"/>
    </row>
    <row r="666" spans="5:6" ht="12.75">
      <c r="E666" s="10"/>
      <c r="F666" s="11"/>
    </row>
    <row r="667" spans="5:6" ht="12.75">
      <c r="E667" s="10"/>
      <c r="F667" s="11"/>
    </row>
    <row r="668" spans="5:6" ht="12.75">
      <c r="E668" s="10"/>
      <c r="F668" s="11"/>
    </row>
    <row r="669" spans="5:6" ht="12.75">
      <c r="E669" s="10"/>
      <c r="F669" s="11"/>
    </row>
    <row r="670" spans="5:6" ht="12.75">
      <c r="E670" s="10"/>
      <c r="F670" s="11"/>
    </row>
    <row r="671" spans="5:6" ht="12.75">
      <c r="E671" s="10"/>
      <c r="F671" s="11"/>
    </row>
    <row r="672" spans="5:6" ht="12.75">
      <c r="E672" s="10"/>
      <c r="F672" s="11"/>
    </row>
    <row r="673" spans="5:6" ht="12.75">
      <c r="E673" s="10"/>
      <c r="F673" s="11"/>
    </row>
    <row r="674" spans="5:6" ht="12.75">
      <c r="E674" s="10"/>
      <c r="F674" s="11"/>
    </row>
    <row r="675" spans="5:6" ht="12.75">
      <c r="E675" s="10"/>
      <c r="F675" s="11"/>
    </row>
    <row r="676" spans="5:6" ht="12.75">
      <c r="E676" s="10"/>
      <c r="F676" s="11"/>
    </row>
    <row r="677" spans="5:6" ht="12.75">
      <c r="E677" s="10"/>
      <c r="F677" s="11"/>
    </row>
    <row r="678" spans="5:6" ht="12.75">
      <c r="E678" s="10"/>
      <c r="F678" s="11"/>
    </row>
    <row r="679" spans="5:6" ht="12.75">
      <c r="E679" s="10"/>
      <c r="F679" s="11"/>
    </row>
    <row r="680" spans="5:6" ht="12.75">
      <c r="E680" s="10"/>
      <c r="F680" s="11"/>
    </row>
    <row r="681" spans="5:6" ht="12.75">
      <c r="E681" s="10"/>
      <c r="F681" s="11"/>
    </row>
    <row r="682" spans="5:6" ht="12.75">
      <c r="E682" s="10"/>
      <c r="F682" s="11"/>
    </row>
    <row r="683" spans="5:6" ht="12.75">
      <c r="E683" s="10"/>
      <c r="F683" s="11"/>
    </row>
    <row r="684" spans="5:6" ht="12.75">
      <c r="E684" s="10"/>
      <c r="F684" s="11"/>
    </row>
    <row r="685" spans="5:6" ht="12.75">
      <c r="E685" s="10"/>
      <c r="F685" s="11"/>
    </row>
    <row r="686" spans="5:6" ht="12.75">
      <c r="E686" s="10"/>
      <c r="F686" s="11"/>
    </row>
    <row r="687" spans="5:6" ht="12.75">
      <c r="E687" s="10"/>
      <c r="F687" s="11"/>
    </row>
    <row r="688" spans="5:6" ht="12.75">
      <c r="E688" s="10"/>
      <c r="F688" s="11"/>
    </row>
    <row r="689" spans="5:6" ht="12.75">
      <c r="E689" s="10"/>
      <c r="F689" s="11"/>
    </row>
    <row r="690" spans="5:6" ht="12.75">
      <c r="E690" s="10"/>
      <c r="F690" s="11"/>
    </row>
    <row r="691" spans="5:6" ht="12.75">
      <c r="E691" s="10"/>
      <c r="F691" s="11"/>
    </row>
    <row r="692" spans="5:6" ht="12.75">
      <c r="E692" s="10"/>
      <c r="F692" s="11"/>
    </row>
    <row r="693" spans="5:6" ht="12.75">
      <c r="E693" s="10"/>
      <c r="F693" s="11"/>
    </row>
    <row r="694" spans="5:6" ht="12.75">
      <c r="E694" s="10"/>
      <c r="F694" s="11"/>
    </row>
    <row r="695" spans="5:6" ht="12.75">
      <c r="E695" s="10"/>
      <c r="F695" s="11"/>
    </row>
    <row r="696" spans="5:6" ht="12.75">
      <c r="E696" s="10"/>
      <c r="F696" s="11"/>
    </row>
    <row r="697" spans="5:6" ht="12.75">
      <c r="E697" s="10"/>
      <c r="F697" s="11"/>
    </row>
    <row r="698" spans="5:6" ht="12.75">
      <c r="E698" s="10"/>
      <c r="F698" s="11"/>
    </row>
    <row r="699" spans="5:6" ht="12.75">
      <c r="E699" s="10"/>
      <c r="F699" s="11"/>
    </row>
    <row r="700" spans="5:6" ht="12.75">
      <c r="E700" s="10"/>
      <c r="F700" s="11"/>
    </row>
    <row r="701" spans="5:6" ht="12.75">
      <c r="E701" s="10"/>
      <c r="F701" s="11"/>
    </row>
    <row r="702" spans="5:6" ht="12.75">
      <c r="E702" s="10"/>
      <c r="F702" s="11"/>
    </row>
    <row r="703" spans="5:6" ht="12.75">
      <c r="E703" s="10"/>
      <c r="F703" s="11"/>
    </row>
    <row r="704" spans="5:6" ht="12.75">
      <c r="E704" s="10"/>
      <c r="F704" s="11"/>
    </row>
    <row r="705" spans="5:6" ht="12.75">
      <c r="E705" s="10"/>
      <c r="F705" s="11"/>
    </row>
    <row r="706" spans="5:6" ht="12.75">
      <c r="E706" s="10"/>
      <c r="F706" s="11"/>
    </row>
    <row r="707" spans="5:6" ht="12.75">
      <c r="E707" s="10"/>
      <c r="F707" s="11"/>
    </row>
    <row r="708" spans="5:6" ht="12.75">
      <c r="E708" s="10"/>
      <c r="F708" s="11"/>
    </row>
    <row r="709" spans="5:6" ht="12.75">
      <c r="E709" s="10"/>
      <c r="F709" s="11"/>
    </row>
    <row r="710" spans="5:6" ht="12.75">
      <c r="E710" s="10"/>
      <c r="F710" s="11"/>
    </row>
    <row r="711" spans="5:6" ht="12.75">
      <c r="E711" s="10"/>
      <c r="F711" s="11"/>
    </row>
    <row r="712" spans="5:6" ht="12.75">
      <c r="E712" s="10"/>
      <c r="F712" s="11"/>
    </row>
    <row r="713" spans="5:6" ht="12.75">
      <c r="E713" s="10"/>
      <c r="F713" s="11"/>
    </row>
    <row r="714" spans="5:6" ht="12.75">
      <c r="E714" s="10"/>
      <c r="F714" s="11"/>
    </row>
    <row r="715" spans="5:6" ht="12.75">
      <c r="E715" s="10"/>
      <c r="F715" s="11"/>
    </row>
    <row r="716" spans="5:6" ht="12.75">
      <c r="E716" s="10"/>
      <c r="F716" s="11"/>
    </row>
    <row r="717" spans="5:6" ht="12.75">
      <c r="E717" s="10"/>
      <c r="F717" s="11"/>
    </row>
    <row r="718" spans="5:6" ht="12.75">
      <c r="E718" s="10"/>
      <c r="F718" s="11"/>
    </row>
    <row r="719" spans="5:6" ht="12.75">
      <c r="E719" s="10"/>
      <c r="F719" s="11"/>
    </row>
    <row r="720" spans="5:6" ht="12.75">
      <c r="E720" s="10"/>
      <c r="F720" s="11"/>
    </row>
    <row r="721" spans="5:6" ht="12.75">
      <c r="E721" s="10"/>
      <c r="F721" s="11"/>
    </row>
    <row r="722" spans="5:6" ht="12.75">
      <c r="E722" s="10"/>
      <c r="F722" s="11"/>
    </row>
    <row r="723" spans="5:6" ht="12.75">
      <c r="E723" s="10"/>
      <c r="F723" s="11"/>
    </row>
    <row r="724" spans="5:6" ht="12.75">
      <c r="E724" s="10"/>
      <c r="F724" s="11"/>
    </row>
    <row r="725" spans="5:6" ht="12.75">
      <c r="E725" s="10"/>
      <c r="F725" s="11"/>
    </row>
    <row r="726" spans="5:6" ht="12.75">
      <c r="E726" s="10"/>
      <c r="F726" s="11"/>
    </row>
    <row r="727" spans="5:6" ht="12.75">
      <c r="E727" s="10"/>
      <c r="F727" s="11"/>
    </row>
    <row r="728" spans="5:6" ht="12.75">
      <c r="E728" s="10"/>
      <c r="F728" s="11"/>
    </row>
    <row r="729" spans="5:6" ht="12.75">
      <c r="E729" s="10"/>
      <c r="F729" s="11"/>
    </row>
    <row r="730" spans="5:6" ht="12.75">
      <c r="E730" s="10"/>
      <c r="F730" s="11"/>
    </row>
    <row r="731" spans="5:6" ht="12.75">
      <c r="E731" s="10"/>
      <c r="F731" s="11"/>
    </row>
    <row r="732" spans="5:6" ht="12.75">
      <c r="E732" s="10"/>
      <c r="F732" s="11"/>
    </row>
    <row r="733" spans="5:6" ht="12.75">
      <c r="E733" s="10"/>
      <c r="F733" s="11"/>
    </row>
    <row r="734" spans="5:6" ht="12.75">
      <c r="E734" s="10"/>
      <c r="F734" s="11"/>
    </row>
    <row r="735" spans="5:6" ht="12.75">
      <c r="E735" s="10"/>
      <c r="F735" s="11"/>
    </row>
    <row r="736" spans="5:6" ht="12.75">
      <c r="E736" s="10"/>
      <c r="F736" s="11"/>
    </row>
    <row r="737" spans="5:6" ht="12.75">
      <c r="E737" s="10"/>
      <c r="F737" s="11"/>
    </row>
    <row r="738" spans="5:6" ht="12.75">
      <c r="E738" s="10"/>
      <c r="F738" s="11"/>
    </row>
    <row r="739" spans="5:6" ht="12.75">
      <c r="E739" s="10"/>
      <c r="F739" s="11"/>
    </row>
    <row r="740" spans="5:6" ht="12.75">
      <c r="E740" s="10"/>
      <c r="F740" s="11"/>
    </row>
    <row r="741" spans="5:6" ht="12.75">
      <c r="E741" s="10"/>
      <c r="F741" s="11"/>
    </row>
    <row r="742" spans="5:6" ht="12.75">
      <c r="E742" s="10"/>
      <c r="F742" s="11"/>
    </row>
    <row r="743" spans="5:6" ht="12.75">
      <c r="E743" s="10"/>
      <c r="F743" s="11"/>
    </row>
    <row r="744" spans="5:6" ht="12.75">
      <c r="E744" s="10"/>
      <c r="F744" s="11"/>
    </row>
    <row r="745" spans="5:6" ht="12.75">
      <c r="E745" s="10"/>
      <c r="F745" s="11"/>
    </row>
    <row r="746" spans="5:6" ht="12.75">
      <c r="E746" s="10"/>
      <c r="F746" s="11"/>
    </row>
    <row r="747" spans="5:6" ht="12.75">
      <c r="E747" s="10"/>
      <c r="F747" s="11"/>
    </row>
    <row r="748" spans="5:6" ht="12.75">
      <c r="E748" s="10"/>
      <c r="F748" s="11"/>
    </row>
    <row r="749" spans="5:6" ht="12.75">
      <c r="E749" s="10"/>
      <c r="F749" s="11"/>
    </row>
    <row r="750" spans="5:6" ht="12.75">
      <c r="E750" s="10"/>
      <c r="F750" s="11"/>
    </row>
    <row r="751" spans="5:6" ht="12.75">
      <c r="E751" s="10"/>
      <c r="F751" s="11"/>
    </row>
    <row r="752" spans="5:6" ht="12.75">
      <c r="E752" s="10"/>
      <c r="F752" s="11"/>
    </row>
    <row r="753" spans="5:6" ht="12.75">
      <c r="E753" s="10"/>
      <c r="F753" s="11"/>
    </row>
    <row r="754" spans="5:6" ht="12.75">
      <c r="E754" s="10"/>
      <c r="F754" s="11"/>
    </row>
    <row r="755" spans="5:6" ht="12.75">
      <c r="E755" s="10"/>
      <c r="F755" s="11"/>
    </row>
    <row r="756" spans="5:6" ht="12.75">
      <c r="E756" s="10"/>
      <c r="F756" s="11"/>
    </row>
    <row r="757" spans="5:6" ht="12.75">
      <c r="E757" s="10"/>
      <c r="F757" s="11"/>
    </row>
    <row r="758" spans="5:6" ht="12.75">
      <c r="E758" s="10"/>
      <c r="F758" s="11"/>
    </row>
    <row r="759" spans="5:6" ht="12.75">
      <c r="E759" s="10"/>
      <c r="F759" s="11"/>
    </row>
    <row r="760" spans="5:6" ht="12.75">
      <c r="E760" s="10"/>
      <c r="F760" s="11"/>
    </row>
    <row r="761" spans="5:6" ht="12.75">
      <c r="E761" s="10"/>
      <c r="F761" s="11"/>
    </row>
    <row r="762" spans="5:6" ht="12.75">
      <c r="E762" s="10"/>
      <c r="F762" s="11"/>
    </row>
    <row r="763" spans="5:6" ht="12.75">
      <c r="E763" s="10"/>
      <c r="F763" s="11"/>
    </row>
    <row r="764" spans="5:6" ht="12.75">
      <c r="E764" s="10"/>
      <c r="F764" s="11"/>
    </row>
    <row r="765" spans="5:6" ht="12.75">
      <c r="E765" s="10"/>
      <c r="F765" s="11"/>
    </row>
    <row r="766" spans="5:6" ht="12.75">
      <c r="E766" s="10"/>
      <c r="F766" s="11"/>
    </row>
    <row r="767" spans="5:6" ht="12.75">
      <c r="E767" s="10"/>
      <c r="F767" s="11"/>
    </row>
    <row r="768" spans="5:6" ht="12.75">
      <c r="E768" s="10"/>
      <c r="F768" s="11"/>
    </row>
    <row r="769" spans="5:6" ht="12.75">
      <c r="E769" s="10"/>
      <c r="F769" s="11"/>
    </row>
    <row r="770" spans="5:6" ht="12.75">
      <c r="E770" s="10"/>
      <c r="F770" s="11"/>
    </row>
    <row r="771" spans="5:6" ht="12.75">
      <c r="E771" s="10"/>
      <c r="F771" s="11"/>
    </row>
    <row r="772" spans="5:6" ht="12.75">
      <c r="E772" s="10"/>
      <c r="F772" s="11"/>
    </row>
    <row r="773" spans="5:6" ht="12.75">
      <c r="E773" s="10"/>
      <c r="F773" s="11"/>
    </row>
    <row r="774" spans="5:6" ht="12.75">
      <c r="E774" s="10"/>
      <c r="F774" s="11"/>
    </row>
    <row r="775" spans="5:6" ht="12.75">
      <c r="E775" s="10"/>
      <c r="F775" s="11"/>
    </row>
    <row r="776" spans="5:6" ht="12.75">
      <c r="E776" s="10"/>
      <c r="F776" s="11"/>
    </row>
    <row r="777" spans="5:6" ht="12.75">
      <c r="E777" s="10"/>
      <c r="F777" s="11"/>
    </row>
    <row r="778" spans="5:6" ht="12.75">
      <c r="E778" s="10"/>
      <c r="F778" s="11"/>
    </row>
    <row r="779" spans="5:6" ht="12.75">
      <c r="E779" s="10"/>
      <c r="F779" s="11"/>
    </row>
    <row r="780" spans="5:6" ht="12.75">
      <c r="E780" s="10"/>
      <c r="F780" s="11"/>
    </row>
    <row r="781" spans="5:6" ht="12.75">
      <c r="E781" s="10"/>
      <c r="F781" s="11"/>
    </row>
    <row r="782" spans="5:6" ht="12.75">
      <c r="E782" s="10"/>
      <c r="F782" s="11"/>
    </row>
    <row r="783" spans="5:6" ht="12.75">
      <c r="E783" s="10"/>
      <c r="F783" s="11"/>
    </row>
    <row r="784" spans="5:6" ht="12.75">
      <c r="E784" s="10"/>
      <c r="F784" s="11"/>
    </row>
    <row r="785" spans="5:6" ht="12.75">
      <c r="E785" s="10"/>
      <c r="F785" s="11"/>
    </row>
    <row r="786" spans="5:6" ht="12.75">
      <c r="E786" s="10"/>
      <c r="F786" s="11"/>
    </row>
    <row r="787" spans="5:6" ht="12.75">
      <c r="E787" s="10"/>
      <c r="F787" s="11"/>
    </row>
    <row r="788" spans="5:6" ht="12.75">
      <c r="E788" s="10"/>
      <c r="F788" s="11"/>
    </row>
    <row r="789" spans="5:6" ht="12.75">
      <c r="E789" s="10"/>
      <c r="F789" s="11"/>
    </row>
    <row r="790" spans="5:6" ht="12.75">
      <c r="E790" s="10"/>
      <c r="F790" s="11"/>
    </row>
    <row r="791" spans="5:6" ht="12.75">
      <c r="E791" s="10"/>
      <c r="F791" s="11"/>
    </row>
    <row r="792" spans="5:6" ht="12.75">
      <c r="E792" s="10"/>
      <c r="F792" s="11"/>
    </row>
    <row r="793" spans="5:6" ht="12.75">
      <c r="E793" s="10"/>
      <c r="F793" s="11"/>
    </row>
    <row r="794" spans="5:6" ht="12.75">
      <c r="E794" s="10"/>
      <c r="F794" s="11"/>
    </row>
    <row r="795" spans="5:6" ht="12.75">
      <c r="E795" s="10"/>
      <c r="F795" s="11"/>
    </row>
    <row r="796" spans="5:6" ht="12.75">
      <c r="E796" s="10"/>
      <c r="F796" s="11"/>
    </row>
    <row r="797" spans="5:6" ht="12.75">
      <c r="E797" s="10"/>
      <c r="F797" s="11"/>
    </row>
    <row r="798" spans="5:6" ht="12.75">
      <c r="E798" s="10"/>
      <c r="F798" s="11"/>
    </row>
    <row r="799" spans="5:6" ht="12.75">
      <c r="E799" s="10"/>
      <c r="F799" s="11"/>
    </row>
    <row r="800" spans="5:6" ht="12.75">
      <c r="E800" s="10"/>
      <c r="F800" s="11"/>
    </row>
    <row r="801" spans="5:6" ht="12.75">
      <c r="E801" s="10"/>
      <c r="F801" s="11"/>
    </row>
    <row r="802" spans="5:6" ht="12.75">
      <c r="E802" s="10"/>
      <c r="F802" s="11"/>
    </row>
    <row r="803" spans="5:6" ht="12.75">
      <c r="E803" s="10"/>
      <c r="F803" s="11"/>
    </row>
    <row r="804" spans="5:6" ht="12.75">
      <c r="E804" s="10"/>
      <c r="F804" s="11"/>
    </row>
    <row r="805" spans="5:6" ht="12.75">
      <c r="E805" s="10"/>
      <c r="F805" s="11"/>
    </row>
    <row r="806" spans="5:6" ht="12.75">
      <c r="E806" s="10"/>
      <c r="F806" s="11"/>
    </row>
    <row r="807" spans="5:6" ht="12.75">
      <c r="E807" s="10"/>
      <c r="F807" s="11"/>
    </row>
    <row r="808" spans="5:6" ht="12.75">
      <c r="E808" s="10"/>
      <c r="F808" s="11"/>
    </row>
    <row r="809" spans="5:6" ht="12.75">
      <c r="E809" s="10"/>
      <c r="F809" s="11"/>
    </row>
    <row r="810" spans="5:6" ht="12.75">
      <c r="E810" s="10"/>
      <c r="F810" s="11"/>
    </row>
    <row r="811" spans="5:6" ht="12.75">
      <c r="E811" s="10"/>
      <c r="F811" s="11"/>
    </row>
    <row r="812" spans="5:6" ht="12.75">
      <c r="E812" s="10"/>
      <c r="F812" s="11"/>
    </row>
    <row r="813" spans="5:6" ht="12.75">
      <c r="E813" s="10"/>
      <c r="F813" s="11"/>
    </row>
    <row r="814" spans="5:6" ht="12.75">
      <c r="E814" s="10"/>
      <c r="F814" s="11"/>
    </row>
    <row r="815" spans="5:6" ht="12.75">
      <c r="E815" s="10"/>
      <c r="F815" s="11"/>
    </row>
    <row r="816" spans="5:6" ht="12.75">
      <c r="E816" s="10"/>
      <c r="F816" s="11"/>
    </row>
    <row r="817" spans="5:6" ht="12.75">
      <c r="E817" s="10"/>
      <c r="F817" s="11"/>
    </row>
    <row r="818" spans="5:6" ht="12.75">
      <c r="E818" s="10"/>
      <c r="F818" s="11"/>
    </row>
    <row r="819" spans="5:6" ht="12.75">
      <c r="E819" s="10"/>
      <c r="F819" s="11"/>
    </row>
    <row r="820" spans="5:6" ht="12.75">
      <c r="E820" s="10"/>
      <c r="F820" s="11"/>
    </row>
    <row r="821" spans="5:6" ht="12.75">
      <c r="E821" s="10"/>
      <c r="F821" s="11"/>
    </row>
    <row r="822" spans="5:6" ht="12.75">
      <c r="E822" s="10"/>
      <c r="F822" s="11"/>
    </row>
    <row r="823" spans="5:6" ht="12.75">
      <c r="E823" s="10"/>
      <c r="F823" s="11"/>
    </row>
    <row r="824" spans="5:6" ht="12.75">
      <c r="E824" s="10"/>
      <c r="F824" s="11"/>
    </row>
    <row r="825" spans="5:6" ht="12.75">
      <c r="E825" s="10"/>
      <c r="F825" s="11"/>
    </row>
    <row r="826" spans="5:6" ht="12.75">
      <c r="E826" s="10"/>
      <c r="F826" s="11"/>
    </row>
    <row r="827" spans="5:6" ht="12.75">
      <c r="E827" s="10"/>
      <c r="F827" s="11"/>
    </row>
    <row r="828" spans="5:6" ht="12.75">
      <c r="E828" s="10"/>
      <c r="F828" s="11"/>
    </row>
    <row r="829" spans="5:6" ht="12.75">
      <c r="E829" s="10"/>
      <c r="F829" s="11"/>
    </row>
    <row r="830" spans="5:6" ht="12.75">
      <c r="E830" s="10"/>
      <c r="F830" s="11"/>
    </row>
    <row r="831" spans="5:6" ht="12.75">
      <c r="E831" s="10"/>
      <c r="F831" s="11"/>
    </row>
    <row r="832" spans="5:6" ht="12.75">
      <c r="E832" s="10"/>
      <c r="F832" s="11"/>
    </row>
    <row r="833" spans="5:6" ht="12.75">
      <c r="E833" s="10"/>
      <c r="F833" s="11"/>
    </row>
    <row r="834" spans="5:6" ht="12.75">
      <c r="E834" s="10"/>
      <c r="F834" s="11"/>
    </row>
    <row r="835" spans="5:6" ht="12.75">
      <c r="E835" s="10"/>
      <c r="F835" s="11"/>
    </row>
    <row r="836" spans="5:6" ht="12.75">
      <c r="E836" s="10"/>
      <c r="F836" s="11"/>
    </row>
    <row r="837" spans="5:6" ht="12.75">
      <c r="E837" s="10"/>
      <c r="F837" s="11"/>
    </row>
    <row r="838" spans="5:6" ht="12.75">
      <c r="E838" s="10"/>
      <c r="F838" s="11"/>
    </row>
    <row r="839" spans="5:6" ht="12.75">
      <c r="E839" s="10"/>
      <c r="F839" s="11"/>
    </row>
    <row r="840" spans="5:6" ht="12.75">
      <c r="E840" s="10"/>
      <c r="F840" s="11"/>
    </row>
    <row r="841" spans="5:6" ht="12.75">
      <c r="E841" s="10"/>
      <c r="F841" s="11"/>
    </row>
    <row r="842" spans="5:6" ht="12.75">
      <c r="E842" s="10"/>
      <c r="F842" s="11"/>
    </row>
    <row r="843" spans="5:6" ht="12.75">
      <c r="E843" s="10"/>
      <c r="F843" s="11"/>
    </row>
  </sheetData>
  <autoFilter ref="A6:AT472"/>
  <mergeCells count="26">
    <mergeCell ref="A1:E1"/>
    <mergeCell ref="A2:E2"/>
    <mergeCell ref="A3:AD3"/>
    <mergeCell ref="A5:A6"/>
    <mergeCell ref="B5:B6"/>
    <mergeCell ref="C5:C6"/>
    <mergeCell ref="D5:D6"/>
    <mergeCell ref="E5:E6"/>
    <mergeCell ref="F5:F6"/>
    <mergeCell ref="G5:G6"/>
    <mergeCell ref="AF5:AF6"/>
    <mergeCell ref="A474:D474"/>
    <mergeCell ref="F474:K474"/>
    <mergeCell ref="Q474:U474"/>
    <mergeCell ref="Y474:AC474"/>
    <mergeCell ref="H5:M5"/>
    <mergeCell ref="N5:N6"/>
    <mergeCell ref="O5:O6"/>
    <mergeCell ref="P5:U5"/>
    <mergeCell ref="V5:V6"/>
    <mergeCell ref="W5:AA5"/>
    <mergeCell ref="A480:D480"/>
    <mergeCell ref="AB5:AB6"/>
    <mergeCell ref="AC5:AC6"/>
    <mergeCell ref="AD5:AD6"/>
    <mergeCell ref="AE5:AE6"/>
  </mergeCells>
  <pageMargins left="0.17" right="0.17" top="0.36" bottom="0.3" header="0.3" footer="0.19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RPT_TONG_HOP</vt:lpstr>
      <vt:lpstr>Tính BHXH 2016</vt:lpstr>
      <vt:lpstr>RPT_TONG_HOP!Print_Titles</vt:lpstr>
      <vt:lpstr>'Tính BHXH 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HoaKH</dc:creator>
  <cp:lastModifiedBy>PhongPN</cp:lastModifiedBy>
  <cp:lastPrinted>2015-10-30T06:39:37Z</cp:lastPrinted>
  <dcterms:created xsi:type="dcterms:W3CDTF">2015-10-29T08:20:32Z</dcterms:created>
  <dcterms:modified xsi:type="dcterms:W3CDTF">2016-01-06T22:17:29Z</dcterms:modified>
</cp:coreProperties>
</file>