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kyoungwoong/Documents/GitHub/Location_Selection_and_Simulation_Analysis_for_ReusableCup/data/"/>
    </mc:Choice>
  </mc:AlternateContent>
  <xr:revisionPtr revIDLastSave="0" documentId="13_ncr:1_{D7A49FB7-77AE-1A4C-AB54-F909C73B4E0B}" xr6:coauthVersionLast="47" xr6:coauthVersionMax="47" xr10:uidLastSave="{00000000-0000-0000-0000-000000000000}"/>
  <bookViews>
    <workbookView xWindow="9160" yWindow="760" windowWidth="21080" windowHeight="15720" activeTab="1" xr2:uid="{473EF5E9-0A04-4235-9779-6041F944E50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7" i="2" l="1"/>
  <c r="H3" i="2"/>
  <c r="H4" i="2"/>
  <c r="H5" i="2"/>
  <c r="H6" i="2"/>
  <c r="H2" i="2"/>
  <c r="G3" i="2"/>
  <c r="G4" i="2"/>
  <c r="G5" i="2"/>
  <c r="G6" i="2"/>
  <c r="G7" i="2"/>
  <c r="G2" i="2"/>
  <c r="F3" i="2"/>
  <c r="F4" i="2"/>
  <c r="F5" i="2"/>
  <c r="F6" i="2"/>
  <c r="F7" i="2"/>
  <c r="F2" i="2"/>
  <c r="B2" i="2"/>
  <c r="B7" i="2"/>
  <c r="B6" i="2"/>
  <c r="B5" i="2"/>
  <c r="B4" i="2"/>
  <c r="B3" i="2"/>
  <c r="C7" i="2" l="1"/>
  <c r="C4" i="2"/>
  <c r="C6" i="2"/>
  <c r="C3" i="2"/>
  <c r="C5" i="2"/>
  <c r="C2" i="2"/>
  <c r="F8" i="2" l="1"/>
</calcChain>
</file>

<file path=xl/sharedStrings.xml><?xml version="1.0" encoding="utf-8"?>
<sst xmlns="http://schemas.openxmlformats.org/spreadsheetml/2006/main" count="58" uniqueCount="40">
  <si>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</si>
  <si>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</si>
  <si>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</si>
  <si>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</si>
  <si>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</si>
  <si>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</si>
  <si>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</si>
  <si>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</si>
  <si>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</si>
  <si>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</si>
  <si>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</si>
  <si>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</si>
  <si>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</si>
  <si>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</si>
  <si>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</si>
  <si>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</si>
  <si>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</si>
  <si>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</si>
  <si>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서초동</t>
    <phoneticPr fontId="1" type="noConversion"/>
  </si>
  <si>
    <t>잠원동</t>
    <phoneticPr fontId="1" type="noConversion"/>
  </si>
  <si>
    <t>반포동</t>
    <phoneticPr fontId="1" type="noConversion"/>
  </si>
  <si>
    <t>방배동</t>
    <phoneticPr fontId="1" type="noConversion"/>
  </si>
  <si>
    <t>양재동</t>
    <phoneticPr fontId="1" type="noConversion"/>
  </si>
  <si>
    <t>내곡동</t>
    <phoneticPr fontId="1" type="noConversion"/>
  </si>
  <si>
    <t>행정구역</t>
    <phoneticPr fontId="1" type="noConversion"/>
  </si>
  <si>
    <t>행정동</t>
    <phoneticPr fontId="1" type="noConversion"/>
  </si>
  <si>
    <t>총인구수</t>
    <phoneticPr fontId="1" type="noConversion"/>
  </si>
  <si>
    <t>세대수</t>
    <phoneticPr fontId="1" type="noConversion"/>
  </si>
  <si>
    <t>세대당인구</t>
    <phoneticPr fontId="1" type="noConversion"/>
  </si>
  <si>
    <t>남자인구</t>
    <phoneticPr fontId="1" type="noConversion"/>
  </si>
  <si>
    <t>연자인구</t>
    <phoneticPr fontId="1" type="noConversion"/>
  </si>
  <si>
    <t>남여비율</t>
    <phoneticPr fontId="1" type="noConversion"/>
  </si>
  <si>
    <t xml:space="preserve">양재동 </t>
    <phoneticPr fontId="1" type="noConversion"/>
  </si>
  <si>
    <t>거주인구</t>
    <phoneticPr fontId="1" type="noConversion"/>
  </si>
  <si>
    <t>거주인구 비율</t>
    <phoneticPr fontId="1" type="noConversion"/>
  </si>
  <si>
    <t>생활인구 비율</t>
    <phoneticPr fontId="1" type="noConversion"/>
  </si>
  <si>
    <t>생활인구</t>
    <phoneticPr fontId="1" type="noConversion"/>
  </si>
  <si>
    <t>거주,생활인구</t>
    <phoneticPr fontId="1" type="noConversion"/>
  </si>
  <si>
    <t>인구 비율</t>
    <phoneticPr fontId="1" type="noConversion"/>
  </si>
  <si>
    <t>10만명 기준 지역별 인구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</si>
</sst>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 applyBorder="1" applyAlignment="1">
      <alignment horizontal="center" vertical="center" wrapText="1"/>
    </xf>
    <xf numFmtId="3" fontId="3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563DE-43F0-4E7C-97DD-0028737CA316}">
  <dimension ref="A1:H19"/>
  <sheetViews>
    <sheetView workbookViewId="0">
      <selection activeCell="K1" sqref="K1"/>
    </sheetView>
  </sheetViews>
  <sheetFormatPr baseColWidth="10" defaultColWidth="8.83203125" defaultRowHeight="17"/>
  <cols>
    <col min="5" max="5" width="11" bestFit="1" customWidth="1"/>
  </cols>
  <sheetData>
    <row r="1" spans="1:8">
      <c r="A1" t="s">
        <v>25</v>
      </c>
      <c r="B1" t="s">
        <v>24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</row>
    <row r="2" spans="1:8" ht="18">
      <c r="A2" t="s">
        <v>18</v>
      </c>
      <c r="B2" s="3" t="s">
        <v>0</v>
      </c>
      <c r="C2" s="4">
        <v>20585</v>
      </c>
      <c r="D2" s="4">
        <v>9393</v>
      </c>
      <c r="E2" s="3">
        <v>2.19</v>
      </c>
      <c r="F2" s="4">
        <v>9927</v>
      </c>
      <c r="G2" s="4">
        <v>10658</v>
      </c>
      <c r="H2" s="3">
        <v>0.93</v>
      </c>
    </row>
    <row r="3" spans="1:8" ht="18">
      <c r="A3" t="s">
        <v>18</v>
      </c>
      <c r="B3" s="3" t="s">
        <v>1</v>
      </c>
      <c r="C3" s="4">
        <v>26315</v>
      </c>
      <c r="D3" s="4">
        <v>11429</v>
      </c>
      <c r="E3" s="3">
        <v>2.2999999999999998</v>
      </c>
      <c r="F3" s="4">
        <v>12548</v>
      </c>
      <c r="G3" s="4">
        <v>13767</v>
      </c>
      <c r="H3" s="3">
        <v>0.91</v>
      </c>
    </row>
    <row r="4" spans="1:8" ht="18">
      <c r="A4" t="s">
        <v>18</v>
      </c>
      <c r="B4" s="3" t="s">
        <v>2</v>
      </c>
      <c r="C4" s="4">
        <v>32479</v>
      </c>
      <c r="D4" s="4">
        <v>15311</v>
      </c>
      <c r="E4" s="3">
        <v>2.12</v>
      </c>
      <c r="F4" s="4">
        <v>15572</v>
      </c>
      <c r="G4" s="4">
        <v>16907</v>
      </c>
      <c r="H4" s="3">
        <v>0.92</v>
      </c>
    </row>
    <row r="5" spans="1:8" ht="18">
      <c r="A5" s="2" t="s">
        <v>18</v>
      </c>
      <c r="B5" s="3" t="s">
        <v>3</v>
      </c>
      <c r="C5" s="4">
        <v>30824</v>
      </c>
      <c r="D5" s="4">
        <v>10883</v>
      </c>
      <c r="E5" s="3">
        <v>2.83</v>
      </c>
      <c r="F5" s="4">
        <v>15024</v>
      </c>
      <c r="G5" s="4">
        <v>15800</v>
      </c>
      <c r="H5" s="3">
        <v>0.95</v>
      </c>
    </row>
    <row r="6" spans="1:8" ht="18">
      <c r="A6" s="2" t="s">
        <v>19</v>
      </c>
      <c r="B6" s="3" t="s">
        <v>4</v>
      </c>
      <c r="C6" s="4">
        <v>26730</v>
      </c>
      <c r="D6" s="4">
        <v>10743</v>
      </c>
      <c r="E6" s="3">
        <v>2.4900000000000002</v>
      </c>
      <c r="F6" s="4">
        <v>12857</v>
      </c>
      <c r="G6" s="4">
        <v>13873</v>
      </c>
      <c r="H6" s="3">
        <v>0.93</v>
      </c>
    </row>
    <row r="7" spans="1:8" ht="18">
      <c r="A7" s="2" t="s">
        <v>20</v>
      </c>
      <c r="B7" s="3" t="s">
        <v>5</v>
      </c>
      <c r="C7" s="4">
        <v>1549</v>
      </c>
      <c r="D7" s="3">
        <v>670</v>
      </c>
      <c r="E7" s="3">
        <v>2.31</v>
      </c>
      <c r="F7" s="3">
        <v>723</v>
      </c>
      <c r="G7" s="3">
        <v>826</v>
      </c>
      <c r="H7" s="3">
        <v>0.88</v>
      </c>
    </row>
    <row r="8" spans="1:8" ht="18">
      <c r="A8" s="2" t="s">
        <v>20</v>
      </c>
      <c r="B8" s="3" t="s">
        <v>6</v>
      </c>
      <c r="C8" s="4">
        <v>34521</v>
      </c>
      <c r="D8" s="4">
        <v>15066</v>
      </c>
      <c r="E8" s="3">
        <v>2.29</v>
      </c>
      <c r="F8" s="4">
        <v>16798</v>
      </c>
      <c r="G8" s="4">
        <v>17723</v>
      </c>
      <c r="H8" s="3">
        <v>0.95</v>
      </c>
    </row>
    <row r="9" spans="1:8" ht="18">
      <c r="A9" s="2" t="s">
        <v>20</v>
      </c>
      <c r="B9" s="3" t="s">
        <v>7</v>
      </c>
      <c r="C9" s="4">
        <v>15719</v>
      </c>
      <c r="D9" s="4">
        <v>4992</v>
      </c>
      <c r="E9" s="3">
        <v>3.15</v>
      </c>
      <c r="F9" s="4">
        <v>7493</v>
      </c>
      <c r="G9" s="4">
        <v>8226</v>
      </c>
      <c r="H9" s="3">
        <v>0.91</v>
      </c>
    </row>
    <row r="10" spans="1:8" ht="18">
      <c r="A10" s="2" t="s">
        <v>20</v>
      </c>
      <c r="B10" s="3" t="s">
        <v>8</v>
      </c>
      <c r="C10" s="4">
        <v>22150</v>
      </c>
      <c r="D10" s="4">
        <v>7698</v>
      </c>
      <c r="E10" s="3">
        <v>2.88</v>
      </c>
      <c r="F10" s="4">
        <v>10528</v>
      </c>
      <c r="G10" s="4">
        <v>11622</v>
      </c>
      <c r="H10" s="3">
        <v>0.91</v>
      </c>
    </row>
    <row r="11" spans="1:8" ht="18">
      <c r="A11" s="2" t="s">
        <v>20</v>
      </c>
      <c r="B11" s="3" t="s">
        <v>9</v>
      </c>
      <c r="C11" s="4">
        <v>19160</v>
      </c>
      <c r="D11" s="4">
        <v>7197</v>
      </c>
      <c r="E11" s="3">
        <v>2.66</v>
      </c>
      <c r="F11" s="4">
        <v>8970</v>
      </c>
      <c r="G11" s="4">
        <v>10190</v>
      </c>
      <c r="H11" s="3">
        <v>0.88</v>
      </c>
    </row>
    <row r="12" spans="1:8" ht="18">
      <c r="A12" s="2" t="s">
        <v>21</v>
      </c>
      <c r="B12" s="3" t="s">
        <v>10</v>
      </c>
      <c r="C12" s="4">
        <v>20840</v>
      </c>
      <c r="D12" s="4">
        <v>7998</v>
      </c>
      <c r="E12" s="3">
        <v>2.61</v>
      </c>
      <c r="F12" s="4">
        <v>9627</v>
      </c>
      <c r="G12" s="4">
        <v>11213</v>
      </c>
      <c r="H12" s="3">
        <v>0.86</v>
      </c>
    </row>
    <row r="13" spans="1:8" ht="18">
      <c r="A13" s="2" t="s">
        <v>21</v>
      </c>
      <c r="B13" s="3" t="s">
        <v>11</v>
      </c>
      <c r="C13" s="4">
        <v>16829</v>
      </c>
      <c r="D13" s="4">
        <v>7534</v>
      </c>
      <c r="E13" s="3">
        <v>2.23</v>
      </c>
      <c r="F13" s="4">
        <v>7870</v>
      </c>
      <c r="G13" s="4">
        <v>8959</v>
      </c>
      <c r="H13" s="3">
        <v>0.88</v>
      </c>
    </row>
    <row r="14" spans="1:8" ht="18">
      <c r="A14" s="2" t="s">
        <v>21</v>
      </c>
      <c r="B14" s="3" t="s">
        <v>12</v>
      </c>
      <c r="C14" s="4">
        <v>19271</v>
      </c>
      <c r="D14" s="4">
        <v>8335</v>
      </c>
      <c r="E14" s="3">
        <v>2.31</v>
      </c>
      <c r="F14" s="4">
        <v>9059</v>
      </c>
      <c r="G14" s="4">
        <v>10212</v>
      </c>
      <c r="H14" s="3">
        <v>0.89</v>
      </c>
    </row>
    <row r="15" spans="1:8" ht="18">
      <c r="A15" s="2" t="s">
        <v>21</v>
      </c>
      <c r="B15" s="3" t="s">
        <v>13</v>
      </c>
      <c r="C15" s="4">
        <v>18767</v>
      </c>
      <c r="D15" s="4">
        <v>7103</v>
      </c>
      <c r="E15" s="3">
        <v>2.64</v>
      </c>
      <c r="F15" s="4">
        <v>9068</v>
      </c>
      <c r="G15" s="4">
        <v>9699</v>
      </c>
      <c r="H15" s="3">
        <v>0.93</v>
      </c>
    </row>
    <row r="16" spans="1:8" ht="18">
      <c r="A16" s="2" t="s">
        <v>21</v>
      </c>
      <c r="B16" s="3" t="s">
        <v>14</v>
      </c>
      <c r="C16" s="4">
        <v>23454</v>
      </c>
      <c r="D16" s="4">
        <v>9731</v>
      </c>
      <c r="E16" s="3">
        <v>2.41</v>
      </c>
      <c r="F16" s="4">
        <v>10675</v>
      </c>
      <c r="G16" s="4">
        <v>12779</v>
      </c>
      <c r="H16" s="3">
        <v>0.84</v>
      </c>
    </row>
    <row r="17" spans="1:8" ht="18">
      <c r="A17" s="2" t="s">
        <v>22</v>
      </c>
      <c r="B17" s="3" t="s">
        <v>15</v>
      </c>
      <c r="C17" s="4">
        <v>42951</v>
      </c>
      <c r="D17" s="4">
        <v>17899</v>
      </c>
      <c r="E17" s="3">
        <v>2.4</v>
      </c>
      <c r="F17" s="4">
        <v>20476</v>
      </c>
      <c r="G17" s="4">
        <v>22475</v>
      </c>
      <c r="H17" s="3">
        <v>0.91</v>
      </c>
    </row>
    <row r="18" spans="1:8" ht="18">
      <c r="A18" s="2" t="s">
        <v>22</v>
      </c>
      <c r="B18" s="3" t="s">
        <v>16</v>
      </c>
      <c r="C18" s="4">
        <v>21864</v>
      </c>
      <c r="D18" s="4">
        <v>10871</v>
      </c>
      <c r="E18" s="3">
        <v>2.0099999999999998</v>
      </c>
      <c r="F18" s="4">
        <v>10919</v>
      </c>
      <c r="G18" s="4">
        <v>10945</v>
      </c>
      <c r="H18" s="3">
        <v>1</v>
      </c>
    </row>
    <row r="19" spans="1:8" ht="18">
      <c r="A19" s="2" t="s">
        <v>23</v>
      </c>
      <c r="B19" s="3" t="s">
        <v>17</v>
      </c>
      <c r="C19" s="4">
        <v>17531</v>
      </c>
      <c r="D19" s="4">
        <v>7243</v>
      </c>
      <c r="E19" s="3">
        <v>2.42</v>
      </c>
      <c r="F19" s="4">
        <v>8477</v>
      </c>
      <c r="G19" s="4">
        <v>9054</v>
      </c>
      <c r="H19" s="3">
        <v>0.94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961D3-B1CB-41FF-BCCF-E9E3EC41BB67}">
  <dimension ref="A1:K8"/>
  <sheetViews>
    <sheetView tabSelected="1" zoomScale="125" workbookViewId="0">
      <selection activeCell="F12" sqref="F12"/>
    </sheetView>
  </sheetViews>
  <sheetFormatPr baseColWidth="10" defaultColWidth="8.83203125" defaultRowHeight="17"/>
  <cols>
    <col min="3" max="3" width="13.6640625" bestFit="1" customWidth="1"/>
    <col min="4" max="4" width="13.6640625" customWidth="1"/>
    <col min="5" max="5" width="13.6640625" bestFit="1" customWidth="1"/>
    <col min="6" max="6" width="21.1640625" bestFit="1" customWidth="1"/>
    <col min="7" max="7" width="13" bestFit="1" customWidth="1"/>
    <col min="8" max="8" width="23.6640625" bestFit="1" customWidth="1"/>
  </cols>
  <sheetData>
    <row r="1" spans="1:11">
      <c r="A1" t="s">
        <v>25</v>
      </c>
      <c r="B1" t="s">
        <v>33</v>
      </c>
      <c r="C1" t="s">
        <v>34</v>
      </c>
      <c r="D1" t="s">
        <v>36</v>
      </c>
      <c r="E1" t="s">
        <v>35</v>
      </c>
      <c r="F1" t="s">
        <v>37</v>
      </c>
      <c r="G1" t="s">
        <v>38</v>
      </c>
      <c r="H1" t="s">
        <v>39</v>
      </c>
    </row>
    <row r="2" spans="1:11">
      <c r="A2" t="s">
        <v>18</v>
      </c>
      <c r="B2" s="1">
        <f>SUM(Sheet1!C2:C5)</f>
        <v>110203</v>
      </c>
      <c r="C2">
        <f>(B2/SUM($B$2:$B$7))*100</f>
        <v>26.77826402843959</v>
      </c>
      <c r="D2">
        <v>3512992</v>
      </c>
      <c r="E2">
        <v>2.0888149999999999</v>
      </c>
      <c r="F2" s="1">
        <f>B2+D2</f>
        <v>3623195</v>
      </c>
      <c r="G2">
        <f>F2/$F$8</f>
        <v>0.35564708762551878</v>
      </c>
      <c r="H2" s="6">
        <f>10000*G2</f>
        <v>3556.4708762551877</v>
      </c>
      <c r="I2" s="5"/>
      <c r="J2" s="5"/>
      <c r="K2" s="5"/>
    </row>
    <row r="3" spans="1:11">
      <c r="A3" t="s">
        <v>19</v>
      </c>
      <c r="B3" s="1">
        <f>SUM(Sheet1!C6)</f>
        <v>26730</v>
      </c>
      <c r="C3">
        <f t="shared" ref="C3:C7" si="0">(B3/SUM($B$2:$B$7))*100</f>
        <v>6.4951316886127444</v>
      </c>
      <c r="D3">
        <v>587192.6</v>
      </c>
      <c r="E3">
        <v>0.349213</v>
      </c>
      <c r="F3" s="1">
        <f t="shared" ref="F3:F7" si="1">B3+D3</f>
        <v>613922.6</v>
      </c>
      <c r="G3">
        <f t="shared" ref="G3:G7" si="2">F3/$F$8</f>
        <v>6.0261670905785172E-2</v>
      </c>
      <c r="H3" s="6">
        <f t="shared" ref="H3:H6" si="3">10000*G3</f>
        <v>602.61670905785172</v>
      </c>
      <c r="I3" s="5"/>
      <c r="J3" s="5"/>
      <c r="K3" s="5"/>
    </row>
    <row r="4" spans="1:11">
      <c r="A4" t="s">
        <v>20</v>
      </c>
      <c r="B4" s="1">
        <f>SUM(Sheet1!C7:C11)</f>
        <v>93099</v>
      </c>
      <c r="C4">
        <f t="shared" si="0"/>
        <v>22.622157316803509</v>
      </c>
      <c r="D4">
        <v>1847472</v>
      </c>
      <c r="E4">
        <v>34.060339999999997</v>
      </c>
      <c r="F4" s="1">
        <f t="shared" si="1"/>
        <v>1940571</v>
      </c>
      <c r="G4">
        <f t="shared" si="2"/>
        <v>0.19048337847688038</v>
      </c>
      <c r="H4" s="6">
        <f t="shared" si="3"/>
        <v>1904.8337847688038</v>
      </c>
      <c r="I4" s="5"/>
      <c r="J4" s="5"/>
      <c r="K4" s="5"/>
    </row>
    <row r="5" spans="1:11">
      <c r="A5" t="s">
        <v>21</v>
      </c>
      <c r="B5" s="1">
        <f>SUM(Sheet1!C12:C16)</f>
        <v>99161</v>
      </c>
      <c r="C5">
        <f t="shared" si="0"/>
        <v>24.095164735298479</v>
      </c>
      <c r="D5">
        <v>1642761</v>
      </c>
      <c r="E5">
        <v>30.286249999999999</v>
      </c>
      <c r="F5" s="1">
        <f t="shared" si="1"/>
        <v>1741922</v>
      </c>
      <c r="G5">
        <f t="shared" si="2"/>
        <v>0.1709843069917073</v>
      </c>
      <c r="H5" s="6">
        <f t="shared" si="3"/>
        <v>1709.8430699170731</v>
      </c>
      <c r="I5" s="5"/>
      <c r="J5" s="5"/>
      <c r="K5" s="5"/>
    </row>
    <row r="6" spans="1:11">
      <c r="A6" t="s">
        <v>32</v>
      </c>
      <c r="B6" s="1">
        <f>SUM(Sheet1!C17:C18)</f>
        <v>64815</v>
      </c>
      <c r="C6">
        <f t="shared" si="0"/>
        <v>15.749418645620464</v>
      </c>
      <c r="D6">
        <v>1788840</v>
      </c>
      <c r="E6">
        <v>32.979390000000002</v>
      </c>
      <c r="F6" s="1">
        <f t="shared" si="1"/>
        <v>1853655</v>
      </c>
      <c r="G6">
        <f t="shared" si="2"/>
        <v>0.1819518414582933</v>
      </c>
      <c r="H6" s="6">
        <f t="shared" si="3"/>
        <v>1819.518414582933</v>
      </c>
      <c r="I6" s="5"/>
      <c r="J6" s="5"/>
      <c r="K6" s="5"/>
    </row>
    <row r="7" spans="1:11">
      <c r="A7" t="s">
        <v>23</v>
      </c>
      <c r="B7" s="1">
        <f>SUM(Sheet1!C19)</f>
        <v>17531</v>
      </c>
      <c r="C7">
        <f t="shared" si="0"/>
        <v>4.2598635852252151</v>
      </c>
      <c r="D7">
        <v>396816.7</v>
      </c>
      <c r="E7">
        <v>0.23599300000000001</v>
      </c>
      <c r="F7" s="1">
        <f t="shared" si="1"/>
        <v>414347.7</v>
      </c>
      <c r="G7">
        <f t="shared" si="2"/>
        <v>4.0671714541815208E-2</v>
      </c>
      <c r="H7" s="6">
        <f>10000*G7</f>
        <v>406.71714541815209</v>
      </c>
      <c r="I7" s="5"/>
      <c r="J7" s="5"/>
      <c r="K7" s="5"/>
    </row>
    <row r="8" spans="1:11">
      <c r="B8" s="1"/>
      <c r="F8">
        <f>SUM(F2:F7)</f>
        <v>10187613.299999999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정지훈</dc:creator>
  <cp:lastModifiedBy>박영웅</cp:lastModifiedBy>
  <dcterms:created xsi:type="dcterms:W3CDTF">2022-05-20T15:50:48Z</dcterms:created>
  <dcterms:modified xsi:type="dcterms:W3CDTF">2022-06-06T07:14:20Z</dcterms:modified>
</cp:coreProperties>
</file>