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0" yWindow="0" windowWidth="20490" windowHeight="8340"/>
  </bookViews>
  <sheets>
    <sheet name="Топливо" sheetId="1" r:id="rId1"/>
    <sheet name="Сводная таблица" sheetId="5" r:id="rId2"/>
    <sheet name="Итоги сессии" sheetId="2" r:id="rId3"/>
  </sheets>
  <definedNames>
    <definedName name="_xlnm._FilterDatabase" localSheetId="2" hidden="1">'Итоги сессии'!$A$7:$H$14</definedName>
    <definedName name="_xlnm._FilterDatabase" localSheetId="0" hidden="1">Топливо!$A$9:$G$29</definedName>
    <definedName name="_xlnm.Criteria" localSheetId="2">'Итоги сессии'!$A$1:$H$2</definedName>
    <definedName name="_xlnm.Criteria" localSheetId="0">Топливо!$A$2:$G$3</definedName>
  </definedNames>
  <calcPr calcId="152511"/>
  <pivotCaches>
    <pivotCache cacheId="2" r:id="rId4"/>
  </pivotCaches>
</workbook>
</file>

<file path=xl/calcChain.xml><?xml version="1.0" encoding="utf-8"?>
<calcChain xmlns="http://schemas.openxmlformats.org/spreadsheetml/2006/main">
  <c r="G3" i="1" l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I7" i="2" l="1"/>
  <c r="H2" i="2"/>
  <c r="H8" i="2"/>
  <c r="H13" i="2"/>
  <c r="H9" i="2"/>
  <c r="H14" i="2"/>
  <c r="H11" i="2"/>
  <c r="H10" i="2"/>
  <c r="H12" i="2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G16" i="1" s="1"/>
  <c r="E17" i="1"/>
  <c r="F17" i="1" s="1"/>
  <c r="E18" i="1"/>
  <c r="F18" i="1" s="1"/>
  <c r="G18" i="1" s="1"/>
  <c r="E19" i="1"/>
  <c r="F19" i="1" s="1"/>
  <c r="G19" i="1" s="1"/>
  <c r="E20" i="1"/>
  <c r="F20" i="1" s="1"/>
  <c r="G20" i="1" s="1"/>
  <c r="E10" i="1"/>
  <c r="F10" i="1" s="1"/>
  <c r="E31" i="1" l="1"/>
  <c r="G12" i="1"/>
  <c r="G15" i="1"/>
  <c r="G11" i="1"/>
  <c r="G14" i="1"/>
  <c r="G17" i="1"/>
  <c r="G13" i="1"/>
  <c r="G10" i="1" l="1"/>
  <c r="G31" i="1" s="1"/>
  <c r="F31" i="1"/>
</calcChain>
</file>

<file path=xl/sharedStrings.xml><?xml version="1.0" encoding="utf-8"?>
<sst xmlns="http://schemas.openxmlformats.org/spreadsheetml/2006/main" count="98" uniqueCount="51">
  <si>
    <t>Расчет стоимости топлива на пробег автомобиля</t>
  </si>
  <si>
    <t>Марка автомобиля</t>
  </si>
  <si>
    <t>Стоимость(руб.):</t>
  </si>
  <si>
    <t>Д/т</t>
  </si>
  <si>
    <t>АИ-80</t>
  </si>
  <si>
    <t>АИ-92</t>
  </si>
  <si>
    <t>АИ-95</t>
  </si>
  <si>
    <t>Марка топлива</t>
  </si>
  <si>
    <t>Вид топлива</t>
  </si>
  <si>
    <t>Расход топлива л/100км</t>
  </si>
  <si>
    <t>Расход топлива на пробег(л)</t>
  </si>
  <si>
    <t>Стоимость топлива на пробег(л)</t>
  </si>
  <si>
    <t>Доля затрат(%)</t>
  </si>
  <si>
    <t>УРАЛ-375Д</t>
  </si>
  <si>
    <t>ЗИЛ-131</t>
  </si>
  <si>
    <t>КАМАЗ-5230</t>
  </si>
  <si>
    <t>КРАЗ-260</t>
  </si>
  <si>
    <t>ЗИЛ-130</t>
  </si>
  <si>
    <t>ГАЗ-53А</t>
  </si>
  <si>
    <t>ГАЗ-66</t>
  </si>
  <si>
    <t>ВАЗ-2121</t>
  </si>
  <si>
    <t>МАЗ-5335</t>
  </si>
  <si>
    <t>ЛУАЗ-969М</t>
  </si>
  <si>
    <t>ГАЗ-2410</t>
  </si>
  <si>
    <t>Дневной пробег(км)</t>
  </si>
  <si>
    <t>Специльность</t>
  </si>
  <si>
    <t>Группа</t>
  </si>
  <si>
    <t>№ в группе</t>
  </si>
  <si>
    <t>Математика</t>
  </si>
  <si>
    <t>Физика</t>
  </si>
  <si>
    <t>Информатика</t>
  </si>
  <si>
    <t>Средний бал</t>
  </si>
  <si>
    <t>РМП</t>
  </si>
  <si>
    <t>Фамилия</t>
  </si>
  <si>
    <t>Иванов</t>
  </si>
  <si>
    <t>Семенов</t>
  </si>
  <si>
    <t>Васин</t>
  </si>
  <si>
    <t>Пегов</t>
  </si>
  <si>
    <t>Амлеев</t>
  </si>
  <si>
    <t>Кузнецов</t>
  </si>
  <si>
    <t>Лобанов</t>
  </si>
  <si>
    <t>Общий итог</t>
  </si>
  <si>
    <t>Среднее по полю Математика</t>
  </si>
  <si>
    <t>Среднее по полю Физика</t>
  </si>
  <si>
    <t>Среднее по полю Информатика</t>
  </si>
  <si>
    <t>Данные</t>
  </si>
  <si>
    <t>УАЗ-53</t>
  </si>
  <si>
    <t>ПАЗ-17</t>
  </si>
  <si>
    <t>БЕЛАЗ-121</t>
  </si>
  <si>
    <t>АИ-90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</si>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</sst>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</a:t>
            </a:r>
            <a:r>
              <a:rPr lang="ru-RU" baseline="0"/>
              <a:t> топлива на пробег</a:t>
            </a:r>
            <a:endParaRPr lang="ru-RU"/>
          </a:p>
        </c:rich>
      </c:tx>
      <c:layout>
        <c:manualLayout>
          <c:xMode val="edge"/>
          <c:yMode val="edge"/>
          <c:x val="0.27098934550989345"/>
          <c:y val="3.0721966205837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Топливо!$A$1:$B$20</c15:sqref>
                  </c15:fullRef>
                </c:ext>
              </c:extLst>
              <c:f>Топливо!$A$5:$B$20</c:f>
              <c:multiLvlStrCache>
                <c:ptCount val="6"/>
                <c:lvl>
                  <c:pt idx="4">
                    <c:v>Вид топлива</c:v>
                  </c:pt>
                  <c:pt idx="5">
                    <c:v>АИ-92</c:v>
                  </c:pt>
                </c:lvl>
                <c:lvl>
                  <c:pt idx="2">
                    <c:v>Марка топлива</c:v>
                  </c:pt>
                  <c:pt idx="3">
                    <c:v>Стоимость(руб.):</c:v>
                  </c:pt>
                  <c:pt idx="4">
                    <c:v>Марка автомобиля</c:v>
                  </c:pt>
                  <c:pt idx="5">
                    <c:v>УРАЛ-375Д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Топливо!$F$1:$F$20</c15:sqref>
                  </c15:fullRef>
                </c:ext>
              </c:extLst>
              <c:f>Топливо!$F$5:$F$20</c:f>
              <c:numCache>
                <c:formatCode>General</c:formatCode>
                <c:ptCount val="6"/>
                <c:pt idx="2">
                  <c:v>0</c:v>
                </c:pt>
                <c:pt idx="3">
                  <c:v>42.8</c:v>
                </c:pt>
                <c:pt idx="4">
                  <c:v>0</c:v>
                </c:pt>
                <c:pt idx="5" formatCode="0.00">
                  <c:v>2176.1999999999998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932336"/>
        <c:axId val="1366941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Топливо!$A$1:$B$20</c15:sqref>
                        </c15:fullRef>
                        <c15:formulaRef>
                          <c15:sqref>Топливо!$A$5:$B$20</c15:sqref>
                        </c15:formulaRef>
                      </c:ext>
                    </c:extLst>
                    <c:multiLvlStrCache>
                      <c:ptCount val="6"/>
                      <c:lvl>
                        <c:pt idx="4">
                          <c:v>Вид топлива</c:v>
                        </c:pt>
                        <c:pt idx="5">
                          <c:v>АИ-92</c:v>
                        </c:pt>
                      </c:lvl>
                      <c:lvl>
                        <c:pt idx="2">
                          <c:v>Марка топлива</c:v>
                        </c:pt>
                        <c:pt idx="3">
                          <c:v>Стоимость(руб.):</c:v>
                        </c:pt>
                        <c:pt idx="4">
                          <c:v>Марка автомобиля</c:v>
                        </c:pt>
                        <c:pt idx="5">
                          <c:v>УРАЛ-375Д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Топливо!$C$1:$C$20</c15:sqref>
                        </c15:fullRef>
                        <c15:formulaRef>
                          <c15:sqref>Топливо!$C$5:$C$20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0</c:v>
                      </c:pt>
                      <c:pt idx="3">
                        <c:v>45.5</c:v>
                      </c:pt>
                      <c:pt idx="4">
                        <c:v>0</c:v>
                      </c:pt>
                      <c:pt idx="5" formatCode="0.00">
                        <c:v>120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Топливо!$A$1:$B$20</c15:sqref>
                        </c15:fullRef>
                        <c15:formulaRef>
                          <c15:sqref>Топливо!$A$5:$B$20</c15:sqref>
                        </c15:formulaRef>
                      </c:ext>
                    </c:extLst>
                    <c:multiLvlStrCache>
                      <c:ptCount val="6"/>
                      <c:lvl>
                        <c:pt idx="4">
                          <c:v>Вид топлива</c:v>
                        </c:pt>
                        <c:pt idx="5">
                          <c:v>АИ-92</c:v>
                        </c:pt>
                      </c:lvl>
                      <c:lvl>
                        <c:pt idx="2">
                          <c:v>Марка топлива</c:v>
                        </c:pt>
                        <c:pt idx="3">
                          <c:v>Стоимость(руб.):</c:v>
                        </c:pt>
                        <c:pt idx="4">
                          <c:v>Марка автомобиля</c:v>
                        </c:pt>
                        <c:pt idx="5">
                          <c:v>УРАЛ-375Д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Топливо!$D$1:$D$20</c15:sqref>
                        </c15:fullRef>
                        <c15:formulaRef>
                          <c15:sqref>Топливо!$D$5:$D$20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0</c:v>
                      </c:pt>
                      <c:pt idx="3">
                        <c:v>38.6</c:v>
                      </c:pt>
                      <c:pt idx="4">
                        <c:v>0</c:v>
                      </c:pt>
                      <c:pt idx="5">
                        <c:v>45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Топливо!$A$1:$B$20</c15:sqref>
                        </c15:fullRef>
                        <c15:formulaRef>
                          <c15:sqref>Топливо!$A$5:$B$20</c15:sqref>
                        </c15:formulaRef>
                      </c:ext>
                    </c:extLst>
                    <c:multiLvlStrCache>
                      <c:ptCount val="6"/>
                      <c:lvl>
                        <c:pt idx="4">
                          <c:v>Вид топлива</c:v>
                        </c:pt>
                        <c:pt idx="5">
                          <c:v>АИ-92</c:v>
                        </c:pt>
                      </c:lvl>
                      <c:lvl>
                        <c:pt idx="2">
                          <c:v>Марка топлива</c:v>
                        </c:pt>
                        <c:pt idx="3">
                          <c:v>Стоимость(руб.):</c:v>
                        </c:pt>
                        <c:pt idx="4">
                          <c:v>Марка автомобиля</c:v>
                        </c:pt>
                        <c:pt idx="5">
                          <c:v>УРАЛ-375Д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Топливо!$E$1:$E$20</c15:sqref>
                        </c15:fullRef>
                        <c15:formulaRef>
                          <c15:sqref>Топливо!$E$5:$E$20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0</c:v>
                      </c:pt>
                      <c:pt idx="3">
                        <c:v>40.299999999999997</c:v>
                      </c:pt>
                      <c:pt idx="4">
                        <c:v>0</c:v>
                      </c:pt>
                      <c:pt idx="5">
                        <c:v>54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Топливо!$A$1:$B$20</c15:sqref>
                        </c15:fullRef>
                        <c15:formulaRef>
                          <c15:sqref>Топливо!$A$5:$B$20</c15:sqref>
                        </c15:formulaRef>
                      </c:ext>
                    </c:extLst>
                    <c:multiLvlStrCache>
                      <c:ptCount val="6"/>
                      <c:lvl>
                        <c:pt idx="4">
                          <c:v>Вид топлива</c:v>
                        </c:pt>
                        <c:pt idx="5">
                          <c:v>АИ-92</c:v>
                        </c:pt>
                      </c:lvl>
                      <c:lvl>
                        <c:pt idx="2">
                          <c:v>Марка топлива</c:v>
                        </c:pt>
                        <c:pt idx="3">
                          <c:v>Стоимость(руб.):</c:v>
                        </c:pt>
                        <c:pt idx="4">
                          <c:v>Марка автомобиля</c:v>
                        </c:pt>
                        <c:pt idx="5">
                          <c:v>УРАЛ-375Д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Топливо!$G$1:$G$20</c15:sqref>
                        </c15:fullRef>
                        <c15:formulaRef>
                          <c15:sqref>Топливо!$G$5:$G$20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4">
                        <c:v>0</c:v>
                      </c:pt>
                      <c:pt idx="5" formatCode="0.00%">
                        <c:v>5.51419906258616E-2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Топливо!$A$1:$B$20</c15:sqref>
                        </c15:fullRef>
                        <c15:formulaRef>
                          <c15:sqref>Топливо!$A$5:$B$20</c15:sqref>
                        </c15:formulaRef>
                      </c:ext>
                    </c:extLst>
                    <c:multiLvlStrCache>
                      <c:ptCount val="6"/>
                      <c:lvl>
                        <c:pt idx="4">
                          <c:v>Вид топлива</c:v>
                        </c:pt>
                        <c:pt idx="5">
                          <c:v>АИ-92</c:v>
                        </c:pt>
                      </c:lvl>
                      <c:lvl>
                        <c:pt idx="2">
                          <c:v>Марка топлива</c:v>
                        </c:pt>
                        <c:pt idx="3">
                          <c:v>Стоимость(руб.):</c:v>
                        </c:pt>
                        <c:pt idx="4">
                          <c:v>Марка автомобиля</c:v>
                        </c:pt>
                        <c:pt idx="5">
                          <c:v>УРАЛ-375Д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Топливо!$H$1:$H$20</c15:sqref>
                        </c15:fullRef>
                        <c15:formulaRef>
                          <c15:sqref>Топливо!$H$5:$H$20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13669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941584"/>
        <c:crosses val="autoZero"/>
        <c:auto val="1"/>
        <c:lblAlgn val="ctr"/>
        <c:lblOffset val="100"/>
        <c:noMultiLvlLbl val="0"/>
      </c:catAx>
      <c:valAx>
        <c:axId val="13669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9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результатам поиска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Топливо!$C$7:$C$9</c:f>
              <c:strCache>
                <c:ptCount val="3"/>
                <c:pt idx="0">
                  <c:v>Д/т</c:v>
                </c:pt>
                <c:pt idx="1">
                  <c:v>45,5</c:v>
                </c:pt>
                <c:pt idx="2">
                  <c:v>Дневной пробег(км)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Топливо!$A$10:$B$20</c:f>
              <c:strCache>
                <c:ptCount val="2"/>
                <c:pt idx="0">
                  <c:v>УРАЛ-375Д</c:v>
                </c:pt>
                <c:pt idx="1">
                  <c:v>АИ-92</c:v>
                </c:pt>
              </c:strCache>
            </c:strRef>
          </c:cat>
          <c:val>
            <c:numRef>
              <c:f>Топливо!$C$10:$C$20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</c:ser>
        <c:ser>
          <c:idx val="1"/>
          <c:order val="1"/>
          <c:tx>
            <c:strRef>
              <c:f>Топливо!$D$7:$D$9</c:f>
              <c:strCache>
                <c:ptCount val="3"/>
                <c:pt idx="0">
                  <c:v>АИ-80</c:v>
                </c:pt>
                <c:pt idx="1">
                  <c:v>38,6</c:v>
                </c:pt>
                <c:pt idx="2">
                  <c:v>Расход топлива л/100км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Топливо!$A$10:$B$20</c:f>
              <c:strCache>
                <c:ptCount val="2"/>
                <c:pt idx="0">
                  <c:v>УРАЛ-375Д</c:v>
                </c:pt>
                <c:pt idx="1">
                  <c:v>АИ-92</c:v>
                </c:pt>
              </c:strCache>
            </c:strRef>
          </c:cat>
          <c:val>
            <c:numRef>
              <c:f>Топливо!$D$10:$D$20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2"/>
          <c:order val="2"/>
          <c:tx>
            <c:strRef>
              <c:f>Топливо!$E$7:$E$9</c:f>
              <c:strCache>
                <c:ptCount val="3"/>
                <c:pt idx="0">
                  <c:v>АИ-92</c:v>
                </c:pt>
                <c:pt idx="1">
                  <c:v>40,3</c:v>
                </c:pt>
                <c:pt idx="2">
                  <c:v>Расход топлива на пробег(л)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Топливо!$A$10:$B$20</c:f>
              <c:strCache>
                <c:ptCount val="2"/>
                <c:pt idx="0">
                  <c:v>УРАЛ-375Д</c:v>
                </c:pt>
                <c:pt idx="1">
                  <c:v>АИ-92</c:v>
                </c:pt>
              </c:strCache>
            </c:strRef>
          </c:cat>
          <c:val>
            <c:numRef>
              <c:f>Топливо!$E$10:$E$20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3"/>
          <c:order val="3"/>
          <c:tx>
            <c:strRef>
              <c:f>Топливо!$F$7:$F$9</c:f>
              <c:strCache>
                <c:ptCount val="3"/>
                <c:pt idx="0">
                  <c:v>АИ-95</c:v>
                </c:pt>
                <c:pt idx="1">
                  <c:v>42,8</c:v>
                </c:pt>
                <c:pt idx="2">
                  <c:v>Стоимость топлива на пробег(л)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Топливо!$A$10:$B$20</c:f>
              <c:strCache>
                <c:ptCount val="2"/>
                <c:pt idx="0">
                  <c:v>УРАЛ-375Д</c:v>
                </c:pt>
                <c:pt idx="1">
                  <c:v>АИ-92</c:v>
                </c:pt>
              </c:strCache>
            </c:strRef>
          </c:cat>
          <c:val>
            <c:numRef>
              <c:f>Топливо!$F$10:$F$20</c:f>
              <c:numCache>
                <c:formatCode>0.00</c:formatCode>
                <c:ptCount val="1"/>
                <c:pt idx="0">
                  <c:v>2176.1999999999998</c:v>
                </c:pt>
              </c:numCache>
            </c:numRef>
          </c:val>
        </c:ser>
        <c:ser>
          <c:idx val="4"/>
          <c:order val="4"/>
          <c:tx>
            <c:strRef>
              <c:f>Топливо!$G$7:$G$9</c:f>
              <c:strCache>
                <c:ptCount val="3"/>
                <c:pt idx="0">
                  <c:v>АИ-95</c:v>
                </c:pt>
                <c:pt idx="1">
                  <c:v>42,8</c:v>
                </c:pt>
                <c:pt idx="2">
                  <c:v>Доля затрат(%)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Топливо!$A$10:$B$20</c:f>
              <c:strCache>
                <c:ptCount val="2"/>
                <c:pt idx="0">
                  <c:v>УРАЛ-375Д</c:v>
                </c:pt>
                <c:pt idx="1">
                  <c:v>АИ-92</c:v>
                </c:pt>
              </c:strCache>
            </c:strRef>
          </c:cat>
          <c:val>
            <c:numRef>
              <c:f>Топливо!$G$10:$G$20</c:f>
              <c:numCache>
                <c:formatCode>0.00%</c:formatCode>
                <c:ptCount val="1"/>
                <c:pt idx="0">
                  <c:v>5.51419906258616E-2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[Лаба 2 Excel.xlsx]Сводная таблица!СводнаяТаблица4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таблица'!$B$3</c:f>
              <c:strCache>
                <c:ptCount val="1"/>
                <c:pt idx="0">
                  <c:v>Среднее по полю Математика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таблица'!$A$4:$A$5</c:f>
              <c:strCache>
                <c:ptCount val="1"/>
                <c:pt idx="0">
                  <c:v>РМП</c:v>
                </c:pt>
              </c:strCache>
            </c:strRef>
          </c:cat>
          <c:val>
            <c:numRef>
              <c:f>'Сводная таблица'!$B$4:$B$5</c:f>
              <c:numCache>
                <c:formatCode>General</c:formatCode>
                <c:ptCount val="1"/>
                <c:pt idx="0">
                  <c:v>4.5714285714285712</c:v>
                </c:pt>
              </c:numCache>
            </c:numRef>
          </c:val>
        </c:ser>
        <c:ser>
          <c:idx val="1"/>
          <c:order val="1"/>
          <c:tx>
            <c:strRef>
              <c:f>'Сводная таблица'!$C$3</c:f>
              <c:strCache>
                <c:ptCount val="1"/>
                <c:pt idx="0">
                  <c:v>Среднее по полю Физика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таблица'!$A$4:$A$5</c:f>
              <c:strCache>
                <c:ptCount val="1"/>
                <c:pt idx="0">
                  <c:v>РМП</c:v>
                </c:pt>
              </c:strCache>
            </c:strRef>
          </c:cat>
          <c:val>
            <c:numRef>
              <c:f>'Сводная таблица'!$C$4:$C$5</c:f>
              <c:numCache>
                <c:formatCode>General</c:formatCode>
                <c:ptCount val="1"/>
                <c:pt idx="0">
                  <c:v>4.2857142857142856</c:v>
                </c:pt>
              </c:numCache>
            </c:numRef>
          </c:val>
        </c:ser>
        <c:ser>
          <c:idx val="2"/>
          <c:order val="2"/>
          <c:tx>
            <c:strRef>
              <c:f>'Сводная таблица'!$D$3</c:f>
              <c:strCache>
                <c:ptCount val="1"/>
                <c:pt idx="0">
                  <c:v>Среднее по полю Информатика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таблица'!$A$4:$A$5</c:f>
              <c:strCache>
                <c:ptCount val="1"/>
                <c:pt idx="0">
                  <c:v>РМП</c:v>
                </c:pt>
              </c:strCache>
            </c:strRef>
          </c:cat>
          <c:val>
            <c:numRef>
              <c:f>'Сводная таблица'!$D$4:$D$5</c:f>
              <c:numCache>
                <c:formatCode>General</c:formatCode>
                <c:ptCount val="1"/>
                <c:pt idx="0">
                  <c:v>4.4285714285714288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929616"/>
        <c:axId val="1366930160"/>
      </c:barChart>
      <c:catAx>
        <c:axId val="13669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930160"/>
        <c:crosses val="autoZero"/>
        <c:auto val="1"/>
        <c:lblAlgn val="ctr"/>
        <c:lblOffset val="100"/>
        <c:noMultiLvlLbl val="0"/>
      </c:catAx>
      <c:valAx>
        <c:axId val="13669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9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62073490813644"/>
          <c:y val="0.3523603820355789"/>
          <c:w val="0.3181570428696413"/>
          <c:h val="0.4526862787984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8</xdr:row>
      <xdr:rowOff>447675</xdr:rowOff>
    </xdr:from>
    <xdr:to>
      <xdr:col>21</xdr:col>
      <xdr:colOff>361950</xdr:colOff>
      <xdr:row>15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20</xdr:row>
      <xdr:rowOff>180975</xdr:rowOff>
    </xdr:from>
    <xdr:to>
      <xdr:col>23</xdr:col>
      <xdr:colOff>38100</xdr:colOff>
      <xdr:row>35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2</xdr:col>
      <xdr:colOff>1428750</xdr:colOff>
      <xdr:row>19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sla\OneDrive\&#1056;&#1072;&#1073;&#1086;&#1095;&#1080;&#1081;%20&#1089;&#1090;&#1086;&#1083;\&#1051;&#1072;&#1073;&#1072;%202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005.616265509256" createdVersion="5" refreshedVersion="5" minRefreshableVersion="3" recordCount="7">
  <cacheSource type="worksheet">
    <worksheetSource ref="A7:I14" sheet="Итоги сессии" r:id="rId2"/>
  </cacheSource>
  <cacheFields count="9">
    <cacheField name="Специльность" numFmtId="0">
      <sharedItems count="1">
        <s v="РМП"/>
      </sharedItems>
    </cacheField>
    <cacheField name="Группа" numFmtId="0">
      <sharedItems containsSemiMixedTypes="0" containsString="0" containsNumber="1" containsInteger="1" minValue="206" maxValue="206"/>
    </cacheField>
    <cacheField name="№ в группе" numFmtId="0">
      <sharedItems containsSemiMixedTypes="0" containsString="0" containsNumber="1" containsInteger="1" minValue="1" maxValue="7"/>
    </cacheField>
    <cacheField name="Фамилия" numFmtId="0">
      <sharedItems/>
    </cacheField>
    <cacheField name="Математика" numFmtId="0">
      <sharedItems containsSemiMixedTypes="0" containsString="0" containsNumber="1" containsInteger="1" minValue="4" maxValue="5"/>
    </cacheField>
    <cacheField name="Физика" numFmtId="0">
      <sharedItems containsSemiMixedTypes="0" containsString="0" containsNumber="1" containsInteger="1" minValue="4" maxValue="5"/>
    </cacheField>
    <cacheField name="Информатика" numFmtId="0">
      <sharedItems containsSemiMixedTypes="0" containsString="0" containsNumber="1" containsInteger="1" minValue="4" maxValue="5"/>
    </cacheField>
    <cacheField name="Средний бал" numFmtId="0">
      <sharedItems containsSemiMixedTypes="0" containsString="0" containsNumber="1" minValue="4" maxValue="5"/>
    </cacheField>
    <cacheField name="Количеств оценок '4',полученных в сессию:6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206"/>
    <n v="2"/>
    <s v="Семенов"/>
    <n v="4"/>
    <n v="4"/>
    <n v="4"/>
    <n v="4"/>
    <n v="1"/>
  </r>
  <r>
    <x v="0"/>
    <n v="206"/>
    <n v="4"/>
    <s v="Пегов"/>
    <n v="5"/>
    <n v="4"/>
    <n v="5"/>
    <n v="4.666666666666667"/>
    <n v="1"/>
  </r>
  <r>
    <x v="0"/>
    <n v="206"/>
    <n v="7"/>
    <s v="Лобанов"/>
    <n v="5"/>
    <n v="4"/>
    <n v="4"/>
    <n v="4.333333333333333"/>
    <n v="1"/>
  </r>
  <r>
    <x v="0"/>
    <n v="206"/>
    <n v="6"/>
    <s v="Кузнецов"/>
    <n v="4"/>
    <n v="5"/>
    <n v="4"/>
    <n v="4.333333333333333"/>
    <n v="1"/>
  </r>
  <r>
    <x v="0"/>
    <n v="206"/>
    <n v="1"/>
    <s v="Иванов"/>
    <n v="5"/>
    <n v="4"/>
    <n v="4"/>
    <n v="4.333333333333333"/>
    <n v="1"/>
  </r>
  <r>
    <x v="0"/>
    <n v="206"/>
    <n v="3"/>
    <s v="Васин"/>
    <n v="4"/>
    <n v="4"/>
    <n v="5"/>
    <n v="4.333333333333333"/>
    <n v="1"/>
  </r>
  <r>
    <x v="0"/>
    <n v="206"/>
    <n v="5"/>
    <s v="Амлеев"/>
    <n v="5"/>
    <n v="5"/>
    <n v="5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7" rowHeaderCaption="Данные">
  <location ref="A3:D5" firstHeaderRow="0" firstDataRow="1" firstDataCol="1"/>
  <pivotFields count="9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Математика" fld="4" subtotal="average" baseField="0" baseItem="0"/>
    <dataField name="Среднее по полю Физика" fld="5" subtotal="average" baseField="0" baseItem="0"/>
    <dataField name="Среднее по полю Информатика" fld="6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"/>
  <sheetViews>
    <sheetView tabSelected="1" workbookViewId="0">
      <selection activeCell="G31" sqref="G31"/>
    </sheetView>
  </sheetViews>
  <sheetFormatPr defaultRowHeight="15" x14ac:dyDescent="0.25"/>
  <cols>
    <col min="1" max="1" width="15.140625" customWidth="1"/>
    <col min="5" max="5" width="15.42578125" customWidth="1"/>
    <col min="6" max="6" width="12" customWidth="1"/>
    <col min="7" max="7" width="16.5703125" customWidth="1"/>
    <col min="8" max="8" width="11.140625" customWidth="1"/>
  </cols>
  <sheetData>
    <row r="1" spans="1:8" x14ac:dyDescent="0.25">
      <c r="A1" s="16" t="s">
        <v>0</v>
      </c>
      <c r="B1" s="17"/>
      <c r="C1" s="17"/>
      <c r="D1" s="17"/>
      <c r="E1" s="17"/>
      <c r="F1" s="17"/>
      <c r="G1" s="17"/>
      <c r="H1" s="17"/>
    </row>
    <row r="2" spans="1:8" s="8" customFormat="1" ht="45" x14ac:dyDescent="0.25">
      <c r="A2" s="10" t="s">
        <v>1</v>
      </c>
      <c r="B2" s="10" t="s">
        <v>8</v>
      </c>
      <c r="C2" s="10" t="s">
        <v>24</v>
      </c>
      <c r="D2" s="10" t="s">
        <v>9</v>
      </c>
      <c r="E2" s="10" t="s">
        <v>10</v>
      </c>
      <c r="F2" s="10" t="s">
        <v>11</v>
      </c>
      <c r="G2" s="10" t="s">
        <v>12</v>
      </c>
      <c r="H2" s="7"/>
    </row>
    <row r="3" spans="1:8" s="8" customFormat="1" x14ac:dyDescent="0.25">
      <c r="A3" s="9"/>
      <c r="B3" s="7"/>
      <c r="C3" s="7"/>
      <c r="D3" s="7"/>
      <c r="E3" s="7"/>
      <c r="F3" s="7"/>
      <c r="G3" s="7" t="str">
        <f>"&lt;7%"</f>
        <v>&lt;7%</v>
      </c>
      <c r="H3" s="7"/>
    </row>
    <row r="4" spans="1:8" s="8" customFormat="1" x14ac:dyDescent="0.25">
      <c r="A4" s="9"/>
      <c r="B4" s="7"/>
      <c r="C4" s="7"/>
      <c r="D4" s="7"/>
      <c r="E4" s="7"/>
      <c r="F4" s="7"/>
      <c r="G4" s="7"/>
      <c r="H4" s="7"/>
    </row>
    <row r="5" spans="1:8" s="8" customFormat="1" x14ac:dyDescent="0.25">
      <c r="A5" s="9"/>
      <c r="B5" s="7"/>
      <c r="C5" s="7"/>
      <c r="D5" s="7"/>
      <c r="E5" s="7"/>
      <c r="F5" s="7"/>
      <c r="G5" s="7"/>
      <c r="H5" s="7"/>
    </row>
    <row r="6" spans="1:8" s="8" customFormat="1" x14ac:dyDescent="0.25">
      <c r="A6" s="9"/>
      <c r="B6" s="7"/>
      <c r="C6" s="7"/>
      <c r="D6" s="7"/>
      <c r="E6" s="7"/>
      <c r="F6" s="7"/>
      <c r="G6" s="7"/>
      <c r="H6" s="7"/>
    </row>
    <row r="7" spans="1:8" x14ac:dyDescent="0.25">
      <c r="A7" s="16" t="s">
        <v>7</v>
      </c>
      <c r="B7" s="16"/>
      <c r="C7" t="s">
        <v>3</v>
      </c>
      <c r="D7" t="s">
        <v>4</v>
      </c>
      <c r="E7" t="s">
        <v>5</v>
      </c>
      <c r="F7" t="s">
        <v>6</v>
      </c>
    </row>
    <row r="8" spans="1:8" x14ac:dyDescent="0.25">
      <c r="A8" s="16" t="s">
        <v>2</v>
      </c>
      <c r="B8" s="16"/>
      <c r="C8">
        <v>45.5</v>
      </c>
      <c r="D8">
        <v>38.6</v>
      </c>
      <c r="E8">
        <v>40.299999999999997</v>
      </c>
      <c r="F8">
        <v>42.8</v>
      </c>
    </row>
    <row r="9" spans="1:8" ht="45" x14ac:dyDescent="0.25">
      <c r="A9" s="10" t="s">
        <v>1</v>
      </c>
      <c r="B9" s="10" t="s">
        <v>8</v>
      </c>
      <c r="C9" s="10" t="s">
        <v>24</v>
      </c>
      <c r="D9" s="10" t="s">
        <v>9</v>
      </c>
      <c r="E9" s="10" t="s">
        <v>10</v>
      </c>
      <c r="F9" s="10" t="s">
        <v>11</v>
      </c>
      <c r="G9" s="10" t="s">
        <v>12</v>
      </c>
      <c r="H9" s="1"/>
    </row>
    <row r="10" spans="1:8" x14ac:dyDescent="0.25">
      <c r="A10" t="s">
        <v>13</v>
      </c>
      <c r="B10" t="s">
        <v>5</v>
      </c>
      <c r="C10" s="11">
        <v>120</v>
      </c>
      <c r="D10">
        <v>45</v>
      </c>
      <c r="E10">
        <f>C10*D10/100</f>
        <v>54</v>
      </c>
      <c r="F10" s="12">
        <f>E10*E8</f>
        <v>2176.1999999999998</v>
      </c>
      <c r="G10" s="13">
        <f>C10/F10</f>
        <v>5.51419906258616E-2</v>
      </c>
    </row>
    <row r="11" spans="1:8" hidden="1" x14ac:dyDescent="0.25">
      <c r="A11" t="s">
        <v>14</v>
      </c>
      <c r="B11" t="s">
        <v>4</v>
      </c>
      <c r="C11">
        <v>374</v>
      </c>
      <c r="D11">
        <v>40</v>
      </c>
      <c r="E11">
        <f t="shared" ref="E11:E20" si="0">C11*D11/100</f>
        <v>149.6</v>
      </c>
      <c r="F11">
        <f>E11*D8</f>
        <v>5774.56</v>
      </c>
      <c r="G11" s="2">
        <f>F11/F23</f>
        <v>2.6330582280789754</v>
      </c>
    </row>
    <row r="12" spans="1:8" hidden="1" x14ac:dyDescent="0.25">
      <c r="A12" t="s">
        <v>15</v>
      </c>
      <c r="B12" t="s">
        <v>3</v>
      </c>
      <c r="C12">
        <v>420</v>
      </c>
      <c r="D12">
        <v>26</v>
      </c>
      <c r="E12">
        <f t="shared" si="0"/>
        <v>109.2</v>
      </c>
      <c r="F12">
        <f>C8*E12</f>
        <v>4968.6000000000004</v>
      </c>
      <c r="G12" s="2">
        <f>F12/F23</f>
        <v>2.2655601659751041</v>
      </c>
    </row>
    <row r="13" spans="1:8" hidden="1" x14ac:dyDescent="0.25">
      <c r="A13" t="s">
        <v>16</v>
      </c>
      <c r="B13" t="s">
        <v>3</v>
      </c>
      <c r="C13">
        <v>320</v>
      </c>
      <c r="D13">
        <v>34</v>
      </c>
      <c r="E13">
        <f t="shared" si="0"/>
        <v>108.8</v>
      </c>
      <c r="F13">
        <f>E13*C8</f>
        <v>4950.3999999999996</v>
      </c>
      <c r="G13" s="2">
        <f>F13/F23</f>
        <v>2.2572614107883817</v>
      </c>
    </row>
    <row r="14" spans="1:8" hidden="1" x14ac:dyDescent="0.25">
      <c r="A14" t="s">
        <v>17</v>
      </c>
      <c r="B14" t="s">
        <v>4</v>
      </c>
      <c r="C14">
        <v>365</v>
      </c>
      <c r="D14">
        <v>29</v>
      </c>
      <c r="E14">
        <f t="shared" si="0"/>
        <v>105.85</v>
      </c>
      <c r="F14">
        <f>E14*D8</f>
        <v>4085.81</v>
      </c>
      <c r="G14" s="2">
        <f>F14/F23</f>
        <v>1.8630295016187133</v>
      </c>
    </row>
    <row r="15" spans="1:8" hidden="1" x14ac:dyDescent="0.25">
      <c r="A15" t="s">
        <v>18</v>
      </c>
      <c r="B15" t="s">
        <v>4</v>
      </c>
      <c r="C15">
        <v>410</v>
      </c>
      <c r="D15">
        <v>24</v>
      </c>
      <c r="E15">
        <f t="shared" si="0"/>
        <v>98.4</v>
      </c>
      <c r="F15">
        <f>E15*D8</f>
        <v>3798.2400000000002</v>
      </c>
      <c r="G15" s="2">
        <f>F15/F23</f>
        <v>1.731904609912909</v>
      </c>
    </row>
    <row r="16" spans="1:8" hidden="1" x14ac:dyDescent="0.25">
      <c r="A16" t="s">
        <v>14</v>
      </c>
      <c r="B16" t="s">
        <v>4</v>
      </c>
      <c r="C16" s="11">
        <v>230</v>
      </c>
      <c r="D16">
        <v>24</v>
      </c>
      <c r="E16">
        <f t="shared" si="0"/>
        <v>55.2</v>
      </c>
      <c r="F16" s="12">
        <f>E16*D8</f>
        <v>2130.7200000000003</v>
      </c>
      <c r="G16" s="13">
        <f>C16/F16</f>
        <v>0.10794473229706389</v>
      </c>
    </row>
    <row r="17" spans="1:7" hidden="1" x14ac:dyDescent="0.25">
      <c r="A17" t="s">
        <v>23</v>
      </c>
      <c r="B17" t="s">
        <v>5</v>
      </c>
      <c r="C17">
        <v>560</v>
      </c>
      <c r="D17">
        <v>11</v>
      </c>
      <c r="E17">
        <f t="shared" si="0"/>
        <v>61.6</v>
      </c>
      <c r="F17">
        <f>E17*E8</f>
        <v>2482.48</v>
      </c>
      <c r="G17" s="2">
        <f>F17/F23</f>
        <v>1.1319502074688796</v>
      </c>
    </row>
    <row r="18" spans="1:7" hidden="1" x14ac:dyDescent="0.25">
      <c r="A18" t="s">
        <v>15</v>
      </c>
      <c r="B18" t="s">
        <v>6</v>
      </c>
      <c r="C18" s="11">
        <v>441</v>
      </c>
      <c r="D18">
        <v>9</v>
      </c>
      <c r="E18">
        <f t="shared" si="0"/>
        <v>39.69</v>
      </c>
      <c r="F18" s="12">
        <f>E18*F8</f>
        <v>1698.7319999999997</v>
      </c>
      <c r="G18" s="13">
        <f t="shared" ref="G18:G29" si="1">C18/F18</f>
        <v>0.25960539979231573</v>
      </c>
    </row>
    <row r="19" spans="1:7" hidden="1" x14ac:dyDescent="0.25">
      <c r="A19" t="s">
        <v>16</v>
      </c>
      <c r="B19" t="s">
        <v>4</v>
      </c>
      <c r="C19" s="11">
        <v>348</v>
      </c>
      <c r="D19">
        <v>10</v>
      </c>
      <c r="E19">
        <f t="shared" si="0"/>
        <v>34.799999999999997</v>
      </c>
      <c r="F19" s="12">
        <f>D8*E19</f>
        <v>1343.28</v>
      </c>
      <c r="G19" s="13">
        <f t="shared" si="1"/>
        <v>0.2590673575129534</v>
      </c>
    </row>
    <row r="20" spans="1:7" hidden="1" x14ac:dyDescent="0.25">
      <c r="A20" t="s">
        <v>17</v>
      </c>
      <c r="B20" t="s">
        <v>3</v>
      </c>
      <c r="C20" s="11">
        <v>170</v>
      </c>
      <c r="D20">
        <v>23</v>
      </c>
      <c r="E20">
        <f t="shared" si="0"/>
        <v>39.1</v>
      </c>
      <c r="F20" s="12">
        <f>E20*C8</f>
        <v>1779.05</v>
      </c>
      <c r="G20" s="13">
        <f t="shared" si="1"/>
        <v>9.5556617295747728E-2</v>
      </c>
    </row>
    <row r="21" spans="1:7" hidden="1" x14ac:dyDescent="0.25">
      <c r="A21" t="s">
        <v>18</v>
      </c>
      <c r="B21" t="s">
        <v>5</v>
      </c>
      <c r="C21" s="11">
        <v>250</v>
      </c>
      <c r="D21">
        <v>11</v>
      </c>
      <c r="E21">
        <v>55.2</v>
      </c>
      <c r="F21" s="12">
        <f>E8*E21</f>
        <v>2224.56</v>
      </c>
      <c r="G21" s="13">
        <f t="shared" si="1"/>
        <v>0.11238177437335922</v>
      </c>
    </row>
    <row r="22" spans="1:7" hidden="1" x14ac:dyDescent="0.25">
      <c r="A22" t="s">
        <v>19</v>
      </c>
      <c r="B22" t="s">
        <v>4</v>
      </c>
      <c r="C22" s="11">
        <v>260</v>
      </c>
      <c r="D22">
        <v>23</v>
      </c>
      <c r="E22">
        <v>31.4</v>
      </c>
      <c r="F22" s="12">
        <f>D8*E22</f>
        <v>1212.04</v>
      </c>
      <c r="G22" s="13">
        <f t="shared" si="1"/>
        <v>0.21451437246295502</v>
      </c>
    </row>
    <row r="23" spans="1:7" hidden="1" x14ac:dyDescent="0.25">
      <c r="A23" t="s">
        <v>23</v>
      </c>
      <c r="B23" t="s">
        <v>3</v>
      </c>
      <c r="C23" s="11">
        <v>280</v>
      </c>
      <c r="D23">
        <v>14</v>
      </c>
      <c r="E23">
        <v>48.2</v>
      </c>
      <c r="F23" s="12">
        <f>C8*E23</f>
        <v>2193.1</v>
      </c>
      <c r="G23" s="13">
        <f t="shared" si="1"/>
        <v>0.12767315671879989</v>
      </c>
    </row>
    <row r="24" spans="1:7" hidden="1" x14ac:dyDescent="0.25">
      <c r="A24" t="s">
        <v>20</v>
      </c>
      <c r="B24" t="s">
        <v>6</v>
      </c>
      <c r="C24" s="11">
        <v>340</v>
      </c>
      <c r="D24">
        <v>16</v>
      </c>
      <c r="E24">
        <v>14.1</v>
      </c>
      <c r="F24" s="12">
        <f>E24*C24</f>
        <v>4794</v>
      </c>
      <c r="G24" s="13">
        <f t="shared" si="1"/>
        <v>7.0921985815602842E-2</v>
      </c>
    </row>
    <row r="25" spans="1:7" hidden="1" x14ac:dyDescent="0.25">
      <c r="A25" t="s">
        <v>21</v>
      </c>
      <c r="B25" t="s">
        <v>4</v>
      </c>
      <c r="C25" s="11">
        <v>350</v>
      </c>
      <c r="D25">
        <v>15</v>
      </c>
      <c r="E25">
        <v>25.8</v>
      </c>
      <c r="F25" s="12">
        <f>E25*D8</f>
        <v>995.88000000000011</v>
      </c>
      <c r="G25" s="13">
        <f t="shared" si="1"/>
        <v>0.35144796561834757</v>
      </c>
    </row>
    <row r="26" spans="1:7" x14ac:dyDescent="0.25">
      <c r="A26" t="s">
        <v>22</v>
      </c>
      <c r="B26" t="s">
        <v>3</v>
      </c>
      <c r="C26" s="11">
        <v>310</v>
      </c>
      <c r="D26">
        <v>18</v>
      </c>
      <c r="E26">
        <v>32.299999999999997</v>
      </c>
      <c r="F26" s="12">
        <f>E26*C26</f>
        <v>10013</v>
      </c>
      <c r="G26" s="13">
        <f t="shared" si="1"/>
        <v>3.0959752321981424E-2</v>
      </c>
    </row>
    <row r="27" spans="1:7" hidden="1" x14ac:dyDescent="0.25">
      <c r="A27" s="1" t="s">
        <v>46</v>
      </c>
      <c r="B27" s="1" t="s">
        <v>5</v>
      </c>
      <c r="C27" s="15">
        <v>295</v>
      </c>
      <c r="D27" s="1">
        <v>23</v>
      </c>
      <c r="E27" s="1">
        <v>31.4</v>
      </c>
      <c r="F27" s="14">
        <f>E27*E8</f>
        <v>1265.4199999999998</v>
      </c>
      <c r="G27" s="13">
        <f t="shared" si="1"/>
        <v>0.23312418011411234</v>
      </c>
    </row>
    <row r="28" spans="1:7" hidden="1" x14ac:dyDescent="0.25">
      <c r="A28" t="s">
        <v>47</v>
      </c>
      <c r="B28" t="s">
        <v>49</v>
      </c>
      <c r="C28" s="11">
        <v>167</v>
      </c>
      <c r="D28">
        <v>24</v>
      </c>
      <c r="E28">
        <v>34.700000000000003</v>
      </c>
      <c r="F28" s="12">
        <f>E28*E8</f>
        <v>1398.41</v>
      </c>
      <c r="G28" s="13">
        <f t="shared" si="1"/>
        <v>0.11942134281076365</v>
      </c>
    </row>
    <row r="29" spans="1:7" hidden="1" x14ac:dyDescent="0.25">
      <c r="A29" t="s">
        <v>48</v>
      </c>
      <c r="B29" t="s">
        <v>3</v>
      </c>
      <c r="C29" s="11">
        <v>405</v>
      </c>
      <c r="D29">
        <v>27</v>
      </c>
      <c r="E29">
        <v>41.5</v>
      </c>
      <c r="F29" s="12">
        <f>E29*C8</f>
        <v>1888.25</v>
      </c>
      <c r="G29" s="13">
        <f t="shared" si="1"/>
        <v>0.21448431086985303</v>
      </c>
    </row>
    <row r="30" spans="1:7" x14ac:dyDescent="0.25">
      <c r="F30" s="11"/>
      <c r="G30" s="13"/>
    </row>
    <row r="31" spans="1:7" x14ac:dyDescent="0.25">
      <c r="D31" t="s">
        <v>50</v>
      </c>
      <c r="E31" s="6">
        <f>SUM(E10:E29)</f>
        <v>1170.8400000000004</v>
      </c>
      <c r="F31" s="11">
        <f>SUM(F10:F29)</f>
        <v>61172.732000000004</v>
      </c>
      <c r="G31" s="19">
        <f>SUM(G10:G29)</f>
        <v>14.135009062472681</v>
      </c>
    </row>
  </sheetData>
  <mergeCells count="3">
    <mergeCell ref="A1:H1"/>
    <mergeCell ref="A7:B7"/>
    <mergeCell ref="A8:B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F11" sqref="F11"/>
    </sheetView>
  </sheetViews>
  <sheetFormatPr defaultRowHeight="15" x14ac:dyDescent="0.25"/>
  <cols>
    <col min="1" max="1" width="17.28515625" customWidth="1"/>
    <col min="2" max="2" width="29.85546875" customWidth="1"/>
    <col min="3" max="3" width="24.85546875" customWidth="1"/>
    <col min="4" max="4" width="31.28515625" customWidth="1"/>
    <col min="5" max="5" width="29.7109375" bestFit="1" customWidth="1"/>
    <col min="6" max="6" width="36" bestFit="1" customWidth="1"/>
  </cols>
  <sheetData>
    <row r="3" spans="1:4" x14ac:dyDescent="0.25">
      <c r="A3" s="3" t="s">
        <v>45</v>
      </c>
      <c r="B3" t="s">
        <v>42</v>
      </c>
      <c r="C3" t="s">
        <v>43</v>
      </c>
      <c r="D3" t="s">
        <v>44</v>
      </c>
    </row>
    <row r="4" spans="1:4" x14ac:dyDescent="0.25">
      <c r="A4" s="4" t="s">
        <v>32</v>
      </c>
      <c r="B4" s="5">
        <v>4.5714285714285712</v>
      </c>
      <c r="C4" s="5">
        <v>4.2857142857142856</v>
      </c>
      <c r="D4" s="5">
        <v>4.4285714285714288</v>
      </c>
    </row>
    <row r="5" spans="1:4" x14ac:dyDescent="0.25">
      <c r="A5" s="4" t="s">
        <v>41</v>
      </c>
      <c r="B5" s="5">
        <v>4.5714285714285712</v>
      </c>
      <c r="C5" s="5">
        <v>4.2857142857142856</v>
      </c>
      <c r="D5" s="5">
        <v>4.4285714285714288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7" sqref="F17:G17"/>
    </sheetView>
  </sheetViews>
  <sheetFormatPr defaultRowHeight="15" x14ac:dyDescent="0.25"/>
  <cols>
    <col min="1" max="1" width="16.140625" customWidth="1"/>
    <col min="3" max="3" width="16" customWidth="1"/>
    <col min="4" max="4" width="13.5703125" customWidth="1"/>
    <col min="5" max="5" width="16" customWidth="1"/>
    <col min="7" max="7" width="20.7109375" customWidth="1"/>
    <col min="8" max="8" width="16.28515625" customWidth="1"/>
    <col min="9" max="9" width="31.140625" customWidth="1"/>
  </cols>
  <sheetData>
    <row r="1" spans="1:9" x14ac:dyDescent="0.25">
      <c r="A1" t="s">
        <v>25</v>
      </c>
      <c r="B1" t="s">
        <v>26</v>
      </c>
      <c r="C1" t="s">
        <v>27</v>
      </c>
      <c r="D1" t="s">
        <v>33</v>
      </c>
      <c r="E1" t="s">
        <v>28</v>
      </c>
      <c r="F1" t="s">
        <v>29</v>
      </c>
      <c r="G1" t="s">
        <v>30</v>
      </c>
      <c r="H1" t="s">
        <v>31</v>
      </c>
    </row>
    <row r="2" spans="1:9" x14ac:dyDescent="0.25">
      <c r="H2" t="str">
        <f>"&gt;=4"</f>
        <v>&gt;=4</v>
      </c>
    </row>
    <row r="6" spans="1:9" x14ac:dyDescent="0.25">
      <c r="I6">
        <v>4</v>
      </c>
    </row>
    <row r="7" spans="1:9" ht="30" x14ac:dyDescent="0.25">
      <c r="A7" t="s">
        <v>25</v>
      </c>
      <c r="B7" t="s">
        <v>26</v>
      </c>
      <c r="C7" t="s">
        <v>27</v>
      </c>
      <c r="D7" t="s">
        <v>33</v>
      </c>
      <c r="E7" t="s">
        <v>28</v>
      </c>
      <c r="F7" t="s">
        <v>29</v>
      </c>
      <c r="G7" t="s">
        <v>30</v>
      </c>
      <c r="H7" t="s">
        <v>31</v>
      </c>
      <c r="I7" s="1" t="str">
        <f>"Количеств оценок '"&amp;I6&amp;"',полученных в сессию:"&amp;SUBTOTAL(9,I8:I14)</f>
        <v>Количеств оценок '4',полученных в сессию:6</v>
      </c>
    </row>
    <row r="8" spans="1:9" x14ac:dyDescent="0.25">
      <c r="A8" t="s">
        <v>32</v>
      </c>
      <c r="B8">
        <v>206</v>
      </c>
      <c r="C8">
        <v>2</v>
      </c>
      <c r="D8" t="s">
        <v>35</v>
      </c>
      <c r="E8">
        <v>4</v>
      </c>
      <c r="F8">
        <v>4</v>
      </c>
      <c r="G8">
        <v>4</v>
      </c>
      <c r="H8">
        <f t="shared" ref="H8:H14" si="0">SUM(E8:G8)/3</f>
        <v>4</v>
      </c>
      <c r="I8">
        <v>1</v>
      </c>
    </row>
    <row r="9" spans="1:9" x14ac:dyDescent="0.25">
      <c r="A9" t="s">
        <v>32</v>
      </c>
      <c r="B9">
        <v>206</v>
      </c>
      <c r="C9">
        <v>4</v>
      </c>
      <c r="D9" t="s">
        <v>37</v>
      </c>
      <c r="E9">
        <v>5</v>
      </c>
      <c r="F9">
        <v>4</v>
      </c>
      <c r="G9">
        <v>5</v>
      </c>
      <c r="H9">
        <f t="shared" si="0"/>
        <v>4.666666666666667</v>
      </c>
      <c r="I9">
        <v>1</v>
      </c>
    </row>
    <row r="10" spans="1:9" x14ac:dyDescent="0.25">
      <c r="A10" t="s">
        <v>32</v>
      </c>
      <c r="B10">
        <v>206</v>
      </c>
      <c r="C10">
        <v>7</v>
      </c>
      <c r="D10" t="s">
        <v>40</v>
      </c>
      <c r="E10">
        <v>5</v>
      </c>
      <c r="F10">
        <v>4</v>
      </c>
      <c r="G10">
        <v>4</v>
      </c>
      <c r="H10">
        <f t="shared" si="0"/>
        <v>4.333333333333333</v>
      </c>
      <c r="I10">
        <v>1</v>
      </c>
    </row>
    <row r="11" spans="1:9" x14ac:dyDescent="0.25">
      <c r="A11" t="s">
        <v>32</v>
      </c>
      <c r="B11">
        <v>206</v>
      </c>
      <c r="C11">
        <v>6</v>
      </c>
      <c r="D11" t="s">
        <v>39</v>
      </c>
      <c r="E11">
        <v>4</v>
      </c>
      <c r="F11">
        <v>5</v>
      </c>
      <c r="G11">
        <v>4</v>
      </c>
      <c r="H11">
        <f t="shared" si="0"/>
        <v>4.333333333333333</v>
      </c>
      <c r="I11">
        <v>1</v>
      </c>
    </row>
    <row r="12" spans="1:9" x14ac:dyDescent="0.25">
      <c r="A12" t="s">
        <v>32</v>
      </c>
      <c r="B12">
        <v>206</v>
      </c>
      <c r="C12">
        <v>1</v>
      </c>
      <c r="D12" t="s">
        <v>34</v>
      </c>
      <c r="E12">
        <v>5</v>
      </c>
      <c r="F12">
        <v>4</v>
      </c>
      <c r="G12">
        <v>4</v>
      </c>
      <c r="H12">
        <f t="shared" si="0"/>
        <v>4.333333333333333</v>
      </c>
      <c r="I12">
        <v>1</v>
      </c>
    </row>
    <row r="13" spans="1:9" x14ac:dyDescent="0.25">
      <c r="A13" t="s">
        <v>32</v>
      </c>
      <c r="B13">
        <v>206</v>
      </c>
      <c r="C13">
        <v>3</v>
      </c>
      <c r="D13" t="s">
        <v>36</v>
      </c>
      <c r="E13">
        <v>4</v>
      </c>
      <c r="F13">
        <v>4</v>
      </c>
      <c r="G13">
        <v>5</v>
      </c>
      <c r="H13">
        <f t="shared" si="0"/>
        <v>4.333333333333333</v>
      </c>
      <c r="I13">
        <v>1</v>
      </c>
    </row>
    <row r="14" spans="1:9" x14ac:dyDescent="0.25">
      <c r="A14" t="s">
        <v>32</v>
      </c>
      <c r="B14">
        <v>206</v>
      </c>
      <c r="C14">
        <v>5</v>
      </c>
      <c r="D14" t="s">
        <v>38</v>
      </c>
      <c r="E14">
        <v>5</v>
      </c>
      <c r="F14">
        <v>5</v>
      </c>
      <c r="G14">
        <v>5</v>
      </c>
      <c r="H14">
        <f t="shared" si="0"/>
        <v>5</v>
      </c>
    </row>
    <row r="17" spans="6:7" x14ac:dyDescent="0.25">
      <c r="F17" s="18"/>
      <c r="G17" s="18"/>
    </row>
  </sheetData>
  <autoFilter ref="A7:H14">
    <sortState ref="A8:H14">
      <sortCondition descending="1" ref="D8:D14"/>
    </sortState>
  </autoFilter>
  <sortState ref="A8:H14">
    <sortCondition ref="C8:C14"/>
  </sortState>
  <mergeCells count="1">
    <mergeCell ref="F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Топливо</vt:lpstr>
      <vt:lpstr>Сводная таблица</vt:lpstr>
      <vt:lpstr>Итоги сессии</vt:lpstr>
      <vt:lpstr>'Итоги сессии'!Критерии</vt:lpstr>
      <vt:lpstr>Топливо!Критерии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2020-06-23T11:42:32Z</dcterms:modified>
</cp:coreProperties>
</file>