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465" windowWidth="25605" windowHeight="15465" tabRatio="874" activeTab="58"/>
  </bookViews>
  <sheets>
    <sheet name="1" sheetId="4" r:id="rId1"/>
    <sheet name="2" sheetId="5" r:id="rId2"/>
    <sheet name="3" sheetId="6" r:id="rId3"/>
    <sheet name="4" sheetId="9" r:id="rId4"/>
    <sheet name="5" sheetId="7" r:id="rId5"/>
    <sheet name="6" sheetId="72" r:id="rId6"/>
    <sheet name="7" sheetId="11" r:id="rId7"/>
    <sheet name="8" sheetId="13" r:id="rId8"/>
    <sheet name="9" sheetId="14" r:id="rId9"/>
    <sheet name="10" sheetId="16" r:id="rId10"/>
    <sheet name="11" sheetId="17" r:id="rId11"/>
    <sheet name="12" sheetId="18" r:id="rId12"/>
    <sheet name="13" sheetId="19" r:id="rId13"/>
    <sheet name="14" sheetId="20" r:id="rId14"/>
    <sheet name="15" sheetId="73" r:id="rId15"/>
    <sheet name="16" sheetId="74" r:id="rId16"/>
    <sheet name="17" sheetId="23" r:id="rId17"/>
    <sheet name="18" sheetId="24" r:id="rId18"/>
    <sheet name="19" sheetId="25" r:id="rId19"/>
    <sheet name="20" sheetId="26" r:id="rId20"/>
    <sheet name="21" sheetId="27" r:id="rId21"/>
    <sheet name="22" sheetId="28" r:id="rId22"/>
    <sheet name="23" sheetId="30" r:id="rId23"/>
    <sheet name="24" sheetId="31" r:id="rId24"/>
    <sheet name="25" sheetId="32" r:id="rId25"/>
    <sheet name="26" sheetId="33" r:id="rId26"/>
    <sheet name="27" sheetId="34" r:id="rId27"/>
    <sheet name="28" sheetId="35" r:id="rId28"/>
    <sheet name="29" sheetId="36" r:id="rId29"/>
    <sheet name="30" sheetId="37" r:id="rId30"/>
    <sheet name="31" sheetId="75" r:id="rId31"/>
    <sheet name="32" sheetId="39" r:id="rId32"/>
    <sheet name="33" sheetId="40" r:id="rId33"/>
    <sheet name="34" sheetId="41" r:id="rId34"/>
    <sheet name="35" sheetId="42" r:id="rId35"/>
    <sheet name="36" sheetId="43" r:id="rId36"/>
    <sheet name="37" sheetId="44" r:id="rId37"/>
    <sheet name="38" sheetId="77" r:id="rId38"/>
    <sheet name="39" sheetId="47" r:id="rId39"/>
    <sheet name="40" sheetId="48" r:id="rId40"/>
    <sheet name="41" sheetId="49" r:id="rId41"/>
    <sheet name="42" sheetId="50" r:id="rId42"/>
    <sheet name="43" sheetId="51" r:id="rId43"/>
    <sheet name="44" sheetId="52" r:id="rId44"/>
    <sheet name="45" sheetId="53" r:id="rId45"/>
    <sheet name="46" sheetId="54" r:id="rId46"/>
    <sheet name="47" sheetId="55" r:id="rId47"/>
    <sheet name="48" sheetId="57" r:id="rId48"/>
    <sheet name="49" sheetId="58" r:id="rId49"/>
    <sheet name="50" sheetId="78" r:id="rId50"/>
    <sheet name="51" sheetId="60" r:id="rId51"/>
    <sheet name="52" sheetId="61" r:id="rId52"/>
    <sheet name="53" sheetId="62" r:id="rId53"/>
    <sheet name="54" sheetId="63" r:id="rId54"/>
    <sheet name="55" sheetId="64" r:id="rId55"/>
    <sheet name="56" sheetId="65" r:id="rId56"/>
    <sheet name="57" sheetId="66" r:id="rId57"/>
    <sheet name="58" sheetId="67" r:id="rId58"/>
    <sheet name="59" sheetId="68" r:id="rId59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5" i="78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77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7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74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73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72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8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2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1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60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8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2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1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50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9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8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2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1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40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9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2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1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30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8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20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9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8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7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6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3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11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4" i="9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4" i="7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I2"/>
  <c r="L2"/>
  <c r="J4" i="6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I2"/>
  <c r="L2"/>
  <c r="J54" i="5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  <c r="J55" i="4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I2"/>
  <c r="L2"/>
</calcChain>
</file>

<file path=xl/sharedStrings.xml><?xml version="1.0" encoding="utf-8"?>
<sst xmlns="http://schemas.openxmlformats.org/spreadsheetml/2006/main" count="12746" uniqueCount="283">
  <si>
    <t>A benefit-aware on-demand provisioning approach for multi-tier applications in cloud computing</t>
  </si>
  <si>
    <t>DE</t>
  </si>
  <si>
    <t>Seção Avaliada</t>
  </si>
  <si>
    <t>Sub-seção</t>
  </si>
  <si>
    <t>Itens</t>
  </si>
  <si>
    <t>SIM</t>
  </si>
  <si>
    <t>NÃO</t>
  </si>
  <si>
    <t>PARC</t>
  </si>
  <si>
    <t>Título</t>
  </si>
  <si>
    <t>1.1</t>
  </si>
  <si>
    <t>O título apresenta o termo "Experimento"?</t>
  </si>
  <si>
    <t>x</t>
  </si>
  <si>
    <t>1.2</t>
  </si>
  <si>
    <t>O título apresenta o(s) tratamento(s) utilizado(s) no experimento?</t>
  </si>
  <si>
    <t>1.3</t>
  </si>
  <si>
    <t>O título apresenta a(s) variável(is) dependente(s) do experimento?</t>
  </si>
  <si>
    <t>Autoria</t>
  </si>
  <si>
    <t>2.1</t>
  </si>
  <si>
    <t>As informações de contato dos autores foi apresentada?</t>
  </si>
  <si>
    <t>Resumo</t>
  </si>
  <si>
    <t>Fundamentação</t>
  </si>
  <si>
    <t>3.1.1</t>
  </si>
  <si>
    <t>Apresenta a motivação da pesquisa?</t>
  </si>
  <si>
    <t>Objetivo</t>
  </si>
  <si>
    <t>3.2.1</t>
  </si>
  <si>
    <t xml:space="preserve">Descreve o objetivo da pesquisa? </t>
  </si>
  <si>
    <t>3.2.2</t>
  </si>
  <si>
    <t>Apresenta o objeto estudado?</t>
  </si>
  <si>
    <t>Ex: Algoritmo, Técnica, etc</t>
  </si>
  <si>
    <t>3.2.3</t>
  </si>
  <si>
    <t>Define o foco da pesquisa?</t>
  </si>
  <si>
    <t>Ex: Performance, custo , melhoria do SLA</t>
  </si>
  <si>
    <t>3.2.4</t>
  </si>
  <si>
    <t>Apresenta qual é a perspectiva (ponto de vista)?</t>
  </si>
  <si>
    <t>Ex: Provedor de Serviço, Cliente</t>
  </si>
  <si>
    <t>Método</t>
  </si>
  <si>
    <t>3.3.1</t>
  </si>
  <si>
    <t>Descreve o método da pesquisa?</t>
  </si>
  <si>
    <t>3.3.2</t>
  </si>
  <si>
    <t>Apresenta o desenho experimental?</t>
  </si>
  <si>
    <t>3.3.3</t>
  </si>
  <si>
    <t>Apresenta os critérios de seleção?</t>
  </si>
  <si>
    <t>3.3.4</t>
  </si>
  <si>
    <t>Descreve a coleta de dados?</t>
  </si>
  <si>
    <t>3.3.5</t>
  </si>
  <si>
    <t>Aborda os procedimentos de análise?</t>
  </si>
  <si>
    <t>Resultados</t>
  </si>
  <si>
    <t>3.4.1</t>
  </si>
  <si>
    <t>Apresenta os principais achados da pesquisa?</t>
  </si>
  <si>
    <t>Limitações</t>
  </si>
  <si>
    <t>3.5.1</t>
  </si>
  <si>
    <t>Apresenta as principais limitações da pesquisa?</t>
  </si>
  <si>
    <t>Conclusão</t>
  </si>
  <si>
    <t>3.6.1</t>
  </si>
  <si>
    <t>Apresenta o impacto dos resultados?</t>
  </si>
  <si>
    <t>Introdução</t>
  </si>
  <si>
    <t>Formulação do Problema</t>
  </si>
  <si>
    <t>4.1.1</t>
  </si>
  <si>
    <t>Apresenta o problema da pesquisa?</t>
  </si>
  <si>
    <t>Ex: Qual o problema, onde ele ocorre, quem observa e porque é importante resolvê-lo</t>
  </si>
  <si>
    <t>Objetivo da Pesquisa</t>
  </si>
  <si>
    <t>4.2.1</t>
  </si>
  <si>
    <t xml:space="preserve">Apresenta o objetivo da pesquisa? </t>
  </si>
  <si>
    <t xml:space="preserve">Ex: Analisar &lt;..&gt; com o propósito de &lt;...&gt; com respeito a sua &lt;...&gt; do ponto de vista de &lt;...&gt; no contexto de &lt;...&gt; </t>
  </si>
  <si>
    <t>Contexto da Pesquisa</t>
  </si>
  <si>
    <t>4.3.1</t>
  </si>
  <si>
    <t xml:space="preserve">Apresenta o contexto da pesquisa?
</t>
  </si>
  <si>
    <t>Exemplo: - tipo da aplicação (ex. real time)
- domínio da aplicação (ex. telecom)
- tipo da empresa (pequena/média/grande)
- experiência dos participantes
- restrições de tempo
- tamanho do projeto
- ferramentas</t>
  </si>
  <si>
    <t>5.1.1</t>
  </si>
  <si>
    <t>Descreve a tecnologia investigada?</t>
  </si>
  <si>
    <t>5.1.2</t>
  </si>
  <si>
    <t>Apresenta soluções alternativas ou compara tecnologias que tratam do mesmo problema?</t>
  </si>
  <si>
    <t>5.1.3</t>
  </si>
  <si>
    <t>Apresenta trabalhos relacionados?</t>
  </si>
  <si>
    <t>Apresentou em outra seção</t>
  </si>
  <si>
    <t>5.1.4</t>
  </si>
  <si>
    <t>Apresenta a relevância para a prática?</t>
  </si>
  <si>
    <t>Planejamento</t>
  </si>
  <si>
    <t>Objetivos</t>
  </si>
  <si>
    <t>6.1.1</t>
  </si>
  <si>
    <t>Define os objetivos do experimento?</t>
  </si>
  <si>
    <t>Unidades Experimentais</t>
  </si>
  <si>
    <t>6.2.1</t>
  </si>
  <si>
    <t>Descreve as unidades experimentais?</t>
  </si>
  <si>
    <t xml:space="preserve">Ex: Participantes, </t>
  </si>
  <si>
    <t>Materiais Experimentais</t>
  </si>
  <si>
    <t>6.3.1</t>
  </si>
  <si>
    <t xml:space="preserve">Descreve os materiais experimentais? </t>
  </si>
  <si>
    <t>Ex: (equipamentos / questionários / etc.)</t>
  </si>
  <si>
    <t>Atividades</t>
  </si>
  <si>
    <t>6.4.1</t>
  </si>
  <si>
    <t>Descreve as tarefas executadas?</t>
  </si>
  <si>
    <t>Hipóteses, Parâmetros e Variáveis</t>
  </si>
  <si>
    <t>6.5.1</t>
  </si>
  <si>
    <t>Apresenta as hipóteses?</t>
  </si>
  <si>
    <t>6.5.2</t>
  </si>
  <si>
    <t>Apresenta as variáveis dependentes?</t>
  </si>
  <si>
    <t>Ex: variável que está sendo medida</t>
  </si>
  <si>
    <t>6.5.3</t>
  </si>
  <si>
    <t>Apresenta as variáveis independentes?</t>
  </si>
  <si>
    <t>Ex: variável manipulada - tratamento, materiais, fatores de contexto</t>
  </si>
  <si>
    <t>6.5.4</t>
  </si>
  <si>
    <t>Descreve as métricas?</t>
  </si>
  <si>
    <t>Desenho Experimental</t>
  </si>
  <si>
    <t>6.6.1</t>
  </si>
  <si>
    <t>Procedimentos</t>
  </si>
  <si>
    <t>6.7.1</t>
  </si>
  <si>
    <t>Apresenta os instrumentos / materiais / ferramentas?</t>
  </si>
  <si>
    <t>6.7.2</t>
  </si>
  <si>
    <t>Descreve os procedimentos de execução do experimento?</t>
  </si>
  <si>
    <t>6.7.3</t>
  </si>
  <si>
    <t>Detalha como a coleta dos dados será realizada?</t>
  </si>
  <si>
    <t>Procedimentos de Análise</t>
  </si>
  <si>
    <t>6.8.1</t>
  </si>
  <si>
    <t>Descreve como a hipótese será testada?</t>
  </si>
  <si>
    <t>Execução</t>
  </si>
  <si>
    <t>Preparação</t>
  </si>
  <si>
    <t>7.1.1</t>
  </si>
  <si>
    <t>Descreve os procedimentos para a execução do experimento?</t>
  </si>
  <si>
    <t>Ex: cronograma / treinamento / adaptação de sistema / introdução de mecanismo de coleta</t>
  </si>
  <si>
    <t>Análises</t>
  </si>
  <si>
    <t>Estatística Descritiva</t>
  </si>
  <si>
    <t>8.1.1</t>
  </si>
  <si>
    <t>Apresenta os dados através de estatística descritiva?</t>
  </si>
  <si>
    <t>Ex: média, moda, variância, desvio padrão, etc.</t>
  </si>
  <si>
    <t>8.1.2</t>
  </si>
  <si>
    <t>Disponibiliza os dados brutos da pesquisa?</t>
  </si>
  <si>
    <t>Preparação dos Dados</t>
  </si>
  <si>
    <t>8.2.1</t>
  </si>
  <si>
    <t>Apresenta como os dados foram preparados?</t>
  </si>
  <si>
    <t>Teste de Hipótese</t>
  </si>
  <si>
    <t>8.3.1</t>
  </si>
  <si>
    <t>Apresenta a forma como os dados foram avaliados?</t>
  </si>
  <si>
    <t>8.3.2</t>
  </si>
  <si>
    <t>Mostra como o modelo de análise foi validado?</t>
  </si>
  <si>
    <t>Discussão</t>
  </si>
  <si>
    <t>Avaliação dos Resultados e Implicações</t>
  </si>
  <si>
    <t>9.1.1</t>
  </si>
  <si>
    <t>Os resultados das avaliações são apresentados?</t>
  </si>
  <si>
    <t>9.1.2</t>
  </si>
  <si>
    <t xml:space="preserve">Os resultados são relacionados à pesquisas anteriores? </t>
  </si>
  <si>
    <t>Ex: (Especialmente os estudos apresentados na Fundamentação)</t>
  </si>
  <si>
    <t>Ameaças à validade</t>
  </si>
  <si>
    <t>9.2.1</t>
  </si>
  <si>
    <t>As ameaças à validade foram direcionadas?</t>
  </si>
  <si>
    <t>Inferências</t>
  </si>
  <si>
    <t>9.3.1</t>
  </si>
  <si>
    <t>Os achados foram generalizados para um escopo mais abrangente?</t>
  </si>
  <si>
    <t>Lições Aprendidas</t>
  </si>
  <si>
    <t>9.4.1</t>
  </si>
  <si>
    <t>Apresenta experiências adquiridas durante a execução do experimento?</t>
  </si>
  <si>
    <t>Conclusões e Trabalhos Futuros</t>
  </si>
  <si>
    <t>10.1.1</t>
  </si>
  <si>
    <t>Apresenta um resumo conciso da pesquisa e seus resultados?</t>
  </si>
  <si>
    <t>Impacto</t>
  </si>
  <si>
    <t>10.2.1</t>
  </si>
  <si>
    <t>Descreve os impactos da pesquisa?</t>
  </si>
  <si>
    <t>Ex: custo / planejamento / qualidade</t>
  </si>
  <si>
    <t>Trabalhos Futuros</t>
  </si>
  <si>
    <t>10.3.1</t>
  </si>
  <si>
    <t>Aponta para trabalhos futuros?</t>
  </si>
  <si>
    <t>Apêndices</t>
  </si>
  <si>
    <t>11.1</t>
  </si>
  <si>
    <t>Acrescenta materiais experimentais?</t>
  </si>
  <si>
    <t>Ex: dados brutos / análise detalhada</t>
  </si>
  <si>
    <t>A Cost-Aware Elasticity Provisioning System for the Cloud</t>
  </si>
  <si>
    <r>
      <t>Institution:</t>
    </r>
    <r>
      <rPr>
        <sz val="9"/>
        <color rgb="FF333333"/>
        <rFont val="Verdana"/>
        <family val="2"/>
      </rPr>
      <t xml:space="preserve"> University of Massachusetss; IBM Watson Research Center</t>
    </r>
  </si>
  <si>
    <r>
      <t>Institution:</t>
    </r>
    <r>
      <rPr>
        <sz val="9"/>
        <color rgb="FF333333"/>
        <rFont val="Verdana"/>
        <family val="2"/>
      </rPr>
      <t xml:space="preserve"> National University of Defense Technology</t>
    </r>
  </si>
  <si>
    <t>A General Scalable and Elastic Content-based Publish/Subscribe Service</t>
  </si>
  <si>
    <r>
      <t>Institution:</t>
    </r>
    <r>
      <rPr>
        <sz val="9"/>
        <color rgb="FF333333"/>
        <rFont val="Verdana"/>
        <family val="2"/>
      </rPr>
      <t xml:space="preserve"> University of California Santa Barbara</t>
    </r>
  </si>
  <si>
    <t>A Pluggable Autoscaling Service for Open Cloud PaaS Systems</t>
  </si>
  <si>
    <t>A Language Support for Cloud Elasticity Management</t>
  </si>
  <si>
    <t>A virtualization based elastic model for high performance computing clusters in a Networked Control System</t>
  </si>
  <si>
    <t>Adaptive Load Balancing Algorithm Based on Prediction Model in Cloud Computing</t>
  </si>
  <si>
    <t>An analysis of elasticity in cloud computing environments based on allocation time and resources</t>
  </si>
  <si>
    <t>Auto-scaling emergency call centres using cloud resources to handle disasters</t>
  </si>
  <si>
    <t>Automated control for elastic storage</t>
  </si>
  <si>
    <t>Automated control of webserver performance in a cloud environment</t>
  </si>
  <si>
    <t>Automatic elasticity in OpenStack</t>
  </si>
  <si>
    <t>Automatic scaling of selective SPARQL joins using the TIRAMOLA system</t>
  </si>
  <si>
    <t>Autonomic resource provisioning for cloud-based software</t>
  </si>
  <si>
    <t>Autonomic resource provisioning in cloud systems with availability goals</t>
  </si>
  <si>
    <t>Benchmarking cloud serving systems with YCSB</t>
  </si>
  <si>
    <t>Benchmarking Private Cloud Performance with User-Centric Metrics</t>
  </si>
  <si>
    <t>Bursting the Cloud Data Bubble: Towards Transparent Storage Elasticity in IaaS Clouds</t>
  </si>
  <si>
    <t>Cloud PARTE: elastic complex event processing based on mobile actors</t>
  </si>
  <si>
    <t>Cloud Resource Auto-scaling System Based on Hidden Markov Model (HMM)</t>
  </si>
  <si>
    <t>Dynamic resource allocation using auto-negotiation in Haizea</t>
  </si>
  <si>
    <t>Dynamic resource allocation using virtual machines for cloud computing environment</t>
  </si>
  <si>
    <t>Dynamic scaling of call-stateful SIP services in the cloud</t>
  </si>
  <si>
    <t>Elastic data partitioning for cloud-based SQL processing systems</t>
  </si>
  <si>
    <t>Elastic management of web server clusters on distributed virtual infrastructures</t>
  </si>
  <si>
    <t>Elastic Scaling of a High-Throughput Content-Based Publish/Subscribe Engine</t>
  </si>
  <si>
    <t>Elastic VM for Cloud Resources Provisioning Optimization</t>
  </si>
  <si>
    <t>Elasticity Controller for Cloud-Based Key-Value Stores</t>
  </si>
  <si>
    <t>ElasTraS: An elastic, scalable, and self-managing transactional database for the cloud</t>
  </si>
  <si>
    <t>Enabling cost-aware and adaptive elasticity of multi-tier cloud applications</t>
  </si>
  <si>
    <t>Energy Management in IaaS Clouds: A Holistic Approach</t>
  </si>
  <si>
    <t>ERES: An Energy-Aware Real-Time Elastic Scheduling Algorithm in Clouds</t>
  </si>
  <si>
    <t>Evaluating and Optimizing Indexing Schemes for a Cloud-Based Elastic Key-Value Store</t>
  </si>
  <si>
    <t>Formal Modeling and Evaluation of Service-Based Business Process Elasticity in the Cloud</t>
  </si>
  <si>
    <t>Hierarchical self-optimization of SaaS applications in clouds</t>
  </si>
  <si>
    <t>How a consumer can measure elasticity for cloud platforms</t>
  </si>
  <si>
    <t>Lightweight Resource Scaling for Cloud Applications</t>
  </si>
  <si>
    <t>Measuring Prediction Sensitivity of a Cloud Auto-scaling System</t>
  </si>
  <si>
    <t>Merkat: A Market-Based SLO-Driven Cloud Platform</t>
  </si>
  <si>
    <t>MeT: workload aware elasticity for NoSQL</t>
  </si>
  <si>
    <t>Modeling for Dynamic Cloud Scheduling Via Migration of Virtual Machines</t>
  </si>
  <si>
    <t>Modeling Performance of Elasticity Rules for Cloud-Based Applications</t>
  </si>
  <si>
    <t>Non-Intrusive Elastic Query Processing in the Cloud</t>
  </si>
  <si>
    <t>OCSO: Off-the-cloud service optimization for green efficient service resource utilization</t>
  </si>
  <si>
    <t>Opportunistic Service Provisioning in the Cloud</t>
  </si>
  <si>
    <t>Optimal Cloud Resource Auto-Scaling for Web Applications</t>
  </si>
  <si>
    <t>Optimizations and Analysis of BSP Graph Processing Models on Public Clouds</t>
  </si>
  <si>
    <t>Profiling core operations for elasticity in cloud environments</t>
  </si>
  <si>
    <t>QoS-aware multi-cloud brokering for NGN services: Tangible benefits of elastic resource allocation mechanisms</t>
  </si>
  <si>
    <t>SaaS performance and scalability evaluation in clouds</t>
  </si>
  <si>
    <t>Scalable and elastic realtime click stream analysis using StreamMine3G</t>
  </si>
  <si>
    <t>Self-adaptive resource allocation for elastic process execution</t>
  </si>
  <si>
    <t>Self managing monitoring for highly elastic large scale cloud deployments</t>
  </si>
  <si>
    <t>SpringFS: bridging agility and performance in elastic distributed storage</t>
  </si>
  <si>
    <t>StackSync: bringing elasticity to dropbox-like file synchronization</t>
  </si>
  <si>
    <t>StreamCloud: An Elastic and Scalable Data Streaming System</t>
  </si>
  <si>
    <t>Supporting elasticity in OpenMP applications</t>
  </si>
  <si>
    <t>Towards non-intrusive elastic query processing in the cloud</t>
  </si>
  <si>
    <t>Vertical Scaling for Prioritized VMs Provisioning</t>
  </si>
  <si>
    <r>
      <t>Institution:</t>
    </r>
    <r>
      <rPr>
        <sz val="9"/>
        <color rgb="FF333333"/>
        <rFont val="Verdana"/>
        <family val="2"/>
      </rPr>
      <t xml:space="preserve"> INRIA; SIGMA Informatique</t>
    </r>
  </si>
  <si>
    <r>
      <t>Institution:</t>
    </r>
    <r>
      <rPr>
        <sz val="9"/>
        <color rgb="FF333333"/>
        <rFont val="Verdana"/>
        <family val="2"/>
      </rPr>
      <t xml:space="preserve"> Hohai University</t>
    </r>
  </si>
  <si>
    <r>
      <t>Institution:</t>
    </r>
    <r>
      <rPr>
        <sz val="9"/>
        <color rgb="FF333333"/>
        <rFont val="Verdana"/>
        <family val="2"/>
      </rPr>
      <t xml:space="preserve"> Universidade Federal do Ceará</t>
    </r>
  </si>
  <si>
    <r>
      <t>Institution:</t>
    </r>
    <r>
      <rPr>
        <sz val="9"/>
        <color rgb="FF333333"/>
        <rFont val="Verdana"/>
        <family val="2"/>
      </rPr>
      <t xml:space="preserve"> University of South Wales</t>
    </r>
  </si>
  <si>
    <r>
      <t>Institution:</t>
    </r>
    <r>
      <rPr>
        <sz val="9"/>
        <color rgb="FF333333"/>
        <rFont val="Verdana"/>
        <family val="2"/>
      </rPr>
      <t xml:space="preserve"> Duke University</t>
    </r>
  </si>
  <si>
    <r>
      <t>Institution:</t>
    </r>
    <r>
      <rPr>
        <sz val="9"/>
        <color rgb="FF333333"/>
        <rFont val="Verdana"/>
        <family val="2"/>
      </rPr>
      <t xml:space="preserve"> IIT Madras</t>
    </r>
  </si>
  <si>
    <r>
      <t>Institution:</t>
    </r>
    <r>
      <rPr>
        <sz val="9"/>
        <color rgb="FF333333"/>
        <rFont val="Verdana"/>
        <family val="2"/>
      </rPr>
      <t xml:space="preserve"> Universidade do Minho</t>
    </r>
  </si>
  <si>
    <r>
      <t>Institution:</t>
    </r>
    <r>
      <rPr>
        <sz val="9"/>
        <color rgb="FF333333"/>
        <rFont val="Verdana"/>
        <family val="2"/>
      </rPr>
      <t xml:space="preserve"> National Technical University of Athens</t>
    </r>
  </si>
  <si>
    <r>
      <t>Institution:</t>
    </r>
    <r>
      <rPr>
        <sz val="9"/>
        <color rgb="FF333333"/>
        <rFont val="Verdana"/>
        <family val="2"/>
      </rPr>
      <t xml:space="preserve"> Dublin City University</t>
    </r>
  </si>
  <si>
    <r>
      <t>Institution:</t>
    </r>
    <r>
      <rPr>
        <sz val="9"/>
        <color rgb="FF333333"/>
        <rFont val="Verdana"/>
        <family val="2"/>
      </rPr>
      <t xml:space="preserve"> IBM China Development Lab; IBM Toronto Software Lab</t>
    </r>
  </si>
  <si>
    <r>
      <t>Institution:</t>
    </r>
    <r>
      <rPr>
        <sz val="9"/>
        <color rgb="FF333333"/>
        <rFont val="Verdana"/>
        <family val="2"/>
      </rPr>
      <t xml:space="preserve"> IBM Research;University of Chicago;Argonne National Laboratory</t>
    </r>
  </si>
  <si>
    <r>
      <t>Institution:</t>
    </r>
    <r>
      <rPr>
        <sz val="9"/>
        <color rgb="FF333333"/>
        <rFont val="Verdana"/>
        <family val="2"/>
      </rPr>
      <t xml:space="preserve"> Vrije Universiteit Brussel</t>
    </r>
  </si>
  <si>
    <r>
      <t>Institution:</t>
    </r>
    <r>
      <rPr>
        <sz val="9"/>
        <color rgb="FF333333"/>
        <rFont val="Verdana"/>
        <family val="2"/>
      </rPr>
      <t xml:space="preserve"> Carleton University</t>
    </r>
  </si>
  <si>
    <r>
      <t>Institution:</t>
    </r>
    <r>
      <rPr>
        <sz val="9"/>
        <color rgb="FF333333"/>
        <rFont val="Verdana"/>
        <family val="2"/>
      </rPr>
      <t xml:space="preserve"> The LNMIIT; Central University of Rajasthan</t>
    </r>
  </si>
  <si>
    <r>
      <t>Institution:</t>
    </r>
    <r>
      <rPr>
        <sz val="9"/>
        <color rgb="FF333333"/>
        <rFont val="Verdana"/>
        <family val="2"/>
      </rPr>
      <t xml:space="preserve"> Peking University</t>
    </r>
  </si>
  <si>
    <r>
      <t>Institution:</t>
    </r>
    <r>
      <rPr>
        <sz val="9"/>
        <color rgb="FF333333"/>
        <rFont val="Verdana"/>
        <family val="2"/>
      </rPr>
      <t xml:space="preserve"> University of Hawaii at Manoa</t>
    </r>
  </si>
  <si>
    <r>
      <t>Institution:</t>
    </r>
    <r>
      <rPr>
        <sz val="9"/>
        <color rgb="FF333333"/>
        <rFont val="Verdana"/>
        <family val="2"/>
      </rPr>
      <t xml:space="preserve"> Universidad Complutense de Madrid</t>
    </r>
  </si>
  <si>
    <r>
      <t>Institution:</t>
    </r>
    <r>
      <rPr>
        <sz val="9"/>
        <color rgb="FF333333"/>
        <rFont val="Verdana"/>
        <family val="2"/>
      </rPr>
      <t xml:space="preserve"> Potsdam University</t>
    </r>
  </si>
  <si>
    <r>
      <t>Institution:</t>
    </r>
    <r>
      <rPr>
        <sz val="9"/>
        <color rgb="FF333333"/>
        <rFont val="Verdana"/>
        <family val="2"/>
      </rPr>
      <t>University of California Santa Barbara</t>
    </r>
  </si>
  <si>
    <r>
      <t>Institution:</t>
    </r>
    <r>
      <rPr>
        <sz val="9"/>
        <color rgb="FF333333"/>
        <rFont val="Verdana"/>
        <family val="2"/>
      </rPr>
      <t xml:space="preserve"> Imperial College London</t>
    </r>
  </si>
  <si>
    <r>
      <t>Institution:</t>
    </r>
    <r>
      <rPr>
        <sz val="9"/>
        <color rgb="FF333333"/>
        <rFont val="Verdana"/>
        <family val="2"/>
      </rPr>
      <t xml:space="preserve"> EDF R&amp;D;INRIA Centre Rennes;INSA Rennes</t>
    </r>
  </si>
  <si>
    <r>
      <t>Institution:</t>
    </r>
    <r>
      <rPr>
        <sz val="9"/>
        <color rgb="FF333333"/>
        <rFont val="Verdana"/>
        <family val="2"/>
      </rPr>
      <t xml:space="preserve"> INESC TEC;Universidade do Minho</t>
    </r>
  </si>
  <si>
    <r>
      <t>Institution:</t>
    </r>
    <r>
      <rPr>
        <sz val="9"/>
        <color rgb="FF333333"/>
        <rFont val="Verdana"/>
        <family val="2"/>
      </rPr>
      <t xml:space="preserve"> Umea University</t>
    </r>
  </si>
  <si>
    <r>
      <t>Institution:</t>
    </r>
    <r>
      <rPr>
        <sz val="9"/>
        <color rgb="FF333333"/>
        <rFont val="Verdana"/>
        <family val="2"/>
      </rPr>
      <t xml:space="preserve"> Universidade Federal do Ceará;University of Alberta</t>
    </r>
  </si>
  <si>
    <t>Institution:</t>
  </si>
  <si>
    <r>
      <t>Institution:</t>
    </r>
    <r>
      <rPr>
        <sz val="9"/>
        <color rgb="FF333333"/>
        <rFont val="Verdana"/>
        <family val="2"/>
      </rPr>
      <t xml:space="preserve"> </t>
    </r>
  </si>
  <si>
    <r>
      <t>Institution:</t>
    </r>
    <r>
      <rPr>
        <sz val="9"/>
        <color rgb="FF333333"/>
        <rFont val="Verdana"/>
        <family val="2"/>
      </rPr>
      <t xml:space="preserve"> University of Technology Sydney</t>
    </r>
  </si>
  <si>
    <r>
      <t>Institution:</t>
    </r>
    <r>
      <rPr>
        <sz val="9"/>
        <color rgb="FF333333"/>
        <rFont val="Verdana"/>
        <family val="2"/>
      </rPr>
      <t xml:space="preserve"> University of South California</t>
    </r>
  </si>
  <si>
    <r>
      <t>Country of Institution:</t>
    </r>
    <r>
      <rPr>
        <sz val="11"/>
        <color theme="1"/>
        <rFont val="Calibri"/>
        <family val="2"/>
        <scheme val="minor"/>
      </rPr>
      <t xml:space="preserve"> USA</t>
    </r>
  </si>
  <si>
    <r>
      <t>Institution:</t>
    </r>
    <r>
      <rPr>
        <sz val="9"/>
        <color rgb="FF333333"/>
        <rFont val="Verdana"/>
        <family val="2"/>
      </rPr>
      <t xml:space="preserve"> Universidade Federal de Pernambuco; Universidade Federal do ABC</t>
    </r>
  </si>
  <si>
    <r>
      <t>Institution:</t>
    </r>
    <r>
      <rPr>
        <sz val="9"/>
        <color rgb="FF333333"/>
        <rFont val="Verdana"/>
        <family val="2"/>
      </rPr>
      <t xml:space="preserve"> Technische Universitat Berlin; Fraunhofer FOKUS Institute</t>
    </r>
  </si>
  <si>
    <r>
      <t>Institution:</t>
    </r>
    <r>
      <rPr>
        <sz val="9"/>
        <color rgb="FF333333"/>
        <rFont val="Verdana"/>
        <family val="2"/>
      </rPr>
      <t xml:space="preserve"> Technische Universitat Dresden;Universidade Federal de Campina Grande</t>
    </r>
  </si>
  <si>
    <t>Country of Institution: Alemanha;Brasil</t>
  </si>
  <si>
    <t xml:space="preserve">Source: </t>
  </si>
  <si>
    <r>
      <t>Institution:</t>
    </r>
    <r>
      <rPr>
        <sz val="9"/>
        <color rgb="FF333333"/>
        <rFont val="Verdana"/>
        <family val="2"/>
      </rPr>
      <t xml:space="preserve"> Vienna University of Technology;University of South Wales</t>
    </r>
  </si>
  <si>
    <t>Country of Institution: Áustria;Austrália</t>
  </si>
  <si>
    <r>
      <t>Authors:</t>
    </r>
    <r>
      <rPr>
        <sz val="11"/>
        <color theme="1"/>
        <rFont val="Calibri"/>
        <family val="2"/>
        <scheme val="minor"/>
      </rPr>
      <t xml:space="preserve"> Lianghong Xu; James Cipar; Elie Krevat; Alexey Tumanov;Nitin Gupta; Michael Kozuch;Gregory Ganger</t>
    </r>
  </si>
  <si>
    <r>
      <t>Institution:</t>
    </r>
    <r>
      <rPr>
        <sz val="9"/>
        <color rgb="FF333333"/>
        <rFont val="Verdana"/>
        <family val="2"/>
      </rPr>
      <t xml:space="preserve"> Carnegie Mellon University, Intel Labs</t>
    </r>
  </si>
  <si>
    <t>Country of Institution: Estados Unidos</t>
  </si>
  <si>
    <r>
      <t>Publication Year:</t>
    </r>
    <r>
      <rPr>
        <sz val="11"/>
        <color theme="1"/>
        <rFont val="Calibri"/>
        <family val="2"/>
        <scheme val="minor"/>
      </rPr>
      <t xml:space="preserve"> 2014</t>
    </r>
  </si>
  <si>
    <r>
      <t>Authors:</t>
    </r>
    <r>
      <rPr>
        <sz val="11"/>
        <color theme="1"/>
        <rFont val="Calibri"/>
        <family val="2"/>
        <scheme val="minor"/>
      </rPr>
      <t xml:space="preserve"> Pedro Lopez;Marc Sanchez-Artigas;Sergi Toda;Cristian Cotes;John Lenton</t>
    </r>
  </si>
  <si>
    <r>
      <t>Institution:</t>
    </r>
    <r>
      <rPr>
        <sz val="9"/>
        <color rgb="FF333333"/>
        <rFont val="Verdana"/>
        <family val="2"/>
      </rPr>
      <t xml:space="preserve"> Universitat Roviea I Virgili; Canonical Ltd.</t>
    </r>
  </si>
  <si>
    <t>Country of Institution: Espanha, Inglaterra</t>
  </si>
  <si>
    <r>
      <t>Authors:</t>
    </r>
    <r>
      <rPr>
        <sz val="11"/>
        <color theme="1"/>
        <rFont val="Calibri"/>
        <family val="2"/>
        <scheme val="minor"/>
      </rPr>
      <t xml:space="preserve"> Vincenzo Gulinsano; Ricardo Jimenez-Peris;Marta Patiño-Martinez;Claudio Soriente;Patrick Valduriez</t>
    </r>
  </si>
  <si>
    <r>
      <t>Institution:</t>
    </r>
    <r>
      <rPr>
        <sz val="9"/>
        <color rgb="FF333333"/>
        <rFont val="Verdana"/>
        <family val="2"/>
      </rPr>
      <t xml:space="preserve"> Universidad Politécnica de Madrid; University Montpellier 2</t>
    </r>
  </si>
  <si>
    <t>Country of Institution: Espanha, França</t>
  </si>
  <si>
    <r>
      <t>Publication Year:</t>
    </r>
    <r>
      <rPr>
        <sz val="11"/>
        <color theme="1"/>
        <rFont val="Calibri"/>
        <family val="2"/>
        <scheme val="minor"/>
      </rPr>
      <t xml:space="preserve"> 2012</t>
    </r>
  </si>
  <si>
    <r>
      <t>Authors:</t>
    </r>
    <r>
      <rPr>
        <sz val="11"/>
        <color theme="1"/>
        <rFont val="Calibri"/>
        <family val="2"/>
        <scheme val="minor"/>
      </rPr>
      <t xml:space="preserve"> Guilherme Galante; Luis Bona</t>
    </r>
  </si>
  <si>
    <r>
      <t>Institution:</t>
    </r>
    <r>
      <rPr>
        <sz val="9"/>
        <color rgb="FF333333"/>
        <rFont val="Verdana"/>
        <family val="2"/>
      </rPr>
      <t xml:space="preserve"> Universidade Federal do Paraná</t>
    </r>
  </si>
  <si>
    <t>Country of Institution: Brasil</t>
  </si>
  <si>
    <r>
      <t>Authors:</t>
    </r>
    <r>
      <rPr>
        <sz val="11"/>
        <color theme="1"/>
        <rFont val="Calibri"/>
        <family val="2"/>
        <scheme val="minor"/>
      </rPr>
      <t xml:space="preserve"> Ticiana Silva; Mário Nascimento; José Macêdo; Flávio Sousa; Javam Machado</t>
    </r>
  </si>
  <si>
    <r>
      <t>Institution:</t>
    </r>
    <r>
      <rPr>
        <sz val="9"/>
        <color rgb="FF333333"/>
        <rFont val="Verdana"/>
        <family val="2"/>
      </rPr>
      <t xml:space="preserve"> Universidade Federal do Ceará; University of Alberta</t>
    </r>
  </si>
  <si>
    <t>Country of Institution: Brasil, Canadá</t>
  </si>
  <si>
    <r>
      <t>Authors:</t>
    </r>
    <r>
      <rPr>
        <sz val="11"/>
        <color theme="1"/>
        <rFont val="Calibri"/>
        <family val="2"/>
        <scheme val="minor"/>
      </rPr>
      <t xml:space="preserve"> Lenar Yazdanov, Christof Fetzer</t>
    </r>
  </si>
  <si>
    <r>
      <t>Institution:</t>
    </r>
    <r>
      <rPr>
        <sz val="9"/>
        <color rgb="FF333333"/>
        <rFont val="Verdana"/>
        <family val="2"/>
      </rPr>
      <t xml:space="preserve"> TU Dresden</t>
    </r>
  </si>
  <si>
    <r>
      <t>Country of Institution:</t>
    </r>
    <r>
      <rPr>
        <sz val="11"/>
        <color theme="1"/>
        <rFont val="Calibri"/>
        <family val="2"/>
        <scheme val="minor"/>
      </rPr>
      <t xml:space="preserve"> Alemanha</t>
    </r>
  </si>
  <si>
    <r>
      <t xml:space="preserve">Source: </t>
    </r>
    <r>
      <rPr>
        <sz val="11"/>
        <color theme="1"/>
        <rFont val="Calibri"/>
        <family val="2"/>
        <scheme val="minor"/>
      </rPr>
      <t>IEEE</t>
    </r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</si>
</sst>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 (Corpo)"/>
    </font>
    <font>
      <sz val="12"/>
      <color rgb="FF9C6500"/>
      <name val="Calibri"/>
      <family val="2"/>
      <charset val="204"/>
      <scheme val="minor"/>
    </font>
    <font>
      <sz val="9"/>
      <color rgb="FF333333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1" applyNumberFormat="0" applyAlignment="0" applyProtection="0"/>
    <xf numFmtId="0" fontId="11" fillId="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4" borderId="3" xfId="0" applyFont="1" applyFill="1" applyBorder="1" applyAlignment="1"/>
    <xf numFmtId="0" fontId="6" fillId="0" borderId="4" xfId="0" applyFont="1" applyBorder="1"/>
    <xf numFmtId="0" fontId="6" fillId="0" borderId="5" xfId="0" applyFont="1" applyBorder="1"/>
    <xf numFmtId="9" fontId="7" fillId="0" borderId="6" xfId="1" applyFont="1" applyBorder="1"/>
    <xf numFmtId="0" fontId="8" fillId="3" borderId="1" xfId="2" applyFont="1" applyAlignment="1">
      <alignment horizontal="center"/>
    </xf>
    <xf numFmtId="0" fontId="8" fillId="3" borderId="1" xfId="2" applyFont="1"/>
    <xf numFmtId="0" fontId="8" fillId="3" borderId="7" xfId="2" applyFont="1" applyBorder="1"/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/>
    </xf>
    <xf numFmtId="0" fontId="0" fillId="5" borderId="6" xfId="0" applyFill="1" applyBorder="1"/>
    <xf numFmtId="0" fontId="0" fillId="5" borderId="3" xfId="0" applyFill="1" applyBorder="1"/>
    <xf numFmtId="0" fontId="0" fillId="6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/>
    <xf numFmtId="0" fontId="0" fillId="0" borderId="3" xfId="0" applyBorder="1"/>
    <xf numFmtId="0" fontId="0" fillId="5" borderId="6" xfId="0" applyFill="1" applyBorder="1" applyAlignment="1">
      <alignment wrapText="1"/>
    </xf>
    <xf numFmtId="0" fontId="0" fillId="5" borderId="0" xfId="0" applyFill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 wrapText="1"/>
    </xf>
    <xf numFmtId="0" fontId="3" fillId="0" borderId="0" xfId="0" applyFont="1"/>
    <xf numFmtId="0" fontId="3" fillId="0" borderId="6" xfId="0" applyFont="1" applyBorder="1"/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3" xfId="0" applyFont="1" applyBorder="1"/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6" xfId="0" applyFill="1" applyBorder="1" applyAlignment="1">
      <alignment vertical="center" wrapText="1"/>
    </xf>
    <xf numFmtId="0" fontId="11" fillId="2" borderId="6" xfId="3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8" fillId="3" borderId="1" xfId="2" applyFont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6" fillId="4" borderId="2" xfId="0" applyFont="1" applyFill="1" applyBorder="1" applyAlignment="1">
      <alignment horizontal="center"/>
    </xf>
    <xf numFmtId="0" fontId="8" fillId="3" borderId="1" xfId="2" applyFont="1" applyAlignment="1">
      <alignment horizontal="center"/>
    </xf>
    <xf numFmtId="0" fontId="8" fillId="3" borderId="1" xfId="2" applyFont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4">
    <cellStyle name="Entrada" xfId="2" builtinId="20"/>
    <cellStyle name="Neutra 2" xfId="3"/>
    <cellStyle name="Normal" xfId="0" builtinId="0"/>
    <cellStyle name="Porcentagem" xfId="1" builtinId="5"/>
  </cellStyles>
  <dxfs count="1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M55"/>
  <sheetViews>
    <sheetView topLeftCell="A26" zoomScale="130" zoomScaleNormal="130" zoomScalePageLayoutView="130" workbookViewId="0">
      <selection activeCell="A26" sqref="A1:XFD1048576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737</v>
      </c>
      <c r="C2" s="65" t="s">
        <v>0</v>
      </c>
      <c r="D2" s="65"/>
      <c r="E2" s="65"/>
      <c r="F2" s="65"/>
      <c r="G2" s="65"/>
      <c r="H2" s="65"/>
      <c r="I2" s="3">
        <f>SUM(J4:J55)</f>
        <v>23</v>
      </c>
      <c r="J2" s="4" t="s">
        <v>1</v>
      </c>
      <c r="K2" s="5">
        <v>57</v>
      </c>
      <c r="L2" s="6">
        <f>I2/K2</f>
        <v>0.40350877192982454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5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/>
      <c r="I7" s="14" t="s">
        <v>11</v>
      </c>
      <c r="J7">
        <f t="shared" si="0"/>
        <v>0.5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4.25" customHeight="1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/>
      <c r="H26" s="13"/>
      <c r="I26" s="12" t="s">
        <v>11</v>
      </c>
      <c r="J26">
        <f t="shared" si="0"/>
        <v>0.5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/>
      <c r="H38" s="18" t="s">
        <v>11</v>
      </c>
      <c r="I38" s="17"/>
      <c r="J38">
        <f t="shared" si="0"/>
        <v>0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4">
        <v>7</v>
      </c>
      <c r="C41" s="35" t="s">
        <v>115</v>
      </c>
      <c r="D41" s="25" t="s">
        <v>116</v>
      </c>
      <c r="E41" s="10" t="s">
        <v>117</v>
      </c>
      <c r="F41" s="26" t="s">
        <v>118</v>
      </c>
      <c r="G41" s="12"/>
      <c r="H41" s="13" t="s">
        <v>11</v>
      </c>
      <c r="I41" s="12"/>
      <c r="J41">
        <f t="shared" si="0"/>
        <v>0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 t="s">
        <v>11</v>
      </c>
      <c r="H42" s="18"/>
      <c r="I42" s="17"/>
      <c r="J42">
        <f t="shared" si="0"/>
        <v>1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25" t="s">
        <v>145</v>
      </c>
      <c r="E50" s="10" t="s">
        <v>146</v>
      </c>
      <c r="F50" s="26" t="s">
        <v>147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46"/>
      <c r="C51" s="49"/>
      <c r="D51" s="25" t="s">
        <v>148</v>
      </c>
      <c r="E51" s="10" t="s">
        <v>149</v>
      </c>
      <c r="F51" s="26" t="s">
        <v>150</v>
      </c>
      <c r="G51" s="12"/>
      <c r="H51" s="13" t="s">
        <v>11</v>
      </c>
      <c r="I51" s="12"/>
      <c r="J51">
        <f t="shared" si="0"/>
        <v>0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/>
      <c r="H54" s="18" t="s">
        <v>11</v>
      </c>
      <c r="I54" s="17"/>
      <c r="J54">
        <f t="shared" si="0"/>
        <v>0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3" sqref="G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240</v>
      </c>
      <c r="C2" s="68" t="s">
        <v>176</v>
      </c>
      <c r="D2" s="65"/>
      <c r="E2" s="65"/>
      <c r="F2" s="65"/>
      <c r="G2" s="65"/>
      <c r="H2" s="65"/>
      <c r="I2" s="3">
        <f>SUM(J4:J54)</f>
        <v>27.5</v>
      </c>
      <c r="J2" s="4" t="s">
        <v>1</v>
      </c>
      <c r="K2" s="5">
        <v>51</v>
      </c>
      <c r="L2" s="6">
        <f>I2/K2</f>
        <v>0.53921568627450978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230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89" priority="2">
      <formula>AND($G4="",$H4="",$I4="")</formula>
    </cfRule>
  </conditionalFormatting>
  <conditionalFormatting sqref="J5">
    <cfRule type="expression" dxfId="88" priority="1">
      <formula>AND($G5="",$H5="",$I5="")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3" sqref="I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73</v>
      </c>
      <c r="C2" s="68" t="s">
        <v>177</v>
      </c>
      <c r="D2" s="65"/>
      <c r="E2" s="65"/>
      <c r="F2" s="65"/>
      <c r="G2" s="65"/>
      <c r="H2" s="65"/>
      <c r="I2" s="3">
        <f>SUM(J4:J54)</f>
        <v>17.5</v>
      </c>
      <c r="J2" s="4" t="s">
        <v>1</v>
      </c>
      <c r="K2" s="5">
        <v>51</v>
      </c>
      <c r="L2" s="6">
        <f>I2/K2</f>
        <v>0.34313725490196079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/>
      <c r="H25" s="13" t="s">
        <v>11</v>
      </c>
      <c r="I25" s="12"/>
      <c r="J25">
        <f t="shared" si="0"/>
        <v>0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/>
      <c r="H26" s="13" t="s">
        <v>11</v>
      </c>
      <c r="I26" s="12"/>
      <c r="J26">
        <f t="shared" si="0"/>
        <v>0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/>
      <c r="H33" s="18" t="s">
        <v>11</v>
      </c>
      <c r="I33" s="17"/>
      <c r="J33">
        <f t="shared" si="0"/>
        <v>0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231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87" priority="2">
      <formula>AND($G4="",$H4="",$I4="")</formula>
    </cfRule>
  </conditionalFormatting>
  <conditionalFormatting sqref="J5">
    <cfRule type="expression" dxfId="86" priority="1">
      <formula>AND($G5="",$H5="",$I5="")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1:M61"/>
  <sheetViews>
    <sheetView topLeftCell="A18" workbookViewId="0">
      <selection activeCell="K23" sqref="K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529</v>
      </c>
      <c r="C2" s="68" t="s">
        <v>178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/>
      <c r="I30" s="17" t="s">
        <v>11</v>
      </c>
      <c r="J30">
        <f t="shared" si="0"/>
        <v>0.5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232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85" priority="2">
      <formula>AND($G4="",$H4="",$I4="")</formula>
    </cfRule>
  </conditionalFormatting>
  <conditionalFormatting sqref="J5">
    <cfRule type="expression" dxfId="84" priority="1">
      <formula>AND($G5="",$H5="",$I5="")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J4" sqref="J4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526</v>
      </c>
      <c r="C2" s="68" t="s">
        <v>179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233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83" priority="2">
      <formula>AND($G4="",$H4="",$I4="")</formula>
    </cfRule>
  </conditionalFormatting>
  <conditionalFormatting sqref="J5">
    <cfRule type="expression" dxfId="82" priority="1">
      <formula>AND($G5="",$H5="",$I5="")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H3" sqref="H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434</v>
      </c>
      <c r="C2" s="68" t="s">
        <v>180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 t="s">
        <v>11</v>
      </c>
      <c r="H48" s="13"/>
      <c r="I48" s="12"/>
      <c r="J48">
        <f t="shared" si="0"/>
        <v>1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234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81" priority="2">
      <formula>AND($G4="",$H4="",$I4="")</formula>
    </cfRule>
  </conditionalFormatting>
  <conditionalFormatting sqref="J5">
    <cfRule type="expression" dxfId="80" priority="1">
      <formula>AND($G5="",$H5="",$I5="")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1:M55"/>
  <sheetViews>
    <sheetView zoomScale="90" zoomScaleNormal="90" zoomScalePageLayoutView="120" workbookViewId="0">
      <selection activeCell="F27" sqref="F27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1044</v>
      </c>
      <c r="C2" s="65" t="s">
        <v>181</v>
      </c>
      <c r="D2" s="65"/>
      <c r="E2" s="65"/>
      <c r="F2" s="65"/>
      <c r="G2" s="65"/>
      <c r="H2" s="65"/>
      <c r="I2" s="3">
        <f>SUM(J4:J55)</f>
        <v>27</v>
      </c>
      <c r="J2" s="4" t="s">
        <v>1</v>
      </c>
      <c r="K2" s="5">
        <v>57</v>
      </c>
      <c r="L2" s="6">
        <f>I2/K2</f>
        <v>0.47368421052631576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4.25" customHeight="1" thickBot="1">
      <c r="B21" s="51">
        <v>4</v>
      </c>
      <c r="C21" s="54" t="s">
        <v>55</v>
      </c>
      <c r="D21" s="33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33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33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33" t="s">
        <v>80</v>
      </c>
      <c r="G28" s="17"/>
      <c r="H28" s="18"/>
      <c r="I28" s="17" t="s">
        <v>11</v>
      </c>
      <c r="J28">
        <f t="shared" si="0"/>
        <v>0.5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33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33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/>
      <c r="I36" s="17" t="s">
        <v>11</v>
      </c>
      <c r="J36">
        <f t="shared" si="0"/>
        <v>0.5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 t="s">
        <v>11</v>
      </c>
      <c r="H38" s="18"/>
      <c r="I38" s="17"/>
      <c r="J38">
        <f t="shared" si="0"/>
        <v>1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4">
        <v>7</v>
      </c>
      <c r="C41" s="35" t="s">
        <v>115</v>
      </c>
      <c r="D41" s="25" t="s">
        <v>116</v>
      </c>
      <c r="E41" s="10" t="s">
        <v>117</v>
      </c>
      <c r="F41" s="26" t="s">
        <v>118</v>
      </c>
      <c r="G41" s="12" t="s">
        <v>11</v>
      </c>
      <c r="H41" s="13"/>
      <c r="I41" s="12"/>
      <c r="J41">
        <f t="shared" si="0"/>
        <v>1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 t="s">
        <v>11</v>
      </c>
      <c r="H42" s="18"/>
      <c r="I42" s="17"/>
      <c r="J42">
        <f t="shared" si="0"/>
        <v>1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25" t="s">
        <v>145</v>
      </c>
      <c r="E50" s="10" t="s">
        <v>146</v>
      </c>
      <c r="F50" s="26" t="s">
        <v>147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46"/>
      <c r="C51" s="49"/>
      <c r="D51" s="25" t="s">
        <v>148</v>
      </c>
      <c r="E51" s="10" t="s">
        <v>149</v>
      </c>
      <c r="F51" s="26" t="s">
        <v>150</v>
      </c>
      <c r="G51" s="12"/>
      <c r="H51" s="13" t="s">
        <v>11</v>
      </c>
      <c r="I51" s="12"/>
      <c r="J51">
        <f t="shared" si="0"/>
        <v>0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 t="s">
        <v>11</v>
      </c>
      <c r="H54" s="18"/>
      <c r="I54" s="17"/>
      <c r="J54">
        <f t="shared" si="0"/>
        <v>1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M55"/>
  <sheetViews>
    <sheetView zoomScale="90" zoomScaleNormal="90" zoomScalePageLayoutView="120" workbookViewId="0">
      <selection activeCell="F26" sqref="F26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312</v>
      </c>
      <c r="C2" s="65" t="s">
        <v>182</v>
      </c>
      <c r="D2" s="65"/>
      <c r="E2" s="65"/>
      <c r="F2" s="65"/>
      <c r="G2" s="65"/>
      <c r="H2" s="65"/>
      <c r="I2" s="3">
        <f>SUM(J4:J55)</f>
        <v>22.5</v>
      </c>
      <c r="J2" s="4" t="s">
        <v>1</v>
      </c>
      <c r="K2" s="5">
        <v>57</v>
      </c>
      <c r="L2" s="6">
        <f>I2/K2</f>
        <v>0.39473684210526316</v>
      </c>
    </row>
    <row r="3" spans="2:13" ht="15.75" thickBot="1">
      <c r="B3" s="66" t="s">
        <v>2</v>
      </c>
      <c r="C3" s="66"/>
      <c r="D3" s="43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4.25" customHeight="1" thickBot="1">
      <c r="B21" s="51">
        <v>4</v>
      </c>
      <c r="C21" s="54" t="s">
        <v>55</v>
      </c>
      <c r="D21" s="42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42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42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41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41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41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42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42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42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/>
      <c r="H38" s="18" t="s">
        <v>11</v>
      </c>
      <c r="I38" s="17"/>
      <c r="J38">
        <f t="shared" si="0"/>
        <v>0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9">
        <v>7</v>
      </c>
      <c r="C41" s="40" t="s">
        <v>115</v>
      </c>
      <c r="D41" s="41" t="s">
        <v>116</v>
      </c>
      <c r="E41" s="10" t="s">
        <v>117</v>
      </c>
      <c r="F41" s="26" t="s">
        <v>118</v>
      </c>
      <c r="G41" s="12"/>
      <c r="H41" s="13"/>
      <c r="I41" s="12" t="s">
        <v>11</v>
      </c>
      <c r="J41">
        <f t="shared" si="0"/>
        <v>0.5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/>
      <c r="H42" s="18" t="s">
        <v>11</v>
      </c>
      <c r="I42" s="17"/>
      <c r="J42">
        <f t="shared" si="0"/>
        <v>0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41" t="s">
        <v>145</v>
      </c>
      <c r="E50" s="10" t="s">
        <v>146</v>
      </c>
      <c r="F50" s="26" t="s">
        <v>147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46"/>
      <c r="C51" s="49"/>
      <c r="D51" s="41" t="s">
        <v>148</v>
      </c>
      <c r="E51" s="10" t="s">
        <v>149</v>
      </c>
      <c r="F51" s="26" t="s">
        <v>150</v>
      </c>
      <c r="G51" s="12"/>
      <c r="H51" s="13"/>
      <c r="I51" s="12" t="s">
        <v>11</v>
      </c>
      <c r="J51">
        <f t="shared" si="0"/>
        <v>0.5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/>
      <c r="H54" s="18" t="s">
        <v>11</v>
      </c>
      <c r="I54" s="17"/>
      <c r="J54">
        <f t="shared" si="0"/>
        <v>0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F17" sqref="F17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21</v>
      </c>
      <c r="C2" s="68" t="s">
        <v>183</v>
      </c>
      <c r="D2" s="65"/>
      <c r="E2" s="65"/>
      <c r="F2" s="65"/>
      <c r="G2" s="65"/>
      <c r="H2" s="65"/>
      <c r="I2" s="3">
        <f>SUM(J4:J54)</f>
        <v>23</v>
      </c>
      <c r="J2" s="4" t="s">
        <v>1</v>
      </c>
      <c r="K2" s="5">
        <v>51</v>
      </c>
      <c r="L2" s="6">
        <f>I2/K2</f>
        <v>0.45098039215686275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 t="s">
        <v>11</v>
      </c>
      <c r="I46" s="12"/>
      <c r="J46">
        <f t="shared" si="0"/>
        <v>0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9" priority="2">
      <formula>AND($G4="",$H4="",$I4="")</formula>
    </cfRule>
  </conditionalFormatting>
  <conditionalFormatting sqref="J5">
    <cfRule type="expression" dxfId="78" priority="1">
      <formula>AND($G5="",$H5="",$I5="")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C21" sqref="C21:C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18</v>
      </c>
      <c r="C2" s="68" t="s">
        <v>184</v>
      </c>
      <c r="D2" s="65"/>
      <c r="E2" s="65"/>
      <c r="F2" s="65"/>
      <c r="G2" s="65"/>
      <c r="H2" s="65"/>
      <c r="I2" s="3">
        <f>SUM(J4:J54)</f>
        <v>34</v>
      </c>
      <c r="J2" s="4" t="s">
        <v>1</v>
      </c>
      <c r="K2" s="5">
        <v>51</v>
      </c>
      <c r="L2" s="6">
        <f>I2/K2</f>
        <v>0.66666666666666663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 t="s">
        <v>11</v>
      </c>
      <c r="H44" s="18"/>
      <c r="I44" s="17"/>
      <c r="J44">
        <f t="shared" si="0"/>
        <v>1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 t="s">
        <v>11</v>
      </c>
      <c r="H45" s="18"/>
      <c r="I45" s="17"/>
      <c r="J45">
        <f t="shared" si="0"/>
        <v>1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236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7" priority="2">
      <formula>AND($G4="",$H4="",$I4="")</formula>
    </cfRule>
  </conditionalFormatting>
  <conditionalFormatting sqref="J5">
    <cfRule type="expression" dxfId="76" priority="1">
      <formula>AND($G5="",$H5="",$I5="")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C21" sqref="C21:C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361</v>
      </c>
      <c r="C2" s="68" t="s">
        <v>185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237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5" priority="2">
      <formula>AND($G4="",$H4="",$I4="")</formula>
    </cfRule>
  </conditionalFormatting>
  <conditionalFormatting sqref="J5">
    <cfRule type="expression" dxfId="74" priority="1">
      <formula>AND($G5="",$H5="",$I5="")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B58" sqref="B58:D58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44</v>
      </c>
      <c r="C2" s="68" t="s">
        <v>165</v>
      </c>
      <c r="D2" s="65"/>
      <c r="E2" s="65"/>
      <c r="F2" s="65"/>
      <c r="G2" s="65"/>
      <c r="H2" s="65"/>
      <c r="I2" s="3">
        <f>SUM(J4:J54)</f>
        <v>26</v>
      </c>
      <c r="J2" s="4" t="s">
        <v>1</v>
      </c>
      <c r="K2" s="5">
        <v>51</v>
      </c>
      <c r="L2" s="6">
        <f>I2/K2</f>
        <v>0.50980392156862742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 t="s">
        <v>11</v>
      </c>
      <c r="I8" s="12"/>
      <c r="J8">
        <f t="shared" si="0"/>
        <v>0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166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03" priority="2">
      <formula>AND($G4="",$H4="",$I4="")</formula>
    </cfRule>
  </conditionalFormatting>
  <conditionalFormatting sqref="J5">
    <cfRule type="expression" dxfId="102" priority="1">
      <formula>AND($G5="",$H5="",$I5="")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24</v>
      </c>
      <c r="C2" s="68" t="s">
        <v>186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238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3" priority="2">
      <formula>AND($G4="",$H4="",$I4="")</formula>
    </cfRule>
  </conditionalFormatting>
  <conditionalFormatting sqref="J5">
    <cfRule type="expression" dxfId="72" priority="1">
      <formula>AND($G5="",$H5="",$I5="")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132</v>
      </c>
      <c r="C2" s="68" t="s">
        <v>187</v>
      </c>
      <c r="D2" s="65"/>
      <c r="E2" s="65"/>
      <c r="F2" s="65"/>
      <c r="G2" s="65"/>
      <c r="H2" s="65"/>
      <c r="I2" s="3">
        <f>SUM(J4:J54)</f>
        <v>22.5</v>
      </c>
      <c r="J2" s="4" t="s">
        <v>1</v>
      </c>
      <c r="K2" s="5">
        <v>51</v>
      </c>
      <c r="L2" s="6">
        <f>I2/K2</f>
        <v>0.44117647058823528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239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1" priority="2">
      <formula>AND($G4="",$H4="",$I4="")</formula>
    </cfRule>
  </conditionalFormatting>
  <conditionalFormatting sqref="J5">
    <cfRule type="expression" dxfId="70" priority="1">
      <formula>AND($G5="",$H5="",$I5="")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425781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3606</v>
      </c>
      <c r="C2" s="68" t="s">
        <v>188</v>
      </c>
      <c r="D2" s="65"/>
      <c r="E2" s="65"/>
      <c r="F2" s="65"/>
      <c r="G2" s="65"/>
      <c r="H2" s="65"/>
      <c r="I2" s="3">
        <f>SUM(J4:J54)</f>
        <v>26</v>
      </c>
      <c r="J2" s="4" t="s">
        <v>1</v>
      </c>
      <c r="K2" s="5">
        <v>51</v>
      </c>
      <c r="L2" s="6">
        <f>I2/K2</f>
        <v>0.50980392156862742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240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69" priority="2">
      <formula>AND($G4="",$H4="",$I4="")</formula>
    </cfRule>
  </conditionalFormatting>
  <conditionalFormatting sqref="J5">
    <cfRule type="expression" dxfId="68" priority="1">
      <formula>AND($G5="",$H5="",$I5="")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3" sqref="I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635</v>
      </c>
      <c r="C2" s="68" t="s">
        <v>189</v>
      </c>
      <c r="D2" s="65"/>
      <c r="E2" s="65"/>
      <c r="F2" s="65"/>
      <c r="G2" s="65"/>
      <c r="H2" s="65"/>
      <c r="I2" s="3">
        <f>SUM(J4:J54)</f>
        <v>22</v>
      </c>
      <c r="J2" s="4" t="s">
        <v>1</v>
      </c>
      <c r="K2" s="5">
        <v>51</v>
      </c>
      <c r="L2" s="6">
        <f>I2/K2</f>
        <v>0.43137254901960786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/>
      <c r="H33" s="18" t="s">
        <v>11</v>
      </c>
      <c r="I33" s="17"/>
      <c r="J33">
        <f t="shared" si="0"/>
        <v>0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241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67" priority="2">
      <formula>AND($G4="",$H4="",$I4="")</formula>
    </cfRule>
  </conditionalFormatting>
  <conditionalFormatting sqref="J5">
    <cfRule type="expression" dxfId="66" priority="1">
      <formula>AND($G5="",$H5="",$I5="")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71</v>
      </c>
      <c r="C2" s="68" t="s">
        <v>190</v>
      </c>
      <c r="D2" s="65"/>
      <c r="E2" s="65"/>
      <c r="F2" s="65"/>
      <c r="G2" s="65"/>
      <c r="H2" s="65"/>
      <c r="I2" s="3">
        <f>SUM(J4:J54)</f>
        <v>25.5</v>
      </c>
      <c r="J2" s="4" t="s">
        <v>1</v>
      </c>
      <c r="K2" s="5">
        <v>51</v>
      </c>
      <c r="L2" s="6">
        <f>I2/K2</f>
        <v>0.5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/>
      <c r="I29" s="28" t="s">
        <v>11</v>
      </c>
      <c r="J29">
        <f t="shared" si="0"/>
        <v>0.5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241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65" priority="2">
      <formula>AND($G4="",$H4="",$I4="")</formula>
    </cfRule>
  </conditionalFormatting>
  <conditionalFormatting sqref="J5">
    <cfRule type="expression" dxfId="64" priority="1">
      <formula>AND($G5="",$H5="",$I5="")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B1:M61"/>
  <sheetViews>
    <sheetView zoomScale="110" zoomScaleNormal="110" zoomScalePageLayoutView="110"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1133</v>
      </c>
      <c r="C2" s="68" t="s">
        <v>191</v>
      </c>
      <c r="D2" s="65"/>
      <c r="E2" s="65"/>
      <c r="F2" s="65"/>
      <c r="G2" s="65"/>
      <c r="H2" s="65"/>
      <c r="I2" s="3">
        <f>SUM(J4:J54)</f>
        <v>18</v>
      </c>
      <c r="J2" s="4" t="s">
        <v>1</v>
      </c>
      <c r="K2" s="5">
        <v>51</v>
      </c>
      <c r="L2" s="6">
        <f>I2/K2</f>
        <v>0.35294117647058826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 t="s">
        <v>11</v>
      </c>
      <c r="I7" s="14"/>
      <c r="J7">
        <f t="shared" si="0"/>
        <v>0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/>
      <c r="H33" s="18" t="s">
        <v>11</v>
      </c>
      <c r="I33" s="17"/>
      <c r="J33">
        <f t="shared" si="0"/>
        <v>0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242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63" priority="2">
      <formula>AND($G4="",$H4="",$I4="")</formula>
    </cfRule>
  </conditionalFormatting>
  <conditionalFormatting sqref="J5">
    <cfRule type="expression" dxfId="62" priority="1">
      <formula>AND($G5="",$H5="",$I5="")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120</v>
      </c>
      <c r="C2" s="65" t="s">
        <v>192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243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61" priority="2">
      <formula>AND($G4="",$H4="",$I4="")</formula>
    </cfRule>
  </conditionalFormatting>
  <conditionalFormatting sqref="J5">
    <cfRule type="expression" dxfId="60" priority="1">
      <formula>AND($G5="",$H5="",$I5="")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38</v>
      </c>
      <c r="C2" s="65" t="s">
        <v>193</v>
      </c>
      <c r="D2" s="65"/>
      <c r="E2" s="65"/>
      <c r="F2" s="65"/>
      <c r="G2" s="65"/>
      <c r="H2" s="65"/>
      <c r="I2" s="3">
        <f>SUM(J4:J54)</f>
        <v>27.5</v>
      </c>
      <c r="J2" s="4" t="s">
        <v>1</v>
      </c>
      <c r="K2" s="5">
        <v>51</v>
      </c>
      <c r="L2" s="6">
        <f>I2/K2</f>
        <v>0.53921568627450978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/>
      <c r="I7" s="14" t="s">
        <v>11</v>
      </c>
      <c r="J7">
        <f t="shared" si="0"/>
        <v>0.5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243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9" priority="2">
      <formula>AND($G4="",$H4="",$I4="")</formula>
    </cfRule>
  </conditionalFormatting>
  <conditionalFormatting sqref="J5">
    <cfRule type="expression" dxfId="58" priority="1">
      <formula>AND($G5="",$H5="",$I5="")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2" sqref="I2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89</v>
      </c>
      <c r="C2" s="65" t="s">
        <v>194</v>
      </c>
      <c r="D2" s="65"/>
      <c r="E2" s="65"/>
      <c r="F2" s="65"/>
      <c r="G2" s="65"/>
      <c r="H2" s="65"/>
      <c r="I2" s="3">
        <f>SUM(J4:J54)</f>
        <v>23</v>
      </c>
      <c r="J2" s="4" t="s">
        <v>1</v>
      </c>
      <c r="K2" s="5">
        <v>51</v>
      </c>
      <c r="L2" s="6">
        <f>I2/K2</f>
        <v>0.45098039215686275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/>
      <c r="H25" s="13" t="s">
        <v>11</v>
      </c>
      <c r="I25" s="12"/>
      <c r="J25">
        <f t="shared" si="0"/>
        <v>0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/>
      <c r="H26" s="13" t="s">
        <v>11</v>
      </c>
      <c r="I26" s="12"/>
      <c r="J26">
        <f t="shared" si="0"/>
        <v>0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/>
      <c r="H33" s="18" t="s">
        <v>11</v>
      </c>
      <c r="I33" s="17"/>
      <c r="J33">
        <f t="shared" si="0"/>
        <v>0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244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7" priority="2">
      <formula>AND($G4="",$H4="",$I4="")</formula>
    </cfRule>
  </conditionalFormatting>
  <conditionalFormatting sqref="J5">
    <cfRule type="expression" dxfId="56" priority="1">
      <formula>AND($G5="",$H5="",$I5="")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525</v>
      </c>
      <c r="C2" s="65" t="s">
        <v>195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 t="s">
        <v>11</v>
      </c>
      <c r="I7" s="14"/>
      <c r="J7">
        <f t="shared" si="0"/>
        <v>0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244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5" priority="2">
      <formula>AND($G4="",$H4="",$I4="")</formula>
    </cfRule>
  </conditionalFormatting>
  <conditionalFormatting sqref="J5">
    <cfRule type="expression" dxfId="54" priority="1">
      <formula>AND($G5="",$H5="",$I5="")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D23" sqref="D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34</v>
      </c>
      <c r="C2" s="68" t="s">
        <v>168</v>
      </c>
      <c r="D2" s="65"/>
      <c r="E2" s="65"/>
      <c r="F2" s="65"/>
      <c r="G2" s="65"/>
      <c r="H2" s="65"/>
      <c r="I2" s="3">
        <f>SUM(J4:J54)</f>
        <v>29.5</v>
      </c>
      <c r="J2" s="4" t="s">
        <v>1</v>
      </c>
      <c r="K2" s="5">
        <v>51</v>
      </c>
      <c r="L2" s="6">
        <f>I2/K2</f>
        <v>0.57843137254901966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 t="shared" ref="J4:J35" si="0"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si="0"/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ref="J36:J54" si="1">IF(G36="x",1,IF(I36="x",0.5,0))</f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1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1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1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1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1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1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1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1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1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1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1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1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1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1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1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1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1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1"/>
        <v>0</v>
      </c>
      <c r="M54" t="s">
        <v>164</v>
      </c>
    </row>
    <row r="57" spans="2:13" ht="15.75" thickBot="1"/>
    <row r="58" spans="2:13" ht="45" customHeight="1" thickBot="1">
      <c r="B58" s="69" t="s">
        <v>167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41:B45"/>
    <mergeCell ref="C41:C45"/>
    <mergeCell ref="D41:D42"/>
    <mergeCell ref="D44:D45"/>
    <mergeCell ref="B58:D58"/>
    <mergeCell ref="B46:B50"/>
    <mergeCell ref="C46:C50"/>
    <mergeCell ref="D46:D47"/>
    <mergeCell ref="B51:B53"/>
    <mergeCell ref="C51:C53"/>
    <mergeCell ref="C54:D54"/>
    <mergeCell ref="B21:B23"/>
    <mergeCell ref="C21:C23"/>
    <mergeCell ref="B28:B40"/>
    <mergeCell ref="C28:C40"/>
    <mergeCell ref="D32:D35"/>
    <mergeCell ref="D37:D39"/>
    <mergeCell ref="B24:B27"/>
    <mergeCell ref="C24:D27"/>
    <mergeCell ref="C7:D7"/>
    <mergeCell ref="B8:B20"/>
    <mergeCell ref="C8:C20"/>
    <mergeCell ref="C2:H2"/>
    <mergeCell ref="B3:C3"/>
    <mergeCell ref="E3:F3"/>
    <mergeCell ref="B4:B6"/>
    <mergeCell ref="C4:D6"/>
    <mergeCell ref="D9:D12"/>
  </mergeCells>
  <conditionalFormatting sqref="J4 J6:J54">
    <cfRule type="expression" dxfId="101" priority="2">
      <formula>AND($G4="",$H4="",$I4="")</formula>
    </cfRule>
  </conditionalFormatting>
  <conditionalFormatting sqref="J5">
    <cfRule type="expression" dxfId="100" priority="1">
      <formula>AND($G5="",$H5="",$I5="")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993</v>
      </c>
      <c r="C2" s="65" t="s">
        <v>196</v>
      </c>
      <c r="D2" s="65"/>
      <c r="E2" s="65"/>
      <c r="F2" s="65"/>
      <c r="G2" s="65"/>
      <c r="H2" s="65"/>
      <c r="I2" s="3">
        <f>SUM(J4:J54)</f>
        <v>29</v>
      </c>
      <c r="J2" s="4" t="s">
        <v>1</v>
      </c>
      <c r="K2" s="5">
        <v>51</v>
      </c>
      <c r="L2" s="6">
        <f>I2/K2</f>
        <v>0.56862745098039214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3" priority="2">
      <formula>AND($G4="",$H4="",$I4="")</formula>
    </cfRule>
  </conditionalFormatting>
  <conditionalFormatting sqref="J5">
    <cfRule type="expression" dxfId="52" priority="1">
      <formula>AND($G5="",$H5="",$I5="")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B1:M55"/>
  <sheetViews>
    <sheetView topLeftCell="C1" zoomScale="110" zoomScaleNormal="110" zoomScalePageLayoutView="110" workbookViewId="0">
      <selection activeCell="C1" sqref="A1:XFD1048576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1710</v>
      </c>
      <c r="C2" s="65" t="s">
        <v>197</v>
      </c>
      <c r="D2" s="65"/>
      <c r="E2" s="65"/>
      <c r="F2" s="65"/>
      <c r="G2" s="65"/>
      <c r="H2" s="65"/>
      <c r="I2" s="3">
        <f>SUM(J4:J55)</f>
        <v>31.5</v>
      </c>
      <c r="J2" s="4" t="s">
        <v>1</v>
      </c>
      <c r="K2" s="5">
        <v>57</v>
      </c>
      <c r="L2" s="6">
        <f>I2/K2</f>
        <v>0.55263157894736847</v>
      </c>
    </row>
    <row r="3" spans="2:13" ht="15.75" thickBot="1">
      <c r="B3" s="66" t="s">
        <v>2</v>
      </c>
      <c r="C3" s="66"/>
      <c r="D3" s="43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4.25" customHeight="1" thickBot="1">
      <c r="B21" s="51">
        <v>4</v>
      </c>
      <c r="C21" s="54" t="s">
        <v>55</v>
      </c>
      <c r="D21" s="42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42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42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41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41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41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42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42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42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 t="s">
        <v>11</v>
      </c>
      <c r="H38" s="18"/>
      <c r="I38" s="17"/>
      <c r="J38">
        <f t="shared" si="0"/>
        <v>1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9">
        <v>7</v>
      </c>
      <c r="C41" s="40" t="s">
        <v>115</v>
      </c>
      <c r="D41" s="41" t="s">
        <v>116</v>
      </c>
      <c r="E41" s="10" t="s">
        <v>117</v>
      </c>
      <c r="F41" s="26" t="s">
        <v>118</v>
      </c>
      <c r="G41" s="12" t="s">
        <v>11</v>
      </c>
      <c r="H41" s="13"/>
      <c r="I41" s="12"/>
      <c r="J41">
        <f t="shared" si="0"/>
        <v>1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/>
      <c r="H42" s="18" t="s">
        <v>11</v>
      </c>
      <c r="I42" s="17"/>
      <c r="J42">
        <f t="shared" si="0"/>
        <v>0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 t="s">
        <v>11</v>
      </c>
      <c r="H43" s="18"/>
      <c r="I43" s="17"/>
      <c r="J43">
        <f t="shared" si="0"/>
        <v>1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41" t="s">
        <v>145</v>
      </c>
      <c r="E50" s="10" t="s">
        <v>146</v>
      </c>
      <c r="F50" s="26" t="s">
        <v>147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46"/>
      <c r="C51" s="49"/>
      <c r="D51" s="41" t="s">
        <v>148</v>
      </c>
      <c r="E51" s="10" t="s">
        <v>149</v>
      </c>
      <c r="F51" s="26" t="s">
        <v>150</v>
      </c>
      <c r="G51" s="12"/>
      <c r="H51" s="13" t="s">
        <v>11</v>
      </c>
      <c r="I51" s="12"/>
      <c r="J51">
        <f t="shared" si="0"/>
        <v>0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 t="s">
        <v>11</v>
      </c>
      <c r="H54" s="18"/>
      <c r="I54" s="17"/>
      <c r="J54">
        <f t="shared" si="0"/>
        <v>1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126</v>
      </c>
      <c r="C2" s="65" t="s">
        <v>198</v>
      </c>
      <c r="D2" s="65"/>
      <c r="E2" s="65"/>
      <c r="F2" s="65"/>
      <c r="G2" s="65"/>
      <c r="H2" s="65"/>
      <c r="I2" s="3">
        <f>SUM(J4:J54)</f>
        <v>28.5</v>
      </c>
      <c r="J2" s="4" t="s">
        <v>1</v>
      </c>
      <c r="K2" s="5">
        <v>51</v>
      </c>
      <c r="L2" s="6">
        <f>I2/K2</f>
        <v>0.55882352941176472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/>
      <c r="I38" s="17" t="s">
        <v>11</v>
      </c>
      <c r="J38">
        <f t="shared" si="0"/>
        <v>0.5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1" priority="2">
      <formula>AND($G4="",$H4="",$I4="")</formula>
    </cfRule>
  </conditionalFormatting>
  <conditionalFormatting sqref="J5">
    <cfRule type="expression" dxfId="50" priority="1">
      <formula>AND($G5="",$H5="",$I5="")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17</v>
      </c>
      <c r="C2" s="65" t="s">
        <v>199</v>
      </c>
      <c r="D2" s="65"/>
      <c r="E2" s="65"/>
      <c r="F2" s="65"/>
      <c r="G2" s="65"/>
      <c r="H2" s="65"/>
      <c r="I2" s="3">
        <f>SUM(J4:J54)</f>
        <v>22</v>
      </c>
      <c r="J2" s="4" t="s">
        <v>1</v>
      </c>
      <c r="K2" s="5">
        <v>51</v>
      </c>
      <c r="L2" s="6">
        <f>I2/K2</f>
        <v>0.43137254901960786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49" priority="2">
      <formula>AND($G4="",$H4="",$I4="")</formula>
    </cfRule>
  </conditionalFormatting>
  <conditionalFormatting sqref="J5">
    <cfRule type="expression" dxfId="48" priority="1">
      <formula>AND($G5="",$H5="",$I5="")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36</v>
      </c>
      <c r="C2" s="65" t="s">
        <v>200</v>
      </c>
      <c r="D2" s="65"/>
      <c r="E2" s="65"/>
      <c r="F2" s="65"/>
      <c r="G2" s="65"/>
      <c r="H2" s="65"/>
      <c r="I2" s="3">
        <f>SUM(J4:J54)</f>
        <v>17</v>
      </c>
      <c r="J2" s="4" t="s">
        <v>1</v>
      </c>
      <c r="K2" s="5">
        <v>51</v>
      </c>
      <c r="L2" s="6">
        <f>I2/K2</f>
        <v>0.33333333333333331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/>
      <c r="I7" s="14" t="s">
        <v>11</v>
      </c>
      <c r="J7">
        <f t="shared" si="0"/>
        <v>0.5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/>
      <c r="I46" s="12" t="s">
        <v>11</v>
      </c>
      <c r="J46">
        <f t="shared" si="0"/>
        <v>0.5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47" priority="2">
      <formula>AND($G4="",$H4="",$I4="")</formula>
    </cfRule>
  </conditionalFormatting>
  <conditionalFormatting sqref="J5">
    <cfRule type="expression" dxfId="46" priority="1">
      <formula>AND($G5="",$H5="",$I5="")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8" sqref="G8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1047</v>
      </c>
      <c r="C2" s="65" t="s">
        <v>201</v>
      </c>
      <c r="D2" s="65"/>
      <c r="E2" s="65"/>
      <c r="F2" s="65"/>
      <c r="G2" s="65"/>
      <c r="H2" s="65"/>
      <c r="I2" s="3">
        <f>SUM(J4:J54)</f>
        <v>24</v>
      </c>
      <c r="J2" s="4" t="s">
        <v>1</v>
      </c>
      <c r="K2" s="5">
        <v>51</v>
      </c>
      <c r="L2" s="6">
        <f>I2/K2</f>
        <v>0.47058823529411764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 t="s">
        <v>11</v>
      </c>
      <c r="I8" s="12"/>
      <c r="J8">
        <f t="shared" si="0"/>
        <v>0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/>
      <c r="H22" s="18"/>
      <c r="I22" s="17" t="s">
        <v>11</v>
      </c>
      <c r="J22">
        <f t="shared" si="0"/>
        <v>0.5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/>
      <c r="I35" s="17" t="s">
        <v>11</v>
      </c>
      <c r="J35">
        <f t="shared" si="0"/>
        <v>0.5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45" priority="2">
      <formula>AND($G4="",$H4="",$I4="")</formula>
    </cfRule>
  </conditionalFormatting>
  <conditionalFormatting sqref="J5">
    <cfRule type="expression" dxfId="44" priority="1">
      <formula>AND($G5="",$H5="",$I5="")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491</v>
      </c>
      <c r="C2" s="65" t="s">
        <v>202</v>
      </c>
      <c r="D2" s="65"/>
      <c r="E2" s="65"/>
      <c r="F2" s="65"/>
      <c r="G2" s="65"/>
      <c r="H2" s="65"/>
      <c r="I2" s="3">
        <f>SUM(J4:J54)</f>
        <v>32</v>
      </c>
      <c r="J2" s="4" t="s">
        <v>1</v>
      </c>
      <c r="K2" s="5">
        <v>51</v>
      </c>
      <c r="L2" s="6">
        <f>I2/K2</f>
        <v>0.62745098039215685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43" priority="2">
      <formula>AND($G4="",$H4="",$I4="")</formula>
    </cfRule>
  </conditionalFormatting>
  <conditionalFormatting sqref="J5">
    <cfRule type="expression" dxfId="42" priority="1">
      <formula>AND($G5="",$H5="",$I5="")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D23" sqref="D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22</v>
      </c>
      <c r="C2" s="65" t="s">
        <v>203</v>
      </c>
      <c r="D2" s="65"/>
      <c r="E2" s="65"/>
      <c r="F2" s="65"/>
      <c r="G2" s="65"/>
      <c r="H2" s="65"/>
      <c r="I2" s="3">
        <f>SUM(J4:J54)</f>
        <v>23</v>
      </c>
      <c r="J2" s="4" t="s">
        <v>1</v>
      </c>
      <c r="K2" s="5">
        <v>51</v>
      </c>
      <c r="L2" s="6">
        <f>I2/K2</f>
        <v>0.45098039215686275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/>
      <c r="I46" s="12" t="s">
        <v>11</v>
      </c>
      <c r="J46">
        <f t="shared" si="0"/>
        <v>0.5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/>
      <c r="I48" s="12" t="s">
        <v>11</v>
      </c>
      <c r="J48">
        <f t="shared" si="0"/>
        <v>0.5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41" priority="2">
      <formula>AND($G4="",$H4="",$I4="")</formula>
    </cfRule>
  </conditionalFormatting>
  <conditionalFormatting sqref="J5">
    <cfRule type="expression" dxfId="40" priority="1">
      <formula>AND($G5="",$H5="",$I5="")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B1:M55"/>
  <sheetViews>
    <sheetView zoomScalePageLayoutView="120" workbookViewId="0">
      <selection activeCell="D28" sqref="D28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27</v>
      </c>
      <c r="C2" s="65" t="s">
        <v>204</v>
      </c>
      <c r="D2" s="65"/>
      <c r="E2" s="65"/>
      <c r="F2" s="65"/>
      <c r="G2" s="65"/>
      <c r="H2" s="65"/>
      <c r="I2" s="3">
        <f>SUM(J4:J55)</f>
        <v>29.5</v>
      </c>
      <c r="J2" s="4" t="s">
        <v>1</v>
      </c>
      <c r="K2" s="5">
        <v>57</v>
      </c>
      <c r="L2" s="6">
        <f>I2/K2</f>
        <v>0.51754385964912286</v>
      </c>
    </row>
    <row r="3" spans="2:13" ht="15.75" thickBot="1">
      <c r="B3" s="66" t="s">
        <v>2</v>
      </c>
      <c r="C3" s="66"/>
      <c r="D3" s="43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4.25" customHeight="1" thickBot="1">
      <c r="B21" s="51">
        <v>4</v>
      </c>
      <c r="C21" s="54" t="s">
        <v>55</v>
      </c>
      <c r="D21" s="42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42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42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41" t="s">
        <v>69</v>
      </c>
      <c r="G24" s="12"/>
      <c r="H24" s="13" t="s">
        <v>11</v>
      </c>
      <c r="I24" s="12"/>
      <c r="J24">
        <f t="shared" si="0"/>
        <v>0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41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41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42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42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42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 t="s">
        <v>11</v>
      </c>
      <c r="H38" s="18"/>
      <c r="I38" s="17"/>
      <c r="J38">
        <f t="shared" si="0"/>
        <v>1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9">
        <v>7</v>
      </c>
      <c r="C41" s="40" t="s">
        <v>115</v>
      </c>
      <c r="D41" s="41" t="s">
        <v>116</v>
      </c>
      <c r="E41" s="10" t="s">
        <v>117</v>
      </c>
      <c r="F41" s="26" t="s">
        <v>118</v>
      </c>
      <c r="G41" s="12" t="s">
        <v>11</v>
      </c>
      <c r="H41" s="13"/>
      <c r="I41" s="12"/>
      <c r="J41">
        <f t="shared" si="0"/>
        <v>1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 t="s">
        <v>11</v>
      </c>
      <c r="H42" s="18"/>
      <c r="I42" s="17"/>
      <c r="J42">
        <f t="shared" si="0"/>
        <v>1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41" t="s">
        <v>145</v>
      </c>
      <c r="E50" s="10" t="s">
        <v>146</v>
      </c>
      <c r="F50" s="26" t="s">
        <v>147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46"/>
      <c r="C51" s="49"/>
      <c r="D51" s="41" t="s">
        <v>148</v>
      </c>
      <c r="E51" s="10" t="s">
        <v>149</v>
      </c>
      <c r="F51" s="26" t="s">
        <v>150</v>
      </c>
      <c r="G51" s="12"/>
      <c r="H51" s="13"/>
      <c r="I51" s="12" t="s">
        <v>11</v>
      </c>
      <c r="J51">
        <f t="shared" si="0"/>
        <v>0.5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 t="s">
        <v>11</v>
      </c>
      <c r="H54" s="18"/>
      <c r="I54" s="17"/>
      <c r="J54">
        <f t="shared" si="0"/>
        <v>1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12</v>
      </c>
      <c r="C2" s="65" t="s">
        <v>205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/>
      <c r="I7" s="14" t="s">
        <v>11</v>
      </c>
      <c r="J7">
        <f t="shared" si="0"/>
        <v>0.5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 t="s">
        <v>11</v>
      </c>
      <c r="H32" s="18"/>
      <c r="I32" s="17"/>
      <c r="J32">
        <f t="shared" si="0"/>
        <v>1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/>
      <c r="I35" s="17" t="s">
        <v>11</v>
      </c>
      <c r="J35">
        <f t="shared" si="0"/>
        <v>0.5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 t="s">
        <v>11</v>
      </c>
      <c r="H48" s="13"/>
      <c r="I48" s="12"/>
      <c r="J48">
        <f t="shared" si="0"/>
        <v>1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246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9" priority="2">
      <formula>AND($G4="",$H4="",$I4="")</formula>
    </cfRule>
  </conditionalFormatting>
  <conditionalFormatting sqref="J5">
    <cfRule type="expression" dxfId="38" priority="1">
      <formula>AND($G5="",$H5="",$I5="")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D3" sqref="D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46</v>
      </c>
      <c r="C2" s="68" t="s">
        <v>171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226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99" priority="2">
      <formula>AND($G4="",$H4="",$I4="")</formula>
    </cfRule>
  </conditionalFormatting>
  <conditionalFormatting sqref="J5">
    <cfRule type="expression" dxfId="98" priority="1">
      <formula>AND($G5="",$H5="",$I5="")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575</v>
      </c>
      <c r="C2" s="65" t="s">
        <v>206</v>
      </c>
      <c r="D2" s="65"/>
      <c r="E2" s="65"/>
      <c r="F2" s="65"/>
      <c r="G2" s="65"/>
      <c r="H2" s="65"/>
      <c r="I2" s="3">
        <f>SUM(J4:J54)</f>
        <v>27.5</v>
      </c>
      <c r="J2" s="4" t="s">
        <v>1</v>
      </c>
      <c r="K2" s="5">
        <v>51</v>
      </c>
      <c r="L2" s="6">
        <f>I2/K2</f>
        <v>0.53921568627450978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/>
      <c r="I40" s="17" t="s">
        <v>11</v>
      </c>
      <c r="J40">
        <f t="shared" si="0"/>
        <v>0.5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247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7" priority="2">
      <formula>AND($G4="",$H4="",$I4="")</formula>
    </cfRule>
  </conditionalFormatting>
  <conditionalFormatting sqref="J5">
    <cfRule type="expression" dxfId="36" priority="1">
      <formula>AND($G5="",$H5="",$I5="")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2046</v>
      </c>
      <c r="C2" s="65" t="s">
        <v>207</v>
      </c>
      <c r="D2" s="65"/>
      <c r="E2" s="65"/>
      <c r="F2" s="65"/>
      <c r="G2" s="65"/>
      <c r="H2" s="65"/>
      <c r="I2" s="3">
        <f>SUM(J4:J54)</f>
        <v>21.5</v>
      </c>
      <c r="J2" s="4" t="s">
        <v>1</v>
      </c>
      <c r="K2" s="5">
        <v>51</v>
      </c>
      <c r="L2" s="6">
        <f>I2/K2</f>
        <v>0.42156862745098039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/>
      <c r="I5" s="12" t="s">
        <v>11</v>
      </c>
      <c r="J5">
        <f t="shared" ref="J5:J54" si="0">IF(G5="x",1,IF(I5="x",0.5,0))</f>
        <v>0.5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/>
      <c r="I6" s="12" t="s">
        <v>11</v>
      </c>
      <c r="J6">
        <f t="shared" si="0"/>
        <v>0.5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/>
      <c r="I46" s="12" t="s">
        <v>11</v>
      </c>
      <c r="J46">
        <f t="shared" si="0"/>
        <v>0.5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248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5" priority="2">
      <formula>AND($G4="",$H4="",$I4="")</formula>
    </cfRule>
  </conditionalFormatting>
  <conditionalFormatting sqref="J5">
    <cfRule type="expression" dxfId="34" priority="1">
      <formula>AND($G5="",$H5="",$I5="")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37</v>
      </c>
      <c r="C2" s="65" t="s">
        <v>208</v>
      </c>
      <c r="D2" s="65"/>
      <c r="E2" s="65"/>
      <c r="F2" s="65"/>
      <c r="G2" s="65"/>
      <c r="H2" s="65"/>
      <c r="I2" s="3">
        <f>SUM(J4:J54)</f>
        <v>29</v>
      </c>
      <c r="J2" s="4" t="s">
        <v>1</v>
      </c>
      <c r="K2" s="5">
        <v>51</v>
      </c>
      <c r="L2" s="6">
        <f>I2/K2</f>
        <v>0.56862745098039214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229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3" priority="2">
      <formula>AND($G4="",$H4="",$I4="")</formula>
    </cfRule>
  </conditionalFormatting>
  <conditionalFormatting sqref="J5">
    <cfRule type="expression" dxfId="32" priority="1">
      <formula>AND($G5="",$H5="",$I5="")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795</v>
      </c>
      <c r="C2" s="65" t="s">
        <v>209</v>
      </c>
      <c r="D2" s="65"/>
      <c r="E2" s="65"/>
      <c r="F2" s="65"/>
      <c r="G2" s="65"/>
      <c r="H2" s="65"/>
      <c r="I2" s="3">
        <f>SUM(J4:J54)</f>
        <v>24</v>
      </c>
      <c r="J2" s="4" t="s">
        <v>1</v>
      </c>
      <c r="K2" s="5">
        <v>51</v>
      </c>
      <c r="L2" s="6">
        <f>I2/K2</f>
        <v>0.47058823529411764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249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1" priority="2">
      <formula>AND($G4="",$H4="",$I4="")</formula>
    </cfRule>
  </conditionalFormatting>
  <conditionalFormatting sqref="J5">
    <cfRule type="expression" dxfId="30" priority="1">
      <formula>AND($G5="",$H5="",$I5="")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727</v>
      </c>
      <c r="C2" s="65" t="s">
        <v>210</v>
      </c>
      <c r="D2" s="65"/>
      <c r="E2" s="65"/>
      <c r="F2" s="65"/>
      <c r="G2" s="65"/>
      <c r="H2" s="65"/>
      <c r="I2" s="3">
        <f>SUM(J4:J54)</f>
        <v>25.5</v>
      </c>
      <c r="J2" s="4" t="s">
        <v>1</v>
      </c>
      <c r="K2" s="5">
        <v>51</v>
      </c>
      <c r="L2" s="6">
        <f>I2/K2</f>
        <v>0.5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/>
      <c r="I7" s="14" t="s">
        <v>11</v>
      </c>
      <c r="J7">
        <f t="shared" si="0"/>
        <v>0.5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250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29" priority="2">
      <formula>AND($G4="",$H4="",$I4="")</formula>
    </cfRule>
  </conditionalFormatting>
  <conditionalFormatting sqref="J5">
    <cfRule type="expression" dxfId="28" priority="1">
      <formula>AND($G5="",$H5="",$I5="")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1698</v>
      </c>
      <c r="C2" s="65" t="s">
        <v>211</v>
      </c>
      <c r="D2" s="65"/>
      <c r="E2" s="65"/>
      <c r="F2" s="65"/>
      <c r="G2" s="65"/>
      <c r="H2" s="65"/>
      <c r="I2" s="3">
        <f>SUM(J4:J54)</f>
        <v>24.5</v>
      </c>
      <c r="J2" s="4" t="s">
        <v>1</v>
      </c>
      <c r="K2" s="5">
        <v>51</v>
      </c>
      <c r="L2" s="6">
        <f>I2/K2</f>
        <v>0.48039215686274511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 t="s">
        <v>11</v>
      </c>
      <c r="H48" s="13"/>
      <c r="I48" s="12"/>
      <c r="J48">
        <f t="shared" si="0"/>
        <v>1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251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27" priority="2">
      <formula>AND($G4="",$H4="",$I4="")</formula>
    </cfRule>
  </conditionalFormatting>
  <conditionalFormatting sqref="J5">
    <cfRule type="expression" dxfId="26" priority="1">
      <formula>AND($G5="",$H5="",$I5="")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68</v>
      </c>
      <c r="C2" s="65" t="s">
        <v>212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/>
      <c r="I37" s="17" t="s">
        <v>11</v>
      </c>
      <c r="J37">
        <f t="shared" si="0"/>
        <v>0.5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/>
      <c r="I54" s="12" t="s">
        <v>11</v>
      </c>
      <c r="J54">
        <f t="shared" si="0"/>
        <v>0.5</v>
      </c>
      <c r="M54" t="s">
        <v>164</v>
      </c>
    </row>
    <row r="57" spans="2:13" ht="15.75" thickBot="1"/>
    <row r="58" spans="2:13" ht="45" customHeight="1" thickBot="1">
      <c r="B58" s="69" t="s">
        <v>252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25" priority="2">
      <formula>AND($G4="",$H4="",$I4="")</formula>
    </cfRule>
  </conditionalFormatting>
  <conditionalFormatting sqref="J5">
    <cfRule type="expression" dxfId="24" priority="1">
      <formula>AND($G5="",$H5="",$I5="")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B1:M58"/>
  <sheetViews>
    <sheetView workbookViewId="0">
      <selection activeCell="I2" sqref="I2"/>
    </sheetView>
  </sheetViews>
  <sheetFormatPr defaultColWidth="10.85546875" defaultRowHeight="15"/>
  <cols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4.140625" bestFit="1" customWidth="1"/>
    <col min="11" max="11" width="3.7109375" bestFit="1" customWidth="1"/>
    <col min="12" max="12" width="4.7109375" bestFit="1" customWidth="1"/>
  </cols>
  <sheetData>
    <row r="1" spans="2:13" ht="15.75" thickBot="1"/>
    <row r="2" spans="2:13" ht="19.5" thickBot="1">
      <c r="B2" s="2">
        <v>111</v>
      </c>
      <c r="C2" s="65" t="s">
        <v>213</v>
      </c>
      <c r="D2" s="65"/>
      <c r="E2" s="65"/>
      <c r="F2" s="65"/>
      <c r="G2" s="65"/>
      <c r="H2" s="65"/>
      <c r="I2" s="3">
        <f>SUM(J4:J54)</f>
        <v>26</v>
      </c>
      <c r="J2" s="4" t="s">
        <v>1</v>
      </c>
      <c r="K2" s="5">
        <v>51</v>
      </c>
      <c r="L2" s="6">
        <f>I2/K2</f>
        <v>0.50980392156862742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/>
      <c r="I8" s="12" t="s">
        <v>11</v>
      </c>
      <c r="J8">
        <f t="shared" si="0"/>
        <v>0.5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/>
      <c r="I12" s="12" t="s">
        <v>11</v>
      </c>
      <c r="J12">
        <f t="shared" si="0"/>
        <v>0.5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/>
      <c r="I35" s="17" t="s">
        <v>11</v>
      </c>
      <c r="J35">
        <f t="shared" si="0"/>
        <v>0.5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/>
      <c r="I41" s="17" t="s">
        <v>11</v>
      </c>
      <c r="J41">
        <f t="shared" si="0"/>
        <v>0.5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6" spans="2:13" ht="15.75" thickBot="1"/>
    <row r="57" spans="2:13" ht="15.95" customHeight="1" thickBot="1">
      <c r="B57" s="69" t="s">
        <v>253</v>
      </c>
      <c r="C57" s="70"/>
      <c r="D57" s="71"/>
    </row>
    <row r="58" spans="2:13" ht="15.75" thickBot="1">
      <c r="B58" s="69" t="s">
        <v>254</v>
      </c>
      <c r="C58" s="70"/>
      <c r="D58" s="71"/>
    </row>
  </sheetData>
  <mergeCells count="29">
    <mergeCell ref="B57:D57"/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23" priority="2">
      <formula>AND($G4="",$H4="",$I4="")</formula>
    </cfRule>
  </conditionalFormatting>
  <conditionalFormatting sqref="J5">
    <cfRule type="expression" dxfId="22" priority="1">
      <formula>AND($G5="",$H5="",$I5="")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B21" sqref="B21:B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88</v>
      </c>
      <c r="C2" s="65" t="s">
        <v>214</v>
      </c>
      <c r="D2" s="65"/>
      <c r="E2" s="65"/>
      <c r="F2" s="65"/>
      <c r="G2" s="65"/>
      <c r="H2" s="65"/>
      <c r="I2" s="3">
        <f>SUM(J4:J54)</f>
        <v>24</v>
      </c>
      <c r="J2" s="4" t="s">
        <v>1</v>
      </c>
      <c r="K2" s="5">
        <v>51</v>
      </c>
      <c r="L2" s="6">
        <f>I2/K2</f>
        <v>0.47058823529411764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/>
      <c r="H21" s="18" t="s">
        <v>11</v>
      </c>
      <c r="I21" s="17"/>
      <c r="J21">
        <f t="shared" si="0"/>
        <v>0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255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21" priority="2">
      <formula>AND($G4="",$H4="",$I4="")</formula>
    </cfRule>
  </conditionalFormatting>
  <conditionalFormatting sqref="J5">
    <cfRule type="expression" dxfId="20" priority="1">
      <formula>AND($G5="",$H5="",$I5="")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A19" sqref="A19:XFD19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100</v>
      </c>
      <c r="C2" s="65" t="s">
        <v>215</v>
      </c>
      <c r="D2" s="65"/>
      <c r="E2" s="65"/>
      <c r="F2" s="65"/>
      <c r="G2" s="65"/>
      <c r="H2" s="65"/>
      <c r="I2" s="3">
        <f>SUM(J4:J54)</f>
        <v>20.5</v>
      </c>
      <c r="J2" s="4" t="s">
        <v>1</v>
      </c>
      <c r="K2" s="5">
        <v>51</v>
      </c>
      <c r="L2" s="6">
        <f>I2/K2</f>
        <v>0.40196078431372551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/>
      <c r="I12" s="12" t="s">
        <v>11</v>
      </c>
      <c r="J12">
        <f t="shared" si="0"/>
        <v>0.5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/>
      <c r="H25" s="13" t="s">
        <v>11</v>
      </c>
      <c r="I25" s="12"/>
      <c r="J25">
        <f t="shared" si="0"/>
        <v>0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/>
      <c r="H29" s="31" t="s">
        <v>11</v>
      </c>
      <c r="I29" s="28"/>
      <c r="J29">
        <f t="shared" si="0"/>
        <v>0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 t="s">
        <v>11</v>
      </c>
      <c r="I30" s="17"/>
      <c r="J30">
        <f t="shared" si="0"/>
        <v>0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/>
      <c r="I39" s="17" t="s">
        <v>11</v>
      </c>
      <c r="J39">
        <f t="shared" si="0"/>
        <v>0.5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/>
      <c r="I46" s="12" t="s">
        <v>11</v>
      </c>
      <c r="J46">
        <f t="shared" si="0"/>
        <v>0.5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256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9" priority="2">
      <formula>AND($G4="",$H4="",$I4="")</formula>
    </cfRule>
  </conditionalFormatting>
  <conditionalFormatting sqref="J5">
    <cfRule type="expression" dxfId="18" priority="1">
      <formula>AND($G5="",$H5="",$I5="")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F7" sqref="F7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</v>
      </c>
      <c r="C2" s="68" t="s">
        <v>170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 t="shared" ref="J4:J35" si="0"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si="0"/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 t="s">
        <v>11</v>
      </c>
      <c r="I8" s="12"/>
      <c r="J8">
        <f t="shared" si="0"/>
        <v>0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/>
      <c r="H30" s="18"/>
      <c r="I30" s="17" t="s">
        <v>11</v>
      </c>
      <c r="J30">
        <f t="shared" si="0"/>
        <v>0.5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/>
      <c r="I36" s="17" t="s">
        <v>11</v>
      </c>
      <c r="J36">
        <f t="shared" ref="J36:J54" si="1">IF(G36="x",1,IF(I36="x",0.5,0))</f>
        <v>0.5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/>
      <c r="I37" s="17" t="s">
        <v>11</v>
      </c>
      <c r="J37">
        <f t="shared" si="1"/>
        <v>0.5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1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1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1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1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1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1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1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1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1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1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1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1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1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1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1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1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1"/>
        <v>0</v>
      </c>
      <c r="M54" t="s">
        <v>164</v>
      </c>
    </row>
    <row r="57" spans="2:13" ht="15.75" thickBot="1"/>
    <row r="58" spans="2:13" ht="45" customHeight="1" thickBot="1">
      <c r="B58" s="69" t="s">
        <v>169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41:B45"/>
    <mergeCell ref="C41:C45"/>
    <mergeCell ref="D41:D42"/>
    <mergeCell ref="D44:D45"/>
    <mergeCell ref="B58:D58"/>
    <mergeCell ref="B46:B50"/>
    <mergeCell ref="C46:C50"/>
    <mergeCell ref="D46:D47"/>
    <mergeCell ref="B51:B53"/>
    <mergeCell ref="C51:C53"/>
    <mergeCell ref="C54:D54"/>
    <mergeCell ref="B21:B23"/>
    <mergeCell ref="C21:C23"/>
    <mergeCell ref="B28:B40"/>
    <mergeCell ref="C28:C40"/>
    <mergeCell ref="D32:D35"/>
    <mergeCell ref="D37:D39"/>
    <mergeCell ref="B24:B27"/>
    <mergeCell ref="C24:D27"/>
    <mergeCell ref="C7:D7"/>
    <mergeCell ref="B8:B20"/>
    <mergeCell ref="C8:C20"/>
    <mergeCell ref="C2:H2"/>
    <mergeCell ref="B3:C3"/>
    <mergeCell ref="E3:F3"/>
    <mergeCell ref="B4:B6"/>
    <mergeCell ref="C4:D6"/>
    <mergeCell ref="D9:D12"/>
  </mergeCells>
  <conditionalFormatting sqref="J4 J6:J54">
    <cfRule type="expression" dxfId="97" priority="2">
      <formula>AND($G4="",$H4="",$I4="")</formula>
    </cfRule>
  </conditionalFormatting>
  <conditionalFormatting sqref="J5">
    <cfRule type="expression" dxfId="96" priority="1">
      <formula>AND($G5="",$H5="",$I5="")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B1:M55"/>
  <sheetViews>
    <sheetView zoomScalePageLayoutView="120" workbookViewId="0">
      <selection activeCell="E23" sqref="E23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2</v>
      </c>
      <c r="C2" s="65" t="s">
        <v>216</v>
      </c>
      <c r="D2" s="65"/>
      <c r="E2" s="65"/>
      <c r="F2" s="65"/>
      <c r="G2" s="65"/>
      <c r="H2" s="65"/>
      <c r="I2" s="3">
        <f>SUM(J4:J55)</f>
        <v>32.5</v>
      </c>
      <c r="J2" s="4" t="s">
        <v>1</v>
      </c>
      <c r="K2" s="5">
        <v>57</v>
      </c>
      <c r="L2" s="6">
        <f>I2/K2</f>
        <v>0.57017543859649122</v>
      </c>
    </row>
    <row r="3" spans="2:13" ht="15.75" thickBot="1">
      <c r="B3" s="66" t="s">
        <v>2</v>
      </c>
      <c r="C3" s="66"/>
      <c r="D3" s="43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4.25" customHeight="1" thickBot="1">
      <c r="B21" s="51">
        <v>4</v>
      </c>
      <c r="C21" s="54" t="s">
        <v>55</v>
      </c>
      <c r="D21" s="42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42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42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41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41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41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42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42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42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 t="s">
        <v>11</v>
      </c>
      <c r="H38" s="18"/>
      <c r="I38" s="17"/>
      <c r="J38">
        <f t="shared" si="0"/>
        <v>1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9">
        <v>7</v>
      </c>
      <c r="C41" s="40" t="s">
        <v>115</v>
      </c>
      <c r="D41" s="41" t="s">
        <v>116</v>
      </c>
      <c r="E41" s="10" t="s">
        <v>117</v>
      </c>
      <c r="F41" s="26" t="s">
        <v>118</v>
      </c>
      <c r="G41" s="12" t="s">
        <v>11</v>
      </c>
      <c r="H41" s="13"/>
      <c r="I41" s="12"/>
      <c r="J41">
        <f t="shared" si="0"/>
        <v>1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 t="s">
        <v>11</v>
      </c>
      <c r="H42" s="18"/>
      <c r="I42" s="17"/>
      <c r="J42">
        <f t="shared" si="0"/>
        <v>1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 t="s">
        <v>11</v>
      </c>
      <c r="H47" s="13"/>
      <c r="I47" s="12"/>
      <c r="J47">
        <f t="shared" si="0"/>
        <v>1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41" t="s">
        <v>145</v>
      </c>
      <c r="E50" s="10" t="s">
        <v>146</v>
      </c>
      <c r="F50" s="26" t="s">
        <v>147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46"/>
      <c r="C51" s="49"/>
      <c r="D51" s="41" t="s">
        <v>148</v>
      </c>
      <c r="E51" s="10" t="s">
        <v>149</v>
      </c>
      <c r="F51" s="26" t="s">
        <v>150</v>
      </c>
      <c r="G51" s="12" t="s">
        <v>11</v>
      </c>
      <c r="H51" s="13"/>
      <c r="I51" s="12"/>
      <c r="J51">
        <f t="shared" si="0"/>
        <v>1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 t="s">
        <v>11</v>
      </c>
      <c r="H52" s="18"/>
      <c r="I52" s="17"/>
      <c r="J52">
        <f t="shared" si="0"/>
        <v>1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 t="s">
        <v>11</v>
      </c>
      <c r="H53" s="18"/>
      <c r="I53" s="17"/>
      <c r="J53">
        <f t="shared" si="0"/>
        <v>1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 t="s">
        <v>11</v>
      </c>
      <c r="H54" s="18"/>
      <c r="I54" s="17"/>
      <c r="J54">
        <f t="shared" si="0"/>
        <v>1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7" sqref="G7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469</v>
      </c>
      <c r="C2" s="65" t="s">
        <v>217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/>
      <c r="H46" s="13"/>
      <c r="I46" s="12" t="s">
        <v>11</v>
      </c>
      <c r="J46">
        <f t="shared" si="0"/>
        <v>0.5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/>
      <c r="C58" s="70"/>
      <c r="D58" s="71"/>
    </row>
    <row r="59" spans="2:13" ht="48.95" customHeight="1" thickBot="1">
      <c r="B59" s="69" t="s">
        <v>257</v>
      </c>
      <c r="C59" s="70"/>
      <c r="D59" s="71"/>
    </row>
    <row r="60" spans="2:13" ht="15.75" thickBot="1">
      <c r="B60" s="69" t="s">
        <v>258</v>
      </c>
      <c r="C60" s="70"/>
      <c r="D60" s="71"/>
    </row>
    <row r="61" spans="2:13" ht="15.75" thickBot="1">
      <c r="B61" s="69" t="s">
        <v>259</v>
      </c>
      <c r="C61" s="71"/>
      <c r="D61" s="38"/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7" priority="2">
      <formula>AND($G4="",$H4="",$I4="")</formula>
    </cfRule>
  </conditionalFormatting>
  <conditionalFormatting sqref="J5">
    <cfRule type="expression" dxfId="16" priority="1">
      <formula>AND($G5="",$H5="",$I5="")</formula>
    </cfRule>
  </conditionalFormatting>
  <pageMargins left="0.75" right="0.75" top="1" bottom="1" header="0.5" footer="0.5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I2" sqref="I2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1898</v>
      </c>
      <c r="C2" s="65" t="s">
        <v>218</v>
      </c>
      <c r="D2" s="65"/>
      <c r="E2" s="65"/>
      <c r="F2" s="65"/>
      <c r="G2" s="65"/>
      <c r="H2" s="65"/>
      <c r="I2" s="3">
        <f>SUM(J4:J54)</f>
        <v>23.5</v>
      </c>
      <c r="J2" s="4" t="s">
        <v>1</v>
      </c>
      <c r="K2" s="5">
        <v>51</v>
      </c>
      <c r="L2" s="6">
        <f>I2/K2</f>
        <v>0.46078431372549017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/>
      <c r="H25" s="13"/>
      <c r="I25" s="12" t="s">
        <v>11</v>
      </c>
      <c r="J25">
        <f t="shared" si="0"/>
        <v>0.5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/>
      <c r="H33" s="18" t="s">
        <v>11</v>
      </c>
      <c r="I33" s="17"/>
      <c r="J33">
        <f t="shared" si="0"/>
        <v>0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/>
      <c r="I36" s="17" t="s">
        <v>11</v>
      </c>
      <c r="J36">
        <f t="shared" si="0"/>
        <v>0.5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/>
      <c r="I37" s="17" t="s">
        <v>11</v>
      </c>
      <c r="J37">
        <f t="shared" si="0"/>
        <v>0.5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/>
      <c r="C58" s="70"/>
      <c r="D58" s="71"/>
    </row>
    <row r="59" spans="2:13" ht="48.95" customHeight="1" thickBot="1">
      <c r="B59" s="69" t="s">
        <v>260</v>
      </c>
      <c r="C59" s="70"/>
      <c r="D59" s="71"/>
    </row>
    <row r="60" spans="2:13" ht="15.75" thickBot="1">
      <c r="B60" s="69" t="s">
        <v>261</v>
      </c>
      <c r="C60" s="70"/>
      <c r="D60" s="71"/>
    </row>
    <row r="61" spans="2:13" ht="15.75" thickBot="1">
      <c r="B61" s="69" t="s">
        <v>259</v>
      </c>
      <c r="C61" s="71"/>
      <c r="D61" s="38"/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5" priority="2">
      <formula>AND($G4="",$H4="",$I4="")</formula>
    </cfRule>
  </conditionalFormatting>
  <conditionalFormatting sqref="J5">
    <cfRule type="expression" dxfId="14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3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F14" sqref="F14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997</v>
      </c>
      <c r="C2" s="65" t="s">
        <v>219</v>
      </c>
      <c r="D2" s="65"/>
      <c r="E2" s="65"/>
      <c r="F2" s="65"/>
      <c r="G2" s="65"/>
      <c r="H2" s="65"/>
      <c r="I2" s="3">
        <f>SUM(J4:J54)</f>
        <v>20.5</v>
      </c>
      <c r="J2" s="4" t="s">
        <v>1</v>
      </c>
      <c r="K2" s="5">
        <v>51</v>
      </c>
      <c r="L2" s="6">
        <f>I2/K2</f>
        <v>0.40196078431372551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 t="s">
        <v>11</v>
      </c>
      <c r="I8" s="12"/>
      <c r="J8">
        <f t="shared" si="0"/>
        <v>0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/>
      <c r="I12" s="12" t="s">
        <v>11</v>
      </c>
      <c r="J12">
        <f t="shared" si="0"/>
        <v>0.5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 t="s">
        <v>11</v>
      </c>
      <c r="I31" s="17"/>
      <c r="J31">
        <f t="shared" si="0"/>
        <v>0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262</v>
      </c>
      <c r="C58" s="70"/>
      <c r="D58" s="71"/>
    </row>
    <row r="59" spans="2:13" ht="48.95" customHeight="1" thickBot="1">
      <c r="B59" s="69" t="s">
        <v>263</v>
      </c>
      <c r="C59" s="70"/>
      <c r="D59" s="71"/>
    </row>
    <row r="60" spans="2:13" ht="15.75" thickBot="1">
      <c r="B60" s="69" t="s">
        <v>264</v>
      </c>
      <c r="C60" s="70"/>
      <c r="D60" s="71"/>
    </row>
    <row r="61" spans="2:13" ht="15.75" thickBot="1">
      <c r="B61" s="69" t="s">
        <v>259</v>
      </c>
      <c r="C61" s="71"/>
      <c r="D61" s="38" t="s">
        <v>265</v>
      </c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3" priority="2">
      <formula>AND($G4="",$H4="",$I4="")</formula>
    </cfRule>
  </conditionalFormatting>
  <conditionalFormatting sqref="J5">
    <cfRule type="expression" dxfId="12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4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38" sqref="G38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292</v>
      </c>
      <c r="C2" s="65" t="s">
        <v>220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/>
      <c r="H7" s="18" t="s">
        <v>11</v>
      </c>
      <c r="I7" s="14"/>
      <c r="J7">
        <f t="shared" si="0"/>
        <v>0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/>
      <c r="H9" s="13" t="s">
        <v>11</v>
      </c>
      <c r="I9" s="12"/>
      <c r="J9">
        <f t="shared" si="0"/>
        <v>0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/>
      <c r="I12" s="12" t="s">
        <v>11</v>
      </c>
      <c r="J12">
        <f t="shared" si="0"/>
        <v>0.5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/>
      <c r="H31" s="18"/>
      <c r="I31" s="17" t="s">
        <v>11</v>
      </c>
      <c r="J31">
        <f t="shared" si="0"/>
        <v>0.5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 t="s">
        <v>11</v>
      </c>
      <c r="I35" s="17"/>
      <c r="J35">
        <f t="shared" si="0"/>
        <v>0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 t="s">
        <v>11</v>
      </c>
      <c r="H39" s="18"/>
      <c r="I39" s="17"/>
      <c r="J39">
        <f t="shared" si="0"/>
        <v>1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 t="s">
        <v>11</v>
      </c>
      <c r="H43" s="18"/>
      <c r="I43" s="17"/>
      <c r="J43">
        <f t="shared" si="0"/>
        <v>1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262</v>
      </c>
      <c r="C58" s="70"/>
      <c r="D58" s="71"/>
    </row>
    <row r="59" spans="2:13" ht="48.95" customHeight="1" thickBot="1">
      <c r="B59" s="69" t="s">
        <v>263</v>
      </c>
      <c r="C59" s="70"/>
      <c r="D59" s="71"/>
    </row>
    <row r="60" spans="2:13" ht="15.75" thickBot="1">
      <c r="B60" s="69" t="s">
        <v>264</v>
      </c>
      <c r="C60" s="70"/>
      <c r="D60" s="71"/>
    </row>
    <row r="61" spans="2:13" ht="15.75" thickBot="1">
      <c r="B61" s="69" t="s">
        <v>259</v>
      </c>
      <c r="C61" s="71"/>
      <c r="D61" s="38" t="s">
        <v>265</v>
      </c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1" priority="2">
      <formula>AND($G4="",$H4="",$I4="")</formula>
    </cfRule>
  </conditionalFormatting>
  <conditionalFormatting sqref="J5">
    <cfRule type="expression" dxfId="10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5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6" sqref="G6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544</v>
      </c>
      <c r="C2" s="65" t="s">
        <v>221</v>
      </c>
      <c r="D2" s="65"/>
      <c r="E2" s="65"/>
      <c r="F2" s="65"/>
      <c r="G2" s="65"/>
      <c r="H2" s="65"/>
      <c r="I2" s="3">
        <f>SUM(J4:J54)</f>
        <v>27</v>
      </c>
      <c r="J2" s="4" t="s">
        <v>1</v>
      </c>
      <c r="K2" s="5">
        <v>51</v>
      </c>
      <c r="L2" s="6">
        <f>I2/K2</f>
        <v>0.52941176470588236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/>
      <c r="I11" s="12" t="s">
        <v>11</v>
      </c>
      <c r="J11">
        <f t="shared" si="0"/>
        <v>0.5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/>
      <c r="I36" s="17" t="s">
        <v>11</v>
      </c>
      <c r="J36">
        <f t="shared" si="0"/>
        <v>0.5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/>
      <c r="I37" s="17" t="s">
        <v>11</v>
      </c>
      <c r="J37">
        <f t="shared" si="0"/>
        <v>0.5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 t="s">
        <v>11</v>
      </c>
      <c r="H43" s="18"/>
      <c r="I43" s="17"/>
      <c r="J43">
        <f t="shared" si="0"/>
        <v>1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/>
      <c r="I52" s="17" t="s">
        <v>11</v>
      </c>
      <c r="J52">
        <f t="shared" si="0"/>
        <v>0.5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266</v>
      </c>
      <c r="C58" s="70"/>
      <c r="D58" s="71"/>
    </row>
    <row r="59" spans="2:13" ht="48.95" customHeight="1" thickBot="1">
      <c r="B59" s="69" t="s">
        <v>267</v>
      </c>
      <c r="C59" s="70"/>
      <c r="D59" s="71"/>
    </row>
    <row r="60" spans="2:13" ht="15.75" thickBot="1">
      <c r="B60" s="69" t="s">
        <v>268</v>
      </c>
      <c r="C60" s="70"/>
      <c r="D60" s="71"/>
    </row>
    <row r="61" spans="2:13" ht="15.75" thickBot="1">
      <c r="B61" s="69" t="s">
        <v>259</v>
      </c>
      <c r="C61" s="71"/>
      <c r="D61" s="38" t="s">
        <v>265</v>
      </c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9" priority="2">
      <formula>AND($G4="",$H4="",$I4="")</formula>
    </cfRule>
  </conditionalFormatting>
  <conditionalFormatting sqref="J5">
    <cfRule type="expression" dxfId="8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6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G6" sqref="G6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95</v>
      </c>
      <c r="C2" s="65" t="s">
        <v>222</v>
      </c>
      <c r="D2" s="65"/>
      <c r="E2" s="65"/>
      <c r="F2" s="65"/>
      <c r="G2" s="65"/>
      <c r="H2" s="65"/>
      <c r="I2" s="3">
        <f>SUM(J4:J54)</f>
        <v>23.5</v>
      </c>
      <c r="J2" s="4" t="s">
        <v>1</v>
      </c>
      <c r="K2" s="5">
        <v>51</v>
      </c>
      <c r="L2" s="6">
        <f>I2/K2</f>
        <v>0.46078431372549017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/>
      <c r="I35" s="17" t="s">
        <v>11</v>
      </c>
      <c r="J35">
        <f t="shared" si="0"/>
        <v>0.5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/>
      <c r="H37" s="18" t="s">
        <v>11</v>
      </c>
      <c r="I37" s="17"/>
      <c r="J37">
        <f t="shared" si="0"/>
        <v>0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269</v>
      </c>
      <c r="C58" s="70"/>
      <c r="D58" s="71"/>
    </row>
    <row r="59" spans="2:13" ht="48.95" customHeight="1" thickBot="1">
      <c r="B59" s="69" t="s">
        <v>270</v>
      </c>
      <c r="C59" s="70"/>
      <c r="D59" s="71"/>
    </row>
    <row r="60" spans="2:13" ht="15.75" thickBot="1">
      <c r="B60" s="69" t="s">
        <v>271</v>
      </c>
      <c r="C60" s="70"/>
      <c r="D60" s="71"/>
    </row>
    <row r="61" spans="2:13" ht="15.75" thickBot="1">
      <c r="B61" s="69" t="s">
        <v>259</v>
      </c>
      <c r="C61" s="71"/>
      <c r="D61" s="38" t="s">
        <v>272</v>
      </c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7" priority="2">
      <formula>AND($G4="",$H4="",$I4="")</formula>
    </cfRule>
  </conditionalFormatting>
  <conditionalFormatting sqref="J5">
    <cfRule type="expression" dxfId="6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7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K3" sqref="K3"/>
    </sheetView>
  </sheetViews>
  <sheetFormatPr defaultColWidth="11.42578125" defaultRowHeight="15"/>
  <cols>
    <col min="2" max="2" width="5.14062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1002</v>
      </c>
      <c r="C2" s="65" t="s">
        <v>223</v>
      </c>
      <c r="D2" s="65"/>
      <c r="E2" s="65"/>
      <c r="F2" s="65"/>
      <c r="G2" s="65"/>
      <c r="H2" s="65"/>
      <c r="I2" s="3">
        <f>SUM(J4:J54)</f>
        <v>26</v>
      </c>
      <c r="J2" s="4" t="s">
        <v>1</v>
      </c>
      <c r="K2" s="5">
        <v>51</v>
      </c>
      <c r="L2" s="6">
        <f>I2/K2</f>
        <v>0.50980392156862742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/>
      <c r="I13" s="12" t="s">
        <v>11</v>
      </c>
      <c r="J13">
        <f t="shared" si="0"/>
        <v>0.5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60.75" thickBot="1">
      <c r="B33" s="52"/>
      <c r="C33" s="55"/>
      <c r="D33" s="59"/>
      <c r="E33" s="15" t="s">
        <v>95</v>
      </c>
      <c r="F33" s="32" t="s">
        <v>96</v>
      </c>
      <c r="G33" s="17"/>
      <c r="H33" s="18"/>
      <c r="I33" s="17" t="s">
        <v>11</v>
      </c>
      <c r="J33">
        <f t="shared" si="0"/>
        <v>0.5</v>
      </c>
      <c r="M33" s="24" t="s">
        <v>97</v>
      </c>
    </row>
    <row r="34" spans="2:13" ht="105.75" thickBot="1">
      <c r="B34" s="52"/>
      <c r="C34" s="55"/>
      <c r="D34" s="59"/>
      <c r="E34" s="15" t="s">
        <v>98</v>
      </c>
      <c r="F34" s="32" t="s">
        <v>99</v>
      </c>
      <c r="G34" s="17"/>
      <c r="H34" s="18" t="s">
        <v>11</v>
      </c>
      <c r="I34" s="17"/>
      <c r="J34">
        <f t="shared" si="0"/>
        <v>0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/>
      <c r="H35" s="18"/>
      <c r="I35" s="17" t="s">
        <v>11</v>
      </c>
      <c r="J35">
        <f t="shared" si="0"/>
        <v>0.5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/>
      <c r="I36" s="17" t="s">
        <v>11</v>
      </c>
      <c r="J36">
        <f t="shared" si="0"/>
        <v>0.5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 t="s">
        <v>11</v>
      </c>
      <c r="H44" s="18"/>
      <c r="I44" s="17"/>
      <c r="J44">
        <f t="shared" si="0"/>
        <v>1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15.75" thickBot="1">
      <c r="B58" s="69" t="s">
        <v>273</v>
      </c>
      <c r="C58" s="70"/>
      <c r="D58" s="71"/>
    </row>
    <row r="59" spans="2:13" ht="15.75" thickBot="1">
      <c r="B59" s="69" t="s">
        <v>274</v>
      </c>
      <c r="C59" s="70"/>
      <c r="D59" s="71"/>
    </row>
    <row r="60" spans="2:13" ht="15.75" thickBot="1">
      <c r="B60" s="69" t="s">
        <v>275</v>
      </c>
      <c r="C60" s="70"/>
      <c r="D60" s="71"/>
    </row>
    <row r="61" spans="2:13" ht="15.75" thickBot="1">
      <c r="B61" s="69" t="s">
        <v>259</v>
      </c>
      <c r="C61" s="71"/>
      <c r="D61" s="38" t="s">
        <v>265</v>
      </c>
    </row>
  </sheetData>
  <mergeCells count="31">
    <mergeCell ref="B58:D58"/>
    <mergeCell ref="B59:D59"/>
    <mergeCell ref="B60:D60"/>
    <mergeCell ref="B61:C61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5" priority="2">
      <formula>AND($G4="",$H4="",$I4="")</formula>
    </cfRule>
  </conditionalFormatting>
  <conditionalFormatting sqref="J5">
    <cfRule type="expression" dxfId="4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8.xml><?xml version="1.0" encoding="utf-8"?>
<worksheet xmlns="http://schemas.openxmlformats.org/spreadsheetml/2006/main" xmlns:r="http://schemas.openxmlformats.org/officeDocument/2006/relationships">
  <dimension ref="B1:M60"/>
  <sheetViews>
    <sheetView workbookViewId="0">
      <selection activeCell="M20" sqref="M20"/>
    </sheetView>
  </sheetViews>
  <sheetFormatPr defaultColWidth="11.4257812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4.140625" bestFit="1" customWidth="1"/>
    <col min="11" max="11" width="3.42578125" bestFit="1" customWidth="1"/>
  </cols>
  <sheetData>
    <row r="1" spans="2:13" ht="15.75" thickBot="1"/>
    <row r="2" spans="2:13" ht="19.5" thickBot="1">
      <c r="B2" s="2">
        <v>1093</v>
      </c>
      <c r="C2" s="65" t="s">
        <v>224</v>
      </c>
      <c r="D2" s="65"/>
      <c r="E2" s="65"/>
      <c r="F2" s="65"/>
      <c r="G2" s="65"/>
      <c r="H2" s="65"/>
      <c r="I2" s="3">
        <f>SUM(J4:J54)</f>
        <v>28</v>
      </c>
      <c r="J2" s="4" t="s">
        <v>1</v>
      </c>
      <c r="K2" s="5">
        <v>51</v>
      </c>
      <c r="L2" s="6">
        <f>I2/K2</f>
        <v>0.5490196078431373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/>
      <c r="H23" s="18" t="s">
        <v>11</v>
      </c>
      <c r="I23" s="17"/>
      <c r="J23">
        <f t="shared" si="0"/>
        <v>0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/>
      <c r="H28" s="18" t="s">
        <v>11</v>
      </c>
      <c r="I28" s="17"/>
      <c r="J28">
        <f t="shared" si="0"/>
        <v>0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60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0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 t="s">
        <v>11</v>
      </c>
      <c r="H43" s="18"/>
      <c r="I43" s="17"/>
      <c r="J43">
        <f t="shared" si="0"/>
        <v>1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6" spans="2:13" ht="15.75" thickBot="1"/>
    <row r="57" spans="2:13" ht="30" customHeight="1" thickBot="1">
      <c r="B57" s="69" t="s">
        <v>276</v>
      </c>
      <c r="C57" s="70"/>
      <c r="D57" s="71"/>
    </row>
    <row r="58" spans="2:13" ht="15.75" thickBot="1">
      <c r="B58" s="69" t="s">
        <v>277</v>
      </c>
      <c r="C58" s="70"/>
      <c r="D58" s="71"/>
    </row>
    <row r="59" spans="2:13" ht="15.75" thickBot="1">
      <c r="B59" s="69" t="s">
        <v>278</v>
      </c>
      <c r="C59" s="70"/>
      <c r="D59" s="71"/>
    </row>
    <row r="60" spans="2:13" ht="15.75" thickBot="1">
      <c r="B60" s="69" t="s">
        <v>259</v>
      </c>
      <c r="C60" s="71"/>
      <c r="D60" s="38" t="s">
        <v>272</v>
      </c>
    </row>
  </sheetData>
  <mergeCells count="31">
    <mergeCell ref="B57:D57"/>
    <mergeCell ref="B58:D58"/>
    <mergeCell ref="B59:D59"/>
    <mergeCell ref="B60:C60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3" priority="2">
      <formula>AND($G4="",$H4="",$I4="")</formula>
    </cfRule>
  </conditionalFormatting>
  <conditionalFormatting sqref="J5">
    <cfRule type="expression" dxfId="2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9.xml><?xml version="1.0" encoding="utf-8"?>
<worksheet xmlns="http://schemas.openxmlformats.org/spreadsheetml/2006/main" xmlns:r="http://schemas.openxmlformats.org/officeDocument/2006/relationships">
  <dimension ref="B1:M60"/>
  <sheetViews>
    <sheetView tabSelected="1" workbookViewId="0">
      <selection activeCell="R23" sqref="R23"/>
    </sheetView>
  </sheetViews>
  <sheetFormatPr defaultColWidth="11.42578125" defaultRowHeight="15"/>
  <cols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4.140625" bestFit="1" customWidth="1"/>
    <col min="11" max="11" width="3.7109375" bestFit="1" customWidth="1"/>
    <col min="12" max="12" width="4.7109375" bestFit="1" customWidth="1"/>
  </cols>
  <sheetData>
    <row r="1" spans="2:13" ht="15.75" thickBot="1"/>
    <row r="2" spans="2:13" ht="19.5" thickBot="1">
      <c r="B2" s="2">
        <v>96</v>
      </c>
      <c r="C2" s="65" t="s">
        <v>225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 t="s">
        <v>11</v>
      </c>
      <c r="I8" s="12"/>
      <c r="J8">
        <f t="shared" si="0"/>
        <v>0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/>
      <c r="H13" s="13" t="s">
        <v>11</v>
      </c>
      <c r="I13" s="12"/>
      <c r="J13">
        <f t="shared" si="0"/>
        <v>0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 t="s">
        <v>11</v>
      </c>
      <c r="H16" s="13"/>
      <c r="I16" s="12"/>
      <c r="J16">
        <f t="shared" si="0"/>
        <v>1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60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0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/>
      <c r="I43" s="17" t="s">
        <v>11</v>
      </c>
      <c r="J43">
        <f t="shared" si="0"/>
        <v>0.5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/>
      <c r="I44" s="17" t="s">
        <v>11</v>
      </c>
      <c r="J44">
        <f t="shared" si="0"/>
        <v>0.5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 t="s">
        <v>11</v>
      </c>
      <c r="H47" s="13"/>
      <c r="I47" s="12"/>
      <c r="J47">
        <f t="shared" si="0"/>
        <v>1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6" spans="2:13" ht="15.75" thickBot="1"/>
    <row r="57" spans="2:13" ht="15.75" thickBot="1">
      <c r="B57" s="69" t="s">
        <v>279</v>
      </c>
      <c r="C57" s="70"/>
      <c r="D57" s="71"/>
    </row>
    <row r="58" spans="2:13" ht="15.75" thickBot="1">
      <c r="B58" s="69" t="s">
        <v>280</v>
      </c>
      <c r="C58" s="70"/>
      <c r="D58" s="71"/>
    </row>
    <row r="59" spans="2:13" ht="15.75" thickBot="1">
      <c r="B59" s="69" t="s">
        <v>281</v>
      </c>
      <c r="C59" s="70"/>
      <c r="D59" s="71"/>
    </row>
    <row r="60" spans="2:13" ht="15.75" thickBot="1">
      <c r="B60" s="69" t="s">
        <v>282</v>
      </c>
      <c r="C60" s="71"/>
      <c r="D60" s="38" t="s">
        <v>272</v>
      </c>
    </row>
  </sheetData>
  <mergeCells count="31">
    <mergeCell ref="B57:D57"/>
    <mergeCell ref="B58:D58"/>
    <mergeCell ref="B59:D59"/>
    <mergeCell ref="B60:C60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1" priority="2">
      <formula>AND($G4="",$H4="",$I4="")</formula>
    </cfRule>
  </conditionalFormatting>
  <conditionalFormatting sqref="J5">
    <cfRule type="expression" dxfId="0" priority="1">
      <formula>AND($G5="",$H5="",$I5="")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>
  <dimension ref="B1:M55"/>
  <sheetViews>
    <sheetView zoomScale="90" zoomScaleNormal="90" zoomScalePageLayoutView="120" workbookViewId="0">
      <selection activeCell="F25" sqref="F25"/>
    </sheetView>
  </sheetViews>
  <sheetFormatPr defaultColWidth="8.85546875" defaultRowHeight="15"/>
  <cols>
    <col min="2" max="2" width="14.28515625" bestFit="1" customWidth="1"/>
    <col min="3" max="3" width="29.140625" customWidth="1"/>
    <col min="4" max="4" width="35.140625" customWidth="1"/>
    <col min="5" max="5" width="5.85546875" style="1" customWidth="1"/>
    <col min="6" max="6" width="62" bestFit="1" customWidth="1"/>
    <col min="7" max="7" width="4.28515625" bestFit="1" customWidth="1"/>
    <col min="8" max="8" width="4.42578125" bestFit="1" customWidth="1"/>
    <col min="9" max="9" width="5.7109375" bestFit="1" customWidth="1"/>
    <col min="10" max="10" width="4.28515625" bestFit="1" customWidth="1"/>
    <col min="11" max="11" width="4.140625" bestFit="1" customWidth="1"/>
    <col min="12" max="12" width="5" bestFit="1" customWidth="1"/>
    <col min="13" max="13" width="82.42578125" customWidth="1"/>
  </cols>
  <sheetData>
    <row r="1" spans="2:13" ht="15.75" thickBot="1"/>
    <row r="2" spans="2:13" ht="19.5" thickBot="1">
      <c r="B2" s="2">
        <v>107</v>
      </c>
      <c r="C2" s="65" t="s">
        <v>172</v>
      </c>
      <c r="D2" s="65"/>
      <c r="E2" s="65"/>
      <c r="F2" s="65"/>
      <c r="G2" s="65"/>
      <c r="H2" s="65"/>
      <c r="I2" s="3">
        <f>SUM(J4:J55)</f>
        <v>20.5</v>
      </c>
      <c r="J2" s="4" t="s">
        <v>1</v>
      </c>
      <c r="K2" s="5">
        <v>57</v>
      </c>
      <c r="L2" s="6">
        <f>I2/K2</f>
        <v>0.35964912280701755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5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19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/>
      <c r="H11" s="13" t="s">
        <v>11</v>
      </c>
      <c r="I11" s="12"/>
      <c r="J11">
        <f t="shared" si="0"/>
        <v>0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19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4.25" customHeight="1" thickBot="1">
      <c r="B21" s="51">
        <v>4</v>
      </c>
      <c r="C21" s="54" t="s">
        <v>55</v>
      </c>
      <c r="D21" s="33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25.5" thickBot="1">
      <c r="B22" s="52"/>
      <c r="C22" s="55"/>
      <c r="D22" s="33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105.75" thickBot="1">
      <c r="B23" s="53"/>
      <c r="C23" s="56"/>
      <c r="D23" s="33" t="s">
        <v>64</v>
      </c>
      <c r="E23" s="15" t="s">
        <v>65</v>
      </c>
      <c r="F23" s="2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/>
      <c r="H25" s="13" t="s">
        <v>11</v>
      </c>
      <c r="I25" s="12"/>
      <c r="J25">
        <f t="shared" si="0"/>
        <v>0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/>
      <c r="H26" s="13" t="s">
        <v>11</v>
      </c>
      <c r="I26" s="12"/>
      <c r="J26">
        <f t="shared" si="0"/>
        <v>0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33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1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33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33" t="s">
        <v>94</v>
      </c>
      <c r="G32" s="17"/>
      <c r="H32" s="18" t="s">
        <v>11</v>
      </c>
      <c r="I32" s="17"/>
      <c r="J32">
        <f t="shared" si="0"/>
        <v>0</v>
      </c>
    </row>
    <row r="33" spans="2:13" ht="1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5.75" thickBot="1">
      <c r="B38" s="52"/>
      <c r="C38" s="55"/>
      <c r="D38" s="59"/>
      <c r="E38" s="15" t="s">
        <v>108</v>
      </c>
      <c r="F38" s="32" t="s">
        <v>109</v>
      </c>
      <c r="G38" s="17"/>
      <c r="H38" s="18" t="s">
        <v>11</v>
      </c>
      <c r="I38" s="17"/>
      <c r="J38">
        <f t="shared" si="0"/>
        <v>0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34">
        <v>7</v>
      </c>
      <c r="C41" s="35" t="s">
        <v>115</v>
      </c>
      <c r="D41" s="25" t="s">
        <v>116</v>
      </c>
      <c r="E41" s="10" t="s">
        <v>117</v>
      </c>
      <c r="F41" s="26" t="s">
        <v>118</v>
      </c>
      <c r="G41" s="12"/>
      <c r="H41" s="13" t="s">
        <v>11</v>
      </c>
      <c r="I41" s="12"/>
      <c r="J41">
        <f t="shared" si="0"/>
        <v>0</v>
      </c>
      <c r="M41" t="s">
        <v>119</v>
      </c>
    </row>
    <row r="42" spans="2:13" ht="15.75" thickBot="1">
      <c r="B42" s="51">
        <v>8</v>
      </c>
      <c r="C42" s="54" t="s">
        <v>120</v>
      </c>
      <c r="D42" s="59" t="s">
        <v>121</v>
      </c>
      <c r="E42" s="15" t="s">
        <v>122</v>
      </c>
      <c r="F42" s="32" t="s">
        <v>123</v>
      </c>
      <c r="G42" s="17"/>
      <c r="H42" s="18" t="s">
        <v>11</v>
      </c>
      <c r="I42" s="17"/>
      <c r="J42">
        <f t="shared" si="0"/>
        <v>0</v>
      </c>
      <c r="M42" t="s">
        <v>124</v>
      </c>
    </row>
    <row r="43" spans="2:13" ht="15.75" thickBot="1">
      <c r="B43" s="52"/>
      <c r="C43" s="55"/>
      <c r="D43" s="59"/>
      <c r="E43" s="15" t="s">
        <v>125</v>
      </c>
      <c r="F43" s="32" t="s">
        <v>126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17" t="s">
        <v>127</v>
      </c>
      <c r="E44" s="15" t="s">
        <v>128</v>
      </c>
      <c r="F44" s="32" t="s">
        <v>129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2"/>
      <c r="C45" s="55"/>
      <c r="D45" s="59" t="s">
        <v>130</v>
      </c>
      <c r="E45" s="15" t="s">
        <v>131</v>
      </c>
      <c r="F45" s="32" t="s">
        <v>132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53"/>
      <c r="C46" s="56"/>
      <c r="D46" s="59"/>
      <c r="E46" s="15" t="s">
        <v>133</v>
      </c>
      <c r="F46" s="32" t="s">
        <v>134</v>
      </c>
      <c r="G46" s="17"/>
      <c r="H46" s="18" t="s">
        <v>11</v>
      </c>
      <c r="I46" s="17"/>
      <c r="J46">
        <f t="shared" si="0"/>
        <v>0</v>
      </c>
    </row>
    <row r="47" spans="2:13" ht="15.75" thickBot="1">
      <c r="B47" s="44">
        <v>9</v>
      </c>
      <c r="C47" s="47" t="s">
        <v>135</v>
      </c>
      <c r="D47" s="50" t="s">
        <v>136</v>
      </c>
      <c r="E47" s="10" t="s">
        <v>137</v>
      </c>
      <c r="F47" s="26" t="s">
        <v>138</v>
      </c>
      <c r="G47" s="12"/>
      <c r="H47" s="13" t="s">
        <v>11</v>
      </c>
      <c r="I47" s="12"/>
      <c r="J47">
        <f t="shared" si="0"/>
        <v>0</v>
      </c>
    </row>
    <row r="48" spans="2:13" ht="15.75" thickBot="1">
      <c r="B48" s="45"/>
      <c r="C48" s="48"/>
      <c r="D48" s="50"/>
      <c r="E48" s="10" t="s">
        <v>139</v>
      </c>
      <c r="F48" s="19" t="s">
        <v>140</v>
      </c>
      <c r="G48" s="12"/>
      <c r="H48" s="13" t="s">
        <v>11</v>
      </c>
      <c r="I48" s="12"/>
      <c r="J48">
        <f t="shared" si="0"/>
        <v>0</v>
      </c>
      <c r="M48" t="s">
        <v>141</v>
      </c>
    </row>
    <row r="49" spans="2:13" ht="15.75" thickBot="1">
      <c r="B49" s="45"/>
      <c r="C49" s="48"/>
      <c r="D49" s="12" t="s">
        <v>142</v>
      </c>
      <c r="E49" s="10" t="s">
        <v>143</v>
      </c>
      <c r="F49" s="26" t="s">
        <v>144</v>
      </c>
      <c r="G49" s="12"/>
      <c r="H49" s="13" t="s">
        <v>11</v>
      </c>
      <c r="I49" s="12"/>
      <c r="J49">
        <f t="shared" si="0"/>
        <v>0</v>
      </c>
    </row>
    <row r="50" spans="2:13" ht="15.75" thickBot="1">
      <c r="B50" s="45"/>
      <c r="C50" s="48"/>
      <c r="D50" s="25" t="s">
        <v>145</v>
      </c>
      <c r="E50" s="10" t="s">
        <v>146</v>
      </c>
      <c r="F50" s="26" t="s">
        <v>147</v>
      </c>
      <c r="G50" s="12" t="s">
        <v>11</v>
      </c>
      <c r="H50" s="13"/>
      <c r="I50" s="12"/>
      <c r="J50">
        <f t="shared" si="0"/>
        <v>1</v>
      </c>
    </row>
    <row r="51" spans="2:13" ht="30.75" thickBot="1">
      <c r="B51" s="46"/>
      <c r="C51" s="49"/>
      <c r="D51" s="25" t="s">
        <v>148</v>
      </c>
      <c r="E51" s="10" t="s">
        <v>149</v>
      </c>
      <c r="F51" s="26" t="s">
        <v>150</v>
      </c>
      <c r="G51" s="12"/>
      <c r="H51" s="13" t="s">
        <v>11</v>
      </c>
      <c r="I51" s="12"/>
      <c r="J51">
        <f t="shared" si="0"/>
        <v>0</v>
      </c>
    </row>
    <row r="52" spans="2:13" ht="15.75" thickBot="1">
      <c r="B52" s="51">
        <v>10</v>
      </c>
      <c r="C52" s="54" t="s">
        <v>151</v>
      </c>
      <c r="D52" s="17" t="s">
        <v>19</v>
      </c>
      <c r="E52" s="15" t="s">
        <v>152</v>
      </c>
      <c r="F52" s="32" t="s">
        <v>153</v>
      </c>
      <c r="G52" s="17"/>
      <c r="H52" s="18"/>
      <c r="I52" s="17" t="s">
        <v>11</v>
      </c>
      <c r="J52">
        <f t="shared" si="0"/>
        <v>0.5</v>
      </c>
    </row>
    <row r="53" spans="2:13" ht="15.75" thickBot="1">
      <c r="B53" s="52"/>
      <c r="C53" s="55"/>
      <c r="D53" s="17" t="s">
        <v>154</v>
      </c>
      <c r="E53" s="15" t="s">
        <v>155</v>
      </c>
      <c r="F53" s="32" t="s">
        <v>156</v>
      </c>
      <c r="G53" s="17"/>
      <c r="H53" s="18" t="s">
        <v>11</v>
      </c>
      <c r="I53" s="17"/>
      <c r="J53">
        <f t="shared" si="0"/>
        <v>0</v>
      </c>
      <c r="M53" t="s">
        <v>157</v>
      </c>
    </row>
    <row r="54" spans="2:13" ht="15.75" thickBot="1">
      <c r="B54" s="53"/>
      <c r="C54" s="56"/>
      <c r="D54" s="17" t="s">
        <v>158</v>
      </c>
      <c r="E54" s="15" t="s">
        <v>159</v>
      </c>
      <c r="F54" s="32" t="s">
        <v>160</v>
      </c>
      <c r="G54" s="17"/>
      <c r="H54" s="18" t="s">
        <v>11</v>
      </c>
      <c r="I54" s="17"/>
      <c r="J54">
        <f t="shared" si="0"/>
        <v>0</v>
      </c>
    </row>
    <row r="55" spans="2:13" ht="15.75" thickBot="1">
      <c r="B55" s="10">
        <v>11</v>
      </c>
      <c r="C55" s="57" t="s">
        <v>161</v>
      </c>
      <c r="D55" s="58"/>
      <c r="E55" s="10" t="s">
        <v>162</v>
      </c>
      <c r="F55" s="19" t="s">
        <v>163</v>
      </c>
      <c r="G55" s="12"/>
      <c r="H55" s="13" t="s">
        <v>11</v>
      </c>
      <c r="I55" s="12"/>
      <c r="J55">
        <f t="shared" si="0"/>
        <v>0</v>
      </c>
      <c r="M55" t="s">
        <v>164</v>
      </c>
    </row>
  </sheetData>
  <mergeCells count="27"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  <mergeCell ref="C55:D55"/>
    <mergeCell ref="B28:B40"/>
    <mergeCell ref="C28:C40"/>
    <mergeCell ref="D32:D35"/>
    <mergeCell ref="D37:D39"/>
    <mergeCell ref="B42:B46"/>
    <mergeCell ref="C42:C46"/>
    <mergeCell ref="D42:D43"/>
    <mergeCell ref="D45:D46"/>
    <mergeCell ref="B47:B51"/>
    <mergeCell ref="C47:C51"/>
    <mergeCell ref="D47:D48"/>
    <mergeCell ref="B52:B54"/>
    <mergeCell ref="C52:C5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E3" sqref="E3:F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509</v>
      </c>
      <c r="C2" s="68" t="s">
        <v>173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 t="s">
        <v>11</v>
      </c>
      <c r="H5" s="13"/>
      <c r="I5" s="12"/>
      <c r="J5">
        <f t="shared" ref="J5:J54" si="0">IF(G5="x",1,IF(I5="x",0.5,0))</f>
        <v>1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 t="s">
        <v>11</v>
      </c>
      <c r="H18" s="13"/>
      <c r="I18" s="12"/>
      <c r="J18">
        <f t="shared" si="0"/>
        <v>1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/>
      <c r="H38" s="18" t="s">
        <v>11</v>
      </c>
      <c r="I38" s="17"/>
      <c r="J38">
        <f t="shared" si="0"/>
        <v>0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 t="s">
        <v>11</v>
      </c>
      <c r="H42" s="18"/>
      <c r="I42" s="17"/>
      <c r="J42">
        <f t="shared" si="0"/>
        <v>1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/>
      <c r="H53" s="18" t="s">
        <v>11</v>
      </c>
      <c r="I53" s="17"/>
      <c r="J53">
        <f t="shared" si="0"/>
        <v>0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227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95" priority="2">
      <formula>AND($G4="",$H4="",$I4="")</formula>
    </cfRule>
  </conditionalFormatting>
  <conditionalFormatting sqref="J5">
    <cfRule type="expression" dxfId="94" priority="1">
      <formula>AND($G5="",$H5="",$I5="")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F6" sqref="F6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9.42578125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15</v>
      </c>
      <c r="C2" s="68" t="s">
        <v>174</v>
      </c>
      <c r="D2" s="65"/>
      <c r="E2" s="65"/>
      <c r="F2" s="65"/>
      <c r="G2" s="65"/>
      <c r="H2" s="65"/>
      <c r="I2" s="3">
        <f>SUM(J4:J54)</f>
        <v>26.5</v>
      </c>
      <c r="J2" s="4" t="s">
        <v>1</v>
      </c>
      <c r="K2" s="5">
        <v>51</v>
      </c>
      <c r="L2" s="6">
        <f>I2/K2</f>
        <v>0.51960784313725494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 t="s">
        <v>11</v>
      </c>
      <c r="H6" s="13"/>
      <c r="I6" s="12"/>
      <c r="J6">
        <f t="shared" si="0"/>
        <v>1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/>
      <c r="H8" s="13"/>
      <c r="I8" s="12" t="s">
        <v>11</v>
      </c>
      <c r="J8">
        <f t="shared" si="0"/>
        <v>0.5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/>
      <c r="H12" s="13" t="s">
        <v>11</v>
      </c>
      <c r="I12" s="12"/>
      <c r="J12">
        <f t="shared" si="0"/>
        <v>0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/>
      <c r="H20" s="13" t="s">
        <v>11</v>
      </c>
      <c r="I20" s="12"/>
      <c r="J20">
        <f t="shared" si="0"/>
        <v>0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 t="s">
        <v>11</v>
      </c>
      <c r="H36" s="18"/>
      <c r="I36" s="17"/>
      <c r="J36">
        <f t="shared" si="0"/>
        <v>1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16.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/>
      <c r="H41" s="18" t="s">
        <v>11</v>
      </c>
      <c r="I41" s="17"/>
      <c r="J41">
        <f t="shared" si="0"/>
        <v>0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/>
      <c r="H49" s="13" t="s">
        <v>11</v>
      </c>
      <c r="I49" s="12"/>
      <c r="J49">
        <f t="shared" si="0"/>
        <v>0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15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/>
      <c r="H52" s="18" t="s">
        <v>11</v>
      </c>
      <c r="I52" s="17"/>
      <c r="J52">
        <f t="shared" si="0"/>
        <v>0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228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93" priority="2">
      <formula>AND($G4="",$H4="",$I4="")</formula>
    </cfRule>
  </conditionalFormatting>
  <conditionalFormatting sqref="J5">
    <cfRule type="expression" dxfId="92" priority="1">
      <formula>AND($G5="",$H5="",$I5="")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M61"/>
  <sheetViews>
    <sheetView workbookViewId="0">
      <selection activeCell="F23" sqref="F23"/>
    </sheetView>
  </sheetViews>
  <sheetFormatPr defaultColWidth="10.85546875" defaultRowHeight="15"/>
  <cols>
    <col min="2" max="2" width="5.140625" bestFit="1" customWidth="1"/>
    <col min="3" max="3" width="24.85546875" bestFit="1" customWidth="1"/>
    <col min="4" max="4" width="30.42578125" bestFit="1" customWidth="1"/>
    <col min="5" max="5" width="5.85546875" bestFit="1" customWidth="1"/>
    <col min="6" max="6" width="51" bestFit="1" customWidth="1"/>
    <col min="7" max="7" width="4.140625" bestFit="1" customWidth="1"/>
    <col min="8" max="8" width="4.85546875" bestFit="1" customWidth="1"/>
    <col min="9" max="9" width="5.28515625" bestFit="1" customWidth="1"/>
    <col min="10" max="10" width="3.85546875" bestFit="1" customWidth="1"/>
    <col min="11" max="11" width="3.42578125" bestFit="1" customWidth="1"/>
    <col min="12" max="12" width="4.7109375" bestFit="1" customWidth="1"/>
  </cols>
  <sheetData>
    <row r="1" spans="2:13" ht="15.75" thickBot="1"/>
    <row r="2" spans="2:13" ht="19.5" thickBot="1">
      <c r="B2" s="2">
        <v>114</v>
      </c>
      <c r="C2" s="68" t="s">
        <v>175</v>
      </c>
      <c r="D2" s="65"/>
      <c r="E2" s="65"/>
      <c r="F2" s="65"/>
      <c r="G2" s="65"/>
      <c r="H2" s="65"/>
      <c r="I2" s="3">
        <f>SUM(J4:J54)</f>
        <v>30</v>
      </c>
      <c r="J2" s="4" t="s">
        <v>1</v>
      </c>
      <c r="K2" s="5">
        <v>51</v>
      </c>
      <c r="L2" s="6">
        <f>I2/K2</f>
        <v>0.58823529411764708</v>
      </c>
    </row>
    <row r="3" spans="2:13" ht="15.75" thickBot="1">
      <c r="B3" s="66" t="s">
        <v>2</v>
      </c>
      <c r="C3" s="66"/>
      <c r="D3" s="7" t="s">
        <v>3</v>
      </c>
      <c r="E3" s="67" t="s">
        <v>4</v>
      </c>
      <c r="F3" s="67"/>
      <c r="G3" s="8" t="s">
        <v>5</v>
      </c>
      <c r="H3" s="8" t="s">
        <v>6</v>
      </c>
      <c r="I3" s="9" t="s">
        <v>7</v>
      </c>
    </row>
    <row r="4" spans="2:13" ht="15.75" thickBot="1">
      <c r="B4" s="44">
        <v>1</v>
      </c>
      <c r="C4" s="47" t="s">
        <v>8</v>
      </c>
      <c r="D4" s="47"/>
      <c r="E4" s="10" t="s">
        <v>9</v>
      </c>
      <c r="F4" s="11" t="s">
        <v>10</v>
      </c>
      <c r="G4" s="12"/>
      <c r="H4" s="13" t="s">
        <v>11</v>
      </c>
      <c r="I4" s="14"/>
      <c r="J4">
        <f>IF(G4="x",1,IF(I4="x",0.5,0))</f>
        <v>0</v>
      </c>
    </row>
    <row r="5" spans="2:13" ht="15.75" thickBot="1">
      <c r="B5" s="45"/>
      <c r="C5" s="48"/>
      <c r="D5" s="48"/>
      <c r="E5" s="10" t="s">
        <v>12</v>
      </c>
      <c r="F5" s="11" t="s">
        <v>13</v>
      </c>
      <c r="G5" s="12"/>
      <c r="H5" s="13" t="s">
        <v>11</v>
      </c>
      <c r="I5" s="12"/>
      <c r="J5">
        <f t="shared" ref="J5:J54" si="0">IF(G5="x",1,IF(I5="x",0.5,0))</f>
        <v>0</v>
      </c>
    </row>
    <row r="6" spans="2:13" ht="15.75" thickBot="1">
      <c r="B6" s="46"/>
      <c r="C6" s="49"/>
      <c r="D6" s="49"/>
      <c r="E6" s="10" t="s">
        <v>14</v>
      </c>
      <c r="F6" s="11" t="s">
        <v>15</v>
      </c>
      <c r="G6" s="12"/>
      <c r="H6" s="13" t="s">
        <v>11</v>
      </c>
      <c r="I6" s="12"/>
      <c r="J6">
        <f t="shared" si="0"/>
        <v>0</v>
      </c>
    </row>
    <row r="7" spans="2:13" ht="15.75" thickBot="1">
      <c r="B7" s="15">
        <v>2</v>
      </c>
      <c r="C7" s="63" t="s">
        <v>16</v>
      </c>
      <c r="D7" s="64"/>
      <c r="E7" s="15" t="s">
        <v>17</v>
      </c>
      <c r="F7" s="16" t="s">
        <v>18</v>
      </c>
      <c r="G7" s="17" t="s">
        <v>11</v>
      </c>
      <c r="H7" s="18"/>
      <c r="I7" s="14"/>
      <c r="J7">
        <f t="shared" si="0"/>
        <v>1</v>
      </c>
    </row>
    <row r="8" spans="2:13" ht="15.75" thickBot="1">
      <c r="B8" s="44">
        <v>3</v>
      </c>
      <c r="C8" s="60" t="s">
        <v>19</v>
      </c>
      <c r="D8" s="11" t="s">
        <v>20</v>
      </c>
      <c r="E8" s="10" t="s">
        <v>21</v>
      </c>
      <c r="F8" s="11" t="s">
        <v>22</v>
      </c>
      <c r="G8" s="12" t="s">
        <v>11</v>
      </c>
      <c r="H8" s="13"/>
      <c r="I8" s="12"/>
      <c r="J8">
        <f t="shared" si="0"/>
        <v>1</v>
      </c>
    </row>
    <row r="9" spans="2:13" ht="15.75" thickBot="1">
      <c r="B9" s="45"/>
      <c r="C9" s="61"/>
      <c r="D9" s="60" t="s">
        <v>23</v>
      </c>
      <c r="E9" s="10" t="s">
        <v>24</v>
      </c>
      <c r="F9" s="36" t="s">
        <v>25</v>
      </c>
      <c r="G9" s="12" t="s">
        <v>11</v>
      </c>
      <c r="H9" s="13"/>
      <c r="I9" s="12"/>
      <c r="J9">
        <f t="shared" si="0"/>
        <v>1</v>
      </c>
    </row>
    <row r="10" spans="2:13" ht="15.75" thickBot="1">
      <c r="B10" s="45"/>
      <c r="C10" s="61"/>
      <c r="D10" s="61"/>
      <c r="E10" s="20" t="s">
        <v>26</v>
      </c>
      <c r="F10" s="11" t="s">
        <v>27</v>
      </c>
      <c r="G10" s="12" t="s">
        <v>11</v>
      </c>
      <c r="H10" s="13"/>
      <c r="I10" s="12"/>
      <c r="J10">
        <f t="shared" si="0"/>
        <v>1</v>
      </c>
      <c r="M10" t="s">
        <v>28</v>
      </c>
    </row>
    <row r="11" spans="2:13" ht="15.75" thickBot="1">
      <c r="B11" s="45"/>
      <c r="C11" s="61"/>
      <c r="D11" s="61"/>
      <c r="E11" s="20" t="s">
        <v>29</v>
      </c>
      <c r="F11" s="11" t="s">
        <v>30</v>
      </c>
      <c r="G11" s="12" t="s">
        <v>11</v>
      </c>
      <c r="H11" s="13"/>
      <c r="I11" s="12"/>
      <c r="J11">
        <f t="shared" si="0"/>
        <v>1</v>
      </c>
      <c r="M11" t="s">
        <v>31</v>
      </c>
    </row>
    <row r="12" spans="2:13" ht="15.75" thickBot="1">
      <c r="B12" s="45"/>
      <c r="C12" s="61"/>
      <c r="D12" s="62"/>
      <c r="E12" s="20" t="s">
        <v>32</v>
      </c>
      <c r="F12" s="11" t="s">
        <v>33</v>
      </c>
      <c r="G12" s="12" t="s">
        <v>11</v>
      </c>
      <c r="H12" s="13"/>
      <c r="I12" s="12"/>
      <c r="J12">
        <f t="shared" si="0"/>
        <v>1</v>
      </c>
      <c r="M12" t="s">
        <v>34</v>
      </c>
    </row>
    <row r="13" spans="2:13" ht="15.75" thickBot="1">
      <c r="B13" s="45"/>
      <c r="C13" s="61"/>
      <c r="D13" s="12" t="s">
        <v>35</v>
      </c>
      <c r="E13" s="10" t="s">
        <v>36</v>
      </c>
      <c r="F13" s="36" t="s">
        <v>37</v>
      </c>
      <c r="G13" s="12" t="s">
        <v>11</v>
      </c>
      <c r="H13" s="13"/>
      <c r="I13" s="12"/>
      <c r="J13">
        <f t="shared" si="0"/>
        <v>1</v>
      </c>
    </row>
    <row r="14" spans="2:13" ht="15.75" thickBot="1">
      <c r="B14" s="45"/>
      <c r="C14" s="61"/>
      <c r="D14" s="12"/>
      <c r="E14" s="10" t="s">
        <v>38</v>
      </c>
      <c r="F14" s="19" t="s">
        <v>39</v>
      </c>
      <c r="G14" s="12"/>
      <c r="H14" s="13" t="s">
        <v>11</v>
      </c>
      <c r="I14" s="12"/>
      <c r="J14">
        <f t="shared" si="0"/>
        <v>0</v>
      </c>
    </row>
    <row r="15" spans="2:13" ht="15.75" thickBot="1">
      <c r="B15" s="45"/>
      <c r="C15" s="61"/>
      <c r="D15" s="12"/>
      <c r="E15" s="10" t="s">
        <v>40</v>
      </c>
      <c r="F15" s="19" t="s">
        <v>41</v>
      </c>
      <c r="G15" s="12"/>
      <c r="H15" s="13" t="s">
        <v>11</v>
      </c>
      <c r="I15" s="12"/>
      <c r="J15">
        <f t="shared" si="0"/>
        <v>0</v>
      </c>
    </row>
    <row r="16" spans="2:13" ht="15.75" thickBot="1">
      <c r="B16" s="45"/>
      <c r="C16" s="61"/>
      <c r="D16" s="12"/>
      <c r="E16" s="10" t="s">
        <v>42</v>
      </c>
      <c r="F16" s="19" t="s">
        <v>43</v>
      </c>
      <c r="G16" s="12"/>
      <c r="H16" s="13" t="s">
        <v>11</v>
      </c>
      <c r="I16" s="12"/>
      <c r="J16">
        <f t="shared" si="0"/>
        <v>0</v>
      </c>
    </row>
    <row r="17" spans="2:13" ht="15.75" thickBot="1">
      <c r="B17" s="45"/>
      <c r="C17" s="61"/>
      <c r="D17" s="12"/>
      <c r="E17" s="10" t="s">
        <v>44</v>
      </c>
      <c r="F17" s="19" t="s">
        <v>45</v>
      </c>
      <c r="G17" s="12"/>
      <c r="H17" s="13" t="s">
        <v>11</v>
      </c>
      <c r="I17" s="12"/>
      <c r="J17">
        <f t="shared" si="0"/>
        <v>0</v>
      </c>
    </row>
    <row r="18" spans="2:13" ht="15.75" thickBot="1">
      <c r="B18" s="45"/>
      <c r="C18" s="61"/>
      <c r="D18" s="12" t="s">
        <v>46</v>
      </c>
      <c r="E18" s="10" t="s">
        <v>47</v>
      </c>
      <c r="F18" s="12" t="s">
        <v>48</v>
      </c>
      <c r="G18" s="12"/>
      <c r="H18" s="13" t="s">
        <v>11</v>
      </c>
      <c r="I18" s="12"/>
      <c r="J18">
        <f t="shared" si="0"/>
        <v>0</v>
      </c>
    </row>
    <row r="19" spans="2:13" ht="15.75" thickBot="1">
      <c r="B19" s="45"/>
      <c r="C19" s="61"/>
      <c r="D19" s="12" t="s">
        <v>49</v>
      </c>
      <c r="E19" s="10" t="s">
        <v>50</v>
      </c>
      <c r="F19" s="12" t="s">
        <v>51</v>
      </c>
      <c r="G19" s="12"/>
      <c r="H19" s="13" t="s">
        <v>11</v>
      </c>
      <c r="I19" s="12"/>
      <c r="J19">
        <f t="shared" si="0"/>
        <v>0</v>
      </c>
    </row>
    <row r="20" spans="2:13" ht="15.75" thickBot="1">
      <c r="B20" s="46"/>
      <c r="C20" s="62"/>
      <c r="D20" s="12" t="s">
        <v>52</v>
      </c>
      <c r="E20" s="10" t="s">
        <v>53</v>
      </c>
      <c r="F20" s="12" t="s">
        <v>54</v>
      </c>
      <c r="G20" s="12" t="s">
        <v>11</v>
      </c>
      <c r="H20" s="13"/>
      <c r="I20" s="12"/>
      <c r="J20">
        <f t="shared" si="0"/>
        <v>1</v>
      </c>
    </row>
    <row r="21" spans="2:13" ht="15.75" thickBot="1">
      <c r="B21" s="51">
        <v>4</v>
      </c>
      <c r="C21" s="54" t="s">
        <v>55</v>
      </c>
      <c r="D21" s="21" t="s">
        <v>56</v>
      </c>
      <c r="E21" s="15" t="s">
        <v>57</v>
      </c>
      <c r="F21" s="16" t="s">
        <v>58</v>
      </c>
      <c r="G21" s="17" t="s">
        <v>11</v>
      </c>
      <c r="H21" s="18"/>
      <c r="I21" s="17"/>
      <c r="J21">
        <f t="shared" si="0"/>
        <v>1</v>
      </c>
      <c r="M21" t="s">
        <v>59</v>
      </c>
    </row>
    <row r="22" spans="2:13" ht="121.5" thickBot="1">
      <c r="B22" s="52"/>
      <c r="C22" s="55"/>
      <c r="D22" s="21" t="s">
        <v>60</v>
      </c>
      <c r="E22" s="15" t="s">
        <v>61</v>
      </c>
      <c r="F22" s="22" t="s">
        <v>62</v>
      </c>
      <c r="G22" s="17" t="s">
        <v>11</v>
      </c>
      <c r="H22" s="18"/>
      <c r="I22" s="17"/>
      <c r="J22">
        <f t="shared" si="0"/>
        <v>1</v>
      </c>
      <c r="M22" s="23" t="s">
        <v>63</v>
      </c>
    </row>
    <row r="23" spans="2:13" ht="405.75" thickBot="1">
      <c r="B23" s="53"/>
      <c r="C23" s="56"/>
      <c r="D23" s="21" t="s">
        <v>64</v>
      </c>
      <c r="E23" s="15" t="s">
        <v>65</v>
      </c>
      <c r="F23" s="32" t="s">
        <v>66</v>
      </c>
      <c r="G23" s="15" t="s">
        <v>11</v>
      </c>
      <c r="H23" s="18"/>
      <c r="I23" s="17"/>
      <c r="J23">
        <f t="shared" si="0"/>
        <v>1</v>
      </c>
      <c r="M23" s="24" t="s">
        <v>67</v>
      </c>
    </row>
    <row r="24" spans="2:13" ht="15.75" thickBot="1">
      <c r="B24" s="44">
        <v>5</v>
      </c>
      <c r="C24" s="50" t="s">
        <v>20</v>
      </c>
      <c r="D24" s="50"/>
      <c r="E24" s="10" t="s">
        <v>68</v>
      </c>
      <c r="F24" s="25" t="s">
        <v>69</v>
      </c>
      <c r="G24" s="12" t="s">
        <v>11</v>
      </c>
      <c r="H24" s="13"/>
      <c r="I24" s="12"/>
      <c r="J24">
        <f t="shared" si="0"/>
        <v>1</v>
      </c>
    </row>
    <row r="25" spans="2:13" ht="30.75" thickBot="1">
      <c r="B25" s="45"/>
      <c r="C25" s="50"/>
      <c r="D25" s="50"/>
      <c r="E25" s="10" t="s">
        <v>70</v>
      </c>
      <c r="F25" s="26" t="s">
        <v>71</v>
      </c>
      <c r="G25" s="12" t="s">
        <v>11</v>
      </c>
      <c r="H25" s="13"/>
      <c r="I25" s="12"/>
      <c r="J25">
        <f t="shared" si="0"/>
        <v>1</v>
      </c>
    </row>
    <row r="26" spans="2:13" ht="15.75" thickBot="1">
      <c r="B26" s="45"/>
      <c r="C26" s="50"/>
      <c r="D26" s="50"/>
      <c r="E26" s="10" t="s">
        <v>72</v>
      </c>
      <c r="F26" s="25" t="s">
        <v>73</v>
      </c>
      <c r="G26" s="12" t="s">
        <v>11</v>
      </c>
      <c r="H26" s="13"/>
      <c r="I26" s="12"/>
      <c r="J26">
        <f t="shared" si="0"/>
        <v>1</v>
      </c>
      <c r="M26" s="27" t="s">
        <v>74</v>
      </c>
    </row>
    <row r="27" spans="2:13" ht="15.75" thickBot="1">
      <c r="B27" s="46"/>
      <c r="C27" s="50"/>
      <c r="D27" s="50"/>
      <c r="E27" s="10" t="s">
        <v>75</v>
      </c>
      <c r="F27" s="25" t="s">
        <v>76</v>
      </c>
      <c r="G27" s="12" t="s">
        <v>11</v>
      </c>
      <c r="H27" s="13"/>
      <c r="I27" s="12"/>
      <c r="J27">
        <f t="shared" si="0"/>
        <v>1</v>
      </c>
    </row>
    <row r="28" spans="2:13" ht="15.75" thickBot="1">
      <c r="B28" s="51">
        <v>6</v>
      </c>
      <c r="C28" s="54" t="s">
        <v>77</v>
      </c>
      <c r="D28" s="17" t="s">
        <v>78</v>
      </c>
      <c r="E28" s="15" t="s">
        <v>79</v>
      </c>
      <c r="F28" s="21" t="s">
        <v>80</v>
      </c>
      <c r="G28" s="17" t="s">
        <v>11</v>
      </c>
      <c r="H28" s="18"/>
      <c r="I28" s="17"/>
      <c r="J28">
        <f t="shared" si="0"/>
        <v>1</v>
      </c>
    </row>
    <row r="29" spans="2:13" ht="15.75" thickBot="1">
      <c r="B29" s="52"/>
      <c r="C29" s="55"/>
      <c r="D29" s="28" t="s">
        <v>81</v>
      </c>
      <c r="E29" s="29" t="s">
        <v>82</v>
      </c>
      <c r="F29" s="30" t="s">
        <v>83</v>
      </c>
      <c r="G29" s="28" t="s">
        <v>11</v>
      </c>
      <c r="H29" s="31"/>
      <c r="I29" s="28"/>
      <c r="J29">
        <f t="shared" si="0"/>
        <v>1</v>
      </c>
      <c r="M29" t="s">
        <v>84</v>
      </c>
    </row>
    <row r="30" spans="2:13" ht="75.75" thickBot="1">
      <c r="B30" s="52"/>
      <c r="C30" s="55"/>
      <c r="D30" s="17" t="s">
        <v>85</v>
      </c>
      <c r="E30" s="15" t="s">
        <v>86</v>
      </c>
      <c r="F30" s="32" t="s">
        <v>87</v>
      </c>
      <c r="G30" s="17" t="s">
        <v>11</v>
      </c>
      <c r="H30" s="18"/>
      <c r="I30" s="17"/>
      <c r="J30">
        <f t="shared" si="0"/>
        <v>1</v>
      </c>
      <c r="M30" s="24" t="s">
        <v>88</v>
      </c>
    </row>
    <row r="31" spans="2:13" ht="15.75" thickBot="1">
      <c r="B31" s="52"/>
      <c r="C31" s="55"/>
      <c r="D31" s="17" t="s">
        <v>89</v>
      </c>
      <c r="E31" s="15" t="s">
        <v>90</v>
      </c>
      <c r="F31" s="21" t="s">
        <v>91</v>
      </c>
      <c r="G31" s="17" t="s">
        <v>11</v>
      </c>
      <c r="H31" s="18"/>
      <c r="I31" s="17"/>
      <c r="J31">
        <f t="shared" si="0"/>
        <v>1</v>
      </c>
    </row>
    <row r="32" spans="2:13" ht="15.75" thickBot="1">
      <c r="B32" s="52"/>
      <c r="C32" s="55"/>
      <c r="D32" s="59" t="s">
        <v>92</v>
      </c>
      <c r="E32" s="15" t="s">
        <v>93</v>
      </c>
      <c r="F32" s="21" t="s">
        <v>94</v>
      </c>
      <c r="G32" s="17"/>
      <c r="H32" s="18" t="s">
        <v>11</v>
      </c>
      <c r="I32" s="17"/>
      <c r="J32">
        <f t="shared" si="0"/>
        <v>0</v>
      </c>
    </row>
    <row r="33" spans="2:13" ht="75.75" thickBot="1">
      <c r="B33" s="52"/>
      <c r="C33" s="55"/>
      <c r="D33" s="59"/>
      <c r="E33" s="15" t="s">
        <v>95</v>
      </c>
      <c r="F33" s="32" t="s">
        <v>96</v>
      </c>
      <c r="G33" s="17" t="s">
        <v>11</v>
      </c>
      <c r="H33" s="18"/>
      <c r="I33" s="17"/>
      <c r="J33">
        <f t="shared" si="0"/>
        <v>1</v>
      </c>
      <c r="M33" s="24" t="s">
        <v>97</v>
      </c>
    </row>
    <row r="34" spans="2:13" ht="135.75" thickBot="1">
      <c r="B34" s="52"/>
      <c r="C34" s="55"/>
      <c r="D34" s="59"/>
      <c r="E34" s="15" t="s">
        <v>98</v>
      </c>
      <c r="F34" s="32" t="s">
        <v>99</v>
      </c>
      <c r="G34" s="17" t="s">
        <v>11</v>
      </c>
      <c r="H34" s="18"/>
      <c r="I34" s="17"/>
      <c r="J34">
        <f t="shared" si="0"/>
        <v>1</v>
      </c>
      <c r="M34" s="24" t="s">
        <v>100</v>
      </c>
    </row>
    <row r="35" spans="2:13" ht="15.75" thickBot="1">
      <c r="B35" s="52"/>
      <c r="C35" s="55"/>
      <c r="D35" s="59"/>
      <c r="E35" s="15" t="s">
        <v>101</v>
      </c>
      <c r="F35" s="32" t="s">
        <v>102</v>
      </c>
      <c r="G35" s="17" t="s">
        <v>11</v>
      </c>
      <c r="H35" s="18"/>
      <c r="I35" s="17"/>
      <c r="J35">
        <f t="shared" si="0"/>
        <v>1</v>
      </c>
    </row>
    <row r="36" spans="2:13" ht="15.75" thickBot="1">
      <c r="B36" s="52"/>
      <c r="C36" s="55"/>
      <c r="D36" s="17" t="s">
        <v>103</v>
      </c>
      <c r="E36" s="15" t="s">
        <v>104</v>
      </c>
      <c r="F36" s="32" t="s">
        <v>39</v>
      </c>
      <c r="G36" s="17"/>
      <c r="H36" s="18" t="s">
        <v>11</v>
      </c>
      <c r="I36" s="17"/>
      <c r="J36">
        <f t="shared" si="0"/>
        <v>0</v>
      </c>
    </row>
    <row r="37" spans="2:13" ht="15.75" thickBot="1">
      <c r="B37" s="52"/>
      <c r="C37" s="55"/>
      <c r="D37" s="59" t="s">
        <v>105</v>
      </c>
      <c r="E37" s="15" t="s">
        <v>106</v>
      </c>
      <c r="F37" s="32" t="s">
        <v>107</v>
      </c>
      <c r="G37" s="17" t="s">
        <v>11</v>
      </c>
      <c r="H37" s="18"/>
      <c r="I37" s="17"/>
      <c r="J37">
        <f t="shared" si="0"/>
        <v>1</v>
      </c>
    </row>
    <row r="38" spans="2:13" ht="32.25" thickBot="1">
      <c r="B38" s="52"/>
      <c r="C38" s="55"/>
      <c r="D38" s="59"/>
      <c r="E38" s="15" t="s">
        <v>108</v>
      </c>
      <c r="F38" s="37" t="s">
        <v>109</v>
      </c>
      <c r="G38" s="17" t="s">
        <v>11</v>
      </c>
      <c r="H38" s="18"/>
      <c r="I38" s="17"/>
      <c r="J38">
        <f t="shared" si="0"/>
        <v>1</v>
      </c>
      <c r="M38" t="s">
        <v>119</v>
      </c>
    </row>
    <row r="39" spans="2:13" ht="15.75" thickBot="1">
      <c r="B39" s="52"/>
      <c r="C39" s="55"/>
      <c r="D39" s="59"/>
      <c r="E39" s="15" t="s">
        <v>110</v>
      </c>
      <c r="F39" s="32" t="s">
        <v>111</v>
      </c>
      <c r="G39" s="17"/>
      <c r="H39" s="18" t="s">
        <v>11</v>
      </c>
      <c r="I39" s="17"/>
      <c r="J39">
        <f t="shared" si="0"/>
        <v>0</v>
      </c>
    </row>
    <row r="40" spans="2:13" ht="15.75" thickBot="1">
      <c r="B40" s="53"/>
      <c r="C40" s="56"/>
      <c r="D40" s="17" t="s">
        <v>112</v>
      </c>
      <c r="E40" s="15" t="s">
        <v>113</v>
      </c>
      <c r="F40" s="32" t="s">
        <v>114</v>
      </c>
      <c r="G40" s="17"/>
      <c r="H40" s="18" t="s">
        <v>11</v>
      </c>
      <c r="I40" s="17"/>
      <c r="J40">
        <f t="shared" si="0"/>
        <v>0</v>
      </c>
    </row>
    <row r="41" spans="2:13" ht="15.75" thickBot="1">
      <c r="B41" s="51">
        <v>8</v>
      </c>
      <c r="C41" s="54" t="s">
        <v>120</v>
      </c>
      <c r="D41" s="59" t="s">
        <v>121</v>
      </c>
      <c r="E41" s="15" t="s">
        <v>122</v>
      </c>
      <c r="F41" s="32" t="s">
        <v>123</v>
      </c>
      <c r="G41" s="17" t="s">
        <v>11</v>
      </c>
      <c r="H41" s="18"/>
      <c r="I41" s="17"/>
      <c r="J41">
        <f t="shared" si="0"/>
        <v>1</v>
      </c>
      <c r="M41" t="s">
        <v>124</v>
      </c>
    </row>
    <row r="42" spans="2:13" ht="15.75" thickBot="1">
      <c r="B42" s="52"/>
      <c r="C42" s="55"/>
      <c r="D42" s="59"/>
      <c r="E42" s="15" t="s">
        <v>125</v>
      </c>
      <c r="F42" s="32" t="s">
        <v>126</v>
      </c>
      <c r="G42" s="17"/>
      <c r="H42" s="18" t="s">
        <v>11</v>
      </c>
      <c r="I42" s="17"/>
      <c r="J42">
        <f t="shared" si="0"/>
        <v>0</v>
      </c>
    </row>
    <row r="43" spans="2:13" ht="15.75" thickBot="1">
      <c r="B43" s="52"/>
      <c r="C43" s="55"/>
      <c r="D43" s="17" t="s">
        <v>127</v>
      </c>
      <c r="E43" s="15" t="s">
        <v>128</v>
      </c>
      <c r="F43" s="32" t="s">
        <v>129</v>
      </c>
      <c r="G43" s="17"/>
      <c r="H43" s="18" t="s">
        <v>11</v>
      </c>
      <c r="I43" s="17"/>
      <c r="J43">
        <f t="shared" si="0"/>
        <v>0</v>
      </c>
    </row>
    <row r="44" spans="2:13" ht="15.75" thickBot="1">
      <c r="B44" s="52"/>
      <c r="C44" s="55"/>
      <c r="D44" s="59" t="s">
        <v>130</v>
      </c>
      <c r="E44" s="15" t="s">
        <v>131</v>
      </c>
      <c r="F44" s="32" t="s">
        <v>132</v>
      </c>
      <c r="G44" s="17"/>
      <c r="H44" s="18" t="s">
        <v>11</v>
      </c>
      <c r="I44" s="17"/>
      <c r="J44">
        <f t="shared" si="0"/>
        <v>0</v>
      </c>
    </row>
    <row r="45" spans="2:13" ht="15.75" thickBot="1">
      <c r="B45" s="53"/>
      <c r="C45" s="56"/>
      <c r="D45" s="59"/>
      <c r="E45" s="15" t="s">
        <v>133</v>
      </c>
      <c r="F45" s="32" t="s">
        <v>134</v>
      </c>
      <c r="G45" s="17"/>
      <c r="H45" s="18" t="s">
        <v>11</v>
      </c>
      <c r="I45" s="17"/>
      <c r="J45">
        <f t="shared" si="0"/>
        <v>0</v>
      </c>
    </row>
    <row r="46" spans="2:13" ht="15.75" thickBot="1">
      <c r="B46" s="44">
        <v>9</v>
      </c>
      <c r="C46" s="47" t="s">
        <v>135</v>
      </c>
      <c r="D46" s="50" t="s">
        <v>136</v>
      </c>
      <c r="E46" s="10" t="s">
        <v>137</v>
      </c>
      <c r="F46" s="26" t="s">
        <v>138</v>
      </c>
      <c r="G46" s="12" t="s">
        <v>11</v>
      </c>
      <c r="H46" s="13"/>
      <c r="I46" s="12"/>
      <c r="J46">
        <f t="shared" si="0"/>
        <v>1</v>
      </c>
    </row>
    <row r="47" spans="2:13" ht="15.75" thickBot="1">
      <c r="B47" s="45"/>
      <c r="C47" s="48"/>
      <c r="D47" s="50"/>
      <c r="E47" s="10" t="s">
        <v>139</v>
      </c>
      <c r="F47" s="19" t="s">
        <v>140</v>
      </c>
      <c r="G47" s="12"/>
      <c r="H47" s="13" t="s">
        <v>11</v>
      </c>
      <c r="I47" s="12"/>
      <c r="J47">
        <f t="shared" si="0"/>
        <v>0</v>
      </c>
      <c r="M47" t="s">
        <v>141</v>
      </c>
    </row>
    <row r="48" spans="2:13" ht="15.75" thickBot="1">
      <c r="B48" s="45"/>
      <c r="C48" s="48"/>
      <c r="D48" s="12" t="s">
        <v>142</v>
      </c>
      <c r="E48" s="10" t="s">
        <v>143</v>
      </c>
      <c r="F48" s="26" t="s">
        <v>144</v>
      </c>
      <c r="G48" s="12"/>
      <c r="H48" s="13" t="s">
        <v>11</v>
      </c>
      <c r="I48" s="12"/>
      <c r="J48">
        <f t="shared" si="0"/>
        <v>0</v>
      </c>
    </row>
    <row r="49" spans="2:13" ht="30.75" thickBot="1">
      <c r="B49" s="45"/>
      <c r="C49" s="48"/>
      <c r="D49" s="25" t="s">
        <v>145</v>
      </c>
      <c r="E49" s="10" t="s">
        <v>146</v>
      </c>
      <c r="F49" s="26" t="s">
        <v>147</v>
      </c>
      <c r="G49" s="12" t="s">
        <v>11</v>
      </c>
      <c r="H49" s="13"/>
      <c r="I49" s="12"/>
      <c r="J49">
        <f t="shared" si="0"/>
        <v>1</v>
      </c>
    </row>
    <row r="50" spans="2:13" ht="30.75" thickBot="1">
      <c r="B50" s="46"/>
      <c r="C50" s="49"/>
      <c r="D50" s="25" t="s">
        <v>148</v>
      </c>
      <c r="E50" s="10" t="s">
        <v>149</v>
      </c>
      <c r="F50" s="26" t="s">
        <v>150</v>
      </c>
      <c r="G50" s="12"/>
      <c r="H50" s="13" t="s">
        <v>11</v>
      </c>
      <c r="I50" s="12"/>
      <c r="J50">
        <f t="shared" si="0"/>
        <v>0</v>
      </c>
    </row>
    <row r="51" spans="2:13" ht="30.75" thickBot="1">
      <c r="B51" s="51">
        <v>10</v>
      </c>
      <c r="C51" s="54" t="s">
        <v>151</v>
      </c>
      <c r="D51" s="17" t="s">
        <v>19</v>
      </c>
      <c r="E51" s="15" t="s">
        <v>152</v>
      </c>
      <c r="F51" s="32" t="s">
        <v>153</v>
      </c>
      <c r="G51" s="17" t="s">
        <v>11</v>
      </c>
      <c r="H51" s="18"/>
      <c r="I51" s="17"/>
      <c r="J51">
        <f t="shared" si="0"/>
        <v>1</v>
      </c>
    </row>
    <row r="52" spans="2:13" ht="15.75" thickBot="1">
      <c r="B52" s="52"/>
      <c r="C52" s="55"/>
      <c r="D52" s="17" t="s">
        <v>154</v>
      </c>
      <c r="E52" s="15" t="s">
        <v>155</v>
      </c>
      <c r="F52" s="32" t="s">
        <v>156</v>
      </c>
      <c r="G52" s="17" t="s">
        <v>11</v>
      </c>
      <c r="H52" s="18"/>
      <c r="I52" s="17"/>
      <c r="J52">
        <f t="shared" si="0"/>
        <v>1</v>
      </c>
      <c r="M52" t="s">
        <v>157</v>
      </c>
    </row>
    <row r="53" spans="2:13" ht="15.75" thickBot="1">
      <c r="B53" s="53"/>
      <c r="C53" s="56"/>
      <c r="D53" s="17" t="s">
        <v>158</v>
      </c>
      <c r="E53" s="15" t="s">
        <v>159</v>
      </c>
      <c r="F53" s="32" t="s">
        <v>160</v>
      </c>
      <c r="G53" s="17" t="s">
        <v>11</v>
      </c>
      <c r="H53" s="18"/>
      <c r="I53" s="17"/>
      <c r="J53">
        <f t="shared" si="0"/>
        <v>1</v>
      </c>
    </row>
    <row r="54" spans="2:13" ht="15.75" thickBot="1">
      <c r="B54" s="10">
        <v>11</v>
      </c>
      <c r="C54" s="57" t="s">
        <v>161</v>
      </c>
      <c r="D54" s="58"/>
      <c r="E54" s="10" t="s">
        <v>162</v>
      </c>
      <c r="F54" s="19" t="s">
        <v>163</v>
      </c>
      <c r="G54" s="12"/>
      <c r="H54" s="13" t="s">
        <v>11</v>
      </c>
      <c r="I54" s="12"/>
      <c r="J54">
        <f t="shared" si="0"/>
        <v>0</v>
      </c>
      <c r="M54" t="s">
        <v>164</v>
      </c>
    </row>
    <row r="57" spans="2:13" ht="15.75" thickBot="1"/>
    <row r="58" spans="2:13" ht="45" customHeight="1" thickBot="1">
      <c r="B58" s="69" t="s">
        <v>229</v>
      </c>
      <c r="C58" s="70"/>
      <c r="D58" s="71"/>
    </row>
    <row r="59" spans="2:13" ht="48.95" customHeight="1"/>
    <row r="60" spans="2:13" ht="15.95" customHeight="1"/>
    <row r="61" spans="2:13" ht="15.95" customHeight="1"/>
  </sheetData>
  <mergeCells count="28">
    <mergeCell ref="B58:D58"/>
    <mergeCell ref="B46:B50"/>
    <mergeCell ref="C46:C50"/>
    <mergeCell ref="D46:D47"/>
    <mergeCell ref="B51:B53"/>
    <mergeCell ref="C51:C53"/>
    <mergeCell ref="C54:D54"/>
    <mergeCell ref="B28:B40"/>
    <mergeCell ref="C28:C40"/>
    <mergeCell ref="D32:D35"/>
    <mergeCell ref="D37:D39"/>
    <mergeCell ref="B41:B45"/>
    <mergeCell ref="C41:C45"/>
    <mergeCell ref="D41:D42"/>
    <mergeCell ref="D44:D45"/>
    <mergeCell ref="B24:B27"/>
    <mergeCell ref="C24:D27"/>
    <mergeCell ref="C2:H2"/>
    <mergeCell ref="B3:C3"/>
    <mergeCell ref="E3:F3"/>
    <mergeCell ref="B4:B6"/>
    <mergeCell ref="C4:D6"/>
    <mergeCell ref="C7:D7"/>
    <mergeCell ref="B8:B20"/>
    <mergeCell ref="C8:C20"/>
    <mergeCell ref="D9:D12"/>
    <mergeCell ref="B21:B23"/>
    <mergeCell ref="C21:C23"/>
  </mergeCells>
  <conditionalFormatting sqref="J4 J6:J54">
    <cfRule type="expression" dxfId="91" priority="2">
      <formula>AND($G4="",$H4="",$I4="")</formula>
    </cfRule>
  </conditionalFormatting>
  <conditionalFormatting sqref="J5">
    <cfRule type="expression" dxfId="90" priority="1">
      <formula>AND($G5="",$H5="",$I5="")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59</vt:i4>
      </vt:variant>
    </vt:vector>
  </HeadingPairs>
  <TitlesOfParts>
    <vt:vector size="5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helainelins</dc:creator>
  <cp:lastModifiedBy>helainelins</cp:lastModifiedBy>
  <cp:lastPrinted>2015-08-04T17:55:32Z</cp:lastPrinted>
  <dcterms:created xsi:type="dcterms:W3CDTF">2015-08-04T11:55:45Z</dcterms:created>
  <dcterms:modified xsi:type="dcterms:W3CDTF">2015-08-11T19:03:16Z</dcterms:modified>
</cp:coreProperties>
</file>