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dad0484bfce53f/Documents/Tab's Folder/Bsc Finance/Year 2/Semester 2/Computational Methods for Finance/Course Work/"/>
    </mc:Choice>
  </mc:AlternateContent>
  <xr:revisionPtr revIDLastSave="863" documentId="8_{5C25E249-27C3-4B6C-9E18-373FEBB258A3}" xr6:coauthVersionLast="47" xr6:coauthVersionMax="47" xr10:uidLastSave="{D982ACE4-F0BF-4528-89E2-52C9F5A7C469}"/>
  <bookViews>
    <workbookView xWindow="-110" yWindow="-110" windowWidth="19420" windowHeight="10300" xr2:uid="{9BCF95B2-742A-4EF5-A1AA-CD03A1147F2E}"/>
  </bookViews>
  <sheets>
    <sheet name="Q1 &amp; Q2)" sheetId="1" r:id="rId1"/>
    <sheet name="Q3) MACD" sheetId="6" r:id="rId2"/>
    <sheet name="Q3) RSI" sheetId="3" r:id="rId3"/>
    <sheet name="Q3) Bollinger Bands" sheetId="4" r:id="rId4"/>
    <sheet name=" Q3) KD Oscillator" sheetId="5" r:id="rId5"/>
    <sheet name="Q5) Black-Scholes" sheetId="7" r:id="rId6"/>
    <sheet name="Q6) Monte Carlo Simulation" sheetId="10" r:id="rId7"/>
    <sheet name="Random Walk" sheetId="9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C4" i="10"/>
  <c r="C8" i="10"/>
  <c r="C6" i="10"/>
  <c r="C5" i="10"/>
  <c r="C4" i="9"/>
  <c r="C5" i="9"/>
  <c r="H3" i="7"/>
  <c r="H2" i="7"/>
  <c r="F11" i="7" s="1"/>
  <c r="E5" i="7"/>
  <c r="E6" i="7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5" i="5"/>
  <c r="E19" i="5"/>
  <c r="D17" i="5"/>
  <c r="F23" i="4"/>
  <c r="E23" i="4"/>
  <c r="D23" i="4"/>
  <c r="J18" i="3"/>
  <c r="I18" i="3"/>
  <c r="G18" i="3"/>
  <c r="F5" i="3"/>
  <c r="H18" i="3" s="1"/>
  <c r="E5" i="3"/>
  <c r="E7" i="3"/>
  <c r="D5" i="3"/>
  <c r="I19" i="6"/>
  <c r="H4" i="10" l="1"/>
  <c r="E11" i="7"/>
  <c r="H19" i="6"/>
  <c r="D7" i="6" l="1"/>
  <c r="D18" i="6"/>
  <c r="D22" i="6" s="1"/>
  <c r="D26" i="6" s="1"/>
  <c r="D30" i="6" s="1"/>
  <c r="D34" i="6" s="1"/>
  <c r="D38" i="6" s="1"/>
  <c r="D42" i="6" s="1"/>
  <c r="D46" i="6" s="1"/>
  <c r="D50" i="6" s="1"/>
  <c r="D54" i="6" s="1"/>
  <c r="D58" i="6" s="1"/>
  <c r="D62" i="6" s="1"/>
  <c r="D66" i="6" s="1"/>
  <c r="D70" i="6" s="1"/>
  <c r="D74" i="6" s="1"/>
  <c r="D78" i="6" s="1"/>
  <c r="D82" i="6" s="1"/>
  <c r="D86" i="6" s="1"/>
  <c r="D90" i="6" s="1"/>
  <c r="D94" i="6" s="1"/>
  <c r="D98" i="6" s="1"/>
  <c r="D102" i="6" s="1"/>
  <c r="D106" i="6" s="1"/>
  <c r="D110" i="6" s="1"/>
  <c r="D114" i="6" s="1"/>
  <c r="D118" i="6" s="1"/>
  <c r="D122" i="6" s="1"/>
  <c r="D126" i="6" s="1"/>
  <c r="D130" i="6" s="1"/>
  <c r="D134" i="6" s="1"/>
  <c r="D138" i="6" s="1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6" i="6"/>
  <c r="D20" i="6" s="1"/>
  <c r="D24" i="6" s="1"/>
  <c r="D28" i="6" s="1"/>
  <c r="D32" i="6" s="1"/>
  <c r="D36" i="6" s="1"/>
  <c r="D40" i="6" s="1"/>
  <c r="D44" i="6" s="1"/>
  <c r="D48" i="6" s="1"/>
  <c r="D52" i="6" s="1"/>
  <c r="D56" i="6" s="1"/>
  <c r="D60" i="6" s="1"/>
  <c r="D64" i="6" s="1"/>
  <c r="D68" i="6" s="1"/>
  <c r="D72" i="6" s="1"/>
  <c r="D76" i="6" s="1"/>
  <c r="D80" i="6" s="1"/>
  <c r="D84" i="6" s="1"/>
  <c r="D88" i="6" s="1"/>
  <c r="D92" i="6" s="1"/>
  <c r="D96" i="6" s="1"/>
  <c r="D100" i="6" s="1"/>
  <c r="D104" i="6" s="1"/>
  <c r="D108" i="6" s="1"/>
  <c r="D112" i="6" s="1"/>
  <c r="D116" i="6" s="1"/>
  <c r="D120" i="6" s="1"/>
  <c r="D124" i="6" s="1"/>
  <c r="D128" i="6" s="1"/>
  <c r="D132" i="6" s="1"/>
  <c r="D136" i="6" s="1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5" i="6"/>
  <c r="D19" i="6" s="1"/>
  <c r="D23" i="6" s="1"/>
  <c r="D27" i="6" s="1"/>
  <c r="D31" i="6" s="1"/>
  <c r="D35" i="6" s="1"/>
  <c r="D39" i="6" s="1"/>
  <c r="D43" i="6" s="1"/>
  <c r="D47" i="6" s="1"/>
  <c r="D51" i="6" s="1"/>
  <c r="D55" i="6" s="1"/>
  <c r="D59" i="6" s="1"/>
  <c r="D63" i="6" s="1"/>
  <c r="D67" i="6" s="1"/>
  <c r="D71" i="6" s="1"/>
  <c r="D75" i="6" s="1"/>
  <c r="D79" i="6" s="1"/>
  <c r="D83" i="6" s="1"/>
  <c r="D87" i="6" s="1"/>
  <c r="D91" i="6" s="1"/>
  <c r="D95" i="6" s="1"/>
  <c r="D99" i="6" s="1"/>
  <c r="D103" i="6" s="1"/>
  <c r="D107" i="6" s="1"/>
  <c r="D111" i="6" s="1"/>
  <c r="D115" i="6" s="1"/>
  <c r="D119" i="6" s="1"/>
  <c r="D123" i="6" s="1"/>
  <c r="D127" i="6" s="1"/>
  <c r="D131" i="6" s="1"/>
  <c r="D135" i="6" s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4" i="6"/>
  <c r="D13" i="6"/>
  <c r="D17" i="6" s="1"/>
  <c r="D21" i="6" s="1"/>
  <c r="D25" i="6" s="1"/>
  <c r="D29" i="6" s="1"/>
  <c r="D33" i="6" s="1"/>
  <c r="D37" i="6" s="1"/>
  <c r="D41" i="6" s="1"/>
  <c r="D45" i="6" s="1"/>
  <c r="D49" i="6" s="1"/>
  <c r="D53" i="6" s="1"/>
  <c r="D57" i="6" s="1"/>
  <c r="D61" i="6" s="1"/>
  <c r="D65" i="6" s="1"/>
  <c r="D69" i="6" s="1"/>
  <c r="D73" i="6" s="1"/>
  <c r="D77" i="6" s="1"/>
  <c r="D81" i="6" s="1"/>
  <c r="D85" i="6" s="1"/>
  <c r="D89" i="6" s="1"/>
  <c r="D93" i="6" s="1"/>
  <c r="D97" i="6" s="1"/>
  <c r="D101" i="6" s="1"/>
  <c r="D105" i="6" s="1"/>
  <c r="D109" i="6" s="1"/>
  <c r="D113" i="6" s="1"/>
  <c r="D117" i="6" s="1"/>
  <c r="D121" i="6" s="1"/>
  <c r="D125" i="6" s="1"/>
  <c r="D129" i="6" s="1"/>
  <c r="D133" i="6" s="1"/>
  <c r="D137" i="6" s="1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2" i="6"/>
  <c r="D11" i="6"/>
  <c r="D10" i="6"/>
  <c r="D9" i="6"/>
  <c r="D8" i="6"/>
  <c r="D3" i="6"/>
  <c r="F7" i="6"/>
  <c r="E7" i="6"/>
  <c r="H3" i="6"/>
  <c r="O13" i="1"/>
  <c r="I3" i="10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H5" i="10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3" i="9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3" i="9"/>
  <c r="C3" i="9"/>
  <c r="O6" i="1"/>
  <c r="O14" i="1"/>
  <c r="O11" i="1"/>
  <c r="P3" i="1"/>
  <c r="O9" i="1"/>
  <c r="P6" i="1"/>
  <c r="D11" i="3"/>
  <c r="J5" i="1"/>
  <c r="I5" i="1"/>
  <c r="H99" i="10" l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Y99" i="10" s="1"/>
  <c r="Z99" i="10" s="1"/>
  <c r="AA99" i="10" s="1"/>
  <c r="AB99" i="10" s="1"/>
  <c r="AC99" i="10" s="1"/>
  <c r="AD99" i="10" s="1"/>
  <c r="AE99" i="10" s="1"/>
  <c r="AF99" i="10" s="1"/>
  <c r="AG99" i="10" s="1"/>
  <c r="AH99" i="10" s="1"/>
  <c r="AI99" i="10" s="1"/>
  <c r="AJ99" i="10" s="1"/>
  <c r="AK99" i="10" s="1"/>
  <c r="AL99" i="10" s="1"/>
  <c r="AM99" i="10" s="1"/>
  <c r="AN99" i="10" s="1"/>
  <c r="AO99" i="10" s="1"/>
  <c r="AP99" i="10" s="1"/>
  <c r="AQ99" i="10" s="1"/>
  <c r="AR99" i="10" s="1"/>
  <c r="AS99" i="10" s="1"/>
  <c r="AT99" i="10" s="1"/>
  <c r="AU99" i="10" s="1"/>
  <c r="AV99" i="10" s="1"/>
  <c r="AW99" i="10" s="1"/>
  <c r="AX99" i="10" s="1"/>
  <c r="AY99" i="10" s="1"/>
  <c r="AZ99" i="10" s="1"/>
  <c r="BA99" i="10" s="1"/>
  <c r="BB99" i="10" s="1"/>
  <c r="BC99" i="10" s="1"/>
  <c r="BD99" i="10" s="1"/>
  <c r="BE99" i="10" s="1"/>
  <c r="BF99" i="10" s="1"/>
  <c r="BG99" i="10" s="1"/>
  <c r="BH99" i="10" s="1"/>
  <c r="BI99" i="10" s="1"/>
  <c r="BJ99" i="10" s="1"/>
  <c r="BK99" i="10" s="1"/>
  <c r="BL99" i="10" s="1"/>
  <c r="BM99" i="10" s="1"/>
  <c r="BN99" i="10" s="1"/>
  <c r="BO99" i="10" s="1"/>
  <c r="BP99" i="10" s="1"/>
  <c r="H91" i="10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AV91" i="10" s="1"/>
  <c r="AW91" i="10" s="1"/>
  <c r="AX91" i="10" s="1"/>
  <c r="AY91" i="10" s="1"/>
  <c r="AZ91" i="10" s="1"/>
  <c r="BA91" i="10" s="1"/>
  <c r="BB91" i="10" s="1"/>
  <c r="BC91" i="10" s="1"/>
  <c r="BD91" i="10" s="1"/>
  <c r="BE91" i="10" s="1"/>
  <c r="BF91" i="10" s="1"/>
  <c r="BG91" i="10" s="1"/>
  <c r="BH91" i="10" s="1"/>
  <c r="BI91" i="10" s="1"/>
  <c r="BJ91" i="10" s="1"/>
  <c r="BK91" i="10" s="1"/>
  <c r="BL91" i="10" s="1"/>
  <c r="BM91" i="10" s="1"/>
  <c r="BN91" i="10" s="1"/>
  <c r="BO91" i="10" s="1"/>
  <c r="BP91" i="10" s="1"/>
  <c r="H83" i="10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AK83" i="10" s="1"/>
  <c r="AL83" i="10" s="1"/>
  <c r="AM83" i="10" s="1"/>
  <c r="AN83" i="10" s="1"/>
  <c r="AO83" i="10" s="1"/>
  <c r="AP83" i="10" s="1"/>
  <c r="AQ83" i="10" s="1"/>
  <c r="AR83" i="10" s="1"/>
  <c r="AS83" i="10" s="1"/>
  <c r="AT83" i="10" s="1"/>
  <c r="AU83" i="10" s="1"/>
  <c r="AV83" i="10" s="1"/>
  <c r="AW83" i="10" s="1"/>
  <c r="AX83" i="10" s="1"/>
  <c r="AY83" i="10" s="1"/>
  <c r="AZ83" i="10" s="1"/>
  <c r="BA83" i="10" s="1"/>
  <c r="BB83" i="10" s="1"/>
  <c r="BC83" i="10" s="1"/>
  <c r="BD83" i="10" s="1"/>
  <c r="BE83" i="10" s="1"/>
  <c r="BF83" i="10" s="1"/>
  <c r="BG83" i="10" s="1"/>
  <c r="BH83" i="10" s="1"/>
  <c r="BI83" i="10" s="1"/>
  <c r="BJ83" i="10" s="1"/>
  <c r="BK83" i="10" s="1"/>
  <c r="BL83" i="10" s="1"/>
  <c r="BM83" i="10" s="1"/>
  <c r="BN83" i="10" s="1"/>
  <c r="BO83" i="10" s="1"/>
  <c r="BP83" i="10" s="1"/>
  <c r="H75" i="10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AD75" i="10" s="1"/>
  <c r="AE75" i="10" s="1"/>
  <c r="AF75" i="10" s="1"/>
  <c r="AG75" i="10" s="1"/>
  <c r="AH75" i="10" s="1"/>
  <c r="AI75" i="10" s="1"/>
  <c r="AJ75" i="10" s="1"/>
  <c r="AK75" i="10" s="1"/>
  <c r="AL75" i="10" s="1"/>
  <c r="AM75" i="10" s="1"/>
  <c r="AN75" i="10" s="1"/>
  <c r="AO75" i="10" s="1"/>
  <c r="AP75" i="10" s="1"/>
  <c r="AQ75" i="10" s="1"/>
  <c r="AR75" i="10" s="1"/>
  <c r="AS75" i="10" s="1"/>
  <c r="AT75" i="10" s="1"/>
  <c r="AU75" i="10" s="1"/>
  <c r="AV75" i="10" s="1"/>
  <c r="AW75" i="10" s="1"/>
  <c r="AX75" i="10" s="1"/>
  <c r="AY75" i="10" s="1"/>
  <c r="AZ75" i="10" s="1"/>
  <c r="BA75" i="10" s="1"/>
  <c r="BB75" i="10" s="1"/>
  <c r="BC75" i="10" s="1"/>
  <c r="BD75" i="10" s="1"/>
  <c r="BE75" i="10" s="1"/>
  <c r="BF75" i="10" s="1"/>
  <c r="BG75" i="10" s="1"/>
  <c r="BH75" i="10" s="1"/>
  <c r="BI75" i="10" s="1"/>
  <c r="BJ75" i="10" s="1"/>
  <c r="BK75" i="10" s="1"/>
  <c r="BL75" i="10" s="1"/>
  <c r="BM75" i="10" s="1"/>
  <c r="BN75" i="10" s="1"/>
  <c r="BO75" i="10" s="1"/>
  <c r="BP75" i="10" s="1"/>
  <c r="H67" i="10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Y67" i="10" s="1"/>
  <c r="Z67" i="10" s="1"/>
  <c r="AA67" i="10" s="1"/>
  <c r="AB67" i="10" s="1"/>
  <c r="AC67" i="10" s="1"/>
  <c r="AD67" i="10" s="1"/>
  <c r="AE67" i="10" s="1"/>
  <c r="AF67" i="10" s="1"/>
  <c r="AG67" i="10" s="1"/>
  <c r="AH67" i="10" s="1"/>
  <c r="AI67" i="10" s="1"/>
  <c r="AJ67" i="10" s="1"/>
  <c r="AK67" i="10" s="1"/>
  <c r="AL67" i="10" s="1"/>
  <c r="AM67" i="10" s="1"/>
  <c r="AN67" i="10" s="1"/>
  <c r="AO67" i="10" s="1"/>
  <c r="AP67" i="10" s="1"/>
  <c r="AQ67" i="10" s="1"/>
  <c r="AR67" i="10" s="1"/>
  <c r="AS67" i="10" s="1"/>
  <c r="AT67" i="10" s="1"/>
  <c r="AU67" i="10" s="1"/>
  <c r="AV67" i="10" s="1"/>
  <c r="AW67" i="10" s="1"/>
  <c r="AX67" i="10" s="1"/>
  <c r="AY67" i="10" s="1"/>
  <c r="AZ67" i="10" s="1"/>
  <c r="BA67" i="10" s="1"/>
  <c r="BB67" i="10" s="1"/>
  <c r="BC67" i="10" s="1"/>
  <c r="BD67" i="10" s="1"/>
  <c r="BE67" i="10" s="1"/>
  <c r="BF67" i="10" s="1"/>
  <c r="BG67" i="10" s="1"/>
  <c r="BH67" i="10" s="1"/>
  <c r="BI67" i="10" s="1"/>
  <c r="BJ67" i="10" s="1"/>
  <c r="BK67" i="10" s="1"/>
  <c r="BL67" i="10" s="1"/>
  <c r="BM67" i="10" s="1"/>
  <c r="BN67" i="10" s="1"/>
  <c r="BO67" i="10" s="1"/>
  <c r="BP67" i="10" s="1"/>
  <c r="H59" i="10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AL59" i="10" s="1"/>
  <c r="AM59" i="10" s="1"/>
  <c r="AN59" i="10" s="1"/>
  <c r="AO59" i="10" s="1"/>
  <c r="AP59" i="10" s="1"/>
  <c r="AQ59" i="10" s="1"/>
  <c r="AR59" i="10" s="1"/>
  <c r="AS59" i="10" s="1"/>
  <c r="AT59" i="10" s="1"/>
  <c r="AU59" i="10" s="1"/>
  <c r="AV59" i="10" s="1"/>
  <c r="AW59" i="10" s="1"/>
  <c r="AX59" i="10" s="1"/>
  <c r="AY59" i="10" s="1"/>
  <c r="AZ59" i="10" s="1"/>
  <c r="BA59" i="10" s="1"/>
  <c r="BB59" i="10" s="1"/>
  <c r="BC59" i="10" s="1"/>
  <c r="BD59" i="10" s="1"/>
  <c r="BE59" i="10" s="1"/>
  <c r="BF59" i="10" s="1"/>
  <c r="BG59" i="10" s="1"/>
  <c r="BH59" i="10" s="1"/>
  <c r="BI59" i="10" s="1"/>
  <c r="BJ59" i="10" s="1"/>
  <c r="BK59" i="10" s="1"/>
  <c r="BL59" i="10" s="1"/>
  <c r="BM59" i="10" s="1"/>
  <c r="BN59" i="10" s="1"/>
  <c r="BO59" i="10" s="1"/>
  <c r="BP59" i="10" s="1"/>
  <c r="H51" i="10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AV51" i="10" s="1"/>
  <c r="AW51" i="10" s="1"/>
  <c r="AX51" i="10" s="1"/>
  <c r="AY51" i="10" s="1"/>
  <c r="AZ51" i="10" s="1"/>
  <c r="BA51" i="10" s="1"/>
  <c r="BB51" i="10" s="1"/>
  <c r="BC51" i="10" s="1"/>
  <c r="BD51" i="10" s="1"/>
  <c r="BE51" i="10" s="1"/>
  <c r="BF51" i="10" s="1"/>
  <c r="BG51" i="10" s="1"/>
  <c r="BH51" i="10" s="1"/>
  <c r="BI51" i="10" s="1"/>
  <c r="BJ51" i="10" s="1"/>
  <c r="BK51" i="10" s="1"/>
  <c r="BL51" i="10" s="1"/>
  <c r="BM51" i="10" s="1"/>
  <c r="BN51" i="10" s="1"/>
  <c r="BO51" i="10" s="1"/>
  <c r="BP51" i="10" s="1"/>
  <c r="H43" i="10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AW43" i="10" s="1"/>
  <c r="AX43" i="10" s="1"/>
  <c r="AY43" i="10" s="1"/>
  <c r="AZ43" i="10" s="1"/>
  <c r="BA43" i="10" s="1"/>
  <c r="BB43" i="10" s="1"/>
  <c r="BC43" i="10" s="1"/>
  <c r="BD43" i="10" s="1"/>
  <c r="BE43" i="10" s="1"/>
  <c r="BF43" i="10" s="1"/>
  <c r="BG43" i="10" s="1"/>
  <c r="BH43" i="10" s="1"/>
  <c r="BI43" i="10" s="1"/>
  <c r="BJ43" i="10" s="1"/>
  <c r="BK43" i="10" s="1"/>
  <c r="BL43" i="10" s="1"/>
  <c r="BM43" i="10" s="1"/>
  <c r="BN43" i="10" s="1"/>
  <c r="BO43" i="10" s="1"/>
  <c r="BP43" i="10" s="1"/>
  <c r="H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AV35" i="10" s="1"/>
  <c r="AW35" i="10" s="1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H27" i="10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AV27" i="10" s="1"/>
  <c r="AW27" i="10" s="1"/>
  <c r="AX27" i="10" s="1"/>
  <c r="AY27" i="10" s="1"/>
  <c r="AZ27" i="10" s="1"/>
  <c r="BA27" i="10" s="1"/>
  <c r="BB27" i="10" s="1"/>
  <c r="BC27" i="10" s="1"/>
  <c r="BD27" i="10" s="1"/>
  <c r="BE27" i="10" s="1"/>
  <c r="BF27" i="10" s="1"/>
  <c r="BG27" i="10" s="1"/>
  <c r="BH27" i="10" s="1"/>
  <c r="BI27" i="10" s="1"/>
  <c r="BJ27" i="10" s="1"/>
  <c r="BK27" i="10" s="1"/>
  <c r="BL27" i="10" s="1"/>
  <c r="BM27" i="10" s="1"/>
  <c r="BN27" i="10" s="1"/>
  <c r="BO27" i="10" s="1"/>
  <c r="BP27" i="10" s="1"/>
  <c r="H19" i="10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BK19" i="10" s="1"/>
  <c r="BL19" i="10" s="1"/>
  <c r="BM19" i="10" s="1"/>
  <c r="BN19" i="10" s="1"/>
  <c r="BO19" i="10" s="1"/>
  <c r="BP19" i="10" s="1"/>
  <c r="H11" i="10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AW11" i="10" s="1"/>
  <c r="AX11" i="10" s="1"/>
  <c r="AY11" i="10" s="1"/>
  <c r="AZ11" i="10" s="1"/>
  <c r="BA11" i="10" s="1"/>
  <c r="BB11" i="10" s="1"/>
  <c r="BC11" i="10" s="1"/>
  <c r="BD11" i="10" s="1"/>
  <c r="BE11" i="10" s="1"/>
  <c r="BF11" i="10" s="1"/>
  <c r="BG11" i="10" s="1"/>
  <c r="BH11" i="10" s="1"/>
  <c r="BI11" i="10" s="1"/>
  <c r="BJ11" i="10" s="1"/>
  <c r="BK11" i="10" s="1"/>
  <c r="BL11" i="10" s="1"/>
  <c r="BM11" i="10" s="1"/>
  <c r="BN11" i="10" s="1"/>
  <c r="BO11" i="10" s="1"/>
  <c r="BP11" i="10" s="1"/>
  <c r="H98" i="10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W98" i="10" s="1"/>
  <c r="X98" i="10" s="1"/>
  <c r="Y98" i="10" s="1"/>
  <c r="Z98" i="10" s="1"/>
  <c r="AA98" i="10" s="1"/>
  <c r="AB98" i="10" s="1"/>
  <c r="AC98" i="10" s="1"/>
  <c r="AD98" i="10" s="1"/>
  <c r="AE98" i="10" s="1"/>
  <c r="AF98" i="10" s="1"/>
  <c r="AG98" i="10" s="1"/>
  <c r="AH98" i="10" s="1"/>
  <c r="AI98" i="10" s="1"/>
  <c r="AJ98" i="10" s="1"/>
  <c r="AK98" i="10" s="1"/>
  <c r="AL98" i="10" s="1"/>
  <c r="AM98" i="10" s="1"/>
  <c r="AN98" i="10" s="1"/>
  <c r="AO98" i="10" s="1"/>
  <c r="AP98" i="10" s="1"/>
  <c r="AQ98" i="10" s="1"/>
  <c r="AR98" i="10" s="1"/>
  <c r="AS98" i="10" s="1"/>
  <c r="AT98" i="10" s="1"/>
  <c r="AU98" i="10" s="1"/>
  <c r="AV98" i="10" s="1"/>
  <c r="AW98" i="10" s="1"/>
  <c r="AX98" i="10" s="1"/>
  <c r="AY98" i="10" s="1"/>
  <c r="AZ98" i="10" s="1"/>
  <c r="BA98" i="10" s="1"/>
  <c r="BB98" i="10" s="1"/>
  <c r="BC98" i="10" s="1"/>
  <c r="BD98" i="10" s="1"/>
  <c r="BE98" i="10" s="1"/>
  <c r="BF98" i="10" s="1"/>
  <c r="BG98" i="10" s="1"/>
  <c r="BH98" i="10" s="1"/>
  <c r="BI98" i="10" s="1"/>
  <c r="BJ98" i="10" s="1"/>
  <c r="BK98" i="10" s="1"/>
  <c r="BL98" i="10" s="1"/>
  <c r="BM98" i="10" s="1"/>
  <c r="BN98" i="10" s="1"/>
  <c r="BO98" i="10" s="1"/>
  <c r="BP98" i="10" s="1"/>
  <c r="H90" i="10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AV90" i="10" s="1"/>
  <c r="AW90" i="10" s="1"/>
  <c r="AX90" i="10" s="1"/>
  <c r="AY90" i="10" s="1"/>
  <c r="AZ90" i="10" s="1"/>
  <c r="BA90" i="10" s="1"/>
  <c r="BB90" i="10" s="1"/>
  <c r="BC90" i="10" s="1"/>
  <c r="BD90" i="10" s="1"/>
  <c r="BE90" i="10" s="1"/>
  <c r="BF90" i="10" s="1"/>
  <c r="BG90" i="10" s="1"/>
  <c r="BH90" i="10" s="1"/>
  <c r="BI90" i="10" s="1"/>
  <c r="BJ90" i="10" s="1"/>
  <c r="BK90" i="10" s="1"/>
  <c r="BL90" i="10" s="1"/>
  <c r="BM90" i="10" s="1"/>
  <c r="BN90" i="10" s="1"/>
  <c r="BO90" i="10" s="1"/>
  <c r="BP90" i="10" s="1"/>
  <c r="H82" i="10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AK82" i="10" s="1"/>
  <c r="AL82" i="10" s="1"/>
  <c r="AM82" i="10" s="1"/>
  <c r="AN82" i="10" s="1"/>
  <c r="AO82" i="10" s="1"/>
  <c r="AP82" i="10" s="1"/>
  <c r="AQ82" i="10" s="1"/>
  <c r="AR82" i="10" s="1"/>
  <c r="AS82" i="10" s="1"/>
  <c r="AT82" i="10" s="1"/>
  <c r="AU82" i="10" s="1"/>
  <c r="AV82" i="10" s="1"/>
  <c r="AW82" i="10" s="1"/>
  <c r="AX82" i="10" s="1"/>
  <c r="AY82" i="10" s="1"/>
  <c r="AZ82" i="10" s="1"/>
  <c r="BA82" i="10" s="1"/>
  <c r="BB82" i="10" s="1"/>
  <c r="BC82" i="10" s="1"/>
  <c r="BD82" i="10" s="1"/>
  <c r="BE82" i="10" s="1"/>
  <c r="BF82" i="10" s="1"/>
  <c r="BG82" i="10" s="1"/>
  <c r="BH82" i="10" s="1"/>
  <c r="BI82" i="10" s="1"/>
  <c r="BJ82" i="10" s="1"/>
  <c r="BK82" i="10" s="1"/>
  <c r="BL82" i="10" s="1"/>
  <c r="BM82" i="10" s="1"/>
  <c r="BN82" i="10" s="1"/>
  <c r="BO82" i="10" s="1"/>
  <c r="BP82" i="10" s="1"/>
  <c r="H74" i="10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W74" i="10" s="1"/>
  <c r="X74" i="10" s="1"/>
  <c r="Y74" i="10" s="1"/>
  <c r="Z74" i="10" s="1"/>
  <c r="AA74" i="10" s="1"/>
  <c r="AB74" i="10" s="1"/>
  <c r="AC74" i="10" s="1"/>
  <c r="AD74" i="10" s="1"/>
  <c r="AE74" i="10" s="1"/>
  <c r="AF74" i="10" s="1"/>
  <c r="AG74" i="10" s="1"/>
  <c r="AH74" i="10" s="1"/>
  <c r="AI74" i="10" s="1"/>
  <c r="AJ74" i="10" s="1"/>
  <c r="AK74" i="10" s="1"/>
  <c r="AL74" i="10" s="1"/>
  <c r="AM74" i="10" s="1"/>
  <c r="AN74" i="10" s="1"/>
  <c r="AO74" i="10" s="1"/>
  <c r="AP74" i="10" s="1"/>
  <c r="AQ74" i="10" s="1"/>
  <c r="AR74" i="10" s="1"/>
  <c r="AS74" i="10" s="1"/>
  <c r="AT74" i="10" s="1"/>
  <c r="AU74" i="10" s="1"/>
  <c r="AV74" i="10" s="1"/>
  <c r="AW74" i="10" s="1"/>
  <c r="AX74" i="10" s="1"/>
  <c r="AY74" i="10" s="1"/>
  <c r="AZ74" i="10" s="1"/>
  <c r="BA74" i="10" s="1"/>
  <c r="BB74" i="10" s="1"/>
  <c r="BC74" i="10" s="1"/>
  <c r="BD74" i="10" s="1"/>
  <c r="BE74" i="10" s="1"/>
  <c r="BF74" i="10" s="1"/>
  <c r="BG74" i="10" s="1"/>
  <c r="BH74" i="10" s="1"/>
  <c r="BI74" i="10" s="1"/>
  <c r="BJ74" i="10" s="1"/>
  <c r="BK74" i="10" s="1"/>
  <c r="BL74" i="10" s="1"/>
  <c r="BM74" i="10" s="1"/>
  <c r="BN74" i="10" s="1"/>
  <c r="BO74" i="10" s="1"/>
  <c r="BP74" i="10" s="1"/>
  <c r="H66" i="10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AV66" i="10" s="1"/>
  <c r="AW66" i="10" s="1"/>
  <c r="AX66" i="10" s="1"/>
  <c r="AY66" i="10" s="1"/>
  <c r="AZ66" i="10" s="1"/>
  <c r="BA66" i="10" s="1"/>
  <c r="BB66" i="10" s="1"/>
  <c r="BC66" i="10" s="1"/>
  <c r="BD66" i="10" s="1"/>
  <c r="BE66" i="10" s="1"/>
  <c r="BF66" i="10" s="1"/>
  <c r="BG66" i="10" s="1"/>
  <c r="BH66" i="10" s="1"/>
  <c r="BI66" i="10" s="1"/>
  <c r="BJ66" i="10" s="1"/>
  <c r="BK66" i="10" s="1"/>
  <c r="BL66" i="10" s="1"/>
  <c r="BM66" i="10" s="1"/>
  <c r="BN66" i="10" s="1"/>
  <c r="BO66" i="10" s="1"/>
  <c r="BP66" i="10" s="1"/>
  <c r="H58" i="10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AV58" i="10" s="1"/>
  <c r="AW58" i="10" s="1"/>
  <c r="AX58" i="10" s="1"/>
  <c r="AY58" i="10" s="1"/>
  <c r="AZ58" i="10" s="1"/>
  <c r="BA58" i="10" s="1"/>
  <c r="BB58" i="10" s="1"/>
  <c r="BC58" i="10" s="1"/>
  <c r="BD58" i="10" s="1"/>
  <c r="BE58" i="10" s="1"/>
  <c r="BF58" i="10" s="1"/>
  <c r="BG58" i="10" s="1"/>
  <c r="BH58" i="10" s="1"/>
  <c r="BI58" i="10" s="1"/>
  <c r="BJ58" i="10" s="1"/>
  <c r="BK58" i="10" s="1"/>
  <c r="BL58" i="10" s="1"/>
  <c r="BM58" i="10" s="1"/>
  <c r="BN58" i="10" s="1"/>
  <c r="BO58" i="10" s="1"/>
  <c r="BP58" i="10" s="1"/>
  <c r="H50" i="10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AR50" i="10" s="1"/>
  <c r="AS50" i="10" s="1"/>
  <c r="AT50" i="10" s="1"/>
  <c r="AU50" i="10" s="1"/>
  <c r="AV50" i="10" s="1"/>
  <c r="AW50" i="10" s="1"/>
  <c r="AX50" i="10" s="1"/>
  <c r="AY50" i="10" s="1"/>
  <c r="AZ50" i="10" s="1"/>
  <c r="BA50" i="10" s="1"/>
  <c r="BB50" i="10" s="1"/>
  <c r="BC50" i="10" s="1"/>
  <c r="BD50" i="10" s="1"/>
  <c r="BE50" i="10" s="1"/>
  <c r="BF50" i="10" s="1"/>
  <c r="BG50" i="10" s="1"/>
  <c r="BH50" i="10" s="1"/>
  <c r="BI50" i="10" s="1"/>
  <c r="BJ50" i="10" s="1"/>
  <c r="BK50" i="10" s="1"/>
  <c r="BL50" i="10" s="1"/>
  <c r="BM50" i="10" s="1"/>
  <c r="BN50" i="10" s="1"/>
  <c r="BO50" i="10" s="1"/>
  <c r="BP50" i="10" s="1"/>
  <c r="H42" i="10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AR42" i="10" s="1"/>
  <c r="AS42" i="10" s="1"/>
  <c r="AT42" i="10" s="1"/>
  <c r="AU42" i="10" s="1"/>
  <c r="AV42" i="10" s="1"/>
  <c r="AW42" i="10" s="1"/>
  <c r="AX42" i="10" s="1"/>
  <c r="AY42" i="10" s="1"/>
  <c r="AZ42" i="10" s="1"/>
  <c r="BA42" i="10" s="1"/>
  <c r="BB42" i="10" s="1"/>
  <c r="BC42" i="10" s="1"/>
  <c r="BD42" i="10" s="1"/>
  <c r="BE42" i="10" s="1"/>
  <c r="BF42" i="10" s="1"/>
  <c r="BG42" i="10" s="1"/>
  <c r="BH42" i="10" s="1"/>
  <c r="BI42" i="10" s="1"/>
  <c r="BJ42" i="10" s="1"/>
  <c r="BK42" i="10" s="1"/>
  <c r="BL42" i="10" s="1"/>
  <c r="BM42" i="10" s="1"/>
  <c r="BN42" i="10" s="1"/>
  <c r="BO42" i="10" s="1"/>
  <c r="BP42" i="10" s="1"/>
  <c r="H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AV34" i="10" s="1"/>
  <c r="AW34" i="10" s="1"/>
  <c r="AX34" i="10" s="1"/>
  <c r="AY34" i="10" s="1"/>
  <c r="AZ34" i="10" s="1"/>
  <c r="BA34" i="10" s="1"/>
  <c r="BB34" i="10" s="1"/>
  <c r="BC34" i="10" s="1"/>
  <c r="BD34" i="10" s="1"/>
  <c r="BE34" i="10" s="1"/>
  <c r="BF34" i="10" s="1"/>
  <c r="BG34" i="10" s="1"/>
  <c r="BH34" i="10" s="1"/>
  <c r="BI34" i="10" s="1"/>
  <c r="BJ34" i="10" s="1"/>
  <c r="BK34" i="10" s="1"/>
  <c r="BL34" i="10" s="1"/>
  <c r="BM34" i="10" s="1"/>
  <c r="BN34" i="10" s="1"/>
  <c r="BO34" i="10" s="1"/>
  <c r="BP34" i="10" s="1"/>
  <c r="H26" i="10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AV26" i="10" s="1"/>
  <c r="AW26" i="10" s="1"/>
  <c r="AX26" i="10" s="1"/>
  <c r="AY26" i="10" s="1"/>
  <c r="AZ26" i="10" s="1"/>
  <c r="BA26" i="10" s="1"/>
  <c r="BB26" i="10" s="1"/>
  <c r="BC26" i="10" s="1"/>
  <c r="BD26" i="10" s="1"/>
  <c r="BE26" i="10" s="1"/>
  <c r="BF26" i="10" s="1"/>
  <c r="BG26" i="10" s="1"/>
  <c r="BH26" i="10" s="1"/>
  <c r="BI26" i="10" s="1"/>
  <c r="BJ26" i="10" s="1"/>
  <c r="BK26" i="10" s="1"/>
  <c r="BL26" i="10" s="1"/>
  <c r="BM26" i="10" s="1"/>
  <c r="BN26" i="10" s="1"/>
  <c r="BO26" i="10" s="1"/>
  <c r="BP26" i="10" s="1"/>
  <c r="H18" i="10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AV18" i="10" s="1"/>
  <c r="AW18" i="10" s="1"/>
  <c r="AX18" i="10" s="1"/>
  <c r="AY18" i="10" s="1"/>
  <c r="AZ18" i="10" s="1"/>
  <c r="BA18" i="10" s="1"/>
  <c r="BB18" i="10" s="1"/>
  <c r="BC18" i="10" s="1"/>
  <c r="BD18" i="10" s="1"/>
  <c r="BE18" i="10" s="1"/>
  <c r="BF18" i="10" s="1"/>
  <c r="BG18" i="10" s="1"/>
  <c r="BH18" i="10" s="1"/>
  <c r="BI18" i="10" s="1"/>
  <c r="BJ18" i="10" s="1"/>
  <c r="BK18" i="10" s="1"/>
  <c r="BL18" i="10" s="1"/>
  <c r="BM18" i="10" s="1"/>
  <c r="BN18" i="10" s="1"/>
  <c r="BO18" i="10" s="1"/>
  <c r="BP18" i="10" s="1"/>
  <c r="H10" i="10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BK10" i="10" s="1"/>
  <c r="BL10" i="10" s="1"/>
  <c r="BM10" i="10" s="1"/>
  <c r="BN10" i="10" s="1"/>
  <c r="BO10" i="10" s="1"/>
  <c r="BP10" i="10" s="1"/>
  <c r="H89" i="10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T89" i="10" s="1"/>
  <c r="AU89" i="10" s="1"/>
  <c r="AV89" i="10" s="1"/>
  <c r="AW89" i="10" s="1"/>
  <c r="AX89" i="10" s="1"/>
  <c r="AY89" i="10" s="1"/>
  <c r="AZ89" i="10" s="1"/>
  <c r="BA89" i="10" s="1"/>
  <c r="BB89" i="10" s="1"/>
  <c r="BC89" i="10" s="1"/>
  <c r="BD89" i="10" s="1"/>
  <c r="BE89" i="10" s="1"/>
  <c r="BF89" i="10" s="1"/>
  <c r="BG89" i="10" s="1"/>
  <c r="BH89" i="10" s="1"/>
  <c r="BI89" i="10" s="1"/>
  <c r="BJ89" i="10" s="1"/>
  <c r="BK89" i="10" s="1"/>
  <c r="BL89" i="10" s="1"/>
  <c r="BM89" i="10" s="1"/>
  <c r="BN89" i="10" s="1"/>
  <c r="BO89" i="10" s="1"/>
  <c r="BP89" i="10" s="1"/>
  <c r="H73" i="10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R73" i="10" s="1"/>
  <c r="AS73" i="10" s="1"/>
  <c r="AT73" i="10" s="1"/>
  <c r="AU73" i="10" s="1"/>
  <c r="AV73" i="10" s="1"/>
  <c r="AW73" i="10" s="1"/>
  <c r="AX73" i="10" s="1"/>
  <c r="AY73" i="10" s="1"/>
  <c r="AZ73" i="10" s="1"/>
  <c r="BA73" i="10" s="1"/>
  <c r="BB73" i="10" s="1"/>
  <c r="BC73" i="10" s="1"/>
  <c r="BD73" i="10" s="1"/>
  <c r="BE73" i="10" s="1"/>
  <c r="BF73" i="10" s="1"/>
  <c r="BG73" i="10" s="1"/>
  <c r="BH73" i="10" s="1"/>
  <c r="BI73" i="10" s="1"/>
  <c r="BJ73" i="10" s="1"/>
  <c r="BK73" i="10" s="1"/>
  <c r="BL73" i="10" s="1"/>
  <c r="BM73" i="10" s="1"/>
  <c r="BN73" i="10" s="1"/>
  <c r="BO73" i="10" s="1"/>
  <c r="BP73" i="10" s="1"/>
  <c r="H57" i="10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AK57" i="10" s="1"/>
  <c r="AL57" i="10" s="1"/>
  <c r="AM57" i="10" s="1"/>
  <c r="AN57" i="10" s="1"/>
  <c r="AO57" i="10" s="1"/>
  <c r="AP57" i="10" s="1"/>
  <c r="AQ57" i="10" s="1"/>
  <c r="AR57" i="10" s="1"/>
  <c r="AS57" i="10" s="1"/>
  <c r="AT57" i="10" s="1"/>
  <c r="AU57" i="10" s="1"/>
  <c r="AV57" i="10" s="1"/>
  <c r="AW57" i="10" s="1"/>
  <c r="AX57" i="10" s="1"/>
  <c r="AY57" i="10" s="1"/>
  <c r="AZ57" i="10" s="1"/>
  <c r="BA57" i="10" s="1"/>
  <c r="BB57" i="10" s="1"/>
  <c r="BC57" i="10" s="1"/>
  <c r="BD57" i="10" s="1"/>
  <c r="BE57" i="10" s="1"/>
  <c r="BF57" i="10" s="1"/>
  <c r="BG57" i="10" s="1"/>
  <c r="BH57" i="10" s="1"/>
  <c r="BI57" i="10" s="1"/>
  <c r="BJ57" i="10" s="1"/>
  <c r="BK57" i="10" s="1"/>
  <c r="BL57" i="10" s="1"/>
  <c r="BM57" i="10" s="1"/>
  <c r="BN57" i="10" s="1"/>
  <c r="BO57" i="10" s="1"/>
  <c r="BP57" i="10" s="1"/>
  <c r="H41" i="10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AV41" i="10" s="1"/>
  <c r="AW41" i="10" s="1"/>
  <c r="AX41" i="10" s="1"/>
  <c r="AY41" i="10" s="1"/>
  <c r="AZ41" i="10" s="1"/>
  <c r="BA41" i="10" s="1"/>
  <c r="BB41" i="10" s="1"/>
  <c r="BC41" i="10" s="1"/>
  <c r="BD41" i="10" s="1"/>
  <c r="BE41" i="10" s="1"/>
  <c r="BF41" i="10" s="1"/>
  <c r="BG41" i="10" s="1"/>
  <c r="BH41" i="10" s="1"/>
  <c r="BI41" i="10" s="1"/>
  <c r="BJ41" i="10" s="1"/>
  <c r="BK41" i="10" s="1"/>
  <c r="BL41" i="10" s="1"/>
  <c r="BM41" i="10" s="1"/>
  <c r="BN41" i="10" s="1"/>
  <c r="BO41" i="10" s="1"/>
  <c r="BP41" i="10" s="1"/>
  <c r="H25" i="10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AX25" i="10" s="1"/>
  <c r="AY25" i="10" s="1"/>
  <c r="AZ25" i="10" s="1"/>
  <c r="BA25" i="10" s="1"/>
  <c r="BB25" i="10" s="1"/>
  <c r="BC25" i="10" s="1"/>
  <c r="BD25" i="10" s="1"/>
  <c r="BE25" i="10" s="1"/>
  <c r="BF25" i="10" s="1"/>
  <c r="BG25" i="10" s="1"/>
  <c r="BH25" i="10" s="1"/>
  <c r="BI25" i="10" s="1"/>
  <c r="BJ25" i="10" s="1"/>
  <c r="BK25" i="10" s="1"/>
  <c r="BL25" i="10" s="1"/>
  <c r="BM25" i="10" s="1"/>
  <c r="BN25" i="10" s="1"/>
  <c r="BO25" i="10" s="1"/>
  <c r="BP25" i="10" s="1"/>
  <c r="H9" i="10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AW9" i="10" s="1"/>
  <c r="AX9" i="10" s="1"/>
  <c r="AY9" i="10" s="1"/>
  <c r="AZ9" i="10" s="1"/>
  <c r="BA9" i="10" s="1"/>
  <c r="BB9" i="10" s="1"/>
  <c r="BC9" i="10" s="1"/>
  <c r="BD9" i="10" s="1"/>
  <c r="BE9" i="10" s="1"/>
  <c r="BF9" i="10" s="1"/>
  <c r="BG9" i="10" s="1"/>
  <c r="BH9" i="10" s="1"/>
  <c r="BI9" i="10" s="1"/>
  <c r="BJ9" i="10" s="1"/>
  <c r="BK9" i="10" s="1"/>
  <c r="BL9" i="10" s="1"/>
  <c r="BM9" i="10" s="1"/>
  <c r="BN9" i="10" s="1"/>
  <c r="BO9" i="10" s="1"/>
  <c r="BP9" i="10" s="1"/>
  <c r="H96" i="10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W96" i="10" s="1"/>
  <c r="X96" i="10" s="1"/>
  <c r="Y96" i="10" s="1"/>
  <c r="Z96" i="10" s="1"/>
  <c r="AA96" i="10" s="1"/>
  <c r="AB96" i="10" s="1"/>
  <c r="AC96" i="10" s="1"/>
  <c r="AD96" i="10" s="1"/>
  <c r="AE96" i="10" s="1"/>
  <c r="AF96" i="10" s="1"/>
  <c r="AG96" i="10" s="1"/>
  <c r="AH96" i="10" s="1"/>
  <c r="AI96" i="10" s="1"/>
  <c r="AJ96" i="10" s="1"/>
  <c r="AK96" i="10" s="1"/>
  <c r="AL96" i="10" s="1"/>
  <c r="AM96" i="10" s="1"/>
  <c r="AN96" i="10" s="1"/>
  <c r="AO96" i="10" s="1"/>
  <c r="AP96" i="10" s="1"/>
  <c r="AQ96" i="10" s="1"/>
  <c r="AR96" i="10" s="1"/>
  <c r="AS96" i="10" s="1"/>
  <c r="AT96" i="10" s="1"/>
  <c r="AU96" i="10" s="1"/>
  <c r="AV96" i="10" s="1"/>
  <c r="AW96" i="10" s="1"/>
  <c r="AX96" i="10" s="1"/>
  <c r="AY96" i="10" s="1"/>
  <c r="AZ96" i="10" s="1"/>
  <c r="BA96" i="10" s="1"/>
  <c r="BB96" i="10" s="1"/>
  <c r="BC96" i="10" s="1"/>
  <c r="BD96" i="10" s="1"/>
  <c r="BE96" i="10" s="1"/>
  <c r="BF96" i="10" s="1"/>
  <c r="BG96" i="10" s="1"/>
  <c r="BH96" i="10" s="1"/>
  <c r="BI96" i="10" s="1"/>
  <c r="BJ96" i="10" s="1"/>
  <c r="BK96" i="10" s="1"/>
  <c r="BL96" i="10" s="1"/>
  <c r="BM96" i="10" s="1"/>
  <c r="BN96" i="10" s="1"/>
  <c r="BO96" i="10" s="1"/>
  <c r="BP96" i="10" s="1"/>
  <c r="H72" i="10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AV72" i="10" s="1"/>
  <c r="AW72" i="10" s="1"/>
  <c r="AX72" i="10" s="1"/>
  <c r="AY72" i="10" s="1"/>
  <c r="AZ72" i="10" s="1"/>
  <c r="BA72" i="10" s="1"/>
  <c r="BB72" i="10" s="1"/>
  <c r="BC72" i="10" s="1"/>
  <c r="BD72" i="10" s="1"/>
  <c r="BE72" i="10" s="1"/>
  <c r="BF72" i="10" s="1"/>
  <c r="BG72" i="10" s="1"/>
  <c r="BH72" i="10" s="1"/>
  <c r="BI72" i="10" s="1"/>
  <c r="BJ72" i="10" s="1"/>
  <c r="BK72" i="10" s="1"/>
  <c r="BL72" i="10" s="1"/>
  <c r="BM72" i="10" s="1"/>
  <c r="BN72" i="10" s="1"/>
  <c r="BO72" i="10" s="1"/>
  <c r="BP72" i="10" s="1"/>
  <c r="H48" i="10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AR48" i="10" s="1"/>
  <c r="AS48" i="10" s="1"/>
  <c r="AT48" i="10" s="1"/>
  <c r="AU48" i="10" s="1"/>
  <c r="AV48" i="10" s="1"/>
  <c r="AW48" i="10" s="1"/>
  <c r="AX48" i="10" s="1"/>
  <c r="AY48" i="10" s="1"/>
  <c r="AZ48" i="10" s="1"/>
  <c r="BA48" i="10" s="1"/>
  <c r="BB48" i="10" s="1"/>
  <c r="BC48" i="10" s="1"/>
  <c r="BD48" i="10" s="1"/>
  <c r="BE48" i="10" s="1"/>
  <c r="BF48" i="10" s="1"/>
  <c r="BG48" i="10" s="1"/>
  <c r="BH48" i="10" s="1"/>
  <c r="BI48" i="10" s="1"/>
  <c r="BJ48" i="10" s="1"/>
  <c r="BK48" i="10" s="1"/>
  <c r="BL48" i="10" s="1"/>
  <c r="BM48" i="10" s="1"/>
  <c r="BN48" i="10" s="1"/>
  <c r="BO48" i="10" s="1"/>
  <c r="BP48" i="10" s="1"/>
  <c r="H40" i="10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AV40" i="10" s="1"/>
  <c r="AW40" i="10" s="1"/>
  <c r="AX40" i="10" s="1"/>
  <c r="AY40" i="10" s="1"/>
  <c r="AZ40" i="10" s="1"/>
  <c r="BA40" i="10" s="1"/>
  <c r="BB40" i="10" s="1"/>
  <c r="BC40" i="10" s="1"/>
  <c r="BD40" i="10" s="1"/>
  <c r="BE40" i="10" s="1"/>
  <c r="BF40" i="10" s="1"/>
  <c r="BG40" i="10" s="1"/>
  <c r="BH40" i="10" s="1"/>
  <c r="BI40" i="10" s="1"/>
  <c r="BJ40" i="10" s="1"/>
  <c r="BK40" i="10" s="1"/>
  <c r="BL40" i="10" s="1"/>
  <c r="BM40" i="10" s="1"/>
  <c r="BN40" i="10" s="1"/>
  <c r="BO40" i="10" s="1"/>
  <c r="BP40" i="10" s="1"/>
  <c r="H24" i="10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AV24" i="10" s="1"/>
  <c r="AW24" i="10" s="1"/>
  <c r="AX24" i="10" s="1"/>
  <c r="AY24" i="10" s="1"/>
  <c r="AZ24" i="10" s="1"/>
  <c r="BA24" i="10" s="1"/>
  <c r="BB24" i="10" s="1"/>
  <c r="BC24" i="10" s="1"/>
  <c r="BD24" i="10" s="1"/>
  <c r="BE24" i="10" s="1"/>
  <c r="BF24" i="10" s="1"/>
  <c r="BG24" i="10" s="1"/>
  <c r="BH24" i="10" s="1"/>
  <c r="BI24" i="10" s="1"/>
  <c r="BJ24" i="10" s="1"/>
  <c r="BK24" i="10" s="1"/>
  <c r="BL24" i="10" s="1"/>
  <c r="BM24" i="10" s="1"/>
  <c r="BN24" i="10" s="1"/>
  <c r="BO24" i="10" s="1"/>
  <c r="BP24" i="10" s="1"/>
  <c r="H16" i="10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BL16" i="10" s="1"/>
  <c r="BM16" i="10" s="1"/>
  <c r="BN16" i="10" s="1"/>
  <c r="BO16" i="10" s="1"/>
  <c r="BP16" i="10" s="1"/>
  <c r="H8" i="10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AW8" i="10" s="1"/>
  <c r="AX8" i="10" s="1"/>
  <c r="AY8" i="10" s="1"/>
  <c r="AZ8" i="10" s="1"/>
  <c r="BA8" i="10" s="1"/>
  <c r="BB8" i="10" s="1"/>
  <c r="BC8" i="10" s="1"/>
  <c r="BD8" i="10" s="1"/>
  <c r="BE8" i="10" s="1"/>
  <c r="BF8" i="10" s="1"/>
  <c r="BG8" i="10" s="1"/>
  <c r="BH8" i="10" s="1"/>
  <c r="BI8" i="10" s="1"/>
  <c r="BJ8" i="10" s="1"/>
  <c r="BK8" i="10" s="1"/>
  <c r="BL8" i="10" s="1"/>
  <c r="BM8" i="10" s="1"/>
  <c r="BN8" i="10" s="1"/>
  <c r="BO8" i="10" s="1"/>
  <c r="BP8" i="10" s="1"/>
  <c r="H103" i="10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W103" i="10" s="1"/>
  <c r="X103" i="10" s="1"/>
  <c r="Y103" i="10" s="1"/>
  <c r="Z103" i="10" s="1"/>
  <c r="AA103" i="10" s="1"/>
  <c r="AB103" i="10" s="1"/>
  <c r="AC103" i="10" s="1"/>
  <c r="AD103" i="10" s="1"/>
  <c r="AE103" i="10" s="1"/>
  <c r="AF103" i="10" s="1"/>
  <c r="AG103" i="10" s="1"/>
  <c r="AH103" i="10" s="1"/>
  <c r="AI103" i="10" s="1"/>
  <c r="AJ103" i="10" s="1"/>
  <c r="AK103" i="10" s="1"/>
  <c r="AL103" i="10" s="1"/>
  <c r="AM103" i="10" s="1"/>
  <c r="AN103" i="10" s="1"/>
  <c r="AO103" i="10" s="1"/>
  <c r="AP103" i="10" s="1"/>
  <c r="AQ103" i="10" s="1"/>
  <c r="AR103" i="10" s="1"/>
  <c r="AS103" i="10" s="1"/>
  <c r="AT103" i="10" s="1"/>
  <c r="AU103" i="10" s="1"/>
  <c r="AV103" i="10" s="1"/>
  <c r="AW103" i="10" s="1"/>
  <c r="AX103" i="10" s="1"/>
  <c r="AY103" i="10" s="1"/>
  <c r="AZ103" i="10" s="1"/>
  <c r="BA103" i="10" s="1"/>
  <c r="BB103" i="10" s="1"/>
  <c r="BC103" i="10" s="1"/>
  <c r="BD103" i="10" s="1"/>
  <c r="BE103" i="10" s="1"/>
  <c r="BF103" i="10" s="1"/>
  <c r="BG103" i="10" s="1"/>
  <c r="BH103" i="10" s="1"/>
  <c r="BI103" i="10" s="1"/>
  <c r="BJ103" i="10" s="1"/>
  <c r="BK103" i="10" s="1"/>
  <c r="BL103" i="10" s="1"/>
  <c r="BM103" i="10" s="1"/>
  <c r="BN103" i="10" s="1"/>
  <c r="BO103" i="10" s="1"/>
  <c r="BP103" i="10" s="1"/>
  <c r="H95" i="10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AK95" i="10" s="1"/>
  <c r="AL95" i="10" s="1"/>
  <c r="AM95" i="10" s="1"/>
  <c r="AN95" i="10" s="1"/>
  <c r="AO95" i="10" s="1"/>
  <c r="AP95" i="10" s="1"/>
  <c r="AQ95" i="10" s="1"/>
  <c r="AR95" i="10" s="1"/>
  <c r="AS95" i="10" s="1"/>
  <c r="AT95" i="10" s="1"/>
  <c r="AU95" i="10" s="1"/>
  <c r="AV95" i="10" s="1"/>
  <c r="AW95" i="10" s="1"/>
  <c r="AX95" i="10" s="1"/>
  <c r="AY95" i="10" s="1"/>
  <c r="AZ95" i="10" s="1"/>
  <c r="BA95" i="10" s="1"/>
  <c r="BB95" i="10" s="1"/>
  <c r="BC95" i="10" s="1"/>
  <c r="BD95" i="10" s="1"/>
  <c r="BE95" i="10" s="1"/>
  <c r="BF95" i="10" s="1"/>
  <c r="BG95" i="10" s="1"/>
  <c r="BH95" i="10" s="1"/>
  <c r="BI95" i="10" s="1"/>
  <c r="BJ95" i="10" s="1"/>
  <c r="BK95" i="10" s="1"/>
  <c r="BL95" i="10" s="1"/>
  <c r="BM95" i="10" s="1"/>
  <c r="BN95" i="10" s="1"/>
  <c r="BO95" i="10" s="1"/>
  <c r="BP95" i="10" s="1"/>
  <c r="H87" i="10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AK87" i="10" s="1"/>
  <c r="AL87" i="10" s="1"/>
  <c r="AM87" i="10" s="1"/>
  <c r="AN87" i="10" s="1"/>
  <c r="AO87" i="10" s="1"/>
  <c r="AP87" i="10" s="1"/>
  <c r="AQ87" i="10" s="1"/>
  <c r="AR87" i="10" s="1"/>
  <c r="AS87" i="10" s="1"/>
  <c r="AT87" i="10" s="1"/>
  <c r="AU87" i="10" s="1"/>
  <c r="AV87" i="10" s="1"/>
  <c r="AW87" i="10" s="1"/>
  <c r="AX87" i="10" s="1"/>
  <c r="AY87" i="10" s="1"/>
  <c r="AZ87" i="10" s="1"/>
  <c r="BA87" i="10" s="1"/>
  <c r="BB87" i="10" s="1"/>
  <c r="BC87" i="10" s="1"/>
  <c r="BD87" i="10" s="1"/>
  <c r="BE87" i="10" s="1"/>
  <c r="BF87" i="10" s="1"/>
  <c r="BG87" i="10" s="1"/>
  <c r="BH87" i="10" s="1"/>
  <c r="BI87" i="10" s="1"/>
  <c r="BJ87" i="10" s="1"/>
  <c r="BK87" i="10" s="1"/>
  <c r="BL87" i="10" s="1"/>
  <c r="BM87" i="10" s="1"/>
  <c r="BN87" i="10" s="1"/>
  <c r="BO87" i="10" s="1"/>
  <c r="BP87" i="10" s="1"/>
  <c r="H79" i="10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AV79" i="10" s="1"/>
  <c r="AW79" i="10" s="1"/>
  <c r="AX79" i="10" s="1"/>
  <c r="AY79" i="10" s="1"/>
  <c r="AZ79" i="10" s="1"/>
  <c r="BA79" i="10" s="1"/>
  <c r="BB79" i="10" s="1"/>
  <c r="BC79" i="10" s="1"/>
  <c r="BD79" i="10" s="1"/>
  <c r="BE79" i="10" s="1"/>
  <c r="BF79" i="10" s="1"/>
  <c r="BG79" i="10" s="1"/>
  <c r="BH79" i="10" s="1"/>
  <c r="BI79" i="10" s="1"/>
  <c r="BJ79" i="10" s="1"/>
  <c r="BK79" i="10" s="1"/>
  <c r="BL79" i="10" s="1"/>
  <c r="BM79" i="10" s="1"/>
  <c r="BN79" i="10" s="1"/>
  <c r="BO79" i="10" s="1"/>
  <c r="BP79" i="10" s="1"/>
  <c r="H71" i="10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W71" i="10" s="1"/>
  <c r="X71" i="10" s="1"/>
  <c r="Y71" i="10" s="1"/>
  <c r="Z71" i="10" s="1"/>
  <c r="AA71" i="10" s="1"/>
  <c r="AB71" i="10" s="1"/>
  <c r="AC71" i="10" s="1"/>
  <c r="AD71" i="10" s="1"/>
  <c r="AE71" i="10" s="1"/>
  <c r="AF71" i="10" s="1"/>
  <c r="AG71" i="10" s="1"/>
  <c r="AH71" i="10" s="1"/>
  <c r="AI71" i="10" s="1"/>
  <c r="AJ71" i="10" s="1"/>
  <c r="AK71" i="10" s="1"/>
  <c r="AL71" i="10" s="1"/>
  <c r="AM71" i="10" s="1"/>
  <c r="AN71" i="10" s="1"/>
  <c r="AO71" i="10" s="1"/>
  <c r="AP71" i="10" s="1"/>
  <c r="AQ71" i="10" s="1"/>
  <c r="AR71" i="10" s="1"/>
  <c r="AS71" i="10" s="1"/>
  <c r="AT71" i="10" s="1"/>
  <c r="AU71" i="10" s="1"/>
  <c r="AV71" i="10" s="1"/>
  <c r="AW71" i="10" s="1"/>
  <c r="AX71" i="10" s="1"/>
  <c r="AY71" i="10" s="1"/>
  <c r="AZ71" i="10" s="1"/>
  <c r="BA71" i="10" s="1"/>
  <c r="BB71" i="10" s="1"/>
  <c r="BC71" i="10" s="1"/>
  <c r="BD71" i="10" s="1"/>
  <c r="BE71" i="10" s="1"/>
  <c r="BF71" i="10" s="1"/>
  <c r="BG71" i="10" s="1"/>
  <c r="BH71" i="10" s="1"/>
  <c r="BI71" i="10" s="1"/>
  <c r="BJ71" i="10" s="1"/>
  <c r="BK71" i="10" s="1"/>
  <c r="BL71" i="10" s="1"/>
  <c r="BM71" i="10" s="1"/>
  <c r="BN71" i="10" s="1"/>
  <c r="BO71" i="10" s="1"/>
  <c r="BP71" i="10" s="1"/>
  <c r="H63" i="10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AK63" i="10" s="1"/>
  <c r="AL63" i="10" s="1"/>
  <c r="AM63" i="10" s="1"/>
  <c r="AN63" i="10" s="1"/>
  <c r="AO63" i="10" s="1"/>
  <c r="AP63" i="10" s="1"/>
  <c r="AQ63" i="10" s="1"/>
  <c r="AR63" i="10" s="1"/>
  <c r="AS63" i="10" s="1"/>
  <c r="AT63" i="10" s="1"/>
  <c r="AU63" i="10" s="1"/>
  <c r="AV63" i="10" s="1"/>
  <c r="AW63" i="10" s="1"/>
  <c r="AX63" i="10" s="1"/>
  <c r="AY63" i="10" s="1"/>
  <c r="AZ63" i="10" s="1"/>
  <c r="BA63" i="10" s="1"/>
  <c r="BB63" i="10" s="1"/>
  <c r="BC63" i="10" s="1"/>
  <c r="BD63" i="10" s="1"/>
  <c r="BE63" i="10" s="1"/>
  <c r="BF63" i="10" s="1"/>
  <c r="BG63" i="10" s="1"/>
  <c r="BH63" i="10" s="1"/>
  <c r="BI63" i="10" s="1"/>
  <c r="BJ63" i="10" s="1"/>
  <c r="BK63" i="10" s="1"/>
  <c r="BL63" i="10" s="1"/>
  <c r="BM63" i="10" s="1"/>
  <c r="BN63" i="10" s="1"/>
  <c r="BO63" i="10" s="1"/>
  <c r="BP63" i="10" s="1"/>
  <c r="H55" i="10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AV55" i="10" s="1"/>
  <c r="AW55" i="10" s="1"/>
  <c r="AX55" i="10" s="1"/>
  <c r="AY55" i="10" s="1"/>
  <c r="AZ55" i="10" s="1"/>
  <c r="BA55" i="10" s="1"/>
  <c r="BB55" i="10" s="1"/>
  <c r="BC55" i="10" s="1"/>
  <c r="BD55" i="10" s="1"/>
  <c r="BE55" i="10" s="1"/>
  <c r="BF55" i="10" s="1"/>
  <c r="BG55" i="10" s="1"/>
  <c r="BH55" i="10" s="1"/>
  <c r="BI55" i="10" s="1"/>
  <c r="BJ55" i="10" s="1"/>
  <c r="BK55" i="10" s="1"/>
  <c r="BL55" i="10" s="1"/>
  <c r="BM55" i="10" s="1"/>
  <c r="BN55" i="10" s="1"/>
  <c r="BO55" i="10" s="1"/>
  <c r="BP55" i="10" s="1"/>
  <c r="H47" i="10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AR47" i="10" s="1"/>
  <c r="AS47" i="10" s="1"/>
  <c r="AT47" i="10" s="1"/>
  <c r="AU47" i="10" s="1"/>
  <c r="AV47" i="10" s="1"/>
  <c r="AW47" i="10" s="1"/>
  <c r="AX47" i="10" s="1"/>
  <c r="AY47" i="10" s="1"/>
  <c r="AZ47" i="10" s="1"/>
  <c r="BA47" i="10" s="1"/>
  <c r="BB47" i="10" s="1"/>
  <c r="BC47" i="10" s="1"/>
  <c r="BD47" i="10" s="1"/>
  <c r="BE47" i="10" s="1"/>
  <c r="BF47" i="10" s="1"/>
  <c r="BG47" i="10" s="1"/>
  <c r="BH47" i="10" s="1"/>
  <c r="BI47" i="10" s="1"/>
  <c r="BJ47" i="10" s="1"/>
  <c r="BK47" i="10" s="1"/>
  <c r="BL47" i="10" s="1"/>
  <c r="BM47" i="10" s="1"/>
  <c r="BN47" i="10" s="1"/>
  <c r="BO47" i="10" s="1"/>
  <c r="BP47" i="10" s="1"/>
  <c r="H39" i="10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AR39" i="10" s="1"/>
  <c r="AS39" i="10" s="1"/>
  <c r="AT39" i="10" s="1"/>
  <c r="AU39" i="10" s="1"/>
  <c r="AV39" i="10" s="1"/>
  <c r="AW39" i="10" s="1"/>
  <c r="AX39" i="10" s="1"/>
  <c r="AY39" i="10" s="1"/>
  <c r="AZ39" i="10" s="1"/>
  <c r="BA39" i="10" s="1"/>
  <c r="BB39" i="10" s="1"/>
  <c r="BC39" i="10" s="1"/>
  <c r="BD39" i="10" s="1"/>
  <c r="BE39" i="10" s="1"/>
  <c r="BF39" i="10" s="1"/>
  <c r="BG39" i="10" s="1"/>
  <c r="BH39" i="10" s="1"/>
  <c r="BI39" i="10" s="1"/>
  <c r="BJ39" i="10" s="1"/>
  <c r="BK39" i="10" s="1"/>
  <c r="BL39" i="10" s="1"/>
  <c r="BM39" i="10" s="1"/>
  <c r="BN39" i="10" s="1"/>
  <c r="BO39" i="10" s="1"/>
  <c r="BP39" i="10" s="1"/>
  <c r="H31" i="10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AV31" i="10" s="1"/>
  <c r="AW31" i="10" s="1"/>
  <c r="AX31" i="10" s="1"/>
  <c r="AY31" i="10" s="1"/>
  <c r="AZ31" i="10" s="1"/>
  <c r="BA31" i="10" s="1"/>
  <c r="BB31" i="10" s="1"/>
  <c r="BC31" i="10" s="1"/>
  <c r="BD31" i="10" s="1"/>
  <c r="BE31" i="10" s="1"/>
  <c r="BF31" i="10" s="1"/>
  <c r="BG31" i="10" s="1"/>
  <c r="BH31" i="10" s="1"/>
  <c r="BI31" i="10" s="1"/>
  <c r="BJ31" i="10" s="1"/>
  <c r="BK31" i="10" s="1"/>
  <c r="BL31" i="10" s="1"/>
  <c r="BM31" i="10" s="1"/>
  <c r="BN31" i="10" s="1"/>
  <c r="BO31" i="10" s="1"/>
  <c r="BP31" i="10" s="1"/>
  <c r="H23" i="10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AV23" i="10" s="1"/>
  <c r="AW23" i="10" s="1"/>
  <c r="AX23" i="10" s="1"/>
  <c r="AY23" i="10" s="1"/>
  <c r="AZ23" i="10" s="1"/>
  <c r="BA23" i="10" s="1"/>
  <c r="BB23" i="10" s="1"/>
  <c r="BC23" i="10" s="1"/>
  <c r="BD23" i="10" s="1"/>
  <c r="BE23" i="10" s="1"/>
  <c r="BF23" i="10" s="1"/>
  <c r="BG23" i="10" s="1"/>
  <c r="BH23" i="10" s="1"/>
  <c r="BI23" i="10" s="1"/>
  <c r="BJ23" i="10" s="1"/>
  <c r="BK23" i="10" s="1"/>
  <c r="BL23" i="10" s="1"/>
  <c r="BM23" i="10" s="1"/>
  <c r="BN23" i="10" s="1"/>
  <c r="BO23" i="10" s="1"/>
  <c r="BP23" i="10" s="1"/>
  <c r="H15" i="10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AV15" i="10" s="1"/>
  <c r="AW15" i="10" s="1"/>
  <c r="AX15" i="10" s="1"/>
  <c r="AY15" i="10" s="1"/>
  <c r="AZ15" i="10" s="1"/>
  <c r="BA15" i="10" s="1"/>
  <c r="BB15" i="10" s="1"/>
  <c r="BC15" i="10" s="1"/>
  <c r="BD15" i="10" s="1"/>
  <c r="BE15" i="10" s="1"/>
  <c r="BF15" i="10" s="1"/>
  <c r="BG15" i="10" s="1"/>
  <c r="BH15" i="10" s="1"/>
  <c r="BI15" i="10" s="1"/>
  <c r="BJ15" i="10" s="1"/>
  <c r="BK15" i="10" s="1"/>
  <c r="BL15" i="10" s="1"/>
  <c r="BM15" i="10" s="1"/>
  <c r="BN15" i="10" s="1"/>
  <c r="BO15" i="10" s="1"/>
  <c r="BP15" i="10" s="1"/>
  <c r="H7" i="10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H88" i="10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AK88" i="10" s="1"/>
  <c r="AL88" i="10" s="1"/>
  <c r="AM88" i="10" s="1"/>
  <c r="AN88" i="10" s="1"/>
  <c r="AO88" i="10" s="1"/>
  <c r="AP88" i="10" s="1"/>
  <c r="AQ88" i="10" s="1"/>
  <c r="AR88" i="10" s="1"/>
  <c r="AS88" i="10" s="1"/>
  <c r="AT88" i="10" s="1"/>
  <c r="AU88" i="10" s="1"/>
  <c r="AV88" i="10" s="1"/>
  <c r="AW88" i="10" s="1"/>
  <c r="AX88" i="10" s="1"/>
  <c r="AY88" i="10" s="1"/>
  <c r="AZ88" i="10" s="1"/>
  <c r="BA88" i="10" s="1"/>
  <c r="BB88" i="10" s="1"/>
  <c r="BC88" i="10" s="1"/>
  <c r="BD88" i="10" s="1"/>
  <c r="BE88" i="10" s="1"/>
  <c r="BF88" i="10" s="1"/>
  <c r="BG88" i="10" s="1"/>
  <c r="BH88" i="10" s="1"/>
  <c r="BI88" i="10" s="1"/>
  <c r="BJ88" i="10" s="1"/>
  <c r="BK88" i="10" s="1"/>
  <c r="BL88" i="10" s="1"/>
  <c r="BM88" i="10" s="1"/>
  <c r="BN88" i="10" s="1"/>
  <c r="BO88" i="10" s="1"/>
  <c r="BP88" i="10" s="1"/>
  <c r="H64" i="10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AV64" i="10" s="1"/>
  <c r="AW64" i="10" s="1"/>
  <c r="AX64" i="10" s="1"/>
  <c r="AY64" i="10" s="1"/>
  <c r="AZ64" i="10" s="1"/>
  <c r="BA64" i="10" s="1"/>
  <c r="BB64" i="10" s="1"/>
  <c r="BC64" i="10" s="1"/>
  <c r="BD64" i="10" s="1"/>
  <c r="BE64" i="10" s="1"/>
  <c r="BF64" i="10" s="1"/>
  <c r="BG64" i="10" s="1"/>
  <c r="BH64" i="10" s="1"/>
  <c r="BI64" i="10" s="1"/>
  <c r="BJ64" i="10" s="1"/>
  <c r="BK64" i="10" s="1"/>
  <c r="BL64" i="10" s="1"/>
  <c r="BM64" i="10" s="1"/>
  <c r="BN64" i="10" s="1"/>
  <c r="BO64" i="10" s="1"/>
  <c r="BP64" i="10" s="1"/>
  <c r="H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AR32" i="10" s="1"/>
  <c r="AS32" i="10" s="1"/>
  <c r="AT32" i="10" s="1"/>
  <c r="AU32" i="10" s="1"/>
  <c r="AV32" i="10" s="1"/>
  <c r="AW32" i="10" s="1"/>
  <c r="AX32" i="10" s="1"/>
  <c r="AY32" i="10" s="1"/>
  <c r="AZ32" i="10" s="1"/>
  <c r="BA32" i="10" s="1"/>
  <c r="BB32" i="10" s="1"/>
  <c r="BC32" i="10" s="1"/>
  <c r="BD32" i="10" s="1"/>
  <c r="BE32" i="10" s="1"/>
  <c r="BF32" i="10" s="1"/>
  <c r="BG32" i="10" s="1"/>
  <c r="BH32" i="10" s="1"/>
  <c r="BI32" i="10" s="1"/>
  <c r="BJ32" i="10" s="1"/>
  <c r="BK32" i="10" s="1"/>
  <c r="BL32" i="10" s="1"/>
  <c r="BM32" i="10" s="1"/>
  <c r="BN32" i="10" s="1"/>
  <c r="BO32" i="10" s="1"/>
  <c r="BP32" i="10" s="1"/>
  <c r="H102" i="10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W102" i="10" s="1"/>
  <c r="X102" i="10" s="1"/>
  <c r="Y102" i="10" s="1"/>
  <c r="Z102" i="10" s="1"/>
  <c r="AA102" i="10" s="1"/>
  <c r="AB102" i="10" s="1"/>
  <c r="AC102" i="10" s="1"/>
  <c r="AD102" i="10" s="1"/>
  <c r="AE102" i="10" s="1"/>
  <c r="AF102" i="10" s="1"/>
  <c r="AG102" i="10" s="1"/>
  <c r="AH102" i="10" s="1"/>
  <c r="AI102" i="10" s="1"/>
  <c r="AJ102" i="10" s="1"/>
  <c r="AK102" i="10" s="1"/>
  <c r="AL102" i="10" s="1"/>
  <c r="AM102" i="10" s="1"/>
  <c r="AN102" i="10" s="1"/>
  <c r="AO102" i="10" s="1"/>
  <c r="AP102" i="10" s="1"/>
  <c r="AQ102" i="10" s="1"/>
  <c r="AR102" i="10" s="1"/>
  <c r="AS102" i="10" s="1"/>
  <c r="AT102" i="10" s="1"/>
  <c r="AU102" i="10" s="1"/>
  <c r="AV102" i="10" s="1"/>
  <c r="AW102" i="10" s="1"/>
  <c r="AX102" i="10" s="1"/>
  <c r="AY102" i="10" s="1"/>
  <c r="AZ102" i="10" s="1"/>
  <c r="BA102" i="10" s="1"/>
  <c r="BB102" i="10" s="1"/>
  <c r="BC102" i="10" s="1"/>
  <c r="BD102" i="10" s="1"/>
  <c r="BE102" i="10" s="1"/>
  <c r="BF102" i="10" s="1"/>
  <c r="BG102" i="10" s="1"/>
  <c r="BH102" i="10" s="1"/>
  <c r="BI102" i="10" s="1"/>
  <c r="BJ102" i="10" s="1"/>
  <c r="BK102" i="10" s="1"/>
  <c r="BL102" i="10" s="1"/>
  <c r="BM102" i="10" s="1"/>
  <c r="BN102" i="10" s="1"/>
  <c r="BO102" i="10" s="1"/>
  <c r="BP102" i="10" s="1"/>
  <c r="H86" i="10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AK86" i="10" s="1"/>
  <c r="AL86" i="10" s="1"/>
  <c r="AM86" i="10" s="1"/>
  <c r="AN86" i="10" s="1"/>
  <c r="AO86" i="10" s="1"/>
  <c r="AP86" i="10" s="1"/>
  <c r="AQ86" i="10" s="1"/>
  <c r="AR86" i="10" s="1"/>
  <c r="AS86" i="10" s="1"/>
  <c r="AT86" i="10" s="1"/>
  <c r="AU86" i="10" s="1"/>
  <c r="AV86" i="10" s="1"/>
  <c r="AW86" i="10" s="1"/>
  <c r="AX86" i="10" s="1"/>
  <c r="AY86" i="10" s="1"/>
  <c r="AZ86" i="10" s="1"/>
  <c r="BA86" i="10" s="1"/>
  <c r="BB86" i="10" s="1"/>
  <c r="BC86" i="10" s="1"/>
  <c r="BD86" i="10" s="1"/>
  <c r="BE86" i="10" s="1"/>
  <c r="BF86" i="10" s="1"/>
  <c r="BG86" i="10" s="1"/>
  <c r="BH86" i="10" s="1"/>
  <c r="BI86" i="10" s="1"/>
  <c r="BJ86" i="10" s="1"/>
  <c r="BK86" i="10" s="1"/>
  <c r="BL86" i="10" s="1"/>
  <c r="BM86" i="10" s="1"/>
  <c r="BN86" i="10" s="1"/>
  <c r="BO86" i="10" s="1"/>
  <c r="BP86" i="10" s="1"/>
  <c r="H62" i="10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AK62" i="10" s="1"/>
  <c r="AL62" i="10" s="1"/>
  <c r="AM62" i="10" s="1"/>
  <c r="AN62" i="10" s="1"/>
  <c r="AO62" i="10" s="1"/>
  <c r="AP62" i="10" s="1"/>
  <c r="AQ62" i="10" s="1"/>
  <c r="AR62" i="10" s="1"/>
  <c r="AS62" i="10" s="1"/>
  <c r="AT62" i="10" s="1"/>
  <c r="AU62" i="10" s="1"/>
  <c r="AV62" i="10" s="1"/>
  <c r="AW62" i="10" s="1"/>
  <c r="AX62" i="10" s="1"/>
  <c r="AY62" i="10" s="1"/>
  <c r="AZ62" i="10" s="1"/>
  <c r="BA62" i="10" s="1"/>
  <c r="BB62" i="10" s="1"/>
  <c r="BC62" i="10" s="1"/>
  <c r="BD62" i="10" s="1"/>
  <c r="BE62" i="10" s="1"/>
  <c r="BF62" i="10" s="1"/>
  <c r="BG62" i="10" s="1"/>
  <c r="BH62" i="10" s="1"/>
  <c r="BI62" i="10" s="1"/>
  <c r="BJ62" i="10" s="1"/>
  <c r="BK62" i="10" s="1"/>
  <c r="BL62" i="10" s="1"/>
  <c r="BM62" i="10" s="1"/>
  <c r="BN62" i="10" s="1"/>
  <c r="BO62" i="10" s="1"/>
  <c r="BP62" i="10" s="1"/>
  <c r="H46" i="10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AW46" i="10" s="1"/>
  <c r="AX46" i="10" s="1"/>
  <c r="AY46" i="10" s="1"/>
  <c r="AZ46" i="10" s="1"/>
  <c r="BA46" i="10" s="1"/>
  <c r="BB46" i="10" s="1"/>
  <c r="BC46" i="10" s="1"/>
  <c r="BD46" i="10" s="1"/>
  <c r="BE46" i="10" s="1"/>
  <c r="BF46" i="10" s="1"/>
  <c r="BG46" i="10" s="1"/>
  <c r="BH46" i="10" s="1"/>
  <c r="BI46" i="10" s="1"/>
  <c r="BJ46" i="10" s="1"/>
  <c r="BK46" i="10" s="1"/>
  <c r="BL46" i="10" s="1"/>
  <c r="BM46" i="10" s="1"/>
  <c r="BN46" i="10" s="1"/>
  <c r="BO46" i="10" s="1"/>
  <c r="BP46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AR38" i="10" s="1"/>
  <c r="AS38" i="10" s="1"/>
  <c r="AT38" i="10" s="1"/>
  <c r="AU38" i="10" s="1"/>
  <c r="AV38" i="10" s="1"/>
  <c r="AW38" i="10" s="1"/>
  <c r="AX38" i="10" s="1"/>
  <c r="AY38" i="10" s="1"/>
  <c r="AZ38" i="10" s="1"/>
  <c r="BA38" i="10" s="1"/>
  <c r="BB38" i="10" s="1"/>
  <c r="BC38" i="10" s="1"/>
  <c r="BD38" i="10" s="1"/>
  <c r="BE38" i="10" s="1"/>
  <c r="BF38" i="10" s="1"/>
  <c r="BG38" i="10" s="1"/>
  <c r="BH38" i="10" s="1"/>
  <c r="BI38" i="10" s="1"/>
  <c r="BJ38" i="10" s="1"/>
  <c r="BK38" i="10" s="1"/>
  <c r="BL38" i="10" s="1"/>
  <c r="BM38" i="10" s="1"/>
  <c r="BN38" i="10" s="1"/>
  <c r="BO38" i="10" s="1"/>
  <c r="BP38" i="10" s="1"/>
  <c r="H30" i="10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AV30" i="10" s="1"/>
  <c r="AW30" i="10" s="1"/>
  <c r="AX30" i="10" s="1"/>
  <c r="AY30" i="10" s="1"/>
  <c r="AZ30" i="10" s="1"/>
  <c r="BA30" i="10" s="1"/>
  <c r="BB30" i="10" s="1"/>
  <c r="BC30" i="10" s="1"/>
  <c r="BD30" i="10" s="1"/>
  <c r="BE30" i="10" s="1"/>
  <c r="BF30" i="10" s="1"/>
  <c r="BG30" i="10" s="1"/>
  <c r="BH30" i="10" s="1"/>
  <c r="BI30" i="10" s="1"/>
  <c r="BJ30" i="10" s="1"/>
  <c r="BK30" i="10" s="1"/>
  <c r="BL30" i="10" s="1"/>
  <c r="BM30" i="10" s="1"/>
  <c r="BN30" i="10" s="1"/>
  <c r="BO30" i="10" s="1"/>
  <c r="BP30" i="10" s="1"/>
  <c r="H14" i="10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AV14" i="10" s="1"/>
  <c r="AW14" i="10" s="1"/>
  <c r="AX14" i="10" s="1"/>
  <c r="AY14" i="10" s="1"/>
  <c r="AZ14" i="10" s="1"/>
  <c r="BA14" i="10" s="1"/>
  <c r="BB14" i="10" s="1"/>
  <c r="BC14" i="10" s="1"/>
  <c r="BD14" i="10" s="1"/>
  <c r="BE14" i="10" s="1"/>
  <c r="BF14" i="10" s="1"/>
  <c r="BG14" i="10" s="1"/>
  <c r="BH14" i="10" s="1"/>
  <c r="BI14" i="10" s="1"/>
  <c r="BJ14" i="10" s="1"/>
  <c r="BK14" i="10" s="1"/>
  <c r="BL14" i="10" s="1"/>
  <c r="BM14" i="10" s="1"/>
  <c r="BN14" i="10" s="1"/>
  <c r="BO14" i="10" s="1"/>
  <c r="BP14" i="10" s="1"/>
  <c r="H6" i="10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H97" i="10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W97" i="10" s="1"/>
  <c r="X97" i="10" s="1"/>
  <c r="Y97" i="10" s="1"/>
  <c r="Z97" i="10" s="1"/>
  <c r="AA97" i="10" s="1"/>
  <c r="AB97" i="10" s="1"/>
  <c r="AC97" i="10" s="1"/>
  <c r="AD97" i="10" s="1"/>
  <c r="AE97" i="10" s="1"/>
  <c r="AF97" i="10" s="1"/>
  <c r="AG97" i="10" s="1"/>
  <c r="AH97" i="10" s="1"/>
  <c r="AI97" i="10" s="1"/>
  <c r="AJ97" i="10" s="1"/>
  <c r="AK97" i="10" s="1"/>
  <c r="AL97" i="10" s="1"/>
  <c r="AM97" i="10" s="1"/>
  <c r="AN97" i="10" s="1"/>
  <c r="AO97" i="10" s="1"/>
  <c r="AP97" i="10" s="1"/>
  <c r="AQ97" i="10" s="1"/>
  <c r="AR97" i="10" s="1"/>
  <c r="AS97" i="10" s="1"/>
  <c r="AT97" i="10" s="1"/>
  <c r="AU97" i="10" s="1"/>
  <c r="AV97" i="10" s="1"/>
  <c r="AW97" i="10" s="1"/>
  <c r="AX97" i="10" s="1"/>
  <c r="AY97" i="10" s="1"/>
  <c r="AZ97" i="10" s="1"/>
  <c r="BA97" i="10" s="1"/>
  <c r="BB97" i="10" s="1"/>
  <c r="BC97" i="10" s="1"/>
  <c r="BD97" i="10" s="1"/>
  <c r="BE97" i="10" s="1"/>
  <c r="BF97" i="10" s="1"/>
  <c r="BG97" i="10" s="1"/>
  <c r="BH97" i="10" s="1"/>
  <c r="BI97" i="10" s="1"/>
  <c r="BJ97" i="10" s="1"/>
  <c r="BK97" i="10" s="1"/>
  <c r="BL97" i="10" s="1"/>
  <c r="BM97" i="10" s="1"/>
  <c r="BN97" i="10" s="1"/>
  <c r="BO97" i="10" s="1"/>
  <c r="BP97" i="10" s="1"/>
  <c r="H81" i="10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  <c r="AT81" i="10" s="1"/>
  <c r="AU81" i="10" s="1"/>
  <c r="AV81" i="10" s="1"/>
  <c r="AW81" i="10" s="1"/>
  <c r="AX81" i="10" s="1"/>
  <c r="AY81" i="10" s="1"/>
  <c r="AZ81" i="10" s="1"/>
  <c r="BA81" i="10" s="1"/>
  <c r="BB81" i="10" s="1"/>
  <c r="BC81" i="10" s="1"/>
  <c r="BD81" i="10" s="1"/>
  <c r="BE81" i="10" s="1"/>
  <c r="BF81" i="10" s="1"/>
  <c r="BG81" i="10" s="1"/>
  <c r="BH81" i="10" s="1"/>
  <c r="BI81" i="10" s="1"/>
  <c r="BJ81" i="10" s="1"/>
  <c r="BK81" i="10" s="1"/>
  <c r="BL81" i="10" s="1"/>
  <c r="BM81" i="10" s="1"/>
  <c r="BN81" i="10" s="1"/>
  <c r="BO81" i="10" s="1"/>
  <c r="BP81" i="10" s="1"/>
  <c r="H65" i="10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AV65" i="10" s="1"/>
  <c r="AW65" i="10" s="1"/>
  <c r="AX65" i="10" s="1"/>
  <c r="AY65" i="10" s="1"/>
  <c r="AZ65" i="10" s="1"/>
  <c r="BA65" i="10" s="1"/>
  <c r="BB65" i="10" s="1"/>
  <c r="BC65" i="10" s="1"/>
  <c r="BD65" i="10" s="1"/>
  <c r="BE65" i="10" s="1"/>
  <c r="BF65" i="10" s="1"/>
  <c r="BG65" i="10" s="1"/>
  <c r="BH65" i="10" s="1"/>
  <c r="BI65" i="10" s="1"/>
  <c r="BJ65" i="10" s="1"/>
  <c r="BK65" i="10" s="1"/>
  <c r="BL65" i="10" s="1"/>
  <c r="BM65" i="10" s="1"/>
  <c r="BN65" i="10" s="1"/>
  <c r="BO65" i="10" s="1"/>
  <c r="BP65" i="10" s="1"/>
  <c r="H49" i="10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AV49" i="10" s="1"/>
  <c r="AW49" i="10" s="1"/>
  <c r="AX49" i="10" s="1"/>
  <c r="AY49" i="10" s="1"/>
  <c r="AZ49" i="10" s="1"/>
  <c r="BA49" i="10" s="1"/>
  <c r="BB49" i="10" s="1"/>
  <c r="BC49" i="10" s="1"/>
  <c r="BD49" i="10" s="1"/>
  <c r="BE49" i="10" s="1"/>
  <c r="BF49" i="10" s="1"/>
  <c r="BG49" i="10" s="1"/>
  <c r="BH49" i="10" s="1"/>
  <c r="BI49" i="10" s="1"/>
  <c r="BJ49" i="10" s="1"/>
  <c r="BK49" i="10" s="1"/>
  <c r="BL49" i="10" s="1"/>
  <c r="BM49" i="10" s="1"/>
  <c r="BN49" i="10" s="1"/>
  <c r="BO49" i="10" s="1"/>
  <c r="BP49" i="10" s="1"/>
  <c r="H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AR33" i="10" s="1"/>
  <c r="AS33" i="10" s="1"/>
  <c r="AT33" i="10" s="1"/>
  <c r="AU33" i="10" s="1"/>
  <c r="AV33" i="10" s="1"/>
  <c r="AW33" i="10" s="1"/>
  <c r="AX33" i="10" s="1"/>
  <c r="AY33" i="10" s="1"/>
  <c r="AZ33" i="10" s="1"/>
  <c r="BA33" i="10" s="1"/>
  <c r="BB33" i="10" s="1"/>
  <c r="BC33" i="10" s="1"/>
  <c r="BD33" i="10" s="1"/>
  <c r="BE33" i="10" s="1"/>
  <c r="BF33" i="10" s="1"/>
  <c r="BG33" i="10" s="1"/>
  <c r="BH33" i="10" s="1"/>
  <c r="BI33" i="10" s="1"/>
  <c r="BJ33" i="10" s="1"/>
  <c r="BK33" i="10" s="1"/>
  <c r="BL33" i="10" s="1"/>
  <c r="BM33" i="10" s="1"/>
  <c r="BN33" i="10" s="1"/>
  <c r="BO33" i="10" s="1"/>
  <c r="BP33" i="10" s="1"/>
  <c r="H17" i="10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AV17" i="10" s="1"/>
  <c r="AW17" i="10" s="1"/>
  <c r="AX17" i="10" s="1"/>
  <c r="AY17" i="10" s="1"/>
  <c r="AZ17" i="10" s="1"/>
  <c r="BA17" i="10" s="1"/>
  <c r="BB17" i="10" s="1"/>
  <c r="BC17" i="10" s="1"/>
  <c r="BD17" i="10" s="1"/>
  <c r="BE17" i="10" s="1"/>
  <c r="BF17" i="10" s="1"/>
  <c r="BG17" i="10" s="1"/>
  <c r="BH17" i="10" s="1"/>
  <c r="BI17" i="10" s="1"/>
  <c r="BJ17" i="10" s="1"/>
  <c r="BK17" i="10" s="1"/>
  <c r="BL17" i="10" s="1"/>
  <c r="BM17" i="10" s="1"/>
  <c r="BN17" i="10" s="1"/>
  <c r="BO17" i="10" s="1"/>
  <c r="BP17" i="10" s="1"/>
  <c r="I4" i="10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H80" i="10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AK80" i="10" s="1"/>
  <c r="AL80" i="10" s="1"/>
  <c r="AM80" i="10" s="1"/>
  <c r="AN80" i="10" s="1"/>
  <c r="AO80" i="10" s="1"/>
  <c r="AP80" i="10" s="1"/>
  <c r="AQ80" i="10" s="1"/>
  <c r="AR80" i="10" s="1"/>
  <c r="AS80" i="10" s="1"/>
  <c r="AT80" i="10" s="1"/>
  <c r="AU80" i="10" s="1"/>
  <c r="AV80" i="10" s="1"/>
  <c r="AW80" i="10" s="1"/>
  <c r="AX80" i="10" s="1"/>
  <c r="AY80" i="10" s="1"/>
  <c r="AZ80" i="10" s="1"/>
  <c r="BA80" i="10" s="1"/>
  <c r="BB80" i="10" s="1"/>
  <c r="BC80" i="10" s="1"/>
  <c r="BD80" i="10" s="1"/>
  <c r="BE80" i="10" s="1"/>
  <c r="BF80" i="10" s="1"/>
  <c r="BG80" i="10" s="1"/>
  <c r="BH80" i="10" s="1"/>
  <c r="BI80" i="10" s="1"/>
  <c r="BJ80" i="10" s="1"/>
  <c r="BK80" i="10" s="1"/>
  <c r="BL80" i="10" s="1"/>
  <c r="BM80" i="10" s="1"/>
  <c r="BN80" i="10" s="1"/>
  <c r="BO80" i="10" s="1"/>
  <c r="BP80" i="10" s="1"/>
  <c r="H56" i="10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F56" i="10" s="1"/>
  <c r="AG56" i="10" s="1"/>
  <c r="AH56" i="10" s="1"/>
  <c r="AI56" i="10" s="1"/>
  <c r="AJ56" i="10" s="1"/>
  <c r="AK56" i="10" s="1"/>
  <c r="AL56" i="10" s="1"/>
  <c r="AM56" i="10" s="1"/>
  <c r="AN56" i="10" s="1"/>
  <c r="AO56" i="10" s="1"/>
  <c r="AP56" i="10" s="1"/>
  <c r="AQ56" i="10" s="1"/>
  <c r="AR56" i="10" s="1"/>
  <c r="AS56" i="10" s="1"/>
  <c r="AT56" i="10" s="1"/>
  <c r="AU56" i="10" s="1"/>
  <c r="AV56" i="10" s="1"/>
  <c r="AW56" i="10" s="1"/>
  <c r="AX56" i="10" s="1"/>
  <c r="AY56" i="10" s="1"/>
  <c r="AZ56" i="10" s="1"/>
  <c r="BA56" i="10" s="1"/>
  <c r="BB56" i="10" s="1"/>
  <c r="BC56" i="10" s="1"/>
  <c r="BD56" i="10" s="1"/>
  <c r="BE56" i="10" s="1"/>
  <c r="BF56" i="10" s="1"/>
  <c r="BG56" i="10" s="1"/>
  <c r="BH56" i="10" s="1"/>
  <c r="BI56" i="10" s="1"/>
  <c r="BJ56" i="10" s="1"/>
  <c r="BK56" i="10" s="1"/>
  <c r="BL56" i="10" s="1"/>
  <c r="BM56" i="10" s="1"/>
  <c r="BN56" i="10" s="1"/>
  <c r="BO56" i="10" s="1"/>
  <c r="BP56" i="10" s="1"/>
  <c r="H94" i="10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AV94" i="10" s="1"/>
  <c r="AW94" i="10" s="1"/>
  <c r="AX94" i="10" s="1"/>
  <c r="AY94" i="10" s="1"/>
  <c r="AZ94" i="10" s="1"/>
  <c r="BA94" i="10" s="1"/>
  <c r="BB94" i="10" s="1"/>
  <c r="BC94" i="10" s="1"/>
  <c r="BD94" i="10" s="1"/>
  <c r="BE94" i="10" s="1"/>
  <c r="BF94" i="10" s="1"/>
  <c r="BG94" i="10" s="1"/>
  <c r="BH94" i="10" s="1"/>
  <c r="BI94" i="10" s="1"/>
  <c r="BJ94" i="10" s="1"/>
  <c r="BK94" i="10" s="1"/>
  <c r="BL94" i="10" s="1"/>
  <c r="BM94" i="10" s="1"/>
  <c r="BN94" i="10" s="1"/>
  <c r="BO94" i="10" s="1"/>
  <c r="BP94" i="10" s="1"/>
  <c r="H78" i="10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AV78" i="10" s="1"/>
  <c r="AW78" i="10" s="1"/>
  <c r="AX78" i="10" s="1"/>
  <c r="AY78" i="10" s="1"/>
  <c r="AZ78" i="10" s="1"/>
  <c r="BA78" i="10" s="1"/>
  <c r="BB78" i="10" s="1"/>
  <c r="BC78" i="10" s="1"/>
  <c r="BD78" i="10" s="1"/>
  <c r="BE78" i="10" s="1"/>
  <c r="BF78" i="10" s="1"/>
  <c r="BG78" i="10" s="1"/>
  <c r="BH78" i="10" s="1"/>
  <c r="BI78" i="10" s="1"/>
  <c r="BJ78" i="10" s="1"/>
  <c r="BK78" i="10" s="1"/>
  <c r="BL78" i="10" s="1"/>
  <c r="BM78" i="10" s="1"/>
  <c r="BN78" i="10" s="1"/>
  <c r="BO78" i="10" s="1"/>
  <c r="BP78" i="10" s="1"/>
  <c r="H70" i="10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X70" i="10" s="1"/>
  <c r="Y70" i="10" s="1"/>
  <c r="Z70" i="10" s="1"/>
  <c r="AA70" i="10" s="1"/>
  <c r="AB70" i="10" s="1"/>
  <c r="AC70" i="10" s="1"/>
  <c r="AD70" i="10" s="1"/>
  <c r="AE70" i="10" s="1"/>
  <c r="AF70" i="10" s="1"/>
  <c r="AG70" i="10" s="1"/>
  <c r="AH70" i="10" s="1"/>
  <c r="AI70" i="10" s="1"/>
  <c r="AJ70" i="10" s="1"/>
  <c r="AK70" i="10" s="1"/>
  <c r="AL70" i="10" s="1"/>
  <c r="AM70" i="10" s="1"/>
  <c r="AN70" i="10" s="1"/>
  <c r="AO70" i="10" s="1"/>
  <c r="AP70" i="10" s="1"/>
  <c r="AQ70" i="10" s="1"/>
  <c r="AR70" i="10" s="1"/>
  <c r="AS70" i="10" s="1"/>
  <c r="AT70" i="10" s="1"/>
  <c r="AU70" i="10" s="1"/>
  <c r="AV70" i="10" s="1"/>
  <c r="AW70" i="10" s="1"/>
  <c r="AX70" i="10" s="1"/>
  <c r="AY70" i="10" s="1"/>
  <c r="AZ70" i="10" s="1"/>
  <c r="BA70" i="10" s="1"/>
  <c r="BB70" i="10" s="1"/>
  <c r="BC70" i="10" s="1"/>
  <c r="BD70" i="10" s="1"/>
  <c r="BE70" i="10" s="1"/>
  <c r="BF70" i="10" s="1"/>
  <c r="BG70" i="10" s="1"/>
  <c r="BH70" i="10" s="1"/>
  <c r="BI70" i="10" s="1"/>
  <c r="BJ70" i="10" s="1"/>
  <c r="BK70" i="10" s="1"/>
  <c r="BL70" i="10" s="1"/>
  <c r="BM70" i="10" s="1"/>
  <c r="BN70" i="10" s="1"/>
  <c r="BO70" i="10" s="1"/>
  <c r="BP70" i="10" s="1"/>
  <c r="H54" i="10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AR54" i="10" s="1"/>
  <c r="AS54" i="10" s="1"/>
  <c r="AT54" i="10" s="1"/>
  <c r="AU54" i="10" s="1"/>
  <c r="AV54" i="10" s="1"/>
  <c r="AW54" i="10" s="1"/>
  <c r="AX54" i="10" s="1"/>
  <c r="AY54" i="10" s="1"/>
  <c r="AZ54" i="10" s="1"/>
  <c r="BA54" i="10" s="1"/>
  <c r="BB54" i="10" s="1"/>
  <c r="BC54" i="10" s="1"/>
  <c r="BD54" i="10" s="1"/>
  <c r="BE54" i="10" s="1"/>
  <c r="BF54" i="10" s="1"/>
  <c r="BG54" i="10" s="1"/>
  <c r="BH54" i="10" s="1"/>
  <c r="BI54" i="10" s="1"/>
  <c r="BJ54" i="10" s="1"/>
  <c r="BK54" i="10" s="1"/>
  <c r="BL54" i="10" s="1"/>
  <c r="BM54" i="10" s="1"/>
  <c r="BN54" i="10" s="1"/>
  <c r="BO54" i="10" s="1"/>
  <c r="BP54" i="10" s="1"/>
  <c r="H22" i="10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BK22" i="10" s="1"/>
  <c r="BL22" i="10" s="1"/>
  <c r="BM22" i="10" s="1"/>
  <c r="BN22" i="10" s="1"/>
  <c r="BO22" i="10" s="1"/>
  <c r="BP22" i="10" s="1"/>
  <c r="H101" i="10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W101" i="10" s="1"/>
  <c r="X101" i="10" s="1"/>
  <c r="Y101" i="10" s="1"/>
  <c r="Z101" i="10" s="1"/>
  <c r="AA101" i="10" s="1"/>
  <c r="AB101" i="10" s="1"/>
  <c r="AC101" i="10" s="1"/>
  <c r="AD101" i="10" s="1"/>
  <c r="AE101" i="10" s="1"/>
  <c r="AF101" i="10" s="1"/>
  <c r="AG101" i="10" s="1"/>
  <c r="AH101" i="10" s="1"/>
  <c r="AI101" i="10" s="1"/>
  <c r="AJ101" i="10" s="1"/>
  <c r="AK101" i="10" s="1"/>
  <c r="AL101" i="10" s="1"/>
  <c r="AM101" i="10" s="1"/>
  <c r="AN101" i="10" s="1"/>
  <c r="AO101" i="10" s="1"/>
  <c r="AP101" i="10" s="1"/>
  <c r="AQ101" i="10" s="1"/>
  <c r="AR101" i="10" s="1"/>
  <c r="AS101" i="10" s="1"/>
  <c r="AT101" i="10" s="1"/>
  <c r="AU101" i="10" s="1"/>
  <c r="AV101" i="10" s="1"/>
  <c r="AW101" i="10" s="1"/>
  <c r="AX101" i="10" s="1"/>
  <c r="AY101" i="10" s="1"/>
  <c r="AZ101" i="10" s="1"/>
  <c r="BA101" i="10" s="1"/>
  <c r="BB101" i="10" s="1"/>
  <c r="BC101" i="10" s="1"/>
  <c r="BD101" i="10" s="1"/>
  <c r="BE101" i="10" s="1"/>
  <c r="BF101" i="10" s="1"/>
  <c r="BG101" i="10" s="1"/>
  <c r="BH101" i="10" s="1"/>
  <c r="BI101" i="10" s="1"/>
  <c r="BJ101" i="10" s="1"/>
  <c r="BK101" i="10" s="1"/>
  <c r="BL101" i="10" s="1"/>
  <c r="BM101" i="10" s="1"/>
  <c r="BN101" i="10" s="1"/>
  <c r="BO101" i="10" s="1"/>
  <c r="BP101" i="10" s="1"/>
  <c r="H93" i="10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W93" i="10" s="1"/>
  <c r="X93" i="10" s="1"/>
  <c r="Y93" i="10" s="1"/>
  <c r="Z93" i="10" s="1"/>
  <c r="AA93" i="10" s="1"/>
  <c r="AB93" i="10" s="1"/>
  <c r="AC93" i="10" s="1"/>
  <c r="AD93" i="10" s="1"/>
  <c r="AE93" i="10" s="1"/>
  <c r="AF93" i="10" s="1"/>
  <c r="AG93" i="10" s="1"/>
  <c r="AH93" i="10" s="1"/>
  <c r="AI93" i="10" s="1"/>
  <c r="AJ93" i="10" s="1"/>
  <c r="AK93" i="10" s="1"/>
  <c r="AL93" i="10" s="1"/>
  <c r="AM93" i="10" s="1"/>
  <c r="AN93" i="10" s="1"/>
  <c r="AO93" i="10" s="1"/>
  <c r="AP93" i="10" s="1"/>
  <c r="AQ93" i="10" s="1"/>
  <c r="AR93" i="10" s="1"/>
  <c r="AS93" i="10" s="1"/>
  <c r="AT93" i="10" s="1"/>
  <c r="AU93" i="10" s="1"/>
  <c r="AV93" i="10" s="1"/>
  <c r="AW93" i="10" s="1"/>
  <c r="AX93" i="10" s="1"/>
  <c r="AY93" i="10" s="1"/>
  <c r="AZ93" i="10" s="1"/>
  <c r="BA93" i="10" s="1"/>
  <c r="BB93" i="10" s="1"/>
  <c r="BC93" i="10" s="1"/>
  <c r="BD93" i="10" s="1"/>
  <c r="BE93" i="10" s="1"/>
  <c r="BF93" i="10" s="1"/>
  <c r="BG93" i="10" s="1"/>
  <c r="BH93" i="10" s="1"/>
  <c r="BI93" i="10" s="1"/>
  <c r="BJ93" i="10" s="1"/>
  <c r="BK93" i="10" s="1"/>
  <c r="BL93" i="10" s="1"/>
  <c r="BM93" i="10" s="1"/>
  <c r="BN93" i="10" s="1"/>
  <c r="BO93" i="10" s="1"/>
  <c r="BP93" i="10" s="1"/>
  <c r="H85" i="10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AK85" i="10" s="1"/>
  <c r="AL85" i="10" s="1"/>
  <c r="AM85" i="10" s="1"/>
  <c r="AN85" i="10" s="1"/>
  <c r="AO85" i="10" s="1"/>
  <c r="AP85" i="10" s="1"/>
  <c r="AQ85" i="10" s="1"/>
  <c r="AR85" i="10" s="1"/>
  <c r="AS85" i="10" s="1"/>
  <c r="AT85" i="10" s="1"/>
  <c r="AU85" i="10" s="1"/>
  <c r="AV85" i="10" s="1"/>
  <c r="AW85" i="10" s="1"/>
  <c r="AX85" i="10" s="1"/>
  <c r="AY85" i="10" s="1"/>
  <c r="AZ85" i="10" s="1"/>
  <c r="BA85" i="10" s="1"/>
  <c r="BB85" i="10" s="1"/>
  <c r="BC85" i="10" s="1"/>
  <c r="BD85" i="10" s="1"/>
  <c r="BE85" i="10" s="1"/>
  <c r="BF85" i="10" s="1"/>
  <c r="BG85" i="10" s="1"/>
  <c r="BH85" i="10" s="1"/>
  <c r="BI85" i="10" s="1"/>
  <c r="BJ85" i="10" s="1"/>
  <c r="BK85" i="10" s="1"/>
  <c r="BL85" i="10" s="1"/>
  <c r="BM85" i="10" s="1"/>
  <c r="BN85" i="10" s="1"/>
  <c r="BO85" i="10" s="1"/>
  <c r="BP85" i="10" s="1"/>
  <c r="H77" i="10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AK77" i="10" s="1"/>
  <c r="AL77" i="10" s="1"/>
  <c r="AM77" i="10" s="1"/>
  <c r="AN77" i="10" s="1"/>
  <c r="AO77" i="10" s="1"/>
  <c r="AP77" i="10" s="1"/>
  <c r="AQ77" i="10" s="1"/>
  <c r="AR77" i="10" s="1"/>
  <c r="AS77" i="10" s="1"/>
  <c r="AT77" i="10" s="1"/>
  <c r="AU77" i="10" s="1"/>
  <c r="AV77" i="10" s="1"/>
  <c r="AW77" i="10" s="1"/>
  <c r="AX77" i="10" s="1"/>
  <c r="AY77" i="10" s="1"/>
  <c r="AZ77" i="10" s="1"/>
  <c r="BA77" i="10" s="1"/>
  <c r="BB77" i="10" s="1"/>
  <c r="BC77" i="10" s="1"/>
  <c r="BD77" i="10" s="1"/>
  <c r="BE77" i="10" s="1"/>
  <c r="BF77" i="10" s="1"/>
  <c r="BG77" i="10" s="1"/>
  <c r="BH77" i="10" s="1"/>
  <c r="BI77" i="10" s="1"/>
  <c r="BJ77" i="10" s="1"/>
  <c r="BK77" i="10" s="1"/>
  <c r="BL77" i="10" s="1"/>
  <c r="BM77" i="10" s="1"/>
  <c r="BN77" i="10" s="1"/>
  <c r="BO77" i="10" s="1"/>
  <c r="BP77" i="10" s="1"/>
  <c r="H69" i="10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AF69" i="10" s="1"/>
  <c r="AG69" i="10" s="1"/>
  <c r="AH69" i="10" s="1"/>
  <c r="AI69" i="10" s="1"/>
  <c r="AJ69" i="10" s="1"/>
  <c r="AK69" i="10" s="1"/>
  <c r="AL69" i="10" s="1"/>
  <c r="AM69" i="10" s="1"/>
  <c r="AN69" i="10" s="1"/>
  <c r="AO69" i="10" s="1"/>
  <c r="AP69" i="10" s="1"/>
  <c r="AQ69" i="10" s="1"/>
  <c r="AR69" i="10" s="1"/>
  <c r="AS69" i="10" s="1"/>
  <c r="AT69" i="10" s="1"/>
  <c r="AU69" i="10" s="1"/>
  <c r="AV69" i="10" s="1"/>
  <c r="AW69" i="10" s="1"/>
  <c r="AX69" i="10" s="1"/>
  <c r="AY69" i="10" s="1"/>
  <c r="AZ69" i="10" s="1"/>
  <c r="BA69" i="10" s="1"/>
  <c r="BB69" i="10" s="1"/>
  <c r="BC69" i="10" s="1"/>
  <c r="BD69" i="10" s="1"/>
  <c r="BE69" i="10" s="1"/>
  <c r="BF69" i="10" s="1"/>
  <c r="BG69" i="10" s="1"/>
  <c r="BH69" i="10" s="1"/>
  <c r="BI69" i="10" s="1"/>
  <c r="BJ69" i="10" s="1"/>
  <c r="BK69" i="10" s="1"/>
  <c r="BL69" i="10" s="1"/>
  <c r="BM69" i="10" s="1"/>
  <c r="BN69" i="10" s="1"/>
  <c r="BO69" i="10" s="1"/>
  <c r="BP69" i="10" s="1"/>
  <c r="H61" i="10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AL61" i="10" s="1"/>
  <c r="AM61" i="10" s="1"/>
  <c r="AN61" i="10" s="1"/>
  <c r="AO61" i="10" s="1"/>
  <c r="AP61" i="10" s="1"/>
  <c r="AQ61" i="10" s="1"/>
  <c r="AR61" i="10" s="1"/>
  <c r="AS61" i="10" s="1"/>
  <c r="AT61" i="10" s="1"/>
  <c r="AU61" i="10" s="1"/>
  <c r="AV61" i="10" s="1"/>
  <c r="AW61" i="10" s="1"/>
  <c r="AX61" i="10" s="1"/>
  <c r="AY61" i="10" s="1"/>
  <c r="AZ61" i="10" s="1"/>
  <c r="BA61" i="10" s="1"/>
  <c r="BB61" i="10" s="1"/>
  <c r="BC61" i="10" s="1"/>
  <c r="BD61" i="10" s="1"/>
  <c r="BE61" i="10" s="1"/>
  <c r="BF61" i="10" s="1"/>
  <c r="BG61" i="10" s="1"/>
  <c r="BH61" i="10" s="1"/>
  <c r="BI61" i="10" s="1"/>
  <c r="BJ61" i="10" s="1"/>
  <c r="BK61" i="10" s="1"/>
  <c r="BL61" i="10" s="1"/>
  <c r="BM61" i="10" s="1"/>
  <c r="BN61" i="10" s="1"/>
  <c r="BO61" i="10" s="1"/>
  <c r="BP61" i="10" s="1"/>
  <c r="H53" i="10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AR53" i="10" s="1"/>
  <c r="AS53" i="10" s="1"/>
  <c r="AT53" i="10" s="1"/>
  <c r="AU53" i="10" s="1"/>
  <c r="AV53" i="10" s="1"/>
  <c r="AW53" i="10" s="1"/>
  <c r="AX53" i="10" s="1"/>
  <c r="AY53" i="10" s="1"/>
  <c r="AZ53" i="10" s="1"/>
  <c r="BA53" i="10" s="1"/>
  <c r="BB53" i="10" s="1"/>
  <c r="BC53" i="10" s="1"/>
  <c r="BD53" i="10" s="1"/>
  <c r="BE53" i="10" s="1"/>
  <c r="BF53" i="10" s="1"/>
  <c r="BG53" i="10" s="1"/>
  <c r="BH53" i="10" s="1"/>
  <c r="BI53" i="10" s="1"/>
  <c r="BJ53" i="10" s="1"/>
  <c r="BK53" i="10" s="1"/>
  <c r="BL53" i="10" s="1"/>
  <c r="BM53" i="10" s="1"/>
  <c r="BN53" i="10" s="1"/>
  <c r="BO53" i="10" s="1"/>
  <c r="BP53" i="10" s="1"/>
  <c r="H45" i="10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AV45" i="10" s="1"/>
  <c r="AW45" i="10" s="1"/>
  <c r="AX45" i="10" s="1"/>
  <c r="AY45" i="10" s="1"/>
  <c r="AZ45" i="10" s="1"/>
  <c r="BA45" i="10" s="1"/>
  <c r="BB45" i="10" s="1"/>
  <c r="BC45" i="10" s="1"/>
  <c r="BD45" i="10" s="1"/>
  <c r="BE45" i="10" s="1"/>
  <c r="BF45" i="10" s="1"/>
  <c r="BG45" i="10" s="1"/>
  <c r="BH45" i="10" s="1"/>
  <c r="BI45" i="10" s="1"/>
  <c r="BJ45" i="10" s="1"/>
  <c r="BK45" i="10" s="1"/>
  <c r="BL45" i="10" s="1"/>
  <c r="BM45" i="10" s="1"/>
  <c r="BN45" i="10" s="1"/>
  <c r="BO45" i="10" s="1"/>
  <c r="BP45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AV37" i="10" s="1"/>
  <c r="AW37" i="10" s="1"/>
  <c r="AX37" i="10" s="1"/>
  <c r="AY37" i="10" s="1"/>
  <c r="AZ37" i="10" s="1"/>
  <c r="BA37" i="10" s="1"/>
  <c r="BB37" i="10" s="1"/>
  <c r="BC37" i="10" s="1"/>
  <c r="BD37" i="10" s="1"/>
  <c r="BE37" i="10" s="1"/>
  <c r="BF37" i="10" s="1"/>
  <c r="BG37" i="10" s="1"/>
  <c r="BH37" i="10" s="1"/>
  <c r="BI37" i="10" s="1"/>
  <c r="BJ37" i="10" s="1"/>
  <c r="BK37" i="10" s="1"/>
  <c r="BL37" i="10" s="1"/>
  <c r="BM37" i="10" s="1"/>
  <c r="BN37" i="10" s="1"/>
  <c r="BO37" i="10" s="1"/>
  <c r="BP37" i="10" s="1"/>
  <c r="H29" i="10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AV29" i="10" s="1"/>
  <c r="AW29" i="10" s="1"/>
  <c r="AX29" i="10" s="1"/>
  <c r="AY29" i="10" s="1"/>
  <c r="AZ29" i="10" s="1"/>
  <c r="BA29" i="10" s="1"/>
  <c r="BB29" i="10" s="1"/>
  <c r="BC29" i="10" s="1"/>
  <c r="BD29" i="10" s="1"/>
  <c r="BE29" i="10" s="1"/>
  <c r="BF29" i="10" s="1"/>
  <c r="BG29" i="10" s="1"/>
  <c r="BH29" i="10" s="1"/>
  <c r="BI29" i="10" s="1"/>
  <c r="BJ29" i="10" s="1"/>
  <c r="BK29" i="10" s="1"/>
  <c r="BL29" i="10" s="1"/>
  <c r="BM29" i="10" s="1"/>
  <c r="BN29" i="10" s="1"/>
  <c r="BO29" i="10" s="1"/>
  <c r="BP29" i="10" s="1"/>
  <c r="H21" i="10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AV21" i="10" s="1"/>
  <c r="AW21" i="10" s="1"/>
  <c r="AX21" i="10" s="1"/>
  <c r="AY21" i="10" s="1"/>
  <c r="AZ21" i="10" s="1"/>
  <c r="BA21" i="10" s="1"/>
  <c r="BB21" i="10" s="1"/>
  <c r="BC21" i="10" s="1"/>
  <c r="BD21" i="10" s="1"/>
  <c r="BE21" i="10" s="1"/>
  <c r="BF21" i="10" s="1"/>
  <c r="BG21" i="10" s="1"/>
  <c r="BH21" i="10" s="1"/>
  <c r="BI21" i="10" s="1"/>
  <c r="BJ21" i="10" s="1"/>
  <c r="BK21" i="10" s="1"/>
  <c r="BL21" i="10" s="1"/>
  <c r="BM21" i="10" s="1"/>
  <c r="BN21" i="10" s="1"/>
  <c r="BO21" i="10" s="1"/>
  <c r="BP21" i="10" s="1"/>
  <c r="H13" i="10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BK13" i="10" s="1"/>
  <c r="BL13" i="10" s="1"/>
  <c r="BM13" i="10" s="1"/>
  <c r="BN13" i="10" s="1"/>
  <c r="BO13" i="10" s="1"/>
  <c r="BP13" i="10" s="1"/>
  <c r="H100" i="10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W100" i="10" s="1"/>
  <c r="X100" i="10" s="1"/>
  <c r="Y100" i="10" s="1"/>
  <c r="Z100" i="10" s="1"/>
  <c r="AA100" i="10" s="1"/>
  <c r="AB100" i="10" s="1"/>
  <c r="AC100" i="10" s="1"/>
  <c r="AD100" i="10" s="1"/>
  <c r="AE100" i="10" s="1"/>
  <c r="AF100" i="10" s="1"/>
  <c r="AG100" i="10" s="1"/>
  <c r="AH100" i="10" s="1"/>
  <c r="AI100" i="10" s="1"/>
  <c r="AJ100" i="10" s="1"/>
  <c r="AK100" i="10" s="1"/>
  <c r="AL100" i="10" s="1"/>
  <c r="AM100" i="10" s="1"/>
  <c r="AN100" i="10" s="1"/>
  <c r="AO100" i="10" s="1"/>
  <c r="AP100" i="10" s="1"/>
  <c r="AQ100" i="10" s="1"/>
  <c r="AR100" i="10" s="1"/>
  <c r="AS100" i="10" s="1"/>
  <c r="AT100" i="10" s="1"/>
  <c r="AU100" i="10" s="1"/>
  <c r="AV100" i="10" s="1"/>
  <c r="AW100" i="10" s="1"/>
  <c r="AX100" i="10" s="1"/>
  <c r="AY100" i="10" s="1"/>
  <c r="AZ100" i="10" s="1"/>
  <c r="BA100" i="10" s="1"/>
  <c r="BB100" i="10" s="1"/>
  <c r="BC100" i="10" s="1"/>
  <c r="BD100" i="10" s="1"/>
  <c r="BE100" i="10" s="1"/>
  <c r="BF100" i="10" s="1"/>
  <c r="BG100" i="10" s="1"/>
  <c r="BH100" i="10" s="1"/>
  <c r="BI100" i="10" s="1"/>
  <c r="BJ100" i="10" s="1"/>
  <c r="BK100" i="10" s="1"/>
  <c r="BL100" i="10" s="1"/>
  <c r="BM100" i="10" s="1"/>
  <c r="BN100" i="10" s="1"/>
  <c r="BO100" i="10" s="1"/>
  <c r="BP100" i="10" s="1"/>
  <c r="H92" i="10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AR92" i="10" s="1"/>
  <c r="AS92" i="10" s="1"/>
  <c r="AT92" i="10" s="1"/>
  <c r="AU92" i="10" s="1"/>
  <c r="AV92" i="10" s="1"/>
  <c r="AW92" i="10" s="1"/>
  <c r="AX92" i="10" s="1"/>
  <c r="AY92" i="10" s="1"/>
  <c r="AZ92" i="10" s="1"/>
  <c r="BA92" i="10" s="1"/>
  <c r="BB92" i="10" s="1"/>
  <c r="BC92" i="10" s="1"/>
  <c r="BD92" i="10" s="1"/>
  <c r="BE92" i="10" s="1"/>
  <c r="BF92" i="10" s="1"/>
  <c r="BG92" i="10" s="1"/>
  <c r="BH92" i="10" s="1"/>
  <c r="BI92" i="10" s="1"/>
  <c r="BJ92" i="10" s="1"/>
  <c r="BK92" i="10" s="1"/>
  <c r="BL92" i="10" s="1"/>
  <c r="BM92" i="10" s="1"/>
  <c r="BN92" i="10" s="1"/>
  <c r="BO92" i="10" s="1"/>
  <c r="BP92" i="10" s="1"/>
  <c r="H84" i="10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AV84" i="10" s="1"/>
  <c r="AW84" i="10" s="1"/>
  <c r="AX84" i="10" s="1"/>
  <c r="AY84" i="10" s="1"/>
  <c r="AZ84" i="10" s="1"/>
  <c r="BA84" i="10" s="1"/>
  <c r="BB84" i="10" s="1"/>
  <c r="BC84" i="10" s="1"/>
  <c r="BD84" i="10" s="1"/>
  <c r="BE84" i="10" s="1"/>
  <c r="BF84" i="10" s="1"/>
  <c r="BG84" i="10" s="1"/>
  <c r="BH84" i="10" s="1"/>
  <c r="BI84" i="10" s="1"/>
  <c r="BJ84" i="10" s="1"/>
  <c r="BK84" i="10" s="1"/>
  <c r="BL84" i="10" s="1"/>
  <c r="BM84" i="10" s="1"/>
  <c r="BN84" i="10" s="1"/>
  <c r="BO84" i="10" s="1"/>
  <c r="BP84" i="10" s="1"/>
  <c r="H76" i="10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AK76" i="10" s="1"/>
  <c r="AL76" i="10" s="1"/>
  <c r="AM76" i="10" s="1"/>
  <c r="AN76" i="10" s="1"/>
  <c r="AO76" i="10" s="1"/>
  <c r="AP76" i="10" s="1"/>
  <c r="AQ76" i="10" s="1"/>
  <c r="AR76" i="10" s="1"/>
  <c r="AS76" i="10" s="1"/>
  <c r="AT76" i="10" s="1"/>
  <c r="AU76" i="10" s="1"/>
  <c r="AV76" i="10" s="1"/>
  <c r="AW76" i="10" s="1"/>
  <c r="AX76" i="10" s="1"/>
  <c r="AY76" i="10" s="1"/>
  <c r="AZ76" i="10" s="1"/>
  <c r="BA76" i="10" s="1"/>
  <c r="BB76" i="10" s="1"/>
  <c r="BC76" i="10" s="1"/>
  <c r="BD76" i="10" s="1"/>
  <c r="BE76" i="10" s="1"/>
  <c r="BF76" i="10" s="1"/>
  <c r="BG76" i="10" s="1"/>
  <c r="BH76" i="10" s="1"/>
  <c r="BI76" i="10" s="1"/>
  <c r="BJ76" i="10" s="1"/>
  <c r="BK76" i="10" s="1"/>
  <c r="BL76" i="10" s="1"/>
  <c r="BM76" i="10" s="1"/>
  <c r="BN76" i="10" s="1"/>
  <c r="BO76" i="10" s="1"/>
  <c r="BP76" i="10" s="1"/>
  <c r="H68" i="10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W68" i="10" s="1"/>
  <c r="X68" i="10" s="1"/>
  <c r="Y68" i="10" s="1"/>
  <c r="Z68" i="10" s="1"/>
  <c r="AA68" i="10" s="1"/>
  <c r="AB68" i="10" s="1"/>
  <c r="AC68" i="10" s="1"/>
  <c r="AD68" i="10" s="1"/>
  <c r="AE68" i="10" s="1"/>
  <c r="AF68" i="10" s="1"/>
  <c r="AG68" i="10" s="1"/>
  <c r="AH68" i="10" s="1"/>
  <c r="AI68" i="10" s="1"/>
  <c r="AJ68" i="10" s="1"/>
  <c r="AK68" i="10" s="1"/>
  <c r="AL68" i="10" s="1"/>
  <c r="AM68" i="10" s="1"/>
  <c r="AN68" i="10" s="1"/>
  <c r="AO68" i="10" s="1"/>
  <c r="AP68" i="10" s="1"/>
  <c r="AQ68" i="10" s="1"/>
  <c r="AR68" i="10" s="1"/>
  <c r="AS68" i="10" s="1"/>
  <c r="AT68" i="10" s="1"/>
  <c r="AU68" i="10" s="1"/>
  <c r="AV68" i="10" s="1"/>
  <c r="AW68" i="10" s="1"/>
  <c r="AX68" i="10" s="1"/>
  <c r="AY68" i="10" s="1"/>
  <c r="AZ68" i="10" s="1"/>
  <c r="BA68" i="10" s="1"/>
  <c r="BB68" i="10" s="1"/>
  <c r="BC68" i="10" s="1"/>
  <c r="BD68" i="10" s="1"/>
  <c r="BE68" i="10" s="1"/>
  <c r="BF68" i="10" s="1"/>
  <c r="BG68" i="10" s="1"/>
  <c r="BH68" i="10" s="1"/>
  <c r="BI68" i="10" s="1"/>
  <c r="BJ68" i="10" s="1"/>
  <c r="BK68" i="10" s="1"/>
  <c r="BL68" i="10" s="1"/>
  <c r="BM68" i="10" s="1"/>
  <c r="BN68" i="10" s="1"/>
  <c r="BO68" i="10" s="1"/>
  <c r="BP68" i="10" s="1"/>
  <c r="H60" i="10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AK60" i="10" s="1"/>
  <c r="AL60" i="10" s="1"/>
  <c r="AM60" i="10" s="1"/>
  <c r="AN60" i="10" s="1"/>
  <c r="AO60" i="10" s="1"/>
  <c r="AP60" i="10" s="1"/>
  <c r="AQ60" i="10" s="1"/>
  <c r="AR60" i="10" s="1"/>
  <c r="AS60" i="10" s="1"/>
  <c r="AT60" i="10" s="1"/>
  <c r="AU60" i="10" s="1"/>
  <c r="AV60" i="10" s="1"/>
  <c r="AW60" i="10" s="1"/>
  <c r="AX60" i="10" s="1"/>
  <c r="AY60" i="10" s="1"/>
  <c r="AZ60" i="10" s="1"/>
  <c r="BA60" i="10" s="1"/>
  <c r="BB60" i="10" s="1"/>
  <c r="BC60" i="10" s="1"/>
  <c r="BD60" i="10" s="1"/>
  <c r="BE60" i="10" s="1"/>
  <c r="BF60" i="10" s="1"/>
  <c r="BG60" i="10" s="1"/>
  <c r="BH60" i="10" s="1"/>
  <c r="BI60" i="10" s="1"/>
  <c r="BJ60" i="10" s="1"/>
  <c r="BK60" i="10" s="1"/>
  <c r="BL60" i="10" s="1"/>
  <c r="BM60" i="10" s="1"/>
  <c r="BN60" i="10" s="1"/>
  <c r="BO60" i="10" s="1"/>
  <c r="BP60" i="10" s="1"/>
  <c r="H52" i="10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AV52" i="10" s="1"/>
  <c r="AW52" i="10" s="1"/>
  <c r="AX52" i="10" s="1"/>
  <c r="AY52" i="10" s="1"/>
  <c r="AZ52" i="10" s="1"/>
  <c r="BA52" i="10" s="1"/>
  <c r="BB52" i="10" s="1"/>
  <c r="BC52" i="10" s="1"/>
  <c r="BD52" i="10" s="1"/>
  <c r="BE52" i="10" s="1"/>
  <c r="BF52" i="10" s="1"/>
  <c r="BG52" i="10" s="1"/>
  <c r="BH52" i="10" s="1"/>
  <c r="BI52" i="10" s="1"/>
  <c r="BJ52" i="10" s="1"/>
  <c r="BK52" i="10" s="1"/>
  <c r="BL52" i="10" s="1"/>
  <c r="BM52" i="10" s="1"/>
  <c r="BN52" i="10" s="1"/>
  <c r="BO52" i="10" s="1"/>
  <c r="BP52" i="10" s="1"/>
  <c r="H44" i="10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AV44" i="10" s="1"/>
  <c r="AW44" i="10" s="1"/>
  <c r="AX44" i="10" s="1"/>
  <c r="AY44" i="10" s="1"/>
  <c r="AZ44" i="10" s="1"/>
  <c r="BA44" i="10" s="1"/>
  <c r="BB44" i="10" s="1"/>
  <c r="BC44" i="10" s="1"/>
  <c r="BD44" i="10" s="1"/>
  <c r="BE44" i="10" s="1"/>
  <c r="BF44" i="10" s="1"/>
  <c r="BG44" i="10" s="1"/>
  <c r="BH44" i="10" s="1"/>
  <c r="BI44" i="10" s="1"/>
  <c r="BJ44" i="10" s="1"/>
  <c r="BK44" i="10" s="1"/>
  <c r="BL44" i="10" s="1"/>
  <c r="BM44" i="10" s="1"/>
  <c r="BN44" i="10" s="1"/>
  <c r="BO44" i="10" s="1"/>
  <c r="BP44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AV36" i="10" s="1"/>
  <c r="AW36" i="10" s="1"/>
  <c r="AX36" i="10" s="1"/>
  <c r="AY36" i="10" s="1"/>
  <c r="AZ36" i="10" s="1"/>
  <c r="BA36" i="10" s="1"/>
  <c r="BB36" i="10" s="1"/>
  <c r="BC36" i="10" s="1"/>
  <c r="BD36" i="10" s="1"/>
  <c r="BE36" i="10" s="1"/>
  <c r="BF36" i="10" s="1"/>
  <c r="BG36" i="10" s="1"/>
  <c r="BH36" i="10" s="1"/>
  <c r="BI36" i="10" s="1"/>
  <c r="BJ36" i="10" s="1"/>
  <c r="BK36" i="10" s="1"/>
  <c r="BL36" i="10" s="1"/>
  <c r="BM36" i="10" s="1"/>
  <c r="BN36" i="10" s="1"/>
  <c r="BO36" i="10" s="1"/>
  <c r="BP36" i="10" s="1"/>
  <c r="H28" i="10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AW28" i="10" s="1"/>
  <c r="AX28" i="10" s="1"/>
  <c r="AY28" i="10" s="1"/>
  <c r="AZ28" i="10" s="1"/>
  <c r="BA28" i="10" s="1"/>
  <c r="BB28" i="10" s="1"/>
  <c r="BC28" i="10" s="1"/>
  <c r="BD28" i="10" s="1"/>
  <c r="BE28" i="10" s="1"/>
  <c r="BF28" i="10" s="1"/>
  <c r="BG28" i="10" s="1"/>
  <c r="BH28" i="10" s="1"/>
  <c r="BI28" i="10" s="1"/>
  <c r="BJ28" i="10" s="1"/>
  <c r="BK28" i="10" s="1"/>
  <c r="BL28" i="10" s="1"/>
  <c r="BM28" i="10" s="1"/>
  <c r="BN28" i="10" s="1"/>
  <c r="BO28" i="10" s="1"/>
  <c r="BP28" i="10" s="1"/>
  <c r="H20" i="10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AV20" i="10" s="1"/>
  <c r="AW20" i="10" s="1"/>
  <c r="AX20" i="10" s="1"/>
  <c r="AY20" i="10" s="1"/>
  <c r="AZ20" i="10" s="1"/>
  <c r="BA20" i="10" s="1"/>
  <c r="BB20" i="10" s="1"/>
  <c r="BC20" i="10" s="1"/>
  <c r="BD20" i="10" s="1"/>
  <c r="BE20" i="10" s="1"/>
  <c r="BF20" i="10" s="1"/>
  <c r="BG20" i="10" s="1"/>
  <c r="BH20" i="10" s="1"/>
  <c r="BI20" i="10" s="1"/>
  <c r="BJ20" i="10" s="1"/>
  <c r="BK20" i="10" s="1"/>
  <c r="BL20" i="10" s="1"/>
  <c r="BM20" i="10" s="1"/>
  <c r="BN20" i="10" s="1"/>
  <c r="BO20" i="10" s="1"/>
  <c r="BP20" i="10" s="1"/>
  <c r="H12" i="10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J12" i="10" s="1"/>
  <c r="BK12" i="10" s="1"/>
  <c r="BL12" i="10" s="1"/>
  <c r="BM12" i="10" s="1"/>
  <c r="BN12" i="10" s="1"/>
  <c r="BO12" i="10" s="1"/>
  <c r="BP12" i="10" s="1"/>
  <c r="O3" i="1"/>
  <c r="D5" i="1"/>
  <c r="BR4" i="10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8" i="6"/>
  <c r="E9" i="6"/>
  <c r="E10" i="6"/>
  <c r="E11" i="6"/>
  <c r="E12" i="6"/>
  <c r="E13" i="6"/>
  <c r="E14" i="6"/>
  <c r="E15" i="6"/>
  <c r="E16" i="6"/>
  <c r="E17" i="6"/>
  <c r="E18" i="6"/>
  <c r="F3" i="6" l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E3" i="6"/>
  <c r="E19" i="6" s="1"/>
  <c r="G19" i="6" s="1"/>
  <c r="E20" i="6" l="1"/>
  <c r="D18" i="5"/>
  <c r="D19" i="5"/>
  <c r="D20" i="5"/>
  <c r="E22" i="5" s="1"/>
  <c r="D21" i="5"/>
  <c r="E23" i="5" s="1"/>
  <c r="D22" i="5"/>
  <c r="D23" i="5"/>
  <c r="D24" i="5"/>
  <c r="D25" i="5"/>
  <c r="D26" i="5"/>
  <c r="D27" i="5"/>
  <c r="D28" i="5"/>
  <c r="E30" i="5" s="1"/>
  <c r="D29" i="5"/>
  <c r="E31" i="5" s="1"/>
  <c r="D30" i="5"/>
  <c r="D31" i="5"/>
  <c r="D32" i="5"/>
  <c r="D33" i="5"/>
  <c r="D34" i="5"/>
  <c r="D35" i="5"/>
  <c r="D36" i="5"/>
  <c r="E38" i="5" s="1"/>
  <c r="D37" i="5"/>
  <c r="E39" i="5" s="1"/>
  <c r="D38" i="5"/>
  <c r="D39" i="5"/>
  <c r="D40" i="5"/>
  <c r="D41" i="5"/>
  <c r="D42" i="5"/>
  <c r="D43" i="5"/>
  <c r="D44" i="5"/>
  <c r="E46" i="5" s="1"/>
  <c r="D45" i="5"/>
  <c r="E47" i="5" s="1"/>
  <c r="D46" i="5"/>
  <c r="D47" i="5"/>
  <c r="D48" i="5"/>
  <c r="D49" i="5"/>
  <c r="D50" i="5"/>
  <c r="D51" i="5"/>
  <c r="D52" i="5"/>
  <c r="E54" i="5" s="1"/>
  <c r="D53" i="5"/>
  <c r="E55" i="5" s="1"/>
  <c r="D54" i="5"/>
  <c r="D55" i="5"/>
  <c r="D56" i="5"/>
  <c r="D57" i="5"/>
  <c r="D58" i="5"/>
  <c r="D59" i="5"/>
  <c r="D60" i="5"/>
  <c r="E62" i="5" s="1"/>
  <c r="D61" i="5"/>
  <c r="E63" i="5" s="1"/>
  <c r="D62" i="5"/>
  <c r="D63" i="5"/>
  <c r="D64" i="5"/>
  <c r="D65" i="5"/>
  <c r="D66" i="5"/>
  <c r="D67" i="5"/>
  <c r="D68" i="5"/>
  <c r="E70" i="5" s="1"/>
  <c r="D69" i="5"/>
  <c r="E71" i="5" s="1"/>
  <c r="D70" i="5"/>
  <c r="D71" i="5"/>
  <c r="D72" i="5"/>
  <c r="D73" i="5"/>
  <c r="D74" i="5"/>
  <c r="D75" i="5"/>
  <c r="D76" i="5"/>
  <c r="E78" i="5" s="1"/>
  <c r="D77" i="5"/>
  <c r="E79" i="5" s="1"/>
  <c r="D78" i="5"/>
  <c r="D79" i="5"/>
  <c r="D80" i="5"/>
  <c r="D81" i="5"/>
  <c r="D82" i="5"/>
  <c r="D83" i="5"/>
  <c r="D84" i="5"/>
  <c r="E86" i="5" s="1"/>
  <c r="D85" i="5"/>
  <c r="E87" i="5" s="1"/>
  <c r="D86" i="5"/>
  <c r="D87" i="5"/>
  <c r="D88" i="5"/>
  <c r="D89" i="5"/>
  <c r="D90" i="5"/>
  <c r="D91" i="5"/>
  <c r="D92" i="5"/>
  <c r="E94" i="5" s="1"/>
  <c r="D93" i="5"/>
  <c r="E95" i="5" s="1"/>
  <c r="D94" i="5"/>
  <c r="D95" i="5"/>
  <c r="D96" i="5"/>
  <c r="D97" i="5"/>
  <c r="D98" i="5"/>
  <c r="D99" i="5"/>
  <c r="D100" i="5"/>
  <c r="E102" i="5" s="1"/>
  <c r="D101" i="5"/>
  <c r="E103" i="5" s="1"/>
  <c r="D102" i="5"/>
  <c r="D103" i="5"/>
  <c r="D104" i="5"/>
  <c r="D105" i="5"/>
  <c r="D106" i="5"/>
  <c r="D107" i="5"/>
  <c r="D108" i="5"/>
  <c r="E110" i="5" s="1"/>
  <c r="D109" i="5"/>
  <c r="E111" i="5" s="1"/>
  <c r="D110" i="5"/>
  <c r="D111" i="5"/>
  <c r="D112" i="5"/>
  <c r="D113" i="5"/>
  <c r="D114" i="5"/>
  <c r="D115" i="5"/>
  <c r="D116" i="5"/>
  <c r="E118" i="5" s="1"/>
  <c r="D117" i="5"/>
  <c r="E119" i="5" s="1"/>
  <c r="D118" i="5"/>
  <c r="D119" i="5"/>
  <c r="D120" i="5"/>
  <c r="D121" i="5"/>
  <c r="D122" i="5"/>
  <c r="D123" i="5"/>
  <c r="D124" i="5"/>
  <c r="E126" i="5" s="1"/>
  <c r="D125" i="5"/>
  <c r="E127" i="5" s="1"/>
  <c r="D126" i="5"/>
  <c r="D127" i="5"/>
  <c r="D128" i="5"/>
  <c r="D129" i="5"/>
  <c r="D130" i="5"/>
  <c r="D131" i="5"/>
  <c r="D132" i="5"/>
  <c r="E134" i="5" s="1"/>
  <c r="D133" i="5"/>
  <c r="E135" i="5" s="1"/>
  <c r="D134" i="5"/>
  <c r="D135" i="5"/>
  <c r="D136" i="5"/>
  <c r="D137" i="5"/>
  <c r="D138" i="5"/>
  <c r="D139" i="5"/>
  <c r="D140" i="5"/>
  <c r="E142" i="5" s="1"/>
  <c r="D141" i="5"/>
  <c r="E143" i="5" s="1"/>
  <c r="D142" i="5"/>
  <c r="D143" i="5"/>
  <c r="D144" i="5"/>
  <c r="D145" i="5"/>
  <c r="D146" i="5"/>
  <c r="D147" i="5"/>
  <c r="D148" i="5"/>
  <c r="E150" i="5" s="1"/>
  <c r="D149" i="5"/>
  <c r="E151" i="5" s="1"/>
  <c r="D150" i="5"/>
  <c r="D151" i="5"/>
  <c r="D152" i="5"/>
  <c r="D153" i="5"/>
  <c r="D154" i="5"/>
  <c r="D155" i="5"/>
  <c r="D156" i="5"/>
  <c r="E158" i="5" s="1"/>
  <c r="D157" i="5"/>
  <c r="E159" i="5" s="1"/>
  <c r="D158" i="5"/>
  <c r="D159" i="5"/>
  <c r="D160" i="5"/>
  <c r="D161" i="5"/>
  <c r="D162" i="5"/>
  <c r="D163" i="5"/>
  <c r="D164" i="5"/>
  <c r="E166" i="5" s="1"/>
  <c r="D165" i="5"/>
  <c r="E167" i="5" s="1"/>
  <c r="D166" i="5"/>
  <c r="D167" i="5"/>
  <c r="D168" i="5"/>
  <c r="D169" i="5"/>
  <c r="D170" i="5"/>
  <c r="D171" i="5"/>
  <c r="D172" i="5"/>
  <c r="E174" i="5" s="1"/>
  <c r="D173" i="5"/>
  <c r="E175" i="5" s="1"/>
  <c r="D174" i="5"/>
  <c r="D175" i="5"/>
  <c r="D176" i="5"/>
  <c r="D177" i="5"/>
  <c r="D178" i="5"/>
  <c r="D179" i="5"/>
  <c r="D180" i="5"/>
  <c r="E182" i="5" s="1"/>
  <c r="D181" i="5"/>
  <c r="E183" i="5" s="1"/>
  <c r="D182" i="5"/>
  <c r="D183" i="5"/>
  <c r="D184" i="5"/>
  <c r="D185" i="5"/>
  <c r="D186" i="5"/>
  <c r="D187" i="5"/>
  <c r="D188" i="5"/>
  <c r="E190" i="5" s="1"/>
  <c r="D189" i="5"/>
  <c r="E191" i="5" s="1"/>
  <c r="D190" i="5"/>
  <c r="D191" i="5"/>
  <c r="G5" i="1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E21" i="5" l="1"/>
  <c r="E189" i="5"/>
  <c r="E173" i="5"/>
  <c r="E101" i="5"/>
  <c r="E157" i="5"/>
  <c r="E141" i="5"/>
  <c r="E109" i="5"/>
  <c r="E85" i="5"/>
  <c r="E69" i="5"/>
  <c r="E45" i="5"/>
  <c r="E29" i="5"/>
  <c r="E188" i="5"/>
  <c r="E164" i="5"/>
  <c r="E181" i="5"/>
  <c r="E165" i="5"/>
  <c r="E149" i="5"/>
  <c r="E117" i="5"/>
  <c r="E93" i="5"/>
  <c r="E77" i="5"/>
  <c r="E61" i="5"/>
  <c r="E53" i="5"/>
  <c r="E37" i="5"/>
  <c r="E180" i="5"/>
  <c r="E172" i="5"/>
  <c r="E156" i="5"/>
  <c r="E133" i="5"/>
  <c r="E125" i="5"/>
  <c r="E140" i="5"/>
  <c r="E124" i="5"/>
  <c r="E108" i="5"/>
  <c r="E92" i="5"/>
  <c r="E76" i="5"/>
  <c r="E68" i="5"/>
  <c r="E52" i="5"/>
  <c r="E36" i="5"/>
  <c r="E20" i="5"/>
  <c r="E178" i="5"/>
  <c r="E162" i="5"/>
  <c r="E154" i="5"/>
  <c r="E146" i="5"/>
  <c r="E138" i="5"/>
  <c r="E130" i="5"/>
  <c r="E122" i="5"/>
  <c r="E114" i="5"/>
  <c r="E98" i="5"/>
  <c r="E90" i="5"/>
  <c r="E82" i="5"/>
  <c r="E74" i="5"/>
  <c r="E66" i="5"/>
  <c r="E58" i="5"/>
  <c r="E50" i="5"/>
  <c r="E42" i="5"/>
  <c r="E34" i="5"/>
  <c r="E26" i="5"/>
  <c r="E148" i="5"/>
  <c r="E132" i="5"/>
  <c r="E116" i="5"/>
  <c r="E100" i="5"/>
  <c r="E84" i="5"/>
  <c r="E60" i="5"/>
  <c r="E44" i="5"/>
  <c r="E28" i="5"/>
  <c r="E186" i="5"/>
  <c r="E170" i="5"/>
  <c r="E106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184" i="5"/>
  <c r="E176" i="5"/>
  <c r="E168" i="5"/>
  <c r="E160" i="5"/>
  <c r="E152" i="5"/>
  <c r="E144" i="5"/>
  <c r="E136" i="5"/>
  <c r="E128" i="5"/>
  <c r="E120" i="5"/>
  <c r="E112" i="5"/>
  <c r="E104" i="5"/>
  <c r="E96" i="5"/>
  <c r="E88" i="5"/>
  <c r="E80" i="5"/>
  <c r="E72" i="5"/>
  <c r="E64" i="5"/>
  <c r="E56" i="5"/>
  <c r="E48" i="5"/>
  <c r="E40" i="5"/>
  <c r="E32" i="5"/>
  <c r="E24" i="5"/>
  <c r="F139" i="4"/>
  <c r="F131" i="4"/>
  <c r="F123" i="4"/>
  <c r="F75" i="4"/>
  <c r="F67" i="4"/>
  <c r="F59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3" i="4"/>
  <c r="F115" i="4"/>
  <c r="F51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F191" i="4"/>
  <c r="G183" i="4"/>
  <c r="F175" i="4"/>
  <c r="G167" i="4"/>
  <c r="F159" i="4"/>
  <c r="G151" i="4"/>
  <c r="F143" i="4"/>
  <c r="G135" i="4"/>
  <c r="F127" i="4"/>
  <c r="G119" i="4"/>
  <c r="F111" i="4"/>
  <c r="G103" i="4"/>
  <c r="F95" i="4"/>
  <c r="F87" i="4"/>
  <c r="G79" i="4"/>
  <c r="F71" i="4"/>
  <c r="G63" i="4"/>
  <c r="F55" i="4"/>
  <c r="G47" i="4"/>
  <c r="F39" i="4"/>
  <c r="G31" i="4"/>
  <c r="E21" i="6"/>
  <c r="G20" i="6"/>
  <c r="F190" i="4"/>
  <c r="F174" i="4"/>
  <c r="F158" i="4"/>
  <c r="F150" i="4"/>
  <c r="F134" i="4"/>
  <c r="F118" i="4"/>
  <c r="F110" i="4"/>
  <c r="F94" i="4"/>
  <c r="F78" i="4"/>
  <c r="F62" i="4"/>
  <c r="F54" i="4"/>
  <c r="F38" i="4"/>
  <c r="F181" i="4"/>
  <c r="F173" i="4"/>
  <c r="F157" i="4"/>
  <c r="F141" i="4"/>
  <c r="F125" i="4"/>
  <c r="F109" i="4"/>
  <c r="F101" i="4"/>
  <c r="F85" i="4"/>
  <c r="F69" i="4"/>
  <c r="F61" i="4"/>
  <c r="F37" i="4"/>
  <c r="F182" i="4"/>
  <c r="F166" i="4"/>
  <c r="F142" i="4"/>
  <c r="F126" i="4"/>
  <c r="F102" i="4"/>
  <c r="F86" i="4"/>
  <c r="F70" i="4"/>
  <c r="F46" i="4"/>
  <c r="F30" i="4"/>
  <c r="F189" i="4"/>
  <c r="F165" i="4"/>
  <c r="F149" i="4"/>
  <c r="F133" i="4"/>
  <c r="F117" i="4"/>
  <c r="F93" i="4"/>
  <c r="F77" i="4"/>
  <c r="F53" i="4"/>
  <c r="F45" i="4"/>
  <c r="G29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90" i="4"/>
  <c r="F171" i="4"/>
  <c r="F107" i="4"/>
  <c r="F43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82" i="4"/>
  <c r="G74" i="4"/>
  <c r="G66" i="4"/>
  <c r="G58" i="4"/>
  <c r="G50" i="4"/>
  <c r="G42" i="4"/>
  <c r="G34" i="4"/>
  <c r="G26" i="4"/>
  <c r="F163" i="4"/>
  <c r="F99" i="4"/>
  <c r="F35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G25" i="4"/>
  <c r="F155" i="4"/>
  <c r="F91" i="4"/>
  <c r="F27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F147" i="4"/>
  <c r="F83" i="4"/>
  <c r="F183" i="4"/>
  <c r="F167" i="4"/>
  <c r="F151" i="4"/>
  <c r="F135" i="4"/>
  <c r="F119" i="4"/>
  <c r="F103" i="4"/>
  <c r="F79" i="4"/>
  <c r="F63" i="4"/>
  <c r="F47" i="4"/>
  <c r="F31" i="4"/>
  <c r="F29" i="4"/>
  <c r="G191" i="4"/>
  <c r="G175" i="4"/>
  <c r="G159" i="4"/>
  <c r="G143" i="4"/>
  <c r="G127" i="4"/>
  <c r="G111" i="4"/>
  <c r="G95" i="4"/>
  <c r="G87" i="4"/>
  <c r="G71" i="4"/>
  <c r="G55" i="4"/>
  <c r="G39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F187" i="4"/>
  <c r="F179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25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E22" i="6" l="1"/>
  <c r="G21" i="6"/>
  <c r="H21" i="6" s="1"/>
  <c r="H20" i="6"/>
  <c r="I20" i="6" s="1"/>
  <c r="E23" i="6" l="1"/>
  <c r="G22" i="6"/>
  <c r="H22" i="6" s="1"/>
  <c r="I21" i="6"/>
  <c r="I22" i="6" l="1"/>
  <c r="E24" i="6"/>
  <c r="G23" i="6"/>
  <c r="E25" i="6" l="1"/>
  <c r="G24" i="6"/>
  <c r="H24" i="6" s="1"/>
  <c r="H23" i="6"/>
  <c r="I23" i="6" s="1"/>
  <c r="I24" i="6" l="1"/>
  <c r="E26" i="6"/>
  <c r="G25" i="6"/>
  <c r="E27" i="6" l="1"/>
  <c r="G26" i="6"/>
  <c r="H25" i="6"/>
  <c r="I25" i="6" s="1"/>
  <c r="E28" i="6" l="1"/>
  <c r="G27" i="6"/>
  <c r="H26" i="6"/>
  <c r="I26" i="6" s="1"/>
  <c r="H27" i="6" l="1"/>
  <c r="E29" i="6"/>
  <c r="G28" i="6"/>
  <c r="H28" i="6" l="1"/>
  <c r="I28" i="6" s="1"/>
  <c r="I27" i="6"/>
  <c r="E30" i="6"/>
  <c r="G29" i="6"/>
  <c r="H29" i="6" l="1"/>
  <c r="I29" i="6" s="1"/>
  <c r="E31" i="6"/>
  <c r="G30" i="6"/>
  <c r="H30" i="6" s="1"/>
  <c r="I30" i="6" l="1"/>
  <c r="E32" i="6"/>
  <c r="G31" i="6"/>
  <c r="H31" i="6" s="1"/>
  <c r="I31" i="6" l="1"/>
  <c r="E33" i="6"/>
  <c r="G32" i="6"/>
  <c r="H32" i="6" s="1"/>
  <c r="I32" i="6" l="1"/>
  <c r="E34" i="6"/>
  <c r="G33" i="6"/>
  <c r="H33" i="6" s="1"/>
  <c r="I33" i="6" l="1"/>
  <c r="E35" i="6"/>
  <c r="G34" i="6"/>
  <c r="H34" i="6" s="1"/>
  <c r="I34" i="6" l="1"/>
  <c r="E36" i="6"/>
  <c r="G35" i="6"/>
  <c r="H35" i="6" s="1"/>
  <c r="I35" i="6" l="1"/>
  <c r="E37" i="6"/>
  <c r="G36" i="6"/>
  <c r="E38" i="6" l="1"/>
  <c r="G37" i="6"/>
  <c r="H36" i="6"/>
  <c r="E39" i="6" l="1"/>
  <c r="G38" i="6"/>
  <c r="H37" i="6"/>
  <c r="I36" i="6"/>
  <c r="H38" i="6" l="1"/>
  <c r="I38" i="6" s="1"/>
  <c r="I37" i="6"/>
  <c r="E40" i="6"/>
  <c r="G39" i="6"/>
  <c r="H39" i="6" s="1"/>
  <c r="I39" i="6" l="1"/>
  <c r="E41" i="6"/>
  <c r="G40" i="6"/>
  <c r="H40" i="6" s="1"/>
  <c r="E42" i="6" l="1"/>
  <c r="G41" i="6"/>
  <c r="I40" i="6"/>
  <c r="E43" i="6" l="1"/>
  <c r="G42" i="6"/>
  <c r="H41" i="6"/>
  <c r="H42" i="6" l="1"/>
  <c r="I42" i="6" s="1"/>
  <c r="E44" i="6"/>
  <c r="G43" i="6"/>
  <c r="I41" i="6"/>
  <c r="H43" i="6" l="1"/>
  <c r="I43" i="6" s="1"/>
  <c r="E45" i="6"/>
  <c r="G44" i="6"/>
  <c r="E46" i="6" l="1"/>
  <c r="G45" i="6"/>
  <c r="H44" i="6"/>
  <c r="H45" i="6" s="1"/>
  <c r="I45" i="6" l="1"/>
  <c r="E47" i="6"/>
  <c r="G46" i="6"/>
  <c r="H46" i="6"/>
  <c r="I44" i="6"/>
  <c r="E48" i="6" l="1"/>
  <c r="G47" i="6"/>
  <c r="H47" i="6" s="1"/>
  <c r="I46" i="6"/>
  <c r="E49" i="6" l="1"/>
  <c r="G48" i="6"/>
  <c r="I47" i="6"/>
  <c r="E50" i="6" l="1"/>
  <c r="G49" i="6"/>
  <c r="H48" i="6"/>
  <c r="H49" i="6" s="1"/>
  <c r="I48" i="6" l="1"/>
  <c r="I49" i="6"/>
  <c r="E51" i="6"/>
  <c r="G50" i="6"/>
  <c r="H50" i="6" s="1"/>
  <c r="I50" i="6" l="1"/>
  <c r="E52" i="6"/>
  <c r="G51" i="6"/>
  <c r="E53" i="6" l="1"/>
  <c r="G52" i="6"/>
  <c r="H51" i="6"/>
  <c r="H52" i="6" l="1"/>
  <c r="I52" i="6" s="1"/>
  <c r="I51" i="6"/>
  <c r="E54" i="6"/>
  <c r="G53" i="6"/>
  <c r="H53" i="6" l="1"/>
  <c r="I53" i="6"/>
  <c r="E55" i="6"/>
  <c r="G54" i="6"/>
  <c r="H54" i="6"/>
  <c r="E56" i="6" l="1"/>
  <c r="G55" i="6"/>
  <c r="H55" i="6" s="1"/>
  <c r="I54" i="6"/>
  <c r="I55" i="6" l="1"/>
  <c r="E57" i="6"/>
  <c r="G56" i="6"/>
  <c r="H56" i="6" s="1"/>
  <c r="I56" i="6" l="1"/>
  <c r="E58" i="6"/>
  <c r="G57" i="6"/>
  <c r="H57" i="6" s="1"/>
  <c r="I57" i="6" l="1"/>
  <c r="E59" i="6"/>
  <c r="G58" i="6"/>
  <c r="H58" i="6"/>
  <c r="E60" i="6" l="1"/>
  <c r="G59" i="6"/>
  <c r="H59" i="6" s="1"/>
  <c r="I58" i="6"/>
  <c r="I59" i="6" l="1"/>
  <c r="E61" i="6"/>
  <c r="G60" i="6"/>
  <c r="H60" i="6"/>
  <c r="I60" i="6" l="1"/>
  <c r="E62" i="6"/>
  <c r="G61" i="6"/>
  <c r="E63" i="6" l="1"/>
  <c r="G62" i="6"/>
  <c r="H61" i="6"/>
  <c r="E64" i="6" l="1"/>
  <c r="G63" i="6"/>
  <c r="H62" i="6"/>
  <c r="I61" i="6"/>
  <c r="H63" i="6" l="1"/>
  <c r="I63" i="6" s="1"/>
  <c r="I62" i="6"/>
  <c r="E65" i="6"/>
  <c r="G64" i="6"/>
  <c r="E66" i="6" l="1"/>
  <c r="G65" i="6"/>
  <c r="H64" i="6"/>
  <c r="H65" i="6" l="1"/>
  <c r="I65" i="6" s="1"/>
  <c r="E67" i="6"/>
  <c r="G66" i="6"/>
  <c r="H66" i="6" s="1"/>
  <c r="I64" i="6"/>
  <c r="I66" i="6" l="1"/>
  <c r="E68" i="6"/>
  <c r="G67" i="6"/>
  <c r="H67" i="6"/>
  <c r="E69" i="6" l="1"/>
  <c r="G68" i="6"/>
  <c r="I67" i="6"/>
  <c r="E70" i="6" l="1"/>
  <c r="G69" i="6"/>
  <c r="H68" i="6"/>
  <c r="H69" i="6" s="1"/>
  <c r="I68" i="6" l="1"/>
  <c r="E71" i="6"/>
  <c r="G70" i="6"/>
  <c r="H70" i="6"/>
  <c r="I69" i="6"/>
  <c r="I70" i="6" l="1"/>
  <c r="E72" i="6"/>
  <c r="G71" i="6"/>
  <c r="E73" i="6" l="1"/>
  <c r="G72" i="6"/>
  <c r="H71" i="6"/>
  <c r="I71" i="6" s="1"/>
  <c r="E74" i="6" l="1"/>
  <c r="G73" i="6"/>
  <c r="H72" i="6"/>
  <c r="H73" i="6" s="1"/>
  <c r="I73" i="6" l="1"/>
  <c r="E75" i="6"/>
  <c r="G74" i="6"/>
  <c r="H74" i="6" s="1"/>
  <c r="I72" i="6"/>
  <c r="I74" i="6" l="1"/>
  <c r="E76" i="6"/>
  <c r="G75" i="6"/>
  <c r="H75" i="6" s="1"/>
  <c r="I75" i="6" l="1"/>
  <c r="E77" i="6"/>
  <c r="G76" i="6"/>
  <c r="H76" i="6" s="1"/>
  <c r="I76" i="6" l="1"/>
  <c r="E78" i="6"/>
  <c r="G77" i="6"/>
  <c r="H77" i="6" s="1"/>
  <c r="I77" i="6" l="1"/>
  <c r="E79" i="6"/>
  <c r="G78" i="6"/>
  <c r="H78" i="6" s="1"/>
  <c r="I78" i="6" l="1"/>
  <c r="E80" i="6"/>
  <c r="G79" i="6"/>
  <c r="H79" i="6" s="1"/>
  <c r="I79" i="6" l="1"/>
  <c r="E81" i="6"/>
  <c r="G80" i="6"/>
  <c r="H80" i="6"/>
  <c r="I80" i="6" l="1"/>
  <c r="E82" i="6"/>
  <c r="G81" i="6"/>
  <c r="H81" i="6" s="1"/>
  <c r="I81" i="6" l="1"/>
  <c r="E83" i="6"/>
  <c r="G82" i="6"/>
  <c r="H82" i="6" s="1"/>
  <c r="I82" i="6" l="1"/>
  <c r="E84" i="6"/>
  <c r="G83" i="6"/>
  <c r="E85" i="6" l="1"/>
  <c r="G84" i="6"/>
  <c r="H83" i="6"/>
  <c r="H84" i="6" s="1"/>
  <c r="I84" i="6" l="1"/>
  <c r="I83" i="6"/>
  <c r="E86" i="6"/>
  <c r="G85" i="6"/>
  <c r="E87" i="6" l="1"/>
  <c r="G86" i="6"/>
  <c r="H85" i="6"/>
  <c r="H86" i="6" s="1"/>
  <c r="I85" i="6" l="1"/>
  <c r="I86" i="6"/>
  <c r="E88" i="6"/>
  <c r="G87" i="6"/>
  <c r="E89" i="6" l="1"/>
  <c r="G88" i="6"/>
  <c r="H87" i="6"/>
  <c r="H88" i="6" s="1"/>
  <c r="I87" i="6" l="1"/>
  <c r="I88" i="6"/>
  <c r="E90" i="6"/>
  <c r="G89" i="6"/>
  <c r="E91" i="6" l="1"/>
  <c r="G90" i="6"/>
  <c r="H89" i="6"/>
  <c r="H90" i="6" s="1"/>
  <c r="E92" i="6" l="1"/>
  <c r="G91" i="6"/>
  <c r="H91" i="6"/>
  <c r="I90" i="6"/>
  <c r="I89" i="6"/>
  <c r="I91" i="6" l="1"/>
  <c r="E93" i="6"/>
  <c r="G92" i="6"/>
  <c r="H92" i="6" s="1"/>
  <c r="I92" i="6" l="1"/>
  <c r="E94" i="6"/>
  <c r="G93" i="6"/>
  <c r="E95" i="6" l="1"/>
  <c r="G94" i="6"/>
  <c r="H93" i="6"/>
  <c r="H94" i="6" s="1"/>
  <c r="I94" i="6" l="1"/>
  <c r="I93" i="6"/>
  <c r="E96" i="6"/>
  <c r="G95" i="6"/>
  <c r="E97" i="6" l="1"/>
  <c r="G96" i="6"/>
  <c r="H95" i="6"/>
  <c r="H96" i="6" l="1"/>
  <c r="H97" i="6" s="1"/>
  <c r="E98" i="6"/>
  <c r="G97" i="6"/>
  <c r="I95" i="6"/>
  <c r="I96" i="6" l="1"/>
  <c r="I97" i="6"/>
  <c r="E99" i="6"/>
  <c r="G98" i="6"/>
  <c r="H98" i="6" s="1"/>
  <c r="I98" i="6" l="1"/>
  <c r="E100" i="6"/>
  <c r="G99" i="6"/>
  <c r="H99" i="6" s="1"/>
  <c r="E101" i="6" l="1"/>
  <c r="G100" i="6"/>
  <c r="H100" i="6"/>
  <c r="I99" i="6"/>
  <c r="I100" i="6" l="1"/>
  <c r="E102" i="6"/>
  <c r="G101" i="6"/>
  <c r="H101" i="6" s="1"/>
  <c r="E103" i="6" l="1"/>
  <c r="G102" i="6"/>
  <c r="I101" i="6"/>
  <c r="H102" i="6"/>
  <c r="I102" i="6" l="1"/>
  <c r="E104" i="6"/>
  <c r="G103" i="6"/>
  <c r="E105" i="6" l="1"/>
  <c r="G104" i="6"/>
  <c r="H103" i="6"/>
  <c r="H104" i="6" s="1"/>
  <c r="I104" i="6" l="1"/>
  <c r="I103" i="6"/>
  <c r="E106" i="6"/>
  <c r="G105" i="6"/>
  <c r="E107" i="6" l="1"/>
  <c r="G106" i="6"/>
  <c r="H105" i="6"/>
  <c r="H106" i="6" s="1"/>
  <c r="I106" i="6" l="1"/>
  <c r="E108" i="6"/>
  <c r="G107" i="6"/>
  <c r="I105" i="6"/>
  <c r="E109" i="6" l="1"/>
  <c r="G108" i="6"/>
  <c r="H107" i="6"/>
  <c r="H108" i="6" s="1"/>
  <c r="I108" i="6" l="1"/>
  <c r="I107" i="6"/>
  <c r="E110" i="6"/>
  <c r="G109" i="6"/>
  <c r="H109" i="6" s="1"/>
  <c r="I109" i="6" l="1"/>
  <c r="E111" i="6"/>
  <c r="G110" i="6"/>
  <c r="H110" i="6" s="1"/>
  <c r="I110" i="6" l="1"/>
  <c r="E112" i="6"/>
  <c r="G111" i="6"/>
  <c r="H111" i="6"/>
  <c r="E113" i="6" l="1"/>
  <c r="G112" i="6"/>
  <c r="H112" i="6"/>
  <c r="I111" i="6"/>
  <c r="I112" i="6" l="1"/>
  <c r="E114" i="6"/>
  <c r="G113" i="6"/>
  <c r="E115" i="6" l="1"/>
  <c r="G114" i="6"/>
  <c r="H113" i="6"/>
  <c r="H114" i="6" s="1"/>
  <c r="I114" i="6" l="1"/>
  <c r="E116" i="6"/>
  <c r="G115" i="6"/>
  <c r="I113" i="6"/>
  <c r="E117" i="6" l="1"/>
  <c r="G116" i="6"/>
  <c r="H115" i="6"/>
  <c r="H116" i="6" s="1"/>
  <c r="I115" i="6" l="1"/>
  <c r="I116" i="6"/>
  <c r="E118" i="6"/>
  <c r="G117" i="6"/>
  <c r="E8" i="3"/>
  <c r="E9" i="3"/>
  <c r="E15" i="3"/>
  <c r="E16" i="3"/>
  <c r="E17" i="3"/>
  <c r="E23" i="3"/>
  <c r="E24" i="3"/>
  <c r="E25" i="3"/>
  <c r="E31" i="3"/>
  <c r="E32" i="3"/>
  <c r="E33" i="3"/>
  <c r="E39" i="3"/>
  <c r="E40" i="3"/>
  <c r="E41" i="3"/>
  <c r="E47" i="3"/>
  <c r="E48" i="3"/>
  <c r="E49" i="3"/>
  <c r="E55" i="3"/>
  <c r="E56" i="3"/>
  <c r="E57" i="3"/>
  <c r="E63" i="3"/>
  <c r="E64" i="3"/>
  <c r="E65" i="3"/>
  <c r="E71" i="3"/>
  <c r="E72" i="3"/>
  <c r="E73" i="3"/>
  <c r="E79" i="3"/>
  <c r="E80" i="3"/>
  <c r="E81" i="3"/>
  <c r="E87" i="3"/>
  <c r="E88" i="3"/>
  <c r="E89" i="3"/>
  <c r="E95" i="3"/>
  <c r="E96" i="3"/>
  <c r="E97" i="3"/>
  <c r="E103" i="3"/>
  <c r="E104" i="3"/>
  <c r="E105" i="3"/>
  <c r="E111" i="3"/>
  <c r="E112" i="3"/>
  <c r="E113" i="3"/>
  <c r="E119" i="3"/>
  <c r="E120" i="3"/>
  <c r="E121" i="3"/>
  <c r="E127" i="3"/>
  <c r="E128" i="3"/>
  <c r="E129" i="3"/>
  <c r="E135" i="3"/>
  <c r="E136" i="3"/>
  <c r="E137" i="3"/>
  <c r="E143" i="3"/>
  <c r="E144" i="3"/>
  <c r="E145" i="3"/>
  <c r="E151" i="3"/>
  <c r="E152" i="3"/>
  <c r="E153" i="3"/>
  <c r="E159" i="3"/>
  <c r="E160" i="3"/>
  <c r="E161" i="3"/>
  <c r="E167" i="3"/>
  <c r="E168" i="3"/>
  <c r="E169" i="3"/>
  <c r="E175" i="3"/>
  <c r="E176" i="3"/>
  <c r="E177" i="3"/>
  <c r="E183" i="3"/>
  <c r="E184" i="3"/>
  <c r="E185" i="3"/>
  <c r="E191" i="3"/>
  <c r="D6" i="3"/>
  <c r="F6" i="3" s="1"/>
  <c r="D7" i="3"/>
  <c r="F7" i="3" s="1"/>
  <c r="D8" i="3"/>
  <c r="F8" i="3" s="1"/>
  <c r="D9" i="3"/>
  <c r="F9" i="3" s="1"/>
  <c r="D10" i="3"/>
  <c r="F10" i="3" s="1"/>
  <c r="F11" i="3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134" i="3"/>
  <c r="F134" i="3" s="1"/>
  <c r="D135" i="3"/>
  <c r="F135" i="3" s="1"/>
  <c r="D136" i="3"/>
  <c r="F136" i="3" s="1"/>
  <c r="D137" i="3"/>
  <c r="F137" i="3" s="1"/>
  <c r="D138" i="3"/>
  <c r="F138" i="3" s="1"/>
  <c r="D139" i="3"/>
  <c r="F139" i="3" s="1"/>
  <c r="D140" i="3"/>
  <c r="F140" i="3" s="1"/>
  <c r="D141" i="3"/>
  <c r="F141" i="3" s="1"/>
  <c r="D142" i="3"/>
  <c r="F142" i="3" s="1"/>
  <c r="D143" i="3"/>
  <c r="F143" i="3" s="1"/>
  <c r="D144" i="3"/>
  <c r="F144" i="3" s="1"/>
  <c r="D145" i="3"/>
  <c r="F145" i="3" s="1"/>
  <c r="D146" i="3"/>
  <c r="F146" i="3" s="1"/>
  <c r="D147" i="3"/>
  <c r="F147" i="3" s="1"/>
  <c r="D148" i="3"/>
  <c r="F148" i="3" s="1"/>
  <c r="D149" i="3"/>
  <c r="F149" i="3" s="1"/>
  <c r="D150" i="3"/>
  <c r="F150" i="3" s="1"/>
  <c r="D151" i="3"/>
  <c r="F151" i="3" s="1"/>
  <c r="D152" i="3"/>
  <c r="F152" i="3" s="1"/>
  <c r="D153" i="3"/>
  <c r="F153" i="3" s="1"/>
  <c r="D154" i="3"/>
  <c r="F154" i="3" s="1"/>
  <c r="D155" i="3"/>
  <c r="F155" i="3" s="1"/>
  <c r="D156" i="3"/>
  <c r="F156" i="3" s="1"/>
  <c r="D157" i="3"/>
  <c r="F157" i="3" s="1"/>
  <c r="D158" i="3"/>
  <c r="F158" i="3" s="1"/>
  <c r="D159" i="3"/>
  <c r="F159" i="3" s="1"/>
  <c r="D160" i="3"/>
  <c r="F160" i="3" s="1"/>
  <c r="D161" i="3"/>
  <c r="F161" i="3" s="1"/>
  <c r="D162" i="3"/>
  <c r="F162" i="3" s="1"/>
  <c r="D163" i="3"/>
  <c r="F163" i="3" s="1"/>
  <c r="D164" i="3"/>
  <c r="F164" i="3" s="1"/>
  <c r="D165" i="3"/>
  <c r="F165" i="3" s="1"/>
  <c r="D166" i="3"/>
  <c r="F166" i="3" s="1"/>
  <c r="D167" i="3"/>
  <c r="F167" i="3" s="1"/>
  <c r="D168" i="3"/>
  <c r="F168" i="3" s="1"/>
  <c r="D169" i="3"/>
  <c r="F169" i="3" s="1"/>
  <c r="D170" i="3"/>
  <c r="F170" i="3" s="1"/>
  <c r="D171" i="3"/>
  <c r="F171" i="3" s="1"/>
  <c r="D172" i="3"/>
  <c r="F172" i="3" s="1"/>
  <c r="D173" i="3"/>
  <c r="F173" i="3" s="1"/>
  <c r="D174" i="3"/>
  <c r="F174" i="3" s="1"/>
  <c r="D175" i="3"/>
  <c r="F175" i="3" s="1"/>
  <c r="D176" i="3"/>
  <c r="F176" i="3" s="1"/>
  <c r="D177" i="3"/>
  <c r="F177" i="3" s="1"/>
  <c r="D178" i="3"/>
  <c r="F178" i="3" s="1"/>
  <c r="D179" i="3"/>
  <c r="F179" i="3" s="1"/>
  <c r="D180" i="3"/>
  <c r="F180" i="3" s="1"/>
  <c r="D181" i="3"/>
  <c r="F181" i="3" s="1"/>
  <c r="D182" i="3"/>
  <c r="F182" i="3" s="1"/>
  <c r="D183" i="3"/>
  <c r="F183" i="3" s="1"/>
  <c r="D184" i="3"/>
  <c r="F184" i="3" s="1"/>
  <c r="D185" i="3"/>
  <c r="F185" i="3" s="1"/>
  <c r="D186" i="3"/>
  <c r="F186" i="3" s="1"/>
  <c r="D187" i="3"/>
  <c r="F187" i="3" s="1"/>
  <c r="D188" i="3"/>
  <c r="F188" i="3" s="1"/>
  <c r="D189" i="3"/>
  <c r="F189" i="3" s="1"/>
  <c r="D190" i="3"/>
  <c r="F190" i="3" s="1"/>
  <c r="D191" i="3"/>
  <c r="F191" i="3" s="1"/>
  <c r="O10" i="1"/>
  <c r="E190" i="3" l="1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181" i="3"/>
  <c r="E165" i="3"/>
  <c r="E149" i="3"/>
  <c r="E133" i="3"/>
  <c r="E117" i="3"/>
  <c r="E101" i="3"/>
  <c r="E77" i="3"/>
  <c r="E13" i="3"/>
  <c r="E180" i="3"/>
  <c r="E164" i="3"/>
  <c r="E148" i="3"/>
  <c r="E140" i="3"/>
  <c r="E124" i="3"/>
  <c r="E108" i="3"/>
  <c r="E100" i="3"/>
  <c r="E92" i="3"/>
  <c r="E76" i="3"/>
  <c r="E52" i="3"/>
  <c r="E12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189" i="3"/>
  <c r="E173" i="3"/>
  <c r="E157" i="3"/>
  <c r="E141" i="3"/>
  <c r="E125" i="3"/>
  <c r="E109" i="3"/>
  <c r="E93" i="3"/>
  <c r="E85" i="3"/>
  <c r="E69" i="3"/>
  <c r="E61" i="3"/>
  <c r="E53" i="3"/>
  <c r="E45" i="3"/>
  <c r="E37" i="3"/>
  <c r="E29" i="3"/>
  <c r="E21" i="3"/>
  <c r="E188" i="3"/>
  <c r="E172" i="3"/>
  <c r="E156" i="3"/>
  <c r="E132" i="3"/>
  <c r="E116" i="3"/>
  <c r="E84" i="3"/>
  <c r="E68" i="3"/>
  <c r="E60" i="3"/>
  <c r="E44" i="3"/>
  <c r="E36" i="3"/>
  <c r="E28" i="3"/>
  <c r="E20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119" i="6"/>
  <c r="G118" i="6"/>
  <c r="H117" i="6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O8" i="1"/>
  <c r="D6" i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D70" i="1"/>
  <c r="I70" i="1" s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I105" i="1" s="1"/>
  <c r="D106" i="1"/>
  <c r="I106" i="1" s="1"/>
  <c r="D107" i="1"/>
  <c r="I107" i="1" s="1"/>
  <c r="D108" i="1"/>
  <c r="I108" i="1" s="1"/>
  <c r="D109" i="1"/>
  <c r="I109" i="1" s="1"/>
  <c r="D110" i="1"/>
  <c r="I110" i="1" s="1"/>
  <c r="D111" i="1"/>
  <c r="I111" i="1" s="1"/>
  <c r="D112" i="1"/>
  <c r="I112" i="1" s="1"/>
  <c r="D113" i="1"/>
  <c r="I113" i="1" s="1"/>
  <c r="D114" i="1"/>
  <c r="I114" i="1" s="1"/>
  <c r="D115" i="1"/>
  <c r="I115" i="1" s="1"/>
  <c r="D116" i="1"/>
  <c r="I116" i="1" s="1"/>
  <c r="D117" i="1"/>
  <c r="I117" i="1" s="1"/>
  <c r="D118" i="1"/>
  <c r="I118" i="1" s="1"/>
  <c r="D119" i="1"/>
  <c r="I119" i="1" s="1"/>
  <c r="D120" i="1"/>
  <c r="I120" i="1" s="1"/>
  <c r="D121" i="1"/>
  <c r="I121" i="1" s="1"/>
  <c r="D122" i="1"/>
  <c r="I122" i="1" s="1"/>
  <c r="D123" i="1"/>
  <c r="I123" i="1" s="1"/>
  <c r="D124" i="1"/>
  <c r="I124" i="1" s="1"/>
  <c r="D125" i="1"/>
  <c r="I125" i="1" s="1"/>
  <c r="D126" i="1"/>
  <c r="I126" i="1" s="1"/>
  <c r="D127" i="1"/>
  <c r="I127" i="1" s="1"/>
  <c r="D128" i="1"/>
  <c r="I128" i="1" s="1"/>
  <c r="D129" i="1"/>
  <c r="I129" i="1" s="1"/>
  <c r="D130" i="1"/>
  <c r="I130" i="1" s="1"/>
  <c r="D131" i="1"/>
  <c r="I131" i="1" s="1"/>
  <c r="D132" i="1"/>
  <c r="I132" i="1" s="1"/>
  <c r="D133" i="1"/>
  <c r="I133" i="1" s="1"/>
  <c r="D134" i="1"/>
  <c r="I134" i="1" s="1"/>
  <c r="D135" i="1"/>
  <c r="I135" i="1" s="1"/>
  <c r="D136" i="1"/>
  <c r="I136" i="1" s="1"/>
  <c r="D137" i="1"/>
  <c r="I137" i="1" s="1"/>
  <c r="D138" i="1"/>
  <c r="I138" i="1" s="1"/>
  <c r="D139" i="1"/>
  <c r="I139" i="1" s="1"/>
  <c r="D140" i="1"/>
  <c r="I140" i="1" s="1"/>
  <c r="D141" i="1"/>
  <c r="I141" i="1" s="1"/>
  <c r="D142" i="1"/>
  <c r="I142" i="1" s="1"/>
  <c r="D143" i="1"/>
  <c r="I143" i="1" s="1"/>
  <c r="D144" i="1"/>
  <c r="I144" i="1" s="1"/>
  <c r="D145" i="1"/>
  <c r="I145" i="1" s="1"/>
  <c r="D146" i="1"/>
  <c r="I146" i="1" s="1"/>
  <c r="D147" i="1"/>
  <c r="I147" i="1" s="1"/>
  <c r="D148" i="1"/>
  <c r="I148" i="1" s="1"/>
  <c r="D149" i="1"/>
  <c r="I149" i="1" s="1"/>
  <c r="D150" i="1"/>
  <c r="I150" i="1" s="1"/>
  <c r="D151" i="1"/>
  <c r="I151" i="1" s="1"/>
  <c r="D152" i="1"/>
  <c r="I152" i="1" s="1"/>
  <c r="D153" i="1"/>
  <c r="I153" i="1" s="1"/>
  <c r="D154" i="1"/>
  <c r="I154" i="1" s="1"/>
  <c r="D155" i="1"/>
  <c r="I155" i="1" s="1"/>
  <c r="D156" i="1"/>
  <c r="I156" i="1" s="1"/>
  <c r="D157" i="1"/>
  <c r="I157" i="1" s="1"/>
  <c r="D158" i="1"/>
  <c r="I158" i="1" s="1"/>
  <c r="D159" i="1"/>
  <c r="I159" i="1" s="1"/>
  <c r="D160" i="1"/>
  <c r="I160" i="1" s="1"/>
  <c r="D161" i="1"/>
  <c r="I161" i="1" s="1"/>
  <c r="D162" i="1"/>
  <c r="I162" i="1" s="1"/>
  <c r="D163" i="1"/>
  <c r="I163" i="1" s="1"/>
  <c r="D164" i="1"/>
  <c r="I164" i="1" s="1"/>
  <c r="D165" i="1"/>
  <c r="I165" i="1" s="1"/>
  <c r="D166" i="1"/>
  <c r="I166" i="1" s="1"/>
  <c r="D167" i="1"/>
  <c r="I167" i="1" s="1"/>
  <c r="D168" i="1"/>
  <c r="I168" i="1" s="1"/>
  <c r="D169" i="1"/>
  <c r="I169" i="1" s="1"/>
  <c r="D170" i="1"/>
  <c r="I170" i="1" s="1"/>
  <c r="D171" i="1"/>
  <c r="I171" i="1" s="1"/>
  <c r="D172" i="1"/>
  <c r="I172" i="1" s="1"/>
  <c r="D173" i="1"/>
  <c r="I173" i="1" s="1"/>
  <c r="D174" i="1"/>
  <c r="I174" i="1" s="1"/>
  <c r="D175" i="1"/>
  <c r="I175" i="1" s="1"/>
  <c r="D176" i="1"/>
  <c r="I176" i="1" s="1"/>
  <c r="D177" i="1"/>
  <c r="I177" i="1" s="1"/>
  <c r="D178" i="1"/>
  <c r="I178" i="1" s="1"/>
  <c r="D179" i="1"/>
  <c r="I179" i="1" s="1"/>
  <c r="D180" i="1"/>
  <c r="I180" i="1" s="1"/>
  <c r="D181" i="1"/>
  <c r="I181" i="1" s="1"/>
  <c r="D182" i="1"/>
  <c r="I182" i="1" s="1"/>
  <c r="D183" i="1"/>
  <c r="I183" i="1" s="1"/>
  <c r="D184" i="1"/>
  <c r="I184" i="1" s="1"/>
  <c r="D185" i="1"/>
  <c r="I185" i="1" s="1"/>
  <c r="D186" i="1"/>
  <c r="I186" i="1" s="1"/>
  <c r="D187" i="1"/>
  <c r="I187" i="1" s="1"/>
  <c r="D188" i="1"/>
  <c r="I188" i="1" s="1"/>
  <c r="D189" i="1"/>
  <c r="I189" i="1" s="1"/>
  <c r="D190" i="1"/>
  <c r="I190" i="1" s="1"/>
  <c r="D191" i="1"/>
  <c r="I191" i="1" s="1"/>
  <c r="G19" i="3" l="1"/>
  <c r="I6" i="1"/>
  <c r="H19" i="3"/>
  <c r="H118" i="6"/>
  <c r="I118" i="6" s="1"/>
  <c r="E120" i="6"/>
  <c r="G119" i="6"/>
  <c r="I117" i="6"/>
  <c r="I19" i="3" l="1"/>
  <c r="J19" i="3" s="1"/>
  <c r="G20" i="3"/>
  <c r="H20" i="3"/>
  <c r="E121" i="6"/>
  <c r="G120" i="6"/>
  <c r="H119" i="6"/>
  <c r="H120" i="6" s="1"/>
  <c r="G21" i="3" l="1"/>
  <c r="I20" i="3"/>
  <c r="J20" i="3" s="1"/>
  <c r="H21" i="3"/>
  <c r="I120" i="6"/>
  <c r="E122" i="6"/>
  <c r="G121" i="6"/>
  <c r="H121" i="6"/>
  <c r="I119" i="6"/>
  <c r="H22" i="3" l="1"/>
  <c r="G22" i="3"/>
  <c r="I21" i="3"/>
  <c r="J21" i="3" s="1"/>
  <c r="E123" i="6"/>
  <c r="G122" i="6"/>
  <c r="H122" i="6" s="1"/>
  <c r="I121" i="6"/>
  <c r="G23" i="3" l="1"/>
  <c r="I22" i="3"/>
  <c r="J22" i="3" s="1"/>
  <c r="H23" i="3"/>
  <c r="I122" i="6"/>
  <c r="E124" i="6"/>
  <c r="G123" i="6"/>
  <c r="H123" i="6"/>
  <c r="H24" i="3" l="1"/>
  <c r="G24" i="3"/>
  <c r="I23" i="3"/>
  <c r="J23" i="3" s="1"/>
  <c r="E125" i="6"/>
  <c r="G124" i="6"/>
  <c r="H124" i="6"/>
  <c r="I123" i="6"/>
  <c r="G25" i="3" l="1"/>
  <c r="I24" i="3"/>
  <c r="J24" i="3" s="1"/>
  <c r="H25" i="3"/>
  <c r="I124" i="6"/>
  <c r="E126" i="6"/>
  <c r="G125" i="6"/>
  <c r="H26" i="3" l="1"/>
  <c r="G26" i="3"/>
  <c r="I25" i="3"/>
  <c r="J25" i="3" s="1"/>
  <c r="E127" i="6"/>
  <c r="G126" i="6"/>
  <c r="H125" i="6"/>
  <c r="H126" i="6" s="1"/>
  <c r="G27" i="3" l="1"/>
  <c r="I26" i="3"/>
  <c r="J26" i="3" s="1"/>
  <c r="H27" i="3"/>
  <c r="I125" i="6"/>
  <c r="I126" i="6"/>
  <c r="E128" i="6"/>
  <c r="G127" i="6"/>
  <c r="H127" i="6" s="1"/>
  <c r="G28" i="3" l="1"/>
  <c r="I27" i="3"/>
  <c r="J27" i="3" s="1"/>
  <c r="H28" i="3"/>
  <c r="E129" i="6"/>
  <c r="G128" i="6"/>
  <c r="H128" i="6"/>
  <c r="I127" i="6"/>
  <c r="H29" i="3" l="1"/>
  <c r="G29" i="3"/>
  <c r="I28" i="3"/>
  <c r="J28" i="3" s="1"/>
  <c r="I128" i="6"/>
  <c r="E130" i="6"/>
  <c r="G129" i="6"/>
  <c r="G30" i="3" l="1"/>
  <c r="I29" i="3"/>
  <c r="J29" i="3" s="1"/>
  <c r="H30" i="3"/>
  <c r="E131" i="6"/>
  <c r="G130" i="6"/>
  <c r="H129" i="6"/>
  <c r="H130" i="6" s="1"/>
  <c r="G31" i="3" l="1"/>
  <c r="I30" i="3"/>
  <c r="H31" i="3"/>
  <c r="J30" i="3"/>
  <c r="I130" i="6"/>
  <c r="E132" i="6"/>
  <c r="G131" i="6"/>
  <c r="H131" i="6" s="1"/>
  <c r="I129" i="6"/>
  <c r="H32" i="3" l="1"/>
  <c r="G32" i="3"/>
  <c r="I31" i="3"/>
  <c r="J31" i="3" s="1"/>
  <c r="I131" i="6"/>
  <c r="E133" i="6"/>
  <c r="G132" i="6"/>
  <c r="H132" i="6"/>
  <c r="G33" i="3" l="1"/>
  <c r="I32" i="3"/>
  <c r="J32" i="3" s="1"/>
  <c r="H33" i="3"/>
  <c r="I132" i="6"/>
  <c r="E134" i="6"/>
  <c r="G133" i="6"/>
  <c r="H34" i="3" l="1"/>
  <c r="G34" i="3"/>
  <c r="I33" i="3"/>
  <c r="J33" i="3" s="1"/>
  <c r="E135" i="6"/>
  <c r="G134" i="6"/>
  <c r="H133" i="6"/>
  <c r="H134" i="6" s="1"/>
  <c r="G35" i="3" l="1"/>
  <c r="I34" i="3"/>
  <c r="J34" i="3" s="1"/>
  <c r="H35" i="3"/>
  <c r="I133" i="6"/>
  <c r="I134" i="6"/>
  <c r="E136" i="6"/>
  <c r="G135" i="6"/>
  <c r="H36" i="3" l="1"/>
  <c r="G36" i="3"/>
  <c r="I35" i="3"/>
  <c r="J35" i="3" s="1"/>
  <c r="H135" i="6"/>
  <c r="E137" i="6"/>
  <c r="G136" i="6"/>
  <c r="H37" i="3" l="1"/>
  <c r="H136" i="6"/>
  <c r="I136" i="6" s="1"/>
  <c r="G37" i="3"/>
  <c r="I36" i="3"/>
  <c r="J36" i="3" s="1"/>
  <c r="E138" i="6"/>
  <c r="G137" i="6"/>
  <c r="I135" i="6"/>
  <c r="H137" i="6" l="1"/>
  <c r="I137" i="6" s="1"/>
  <c r="G38" i="3"/>
  <c r="I37" i="3"/>
  <c r="H38" i="3"/>
  <c r="J37" i="3"/>
  <c r="E139" i="6"/>
  <c r="G138" i="6"/>
  <c r="H39" i="3" l="1"/>
  <c r="G39" i="3"/>
  <c r="I38" i="3"/>
  <c r="J38" i="3" s="1"/>
  <c r="E140" i="6"/>
  <c r="G139" i="6"/>
  <c r="H138" i="6"/>
  <c r="H139" i="6" s="1"/>
  <c r="G40" i="3" l="1"/>
  <c r="I39" i="3"/>
  <c r="J39" i="3" s="1"/>
  <c r="H40" i="3"/>
  <c r="I139" i="6"/>
  <c r="E141" i="6"/>
  <c r="G140" i="6"/>
  <c r="I138" i="6"/>
  <c r="H41" i="3" l="1"/>
  <c r="G41" i="3"/>
  <c r="I40" i="3"/>
  <c r="J40" i="3" s="1"/>
  <c r="E142" i="6"/>
  <c r="G141" i="6"/>
  <c r="H140" i="6"/>
  <c r="H141" i="6" s="1"/>
  <c r="G42" i="3" l="1"/>
  <c r="I41" i="3"/>
  <c r="J41" i="3" s="1"/>
  <c r="H42" i="3"/>
  <c r="I140" i="6"/>
  <c r="I141" i="6"/>
  <c r="E143" i="6"/>
  <c r="G142" i="6"/>
  <c r="G43" i="3" l="1"/>
  <c r="I42" i="3"/>
  <c r="H43" i="3"/>
  <c r="J42" i="3"/>
  <c r="E144" i="6"/>
  <c r="G143" i="6"/>
  <c r="H142" i="6"/>
  <c r="H143" i="6" s="1"/>
  <c r="H44" i="3" l="1"/>
  <c r="G44" i="3"/>
  <c r="I43" i="3"/>
  <c r="J43" i="3" s="1"/>
  <c r="I142" i="6"/>
  <c r="I143" i="6"/>
  <c r="E145" i="6"/>
  <c r="G144" i="6"/>
  <c r="G45" i="3" l="1"/>
  <c r="I44" i="3"/>
  <c r="J44" i="3" s="1"/>
  <c r="H45" i="3"/>
  <c r="E146" i="6"/>
  <c r="G145" i="6"/>
  <c r="H144" i="6"/>
  <c r="H145" i="6" s="1"/>
  <c r="H46" i="3" l="1"/>
  <c r="G46" i="3"/>
  <c r="I45" i="3"/>
  <c r="J45" i="3" s="1"/>
  <c r="I145" i="6"/>
  <c r="E147" i="6"/>
  <c r="G146" i="6"/>
  <c r="I144" i="6"/>
  <c r="G47" i="3" l="1"/>
  <c r="I46" i="3"/>
  <c r="H47" i="3"/>
  <c r="J46" i="3"/>
  <c r="E148" i="6"/>
  <c r="G147" i="6"/>
  <c r="H146" i="6"/>
  <c r="H147" i="6" s="1"/>
  <c r="H48" i="3" l="1"/>
  <c r="G48" i="3"/>
  <c r="I47" i="3"/>
  <c r="J47" i="3" s="1"/>
  <c r="E149" i="6"/>
  <c r="G148" i="6"/>
  <c r="H148" i="6"/>
  <c r="I147" i="6"/>
  <c r="I146" i="6"/>
  <c r="G49" i="3" l="1"/>
  <c r="I48" i="3"/>
  <c r="H49" i="3"/>
  <c r="J48" i="3"/>
  <c r="I148" i="6"/>
  <c r="E150" i="6"/>
  <c r="G149" i="6"/>
  <c r="H50" i="3" l="1"/>
  <c r="G50" i="3"/>
  <c r="I49" i="3"/>
  <c r="J49" i="3" s="1"/>
  <c r="E151" i="6"/>
  <c r="G150" i="6"/>
  <c r="H149" i="6"/>
  <c r="H150" i="6" s="1"/>
  <c r="G51" i="3" l="1"/>
  <c r="I50" i="3"/>
  <c r="H51" i="3"/>
  <c r="J50" i="3"/>
  <c r="I150" i="6"/>
  <c r="E152" i="6"/>
  <c r="G151" i="6"/>
  <c r="I149" i="6"/>
  <c r="H52" i="3" l="1"/>
  <c r="G52" i="3"/>
  <c r="I51" i="3"/>
  <c r="J51" i="3" s="1"/>
  <c r="E153" i="6"/>
  <c r="G152" i="6"/>
  <c r="H151" i="6"/>
  <c r="H152" i="6" s="1"/>
  <c r="G53" i="3" l="1"/>
  <c r="I52" i="3"/>
  <c r="H53" i="3"/>
  <c r="J52" i="3"/>
  <c r="I151" i="6"/>
  <c r="I152" i="6"/>
  <c r="E154" i="6"/>
  <c r="G153" i="6"/>
  <c r="H54" i="3" l="1"/>
  <c r="G54" i="3"/>
  <c r="I53" i="3"/>
  <c r="J53" i="3" s="1"/>
  <c r="E155" i="6"/>
  <c r="G154" i="6"/>
  <c r="H153" i="6"/>
  <c r="H154" i="6" s="1"/>
  <c r="G55" i="3" l="1"/>
  <c r="I54" i="3"/>
  <c r="J54" i="3" s="1"/>
  <c r="H55" i="3"/>
  <c r="E156" i="6"/>
  <c r="G155" i="6"/>
  <c r="H155" i="6"/>
  <c r="I154" i="6"/>
  <c r="I153" i="6"/>
  <c r="G56" i="3" l="1"/>
  <c r="I55" i="3"/>
  <c r="J55" i="3" s="1"/>
  <c r="H56" i="3"/>
  <c r="I155" i="6"/>
  <c r="E157" i="6"/>
  <c r="G156" i="6"/>
  <c r="H57" i="3" l="1"/>
  <c r="G57" i="3"/>
  <c r="I56" i="3"/>
  <c r="J56" i="3" s="1"/>
  <c r="E158" i="6"/>
  <c r="G157" i="6"/>
  <c r="H156" i="6"/>
  <c r="H157" i="6" s="1"/>
  <c r="G58" i="3" l="1"/>
  <c r="I57" i="3"/>
  <c r="J57" i="3" s="1"/>
  <c r="H58" i="3"/>
  <c r="I156" i="6"/>
  <c r="I157" i="6"/>
  <c r="E159" i="6"/>
  <c r="G158" i="6"/>
  <c r="H59" i="3" l="1"/>
  <c r="G59" i="3"/>
  <c r="I58" i="3"/>
  <c r="J58" i="3" s="1"/>
  <c r="E160" i="6"/>
  <c r="G159" i="6"/>
  <c r="H158" i="6"/>
  <c r="H159" i="6" s="1"/>
  <c r="G60" i="3" l="1"/>
  <c r="I59" i="3"/>
  <c r="J59" i="3" s="1"/>
  <c r="H60" i="3"/>
  <c r="I159" i="6"/>
  <c r="E161" i="6"/>
  <c r="G160" i="6"/>
  <c r="I158" i="6"/>
  <c r="H61" i="3" l="1"/>
  <c r="G61" i="3"/>
  <c r="I60" i="3"/>
  <c r="J60" i="3" s="1"/>
  <c r="E162" i="6"/>
  <c r="G161" i="6"/>
  <c r="H160" i="6"/>
  <c r="H161" i="6" s="1"/>
  <c r="H62" i="3" l="1"/>
  <c r="G62" i="3"/>
  <c r="I61" i="3"/>
  <c r="J61" i="3" s="1"/>
  <c r="I160" i="6"/>
  <c r="I161" i="6"/>
  <c r="E163" i="6"/>
  <c r="G162" i="6"/>
  <c r="H63" i="3" l="1"/>
  <c r="G63" i="3"/>
  <c r="I62" i="3"/>
  <c r="J62" i="3" s="1"/>
  <c r="E164" i="6"/>
  <c r="G163" i="6"/>
  <c r="H162" i="6"/>
  <c r="H163" i="6" s="1"/>
  <c r="H64" i="3" l="1"/>
  <c r="G64" i="3"/>
  <c r="I63" i="3"/>
  <c r="J63" i="3" s="1"/>
  <c r="I162" i="6"/>
  <c r="I163" i="6"/>
  <c r="E165" i="6"/>
  <c r="G164" i="6"/>
  <c r="H65" i="3" l="1"/>
  <c r="G65" i="3"/>
  <c r="I64" i="3"/>
  <c r="J64" i="3" s="1"/>
  <c r="E166" i="6"/>
  <c r="G165" i="6"/>
  <c r="H164" i="6"/>
  <c r="H165" i="6" s="1"/>
  <c r="G66" i="3" l="1"/>
  <c r="I65" i="3"/>
  <c r="J65" i="3" s="1"/>
  <c r="H66" i="3"/>
  <c r="I164" i="6"/>
  <c r="I165" i="6"/>
  <c r="E167" i="6"/>
  <c r="G166" i="6"/>
  <c r="H166" i="6" s="1"/>
  <c r="H67" i="3" l="1"/>
  <c r="G67" i="3"/>
  <c r="I66" i="3"/>
  <c r="J66" i="3" s="1"/>
  <c r="I166" i="6"/>
  <c r="E168" i="6"/>
  <c r="G167" i="6"/>
  <c r="G68" i="3" l="1"/>
  <c r="I67" i="3"/>
  <c r="H68" i="3"/>
  <c r="J67" i="3"/>
  <c r="E169" i="6"/>
  <c r="G168" i="6"/>
  <c r="H167" i="6"/>
  <c r="H168" i="6" s="1"/>
  <c r="H69" i="3" l="1"/>
  <c r="G69" i="3"/>
  <c r="I68" i="3"/>
  <c r="J68" i="3" s="1"/>
  <c r="I167" i="6"/>
  <c r="I168" i="6"/>
  <c r="E170" i="6"/>
  <c r="G169" i="6"/>
  <c r="G70" i="3" l="1"/>
  <c r="I69" i="3"/>
  <c r="J69" i="3" s="1"/>
  <c r="H70" i="3"/>
  <c r="E171" i="6"/>
  <c r="G170" i="6"/>
  <c r="H169" i="6"/>
  <c r="H170" i="6" s="1"/>
  <c r="H71" i="3" l="1"/>
  <c r="G71" i="3"/>
  <c r="I70" i="3"/>
  <c r="J70" i="3" s="1"/>
  <c r="I169" i="6"/>
  <c r="I170" i="6"/>
  <c r="E172" i="6"/>
  <c r="G171" i="6"/>
  <c r="G72" i="3" l="1"/>
  <c r="I71" i="3"/>
  <c r="J71" i="3" s="1"/>
  <c r="H72" i="3"/>
  <c r="E173" i="6"/>
  <c r="G172" i="6"/>
  <c r="H171" i="6"/>
  <c r="H172" i="6" s="1"/>
  <c r="G73" i="3" l="1"/>
  <c r="I72" i="3"/>
  <c r="H73" i="3"/>
  <c r="J72" i="3"/>
  <c r="I171" i="6"/>
  <c r="I172" i="6"/>
  <c r="E174" i="6"/>
  <c r="G173" i="6"/>
  <c r="H74" i="3" l="1"/>
  <c r="G74" i="3"/>
  <c r="I73" i="3"/>
  <c r="J73" i="3" s="1"/>
  <c r="E175" i="6"/>
  <c r="G174" i="6"/>
  <c r="H173" i="6"/>
  <c r="H174" i="6" s="1"/>
  <c r="G75" i="3" l="1"/>
  <c r="I74" i="3"/>
  <c r="J74" i="3" s="1"/>
  <c r="H75" i="3"/>
  <c r="I173" i="6"/>
  <c r="I174" i="6"/>
  <c r="E176" i="6"/>
  <c r="G175" i="6"/>
  <c r="H76" i="3" l="1"/>
  <c r="G76" i="3"/>
  <c r="I75" i="3"/>
  <c r="J75" i="3" s="1"/>
  <c r="E177" i="6"/>
  <c r="G176" i="6"/>
  <c r="H175" i="6"/>
  <c r="H176" i="6" s="1"/>
  <c r="G77" i="3" l="1"/>
  <c r="I76" i="3"/>
  <c r="J76" i="3" s="1"/>
  <c r="H77" i="3"/>
  <c r="I176" i="6"/>
  <c r="E178" i="6"/>
  <c r="G177" i="6"/>
  <c r="I175" i="6"/>
  <c r="H78" i="3" l="1"/>
  <c r="G78" i="3"/>
  <c r="I77" i="3"/>
  <c r="J77" i="3" s="1"/>
  <c r="E179" i="6"/>
  <c r="G178" i="6"/>
  <c r="H177" i="6"/>
  <c r="H178" i="6" s="1"/>
  <c r="G79" i="3" l="1"/>
  <c r="I78" i="3"/>
  <c r="J78" i="3" s="1"/>
  <c r="H79" i="3"/>
  <c r="E180" i="6"/>
  <c r="G179" i="6"/>
  <c r="H179" i="6"/>
  <c r="I178" i="6"/>
  <c r="I177" i="6"/>
  <c r="G80" i="3" l="1"/>
  <c r="I79" i="3"/>
  <c r="J79" i="3" s="1"/>
  <c r="H80" i="3"/>
  <c r="I179" i="6"/>
  <c r="E181" i="6"/>
  <c r="G180" i="6"/>
  <c r="G81" i="3" l="1"/>
  <c r="I80" i="3"/>
  <c r="J80" i="3" s="1"/>
  <c r="H81" i="3"/>
  <c r="E182" i="6"/>
  <c r="G181" i="6"/>
  <c r="H180" i="6"/>
  <c r="H181" i="6" s="1"/>
  <c r="G82" i="3" l="1"/>
  <c r="I81" i="3"/>
  <c r="J81" i="3" s="1"/>
  <c r="H82" i="3"/>
  <c r="I181" i="6"/>
  <c r="E183" i="6"/>
  <c r="G182" i="6"/>
  <c r="I180" i="6"/>
  <c r="H83" i="3" l="1"/>
  <c r="G83" i="3"/>
  <c r="I82" i="3"/>
  <c r="J82" i="3" s="1"/>
  <c r="E184" i="6"/>
  <c r="G183" i="6"/>
  <c r="H182" i="6"/>
  <c r="H183" i="6" s="1"/>
  <c r="G84" i="3" l="1"/>
  <c r="I83" i="3"/>
  <c r="J83" i="3" s="1"/>
  <c r="H84" i="3"/>
  <c r="I182" i="6"/>
  <c r="I183" i="6"/>
  <c r="E185" i="6"/>
  <c r="G184" i="6"/>
  <c r="G85" i="3" l="1"/>
  <c r="I84" i="3"/>
  <c r="J84" i="3" s="1"/>
  <c r="H85" i="3"/>
  <c r="E186" i="6"/>
  <c r="G185" i="6"/>
  <c r="H184" i="6"/>
  <c r="H185" i="6" s="1"/>
  <c r="H86" i="3" l="1"/>
  <c r="G86" i="3"/>
  <c r="I85" i="3"/>
  <c r="J85" i="3" s="1"/>
  <c r="I184" i="6"/>
  <c r="I185" i="6"/>
  <c r="E187" i="6"/>
  <c r="G186" i="6"/>
  <c r="G87" i="3" l="1"/>
  <c r="I86" i="3"/>
  <c r="J86" i="3" s="1"/>
  <c r="H87" i="3"/>
  <c r="H186" i="6"/>
  <c r="H187" i="6" s="1"/>
  <c r="E188" i="6"/>
  <c r="G187" i="6"/>
  <c r="H88" i="3" l="1"/>
  <c r="G88" i="3"/>
  <c r="I87" i="3"/>
  <c r="J87" i="3" s="1"/>
  <c r="I187" i="6"/>
  <c r="E189" i="6"/>
  <c r="G188" i="6"/>
  <c r="I186" i="6"/>
  <c r="G89" i="3" l="1"/>
  <c r="I88" i="3"/>
  <c r="J88" i="3" s="1"/>
  <c r="H89" i="3"/>
  <c r="E190" i="6"/>
  <c r="G189" i="6"/>
  <c r="H188" i="6"/>
  <c r="H189" i="6" s="1"/>
  <c r="H90" i="3" l="1"/>
  <c r="G90" i="3"/>
  <c r="I89" i="3"/>
  <c r="J89" i="3" s="1"/>
  <c r="I188" i="6"/>
  <c r="I189" i="6"/>
  <c r="E191" i="6"/>
  <c r="G190" i="6"/>
  <c r="G91" i="3" l="1"/>
  <c r="I90" i="3"/>
  <c r="J90" i="3" s="1"/>
  <c r="H91" i="3"/>
  <c r="E192" i="6"/>
  <c r="G191" i="6"/>
  <c r="H190" i="6"/>
  <c r="H191" i="6" s="1"/>
  <c r="H92" i="3" l="1"/>
  <c r="G92" i="3"/>
  <c r="I91" i="3"/>
  <c r="J91" i="3" s="1"/>
  <c r="I190" i="6"/>
  <c r="I191" i="6"/>
  <c r="E193" i="6"/>
  <c r="G192" i="6"/>
  <c r="H192" i="6" s="1"/>
  <c r="G93" i="3" l="1"/>
  <c r="I92" i="3"/>
  <c r="J92" i="3" s="1"/>
  <c r="H93" i="3"/>
  <c r="E194" i="6"/>
  <c r="G194" i="6" s="1"/>
  <c r="G193" i="6"/>
  <c r="I192" i="6"/>
  <c r="H193" i="6"/>
  <c r="H194" i="6" s="1"/>
  <c r="H94" i="3" l="1"/>
  <c r="G94" i="3"/>
  <c r="I93" i="3"/>
  <c r="J93" i="3" s="1"/>
  <c r="I193" i="6"/>
  <c r="I194" i="6"/>
  <c r="G95" i="3" l="1"/>
  <c r="I94" i="3"/>
  <c r="H95" i="3"/>
  <c r="J94" i="3"/>
  <c r="H96" i="3" l="1"/>
  <c r="G96" i="3"/>
  <c r="I95" i="3"/>
  <c r="J95" i="3" s="1"/>
  <c r="G97" i="3" l="1"/>
  <c r="I96" i="3"/>
  <c r="J96" i="3" s="1"/>
  <c r="H97" i="3"/>
  <c r="G98" i="3" l="1"/>
  <c r="I97" i="3"/>
  <c r="H98" i="3"/>
  <c r="J97" i="3"/>
  <c r="H99" i="3" l="1"/>
  <c r="G99" i="3"/>
  <c r="I98" i="3"/>
  <c r="J98" i="3" s="1"/>
  <c r="G100" i="3" l="1"/>
  <c r="I99" i="3"/>
  <c r="J99" i="3" s="1"/>
  <c r="H100" i="3"/>
  <c r="H101" i="3" l="1"/>
  <c r="G101" i="3"/>
  <c r="I100" i="3"/>
  <c r="J100" i="3" s="1"/>
  <c r="G102" i="3" l="1"/>
  <c r="I101" i="3"/>
  <c r="H102" i="3"/>
  <c r="J101" i="3"/>
  <c r="H103" i="3" l="1"/>
  <c r="G103" i="3"/>
  <c r="I102" i="3"/>
  <c r="J102" i="3" s="1"/>
  <c r="H104" i="3" l="1"/>
  <c r="G104" i="3"/>
  <c r="I103" i="3"/>
  <c r="J103" i="3" s="1"/>
  <c r="G105" i="3" l="1"/>
  <c r="I104" i="3"/>
  <c r="J104" i="3" s="1"/>
  <c r="H105" i="3"/>
  <c r="H106" i="3" l="1"/>
  <c r="G106" i="3"/>
  <c r="I105" i="3"/>
  <c r="J105" i="3" s="1"/>
  <c r="G107" i="3" l="1"/>
  <c r="I106" i="3"/>
  <c r="H107" i="3"/>
  <c r="J106" i="3"/>
  <c r="H108" i="3" l="1"/>
  <c r="G108" i="3"/>
  <c r="I107" i="3"/>
  <c r="J107" i="3" s="1"/>
  <c r="G109" i="3" l="1"/>
  <c r="I108" i="3"/>
  <c r="J108" i="3" s="1"/>
  <c r="H109" i="3"/>
  <c r="H110" i="3" l="1"/>
  <c r="G110" i="3"/>
  <c r="I109" i="3"/>
  <c r="J109" i="3" s="1"/>
  <c r="G111" i="3" l="1"/>
  <c r="I110" i="3"/>
  <c r="H111" i="3"/>
  <c r="J110" i="3"/>
  <c r="H112" i="3" l="1"/>
  <c r="G112" i="3"/>
  <c r="I111" i="3"/>
  <c r="J111" i="3" s="1"/>
  <c r="G113" i="3" l="1"/>
  <c r="I112" i="3"/>
  <c r="J112" i="3" s="1"/>
  <c r="H113" i="3"/>
  <c r="H114" i="3" l="1"/>
  <c r="G114" i="3"/>
  <c r="I113" i="3"/>
  <c r="J113" i="3" s="1"/>
  <c r="G115" i="3" l="1"/>
  <c r="I114" i="3"/>
  <c r="H115" i="3"/>
  <c r="J114" i="3"/>
  <c r="H116" i="3" l="1"/>
  <c r="G116" i="3"/>
  <c r="I115" i="3"/>
  <c r="J115" i="3" s="1"/>
  <c r="G117" i="3" l="1"/>
  <c r="I116" i="3"/>
  <c r="H117" i="3"/>
  <c r="J116" i="3"/>
  <c r="H118" i="3" l="1"/>
  <c r="G118" i="3"/>
  <c r="I117" i="3"/>
  <c r="J117" i="3" s="1"/>
  <c r="G119" i="3" l="1"/>
  <c r="I118" i="3"/>
  <c r="J118" i="3" s="1"/>
  <c r="H119" i="3"/>
  <c r="H120" i="3" l="1"/>
  <c r="G120" i="3"/>
  <c r="I119" i="3"/>
  <c r="J119" i="3" s="1"/>
  <c r="G121" i="3" l="1"/>
  <c r="I120" i="3"/>
  <c r="J120" i="3" s="1"/>
  <c r="H121" i="3"/>
  <c r="H122" i="3" l="1"/>
  <c r="G122" i="3"/>
  <c r="I121" i="3"/>
  <c r="J121" i="3" s="1"/>
  <c r="G123" i="3" l="1"/>
  <c r="I122" i="3"/>
  <c r="H123" i="3"/>
  <c r="J122" i="3"/>
  <c r="H124" i="3" l="1"/>
  <c r="G124" i="3"/>
  <c r="I123" i="3"/>
  <c r="J123" i="3" s="1"/>
  <c r="G125" i="3" l="1"/>
  <c r="I124" i="3"/>
  <c r="H125" i="3"/>
  <c r="J124" i="3"/>
  <c r="H126" i="3" l="1"/>
  <c r="G126" i="3"/>
  <c r="I125" i="3"/>
  <c r="J125" i="3" s="1"/>
  <c r="G127" i="3" l="1"/>
  <c r="I126" i="3"/>
  <c r="H127" i="3"/>
  <c r="J126" i="3"/>
  <c r="H128" i="3" l="1"/>
  <c r="G128" i="3"/>
  <c r="I127" i="3"/>
  <c r="J127" i="3" s="1"/>
  <c r="G129" i="3" l="1"/>
  <c r="I128" i="3"/>
  <c r="J128" i="3" s="1"/>
  <c r="H129" i="3"/>
  <c r="H130" i="3" l="1"/>
  <c r="G130" i="3"/>
  <c r="I129" i="3"/>
  <c r="J129" i="3" s="1"/>
  <c r="H131" i="3" l="1"/>
  <c r="G131" i="3"/>
  <c r="I130" i="3"/>
  <c r="J130" i="3" s="1"/>
  <c r="H132" i="3" l="1"/>
  <c r="G132" i="3"/>
  <c r="I131" i="3"/>
  <c r="J131" i="3" s="1"/>
  <c r="H133" i="3" l="1"/>
  <c r="G133" i="3"/>
  <c r="I132" i="3"/>
  <c r="J132" i="3" s="1"/>
  <c r="H134" i="3" l="1"/>
  <c r="G134" i="3"/>
  <c r="I133" i="3"/>
  <c r="J133" i="3" s="1"/>
  <c r="G135" i="3" l="1"/>
  <c r="I134" i="3"/>
  <c r="J134" i="3" s="1"/>
  <c r="H135" i="3"/>
  <c r="H136" i="3" l="1"/>
  <c r="G136" i="3"/>
  <c r="I135" i="3"/>
  <c r="J135" i="3" s="1"/>
  <c r="G137" i="3" l="1"/>
  <c r="I136" i="3"/>
  <c r="H137" i="3"/>
  <c r="J136" i="3"/>
  <c r="H138" i="3" l="1"/>
  <c r="G138" i="3"/>
  <c r="I137" i="3"/>
  <c r="J137" i="3" s="1"/>
  <c r="G139" i="3" l="1"/>
  <c r="I138" i="3"/>
  <c r="J138" i="3" s="1"/>
  <c r="H139" i="3"/>
  <c r="G140" i="3" l="1"/>
  <c r="I139" i="3"/>
  <c r="J139" i="3" s="1"/>
  <c r="H140" i="3"/>
  <c r="G141" i="3" l="1"/>
  <c r="I140" i="3"/>
  <c r="H141" i="3"/>
  <c r="J140" i="3"/>
  <c r="H142" i="3" l="1"/>
  <c r="G142" i="3"/>
  <c r="I141" i="3"/>
  <c r="J141" i="3" s="1"/>
  <c r="G143" i="3" l="1"/>
  <c r="I142" i="3"/>
  <c r="H143" i="3"/>
  <c r="J142" i="3"/>
  <c r="H144" i="3" l="1"/>
  <c r="G144" i="3"/>
  <c r="I143" i="3"/>
  <c r="J143" i="3" s="1"/>
  <c r="G145" i="3" l="1"/>
  <c r="I144" i="3"/>
  <c r="H145" i="3"/>
  <c r="J144" i="3"/>
  <c r="H146" i="3" l="1"/>
  <c r="G146" i="3"/>
  <c r="I145" i="3"/>
  <c r="J145" i="3" s="1"/>
  <c r="G147" i="3" l="1"/>
  <c r="I146" i="3"/>
  <c r="H147" i="3"/>
  <c r="J146" i="3"/>
  <c r="H148" i="3" l="1"/>
  <c r="G148" i="3"/>
  <c r="I147" i="3"/>
  <c r="J147" i="3" s="1"/>
  <c r="H149" i="3" l="1"/>
  <c r="G149" i="3"/>
  <c r="I148" i="3"/>
  <c r="J148" i="3" s="1"/>
  <c r="H150" i="3" l="1"/>
  <c r="G150" i="3"/>
  <c r="I149" i="3"/>
  <c r="J149" i="3" s="1"/>
  <c r="H151" i="3" l="1"/>
  <c r="G151" i="3"/>
  <c r="I150" i="3"/>
  <c r="J150" i="3" s="1"/>
  <c r="H152" i="3" l="1"/>
  <c r="G152" i="3"/>
  <c r="I151" i="3"/>
  <c r="J151" i="3" s="1"/>
  <c r="H153" i="3" l="1"/>
  <c r="G153" i="3"/>
  <c r="I152" i="3"/>
  <c r="J152" i="3" s="1"/>
  <c r="H154" i="3" l="1"/>
  <c r="G154" i="3"/>
  <c r="I153" i="3"/>
  <c r="J153" i="3" s="1"/>
  <c r="G155" i="3" l="1"/>
  <c r="I154" i="3"/>
  <c r="J154" i="3" s="1"/>
  <c r="H155" i="3"/>
  <c r="H156" i="3" l="1"/>
  <c r="G156" i="3"/>
  <c r="I155" i="3"/>
  <c r="J155" i="3" s="1"/>
  <c r="G157" i="3" l="1"/>
  <c r="I156" i="3"/>
  <c r="J156" i="3" s="1"/>
  <c r="H157" i="3"/>
  <c r="H158" i="3" l="1"/>
  <c r="G158" i="3"/>
  <c r="I157" i="3"/>
  <c r="J157" i="3" s="1"/>
  <c r="G159" i="3" l="1"/>
  <c r="I158" i="3"/>
  <c r="J158" i="3" s="1"/>
  <c r="H159" i="3"/>
  <c r="G160" i="3" l="1"/>
  <c r="I159" i="3"/>
  <c r="J159" i="3" s="1"/>
  <c r="H160" i="3"/>
  <c r="G161" i="3" l="1"/>
  <c r="I160" i="3"/>
  <c r="J160" i="3" s="1"/>
  <c r="H161" i="3"/>
  <c r="H162" i="3" l="1"/>
  <c r="G162" i="3"/>
  <c r="I161" i="3"/>
  <c r="J161" i="3" s="1"/>
  <c r="G163" i="3" l="1"/>
  <c r="I162" i="3"/>
  <c r="J162" i="3" s="1"/>
  <c r="H163" i="3"/>
  <c r="H164" i="3" l="1"/>
  <c r="G164" i="3"/>
  <c r="I163" i="3"/>
  <c r="J163" i="3" s="1"/>
  <c r="G165" i="3" l="1"/>
  <c r="I164" i="3"/>
  <c r="J164" i="3" s="1"/>
  <c r="H165" i="3"/>
  <c r="H166" i="3" l="1"/>
  <c r="G166" i="3"/>
  <c r="I165" i="3"/>
  <c r="J165" i="3" s="1"/>
  <c r="G167" i="3" l="1"/>
  <c r="I166" i="3"/>
  <c r="J166" i="3" s="1"/>
  <c r="H167" i="3"/>
  <c r="G168" i="3" l="1"/>
  <c r="I167" i="3"/>
  <c r="J167" i="3" s="1"/>
  <c r="H168" i="3"/>
  <c r="H169" i="3" l="1"/>
  <c r="G169" i="3"/>
  <c r="I168" i="3"/>
  <c r="J168" i="3" s="1"/>
  <c r="G170" i="3" l="1"/>
  <c r="I169" i="3"/>
  <c r="H170" i="3"/>
  <c r="J169" i="3"/>
  <c r="H171" i="3" l="1"/>
  <c r="G171" i="3"/>
  <c r="I170" i="3"/>
  <c r="J170" i="3" s="1"/>
  <c r="G172" i="3" l="1"/>
  <c r="I171" i="3"/>
  <c r="H172" i="3"/>
  <c r="J171" i="3"/>
  <c r="H173" i="3" l="1"/>
  <c r="G173" i="3"/>
  <c r="I172" i="3"/>
  <c r="J172" i="3" s="1"/>
  <c r="G174" i="3" l="1"/>
  <c r="I173" i="3"/>
  <c r="J173" i="3" s="1"/>
  <c r="H174" i="3"/>
  <c r="H175" i="3" l="1"/>
  <c r="G175" i="3"/>
  <c r="I174" i="3"/>
  <c r="J174" i="3" s="1"/>
  <c r="G176" i="3" l="1"/>
  <c r="I175" i="3"/>
  <c r="H176" i="3"/>
  <c r="J175" i="3"/>
  <c r="H177" i="3" l="1"/>
  <c r="G177" i="3"/>
  <c r="I176" i="3"/>
  <c r="J176" i="3" s="1"/>
  <c r="G178" i="3" l="1"/>
  <c r="I177" i="3"/>
  <c r="H178" i="3"/>
  <c r="J177" i="3"/>
  <c r="H179" i="3" l="1"/>
  <c r="G179" i="3"/>
  <c r="I178" i="3"/>
  <c r="J178" i="3" s="1"/>
  <c r="G180" i="3" l="1"/>
  <c r="I179" i="3"/>
  <c r="J179" i="3" s="1"/>
  <c r="H180" i="3"/>
  <c r="H181" i="3" l="1"/>
  <c r="G181" i="3"/>
  <c r="I180" i="3"/>
  <c r="J180" i="3" s="1"/>
  <c r="G182" i="3" l="1"/>
  <c r="I181" i="3"/>
  <c r="H182" i="3"/>
  <c r="J181" i="3"/>
  <c r="H183" i="3" l="1"/>
  <c r="G183" i="3"/>
  <c r="I182" i="3"/>
  <c r="J182" i="3" s="1"/>
  <c r="G184" i="3" l="1"/>
  <c r="I183" i="3"/>
  <c r="J183" i="3" s="1"/>
  <c r="H184" i="3"/>
  <c r="H185" i="3" l="1"/>
  <c r="G185" i="3"/>
  <c r="I184" i="3"/>
  <c r="J184" i="3" s="1"/>
  <c r="G186" i="3" l="1"/>
  <c r="I185" i="3"/>
  <c r="J185" i="3" s="1"/>
  <c r="H186" i="3"/>
  <c r="H187" i="3" l="1"/>
  <c r="G187" i="3"/>
  <c r="I186" i="3"/>
  <c r="J186" i="3" s="1"/>
  <c r="G188" i="3" l="1"/>
  <c r="I187" i="3"/>
  <c r="H188" i="3"/>
  <c r="J187" i="3"/>
  <c r="H189" i="3" l="1"/>
  <c r="G189" i="3"/>
  <c r="I188" i="3"/>
  <c r="J188" i="3" s="1"/>
  <c r="G190" i="3" l="1"/>
  <c r="I189" i="3"/>
  <c r="H190" i="3"/>
  <c r="J189" i="3"/>
  <c r="H191" i="3" l="1"/>
  <c r="G191" i="3"/>
  <c r="I191" i="3" s="1"/>
  <c r="I190" i="3"/>
  <c r="J190" i="3" s="1"/>
  <c r="J191" i="3" l="1"/>
</calcChain>
</file>

<file path=xl/sharedStrings.xml><?xml version="1.0" encoding="utf-8"?>
<sst xmlns="http://schemas.openxmlformats.org/spreadsheetml/2006/main" count="93" uniqueCount="64">
  <si>
    <t>S&amp;P 500</t>
  </si>
  <si>
    <t xml:space="preserve">Amazon </t>
  </si>
  <si>
    <t>Date</t>
  </si>
  <si>
    <t>Last Price</t>
  </si>
  <si>
    <t>Log Returns</t>
  </si>
  <si>
    <t>Q1)</t>
  </si>
  <si>
    <t xml:space="preserve">Asset </t>
  </si>
  <si>
    <t xml:space="preserve">Daily Volatility </t>
  </si>
  <si>
    <t xml:space="preserve">Daily Return </t>
  </si>
  <si>
    <t xml:space="preserve">Annualised Return </t>
  </si>
  <si>
    <t xml:space="preserve">Annualised Volatility </t>
  </si>
  <si>
    <t>Amazon</t>
  </si>
  <si>
    <t>Q2)</t>
  </si>
  <si>
    <t>Portfolio Value</t>
  </si>
  <si>
    <t xml:space="preserve">Portfolio Volatility </t>
  </si>
  <si>
    <t>1-day 95% VaR</t>
  </si>
  <si>
    <t>Risk - Free Rate</t>
  </si>
  <si>
    <t xml:space="preserve">Amazon's Expected Return </t>
  </si>
  <si>
    <t xml:space="preserve">S&amp;P 500's Expected Return </t>
  </si>
  <si>
    <t xml:space="preserve">CAPM Beta </t>
  </si>
  <si>
    <t>Risk-Free Rate Obtained on 01/04/2025</t>
  </si>
  <si>
    <t>Change</t>
  </si>
  <si>
    <t xml:space="preserve">Gain </t>
  </si>
  <si>
    <t>Loss</t>
  </si>
  <si>
    <t xml:space="preserve">Average Gain </t>
  </si>
  <si>
    <t>Average Loss</t>
  </si>
  <si>
    <t>RS</t>
  </si>
  <si>
    <t>RSI</t>
  </si>
  <si>
    <t xml:space="preserve">20 Day MA </t>
  </si>
  <si>
    <t>STDEV</t>
  </si>
  <si>
    <t xml:space="preserve">Upper Band </t>
  </si>
  <si>
    <t xml:space="preserve">Lower Band </t>
  </si>
  <si>
    <t xml:space="preserve">%K Line </t>
  </si>
  <si>
    <t xml:space="preserve">%D Line </t>
  </si>
  <si>
    <t xml:space="preserve">9-Day EMA </t>
  </si>
  <si>
    <t xml:space="preserve">12-Day EMA </t>
  </si>
  <si>
    <t xml:space="preserve">26-Day EMA </t>
  </si>
  <si>
    <t xml:space="preserve">n </t>
  </si>
  <si>
    <t>weight</t>
  </si>
  <si>
    <t xml:space="preserve">MACD Line </t>
  </si>
  <si>
    <t xml:space="preserve">Signal Line </t>
  </si>
  <si>
    <t xml:space="preserve">Histogram </t>
  </si>
  <si>
    <t xml:space="preserve">Z-score for 95% Confidence Level </t>
  </si>
  <si>
    <t>Upper Limit</t>
  </si>
  <si>
    <t>Lower Limit</t>
  </si>
  <si>
    <t xml:space="preserve">Q5) </t>
  </si>
  <si>
    <t xml:space="preserve">Stock Price </t>
  </si>
  <si>
    <t xml:space="preserve">Strike Price </t>
  </si>
  <si>
    <t xml:space="preserve">Risk-Free Rate </t>
  </si>
  <si>
    <t xml:space="preserve">Volatility </t>
  </si>
  <si>
    <t xml:space="preserve">Time to Maturity </t>
  </si>
  <si>
    <t xml:space="preserve">Option Price </t>
  </si>
  <si>
    <t>d1</t>
  </si>
  <si>
    <t>d2</t>
  </si>
  <si>
    <t xml:space="preserve">Call / Put </t>
  </si>
  <si>
    <t xml:space="preserve">Drift </t>
  </si>
  <si>
    <t xml:space="preserve">Time Step </t>
  </si>
  <si>
    <t xml:space="preserve">Time </t>
  </si>
  <si>
    <t>Asset 2</t>
  </si>
  <si>
    <t xml:space="preserve">Time to Expiry </t>
  </si>
  <si>
    <t>Payoff</t>
  </si>
  <si>
    <t>Strike Price</t>
  </si>
  <si>
    <t>Risk-Free Rate</t>
  </si>
  <si>
    <t xml:space="preserve">Call 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</si>
</sst>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00000"/>
    <numFmt numFmtId="165" formatCode="[$$-45C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0" fontId="16" fillId="33" borderId="10" xfId="0" applyNumberFormat="1" applyFont="1" applyFill="1" applyBorder="1" applyAlignment="1">
      <alignment horizontal="center" vertical="center"/>
    </xf>
    <xf numFmtId="10" fontId="16" fillId="0" borderId="10" xfId="0" applyNumberFormat="1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5" fontId="16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'Q3) MACD'!$I$6</c:f>
              <c:strCache>
                <c:ptCount val="1"/>
                <c:pt idx="0">
                  <c:v>Histogram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'Q3) MACD'!$B$7:$B$194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MACD'!$I$7:$I$194</c:f>
              <c:numCache>
                <c:formatCode>General</c:formatCode>
                <c:ptCount val="188"/>
                <c:pt idx="12">
                  <c:v>-0.97064102564101518</c:v>
                </c:pt>
                <c:pt idx="13">
                  <c:v>-0.43087207664130744</c:v>
                </c:pt>
                <c:pt idx="14">
                  <c:v>-0.79508644544149365</c:v>
                </c:pt>
                <c:pt idx="15">
                  <c:v>-0.79802432210674112</c:v>
                </c:pt>
                <c:pt idx="16">
                  <c:v>-1.2314193937857341</c:v>
                </c:pt>
                <c:pt idx="17">
                  <c:v>-1.6030775682130902</c:v>
                </c:pt>
                <c:pt idx="18">
                  <c:v>-1.6169076561029914</c:v>
                </c:pt>
                <c:pt idx="19">
                  <c:v>-1.5378141394052491</c:v>
                </c:pt>
                <c:pt idx="20">
                  <c:v>-1.5921835292017792</c:v>
                </c:pt>
                <c:pt idx="21">
                  <c:v>-0.96618422940489612</c:v>
                </c:pt>
                <c:pt idx="22">
                  <c:v>-0.76109406758474218</c:v>
                </c:pt>
                <c:pt idx="23">
                  <c:v>-2.0346381673366576</c:v>
                </c:pt>
                <c:pt idx="24">
                  <c:v>-3.4061847046286218</c:v>
                </c:pt>
                <c:pt idx="25">
                  <c:v>-4.0765982158838536</c:v>
                </c:pt>
                <c:pt idx="26">
                  <c:v>-3.5442553502373402</c:v>
                </c:pt>
                <c:pt idx="27">
                  <c:v>-2.7668923048584739</c:v>
                </c:pt>
                <c:pt idx="28">
                  <c:v>-1.9910150903912047</c:v>
                </c:pt>
                <c:pt idx="29">
                  <c:v>-1.3338906151673342</c:v>
                </c:pt>
                <c:pt idx="30">
                  <c:v>-0.55477634075695015</c:v>
                </c:pt>
                <c:pt idx="31">
                  <c:v>3.4029883067928424E-2</c:v>
                </c:pt>
                <c:pt idx="32">
                  <c:v>0.95890154975992203</c:v>
                </c:pt>
                <c:pt idx="33">
                  <c:v>1.5319260299100907</c:v>
                </c:pt>
                <c:pt idx="34">
                  <c:v>1.9587409023739797</c:v>
                </c:pt>
                <c:pt idx="35">
                  <c:v>2.2351668857603197</c:v>
                </c:pt>
                <c:pt idx="36">
                  <c:v>2.4341229910840401</c:v>
                </c:pt>
                <c:pt idx="37">
                  <c:v>2.2360549827194642</c:v>
                </c:pt>
                <c:pt idx="38">
                  <c:v>2.1064949582759578</c:v>
                </c:pt>
                <c:pt idx="39">
                  <c:v>1.8655117570398021</c:v>
                </c:pt>
                <c:pt idx="40">
                  <c:v>1.5094646885749663</c:v>
                </c:pt>
                <c:pt idx="41">
                  <c:v>1.1003510774280025</c:v>
                </c:pt>
                <c:pt idx="42">
                  <c:v>0.90921117053490086</c:v>
                </c:pt>
                <c:pt idx="43">
                  <c:v>1.1855579311239905</c:v>
                </c:pt>
                <c:pt idx="44">
                  <c:v>1.1869811592525443</c:v>
                </c:pt>
                <c:pt idx="45">
                  <c:v>0.97054983049705879</c:v>
                </c:pt>
                <c:pt idx="46">
                  <c:v>1.1040612198903395</c:v>
                </c:pt>
                <c:pt idx="47">
                  <c:v>0.74157129718101888</c:v>
                </c:pt>
                <c:pt idx="48">
                  <c:v>0.75623313765553979</c:v>
                </c:pt>
                <c:pt idx="49">
                  <c:v>1.0137286633881653</c:v>
                </c:pt>
                <c:pt idx="50">
                  <c:v>1.4599492892706061</c:v>
                </c:pt>
                <c:pt idx="51">
                  <c:v>1.8388340265072163</c:v>
                </c:pt>
                <c:pt idx="52">
                  <c:v>1.9606462797311692</c:v>
                </c:pt>
                <c:pt idx="53">
                  <c:v>1.8409149176676838</c:v>
                </c:pt>
                <c:pt idx="54">
                  <c:v>1.8009748084947732</c:v>
                </c:pt>
                <c:pt idx="55">
                  <c:v>1.6533201517375813</c:v>
                </c:pt>
                <c:pt idx="56">
                  <c:v>1.6903748656197022</c:v>
                </c:pt>
                <c:pt idx="57">
                  <c:v>1.7282784538970415</c:v>
                </c:pt>
                <c:pt idx="58">
                  <c:v>1.7958877503781603</c:v>
                </c:pt>
                <c:pt idx="59">
                  <c:v>1.734079766372898</c:v>
                </c:pt>
                <c:pt idx="60">
                  <c:v>1.4940786239220167</c:v>
                </c:pt>
                <c:pt idx="61">
                  <c:v>1.1553944708270665</c:v>
                </c:pt>
                <c:pt idx="62">
                  <c:v>0.6538305755628393</c:v>
                </c:pt>
                <c:pt idx="63">
                  <c:v>0.17389678837603517</c:v>
                </c:pt>
                <c:pt idx="64">
                  <c:v>-0.23963731781201902</c:v>
                </c:pt>
                <c:pt idx="65">
                  <c:v>-0.53636040625692116</c:v>
                </c:pt>
                <c:pt idx="66">
                  <c:v>-0.89816834639447318</c:v>
                </c:pt>
                <c:pt idx="67">
                  <c:v>-0.81069670418655937</c:v>
                </c:pt>
                <c:pt idx="68">
                  <c:v>-1.0991322207742922</c:v>
                </c:pt>
                <c:pt idx="69">
                  <c:v>-1.1186248759751591</c:v>
                </c:pt>
                <c:pt idx="70">
                  <c:v>-0.93215458456180711</c:v>
                </c:pt>
                <c:pt idx="71">
                  <c:v>-0.68614435422887787</c:v>
                </c:pt>
                <c:pt idx="72">
                  <c:v>-0.37011385663793561</c:v>
                </c:pt>
                <c:pt idx="73">
                  <c:v>-0.24609022877233988</c:v>
                </c:pt>
                <c:pt idx="74">
                  <c:v>-0.15709416190185932</c:v>
                </c:pt>
                <c:pt idx="75">
                  <c:v>-0.15498674380581257</c:v>
                </c:pt>
                <c:pt idx="76">
                  <c:v>-0.11519923975049973</c:v>
                </c:pt>
                <c:pt idx="77">
                  <c:v>-1.2872678085193989E-3</c:v>
                </c:pt>
                <c:pt idx="78">
                  <c:v>6.504758865080662E-2</c:v>
                </c:pt>
                <c:pt idx="79">
                  <c:v>0.13303610654616627</c:v>
                </c:pt>
                <c:pt idx="80">
                  <c:v>-0.16046144991344558</c:v>
                </c:pt>
                <c:pt idx="81">
                  <c:v>-0.23975448261040011</c:v>
                </c:pt>
                <c:pt idx="82">
                  <c:v>-0.19412503492130151</c:v>
                </c:pt>
                <c:pt idx="83">
                  <c:v>-0.12894383829947353</c:v>
                </c:pt>
                <c:pt idx="84">
                  <c:v>6.5346206806683238E-2</c:v>
                </c:pt>
                <c:pt idx="85">
                  <c:v>0.29576369599017438</c:v>
                </c:pt>
                <c:pt idx="86">
                  <c:v>1.0852823177230686E-2</c:v>
                </c:pt>
                <c:pt idx="87">
                  <c:v>0.55763835538423301</c:v>
                </c:pt>
                <c:pt idx="88">
                  <c:v>0.72275506886608554</c:v>
                </c:pt>
                <c:pt idx="89">
                  <c:v>1.0129558515710357</c:v>
                </c:pt>
                <c:pt idx="90">
                  <c:v>1.6110097287092002</c:v>
                </c:pt>
                <c:pt idx="91">
                  <c:v>2.0715213883345269</c:v>
                </c:pt>
                <c:pt idx="92">
                  <c:v>2.1087227359923384</c:v>
                </c:pt>
                <c:pt idx="93">
                  <c:v>1.9076683810331652</c:v>
                </c:pt>
                <c:pt idx="94">
                  <c:v>1.7810898404634514</c:v>
                </c:pt>
                <c:pt idx="95">
                  <c:v>1.9028784008617894</c:v>
                </c:pt>
                <c:pt idx="96">
                  <c:v>1.6712012916901999</c:v>
                </c:pt>
                <c:pt idx="97">
                  <c:v>0.82745424083777053</c:v>
                </c:pt>
                <c:pt idx="98">
                  <c:v>0.15040689133354856</c:v>
                </c:pt>
                <c:pt idx="99">
                  <c:v>-0.14322370599283918</c:v>
                </c:pt>
                <c:pt idx="100">
                  <c:v>-0.47693103427442374</c:v>
                </c:pt>
                <c:pt idx="101">
                  <c:v>-0.99395209800429285</c:v>
                </c:pt>
                <c:pt idx="102">
                  <c:v>-1.3897329125819908</c:v>
                </c:pt>
                <c:pt idx="103">
                  <c:v>-1.3288669803455146</c:v>
                </c:pt>
                <c:pt idx="104">
                  <c:v>-0.84920490927643622</c:v>
                </c:pt>
                <c:pt idx="105">
                  <c:v>-0.67462337278591233</c:v>
                </c:pt>
                <c:pt idx="106">
                  <c:v>-0.42637322997200844</c:v>
                </c:pt>
                <c:pt idx="107">
                  <c:v>-0.10123308901748462</c:v>
                </c:pt>
                <c:pt idx="108">
                  <c:v>0.24954297065096309</c:v>
                </c:pt>
                <c:pt idx="109">
                  <c:v>0.72442725893092685</c:v>
                </c:pt>
                <c:pt idx="110">
                  <c:v>1.1018596884730725</c:v>
                </c:pt>
                <c:pt idx="111">
                  <c:v>1.6569284331814309</c:v>
                </c:pt>
                <c:pt idx="112">
                  <c:v>1.8169350174549637</c:v>
                </c:pt>
                <c:pt idx="113">
                  <c:v>1.709775378195034</c:v>
                </c:pt>
                <c:pt idx="114">
                  <c:v>1.8370184394549263</c:v>
                </c:pt>
                <c:pt idx="115">
                  <c:v>1.6848703526681366</c:v>
                </c:pt>
                <c:pt idx="116">
                  <c:v>1.3477011147259947</c:v>
                </c:pt>
                <c:pt idx="117">
                  <c:v>1.3546147822886514</c:v>
                </c:pt>
                <c:pt idx="118">
                  <c:v>1.1110650193728606</c:v>
                </c:pt>
                <c:pt idx="119">
                  <c:v>0.15597824482429257</c:v>
                </c:pt>
                <c:pt idx="120">
                  <c:v>-0.34021772773958592</c:v>
                </c:pt>
                <c:pt idx="121">
                  <c:v>-0.59475513473652253</c:v>
                </c:pt>
                <c:pt idx="122">
                  <c:v>-0.77821511489228712</c:v>
                </c:pt>
                <c:pt idx="123">
                  <c:v>-0.66003615022794726</c:v>
                </c:pt>
                <c:pt idx="124">
                  <c:v>-0.73975432564689747</c:v>
                </c:pt>
                <c:pt idx="125">
                  <c:v>-1.0206085492997188</c:v>
                </c:pt>
                <c:pt idx="126">
                  <c:v>-1.3562369212625152</c:v>
                </c:pt>
                <c:pt idx="127">
                  <c:v>-1.6710497976329473</c:v>
                </c:pt>
                <c:pt idx="128">
                  <c:v>-1.7776438540784287</c:v>
                </c:pt>
                <c:pt idx="129">
                  <c:v>-1.5437034771753542</c:v>
                </c:pt>
                <c:pt idx="130">
                  <c:v>-1.1401675584392121</c:v>
                </c:pt>
                <c:pt idx="131">
                  <c:v>-1.2181413481210788</c:v>
                </c:pt>
                <c:pt idx="132">
                  <c:v>-1.2387786849349021</c:v>
                </c:pt>
                <c:pt idx="133">
                  <c:v>-1.4244280742379165</c:v>
                </c:pt>
                <c:pt idx="134">
                  <c:v>-1.5275793448089021</c:v>
                </c:pt>
                <c:pt idx="135">
                  <c:v>-1.5841732564756423</c:v>
                </c:pt>
                <c:pt idx="136">
                  <c:v>-1.2035954144705938</c:v>
                </c:pt>
                <c:pt idx="137">
                  <c:v>-1.0946243250397254</c:v>
                </c:pt>
                <c:pt idx="138">
                  <c:v>-0.65048187991599837</c:v>
                </c:pt>
                <c:pt idx="139">
                  <c:v>-5.0607632039882944E-2</c:v>
                </c:pt>
                <c:pt idx="140">
                  <c:v>0.58555093649215584</c:v>
                </c:pt>
                <c:pt idx="141">
                  <c:v>0.96151802962283561</c:v>
                </c:pt>
                <c:pt idx="142">
                  <c:v>1.0899605258144773</c:v>
                </c:pt>
                <c:pt idx="143">
                  <c:v>1.1267941283389868</c:v>
                </c:pt>
                <c:pt idx="144">
                  <c:v>1.2395561348638018</c:v>
                </c:pt>
                <c:pt idx="145">
                  <c:v>1.1480269250128781</c:v>
                </c:pt>
                <c:pt idx="146">
                  <c:v>0.84447961920351933</c:v>
                </c:pt>
                <c:pt idx="147">
                  <c:v>0.77111381088895481</c:v>
                </c:pt>
                <c:pt idx="148">
                  <c:v>0.63351144779697321</c:v>
                </c:pt>
                <c:pt idx="149">
                  <c:v>0.77412285186063379</c:v>
                </c:pt>
                <c:pt idx="150">
                  <c:v>0.4079777905623887</c:v>
                </c:pt>
                <c:pt idx="151">
                  <c:v>0.28811268514970489</c:v>
                </c:pt>
                <c:pt idx="152">
                  <c:v>-0.45927202685475699</c:v>
                </c:pt>
                <c:pt idx="153">
                  <c:v>-0.68736049136013655</c:v>
                </c:pt>
                <c:pt idx="154">
                  <c:v>-0.85532391145016939</c:v>
                </c:pt>
                <c:pt idx="155">
                  <c:v>-1.1950186824513356</c:v>
                </c:pt>
                <c:pt idx="156">
                  <c:v>-1.2855011983757452</c:v>
                </c:pt>
                <c:pt idx="157">
                  <c:v>-1.4118584283497659</c:v>
                </c:pt>
                <c:pt idx="158">
                  <c:v>-1.5725574740409165</c:v>
                </c:pt>
                <c:pt idx="159">
                  <c:v>-1.6144995141418206</c:v>
                </c:pt>
                <c:pt idx="160">
                  <c:v>-1.8141684078636966</c:v>
                </c:pt>
                <c:pt idx="161">
                  <c:v>-2.2608306503771756</c:v>
                </c:pt>
                <c:pt idx="162">
                  <c:v>-2.6786589525818174</c:v>
                </c:pt>
                <c:pt idx="163">
                  <c:v>-2.7976882952691464</c:v>
                </c:pt>
                <c:pt idx="164">
                  <c:v>-2.6236462372856231</c:v>
                </c:pt>
                <c:pt idx="165">
                  <c:v>-2.7259909278191432</c:v>
                </c:pt>
                <c:pt idx="166">
                  <c:v>-2.4060596913602947</c:v>
                </c:pt>
                <c:pt idx="167">
                  <c:v>-2.521972281281589</c:v>
                </c:pt>
                <c:pt idx="168">
                  <c:v>-2.5137802339494764</c:v>
                </c:pt>
                <c:pt idx="169">
                  <c:v>-2.0536357344464369</c:v>
                </c:pt>
                <c:pt idx="170">
                  <c:v>-2.1095089293185811</c:v>
                </c:pt>
                <c:pt idx="171">
                  <c:v>-2.0847673630324506</c:v>
                </c:pt>
                <c:pt idx="172">
                  <c:v>-2.2140889975281386</c:v>
                </c:pt>
                <c:pt idx="173">
                  <c:v>-1.9967414437026054</c:v>
                </c:pt>
                <c:pt idx="174">
                  <c:v>-1.5529966830530171</c:v>
                </c:pt>
                <c:pt idx="175">
                  <c:v>-1.4529417251049441</c:v>
                </c:pt>
                <c:pt idx="176">
                  <c:v>-0.99205034106136747</c:v>
                </c:pt>
                <c:pt idx="177">
                  <c:v>-0.72703003238115915</c:v>
                </c:pt>
                <c:pt idx="178">
                  <c:v>-0.64232421439545018</c:v>
                </c:pt>
                <c:pt idx="179">
                  <c:v>-0.31368083410830483</c:v>
                </c:pt>
                <c:pt idx="180">
                  <c:v>-5.9891669843063156E-2</c:v>
                </c:pt>
                <c:pt idx="181">
                  <c:v>0.25187545792241917</c:v>
                </c:pt>
                <c:pt idx="182">
                  <c:v>0.95256890036833575</c:v>
                </c:pt>
                <c:pt idx="183">
                  <c:v>1.5645699632370009</c:v>
                </c:pt>
                <c:pt idx="184">
                  <c:v>1.6366941057798581</c:v>
                </c:pt>
                <c:pt idx="185">
                  <c:v>1.6698855931115917</c:v>
                </c:pt>
                <c:pt idx="186">
                  <c:v>1.1070662086831167</c:v>
                </c:pt>
                <c:pt idx="187">
                  <c:v>0.59205261319851399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8-450F-B99D-2759893E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73184"/>
        <c:axId val="972046576"/>
      </c:barChart>
      <c:lineChart>
        <c:grouping val="standard"/>
        <c:varyColors val="0"/>
        <c:ser>
          <c:idx val="0"/>
          <c:order val="0"/>
          <c:tx>
            <c:strRef>
              <c:f>'Q3) MACD'!$G$6</c:f>
              <c:strCache>
                <c:ptCount val="1"/>
                <c:pt idx="0">
                  <c:v>MACD 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MACD'!$B$7:$B$194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MACD'!$G$7:$G$194</c:f>
              <c:numCache>
                <c:formatCode>General</c:formatCode>
                <c:ptCount val="188"/>
                <c:pt idx="12">
                  <c:v>-0.97064102564101518</c:v>
                </c:pt>
                <c:pt idx="13">
                  <c:v>-1.8323851789236301</c:v>
                </c:pt>
                <c:pt idx="14">
                  <c:v>-2.594142770444563</c:v>
                </c:pt>
                <c:pt idx="15">
                  <c:v>-2.8630887544787242</c:v>
                </c:pt>
                <c:pt idx="16">
                  <c:v>-3.6043386746041506</c:v>
                </c:pt>
                <c:pt idx="17">
                  <c:v>-4.2966123626741251</c:v>
                </c:pt>
                <c:pt idx="18">
                  <c:v>-4.5799270599145245</c:v>
                </c:pt>
                <c:pt idx="19">
                  <c:v>-4.7205212774175322</c:v>
                </c:pt>
                <c:pt idx="20">
                  <c:v>-4.9739136083642848</c:v>
                </c:pt>
                <c:pt idx="21">
                  <c:v>-4.5894603659186259</c:v>
                </c:pt>
                <c:pt idx="22">
                  <c:v>-4.5746437209946578</c:v>
                </c:pt>
                <c:pt idx="23">
                  <c:v>-6.3568473625807371</c:v>
                </c:pt>
                <c:pt idx="24">
                  <c:v>-8.5799400760298568</c:v>
                </c:pt>
                <c:pt idx="25">
                  <c:v>-10.269503141256052</c:v>
                </c:pt>
                <c:pt idx="26">
                  <c:v>-10.623224113168874</c:v>
                </c:pt>
                <c:pt idx="27">
                  <c:v>-10.537584144004626</c:v>
                </c:pt>
                <c:pt idx="28">
                  <c:v>-10.259460702135158</c:v>
                </c:pt>
                <c:pt idx="29">
                  <c:v>-9.9358088807031208</c:v>
                </c:pt>
                <c:pt idx="30">
                  <c:v>-9.2953886914819748</c:v>
                </c:pt>
                <c:pt idx="31">
                  <c:v>-8.6980749968901137</c:v>
                </c:pt>
                <c:pt idx="32">
                  <c:v>-7.5334779427581395</c:v>
                </c:pt>
                <c:pt idx="33">
                  <c:v>-6.5774719551304486</c:v>
                </c:pt>
                <c:pt idx="34">
                  <c:v>-5.6609718570730649</c:v>
                </c:pt>
                <c:pt idx="35">
                  <c:v>-4.8257541522466454</c:v>
                </c:pt>
                <c:pt idx="36">
                  <c:v>-4.0182672991519155</c:v>
                </c:pt>
                <c:pt idx="37">
                  <c:v>-3.6573215618366248</c:v>
                </c:pt>
                <c:pt idx="38">
                  <c:v>-3.2602578467111414</c:v>
                </c:pt>
                <c:pt idx="39">
                  <c:v>-3.0348631086873468</c:v>
                </c:pt>
                <c:pt idx="40">
                  <c:v>-3.0135440050084412</c:v>
                </c:pt>
                <c:pt idx="41">
                  <c:v>-3.1475698467984046</c:v>
                </c:pt>
                <c:pt idx="42">
                  <c:v>-3.1114069610577815</c:v>
                </c:pt>
                <c:pt idx="43">
                  <c:v>-2.5386707176876939</c:v>
                </c:pt>
                <c:pt idx="44">
                  <c:v>-2.240502199746004</c:v>
                </c:pt>
                <c:pt idx="45">
                  <c:v>-2.214296070877225</c:v>
                </c:pt>
                <c:pt idx="46">
                  <c:v>-1.8047693765113593</c:v>
                </c:pt>
                <c:pt idx="47">
                  <c:v>-1.9818664749254253</c:v>
                </c:pt>
                <c:pt idx="48">
                  <c:v>-1.7781463500370194</c:v>
                </c:pt>
                <c:pt idx="49">
                  <c:v>-1.2672186584573524</c:v>
                </c:pt>
                <c:pt idx="50">
                  <c:v>-0.45601071025726014</c:v>
                </c:pt>
                <c:pt idx="51">
                  <c:v>0.38258253360615413</c:v>
                </c:pt>
                <c:pt idx="52">
                  <c:v>0.99455635676289944</c:v>
                </c:pt>
                <c:pt idx="53">
                  <c:v>1.3350537241163352</c:v>
                </c:pt>
                <c:pt idx="54">
                  <c:v>1.7453573170671177</c:v>
                </c:pt>
                <c:pt idx="55">
                  <c:v>2.0110326982443212</c:v>
                </c:pt>
                <c:pt idx="56">
                  <c:v>2.4706811285313677</c:v>
                </c:pt>
                <c:pt idx="57">
                  <c:v>2.9406543302829675</c:v>
                </c:pt>
                <c:pt idx="58">
                  <c:v>3.4572355643586263</c:v>
                </c:pt>
                <c:pt idx="59">
                  <c:v>3.8289475219465885</c:v>
                </c:pt>
                <c:pt idx="60">
                  <c:v>3.9624660354762113</c:v>
                </c:pt>
                <c:pt idx="61">
                  <c:v>3.9126305000880279</c:v>
                </c:pt>
                <c:pt idx="62">
                  <c:v>3.5745242487145106</c:v>
                </c:pt>
                <c:pt idx="63">
                  <c:v>3.1380646586217154</c:v>
                </c:pt>
                <c:pt idx="64">
                  <c:v>2.6646212229806565</c:v>
                </c:pt>
                <c:pt idx="65">
                  <c:v>2.233808032971524</c:v>
                </c:pt>
                <c:pt idx="66">
                  <c:v>1.6474580062353539</c:v>
                </c:pt>
                <c:pt idx="67">
                  <c:v>1.5322554723966277</c:v>
                </c:pt>
                <c:pt idx="68">
                  <c:v>0.96903690061532188</c:v>
                </c:pt>
                <c:pt idx="69">
                  <c:v>0.66988802642066503</c:v>
                </c:pt>
                <c:pt idx="70">
                  <c:v>0.62331967169356517</c:v>
                </c:pt>
                <c:pt idx="71">
                  <c:v>0.69779381346927494</c:v>
                </c:pt>
                <c:pt idx="72">
                  <c:v>0.9212958469007333</c:v>
                </c:pt>
                <c:pt idx="73">
                  <c:v>0.98379691757324395</c:v>
                </c:pt>
                <c:pt idx="74">
                  <c:v>1.0335194439682596</c:v>
                </c:pt>
                <c:pt idx="75">
                  <c:v>0.99688017611285318</c:v>
                </c:pt>
                <c:pt idx="76">
                  <c:v>1.007867870230541</c:v>
                </c:pt>
                <c:pt idx="77">
                  <c:v>1.1214580252203916</c:v>
                </c:pt>
                <c:pt idx="78">
                  <c:v>1.2040547788424192</c:v>
                </c:pt>
                <c:pt idx="79">
                  <c:v>1.3053023233743204</c:v>
                </c:pt>
                <c:pt idx="80">
                  <c:v>0.9716894044363471</c:v>
                </c:pt>
                <c:pt idx="81">
                  <c:v>0.83245775108679254</c:v>
                </c:pt>
                <c:pt idx="82">
                  <c:v>0.82955594004556588</c:v>
                </c:pt>
                <c:pt idx="83">
                  <c:v>0.8625011770925255</c:v>
                </c:pt>
                <c:pt idx="84">
                  <c:v>1.0731277739003531</c:v>
                </c:pt>
                <c:pt idx="85">
                  <c:v>1.3774861870813879</c:v>
                </c:pt>
                <c:pt idx="86">
                  <c:v>1.095288520062752</c:v>
                </c:pt>
                <c:pt idx="87">
                  <c:v>1.7814836411158126</c:v>
                </c:pt>
                <c:pt idx="88">
                  <c:v>2.1272891218141865</c:v>
                </c:pt>
                <c:pt idx="89">
                  <c:v>2.6707288674118956</c:v>
                </c:pt>
                <c:pt idx="90">
                  <c:v>3.6715351767273603</c:v>
                </c:pt>
                <c:pt idx="91">
                  <c:v>4.6499271834363185</c:v>
                </c:pt>
                <c:pt idx="92">
                  <c:v>5.2143092150922143</c:v>
                </c:pt>
                <c:pt idx="93">
                  <c:v>5.4901719553913324</c:v>
                </c:pt>
                <c:pt idx="94">
                  <c:v>5.8088658749374815</c:v>
                </c:pt>
                <c:pt idx="95">
                  <c:v>6.4063740355512664</c:v>
                </c:pt>
                <c:pt idx="96">
                  <c:v>6.5924972493022267</c:v>
                </c:pt>
                <c:pt idx="97">
                  <c:v>5.9556137586592399</c:v>
                </c:pt>
                <c:pt idx="98">
                  <c:v>5.3161681319884053</c:v>
                </c:pt>
                <c:pt idx="99">
                  <c:v>4.986731608163808</c:v>
                </c:pt>
                <c:pt idx="100">
                  <c:v>4.5337915213136171</c:v>
                </c:pt>
                <c:pt idx="101">
                  <c:v>3.7682824330826747</c:v>
                </c:pt>
                <c:pt idx="102">
                  <c:v>3.0250683903594791</c:v>
                </c:pt>
                <c:pt idx="103">
                  <c:v>2.7537175775095761</c:v>
                </c:pt>
                <c:pt idx="104">
                  <c:v>3.0210784212595456</c:v>
                </c:pt>
                <c:pt idx="105">
                  <c:v>3.0270041145535913</c:v>
                </c:pt>
                <c:pt idx="106">
                  <c:v>3.1686609498744929</c:v>
                </c:pt>
                <c:pt idx="107">
                  <c:v>3.4684928185746458</c:v>
                </c:pt>
                <c:pt idx="108">
                  <c:v>3.8816546209058345</c:v>
                </c:pt>
                <c:pt idx="109">
                  <c:v>4.5376457239185299</c:v>
                </c:pt>
                <c:pt idx="110">
                  <c:v>5.1905430755789439</c:v>
                </c:pt>
                <c:pt idx="111">
                  <c:v>6.1598439285826601</c:v>
                </c:pt>
                <c:pt idx="112">
                  <c:v>6.7740842672199335</c:v>
                </c:pt>
                <c:pt idx="113">
                  <c:v>7.0943684725087621</c:v>
                </c:pt>
                <c:pt idx="114">
                  <c:v>7.680866143632386</c:v>
                </c:pt>
                <c:pt idx="115">
                  <c:v>7.9499356450126299</c:v>
                </c:pt>
                <c:pt idx="116">
                  <c:v>7.9496916857519864</c:v>
                </c:pt>
                <c:pt idx="117">
                  <c:v>8.2952590488868054</c:v>
                </c:pt>
                <c:pt idx="118">
                  <c:v>8.3294755408142294</c:v>
                </c:pt>
                <c:pt idx="119">
                  <c:v>7.4133833274717347</c:v>
                </c:pt>
                <c:pt idx="120">
                  <c:v>6.8321329229729599</c:v>
                </c:pt>
                <c:pt idx="121">
                  <c:v>6.4289067322918925</c:v>
                </c:pt>
                <c:pt idx="122">
                  <c:v>6.0508929734130561</c:v>
                </c:pt>
                <c:pt idx="123">
                  <c:v>6.0040629005204096</c:v>
                </c:pt>
                <c:pt idx="124">
                  <c:v>5.7394061436897346</c:v>
                </c:pt>
                <c:pt idx="125">
                  <c:v>5.2033997827119833</c:v>
                </c:pt>
                <c:pt idx="126">
                  <c:v>4.5287121804335584</c:v>
                </c:pt>
                <c:pt idx="127">
                  <c:v>3.7961368546548897</c:v>
                </c:pt>
                <c:pt idx="128">
                  <c:v>3.2451318346898006</c:v>
                </c:pt>
                <c:pt idx="129">
                  <c:v>3.0931463422990362</c:v>
                </c:pt>
                <c:pt idx="130">
                  <c:v>3.211640371425375</c:v>
                </c:pt>
                <c:pt idx="131">
                  <c:v>2.8291312447132384</c:v>
                </c:pt>
                <c:pt idx="132">
                  <c:v>2.4987992366656897</c:v>
                </c:pt>
                <c:pt idx="133">
                  <c:v>1.9570428288031962</c:v>
                </c:pt>
                <c:pt idx="134">
                  <c:v>1.471996722029985</c:v>
                </c:pt>
                <c:pt idx="135">
                  <c:v>1.0193594962443342</c:v>
                </c:pt>
                <c:pt idx="136">
                  <c:v>1.099038484631734</c:v>
                </c:pt>
                <c:pt idx="137">
                  <c:v>0.93435349280267133</c:v>
                </c:pt>
                <c:pt idx="138">
                  <c:v>1.2158754679473986</c:v>
                </c:pt>
                <c:pt idx="139">
                  <c:v>1.8030978078135433</c:v>
                </c:pt>
                <c:pt idx="140">
                  <c:v>2.5856441104686212</c:v>
                </c:pt>
                <c:pt idx="141">
                  <c:v>3.2019907110050099</c:v>
                </c:pt>
                <c:pt idx="142">
                  <c:v>3.602923338650271</c:v>
                </c:pt>
                <c:pt idx="143">
                  <c:v>3.9214554732595275</c:v>
                </c:pt>
                <c:pt idx="144">
                  <c:v>4.344106513500293</c:v>
                </c:pt>
                <c:pt idx="145">
                  <c:v>4.5395840349025889</c:v>
                </c:pt>
                <c:pt idx="146">
                  <c:v>4.4471566338941102</c:v>
                </c:pt>
                <c:pt idx="147">
                  <c:v>4.5665692783017846</c:v>
                </c:pt>
                <c:pt idx="148">
                  <c:v>4.5873447771590463</c:v>
                </c:pt>
                <c:pt idx="149">
                  <c:v>4.9214868941878649</c:v>
                </c:pt>
                <c:pt idx="150">
                  <c:v>4.6573362805302168</c:v>
                </c:pt>
                <c:pt idx="151">
                  <c:v>4.6094993464049594</c:v>
                </c:pt>
                <c:pt idx="152">
                  <c:v>3.7472966276868078</c:v>
                </c:pt>
                <c:pt idx="153">
                  <c:v>3.3473680403413937</c:v>
                </c:pt>
                <c:pt idx="154">
                  <c:v>2.9655736423888186</c:v>
                </c:pt>
                <c:pt idx="155">
                  <c:v>2.3271242007748185</c:v>
                </c:pt>
                <c:pt idx="156">
                  <c:v>1.9152663852564729</c:v>
                </c:pt>
                <c:pt idx="157">
                  <c:v>1.4359445481950104</c:v>
                </c:pt>
                <c:pt idx="158">
                  <c:v>0.88210613399363069</c:v>
                </c:pt>
                <c:pt idx="159">
                  <c:v>0.43653921535727136</c:v>
                </c:pt>
                <c:pt idx="160">
                  <c:v>-0.21667178033052892</c:v>
                </c:pt>
                <c:pt idx="161">
                  <c:v>-1.2285416854383016</c:v>
                </c:pt>
                <c:pt idx="162">
                  <c:v>-2.3160347257883984</c:v>
                </c:pt>
                <c:pt idx="163">
                  <c:v>-3.1344861422930137</c:v>
                </c:pt>
                <c:pt idx="164">
                  <c:v>-3.6163556436308966</c:v>
                </c:pt>
                <c:pt idx="165">
                  <c:v>-4.4001980661192022</c:v>
                </c:pt>
                <c:pt idx="166">
                  <c:v>-4.6817817525004273</c:v>
                </c:pt>
                <c:pt idx="167">
                  <c:v>-5.428187412742119</c:v>
                </c:pt>
                <c:pt idx="168">
                  <c:v>-6.0484404238973752</c:v>
                </c:pt>
                <c:pt idx="169">
                  <c:v>-6.1017048580059452</c:v>
                </c:pt>
                <c:pt idx="170">
                  <c:v>-6.6849552852077352</c:v>
                </c:pt>
                <c:pt idx="171">
                  <c:v>-7.1814055596797175</c:v>
                </c:pt>
                <c:pt idx="172">
                  <c:v>-7.8642494435574406</c:v>
                </c:pt>
                <c:pt idx="173">
                  <c:v>-8.1460872506575583</c:v>
                </c:pt>
                <c:pt idx="174">
                  <c:v>-8.0905916607712243</c:v>
                </c:pt>
                <c:pt idx="175">
                  <c:v>-8.3537721340993869</c:v>
                </c:pt>
                <c:pt idx="176">
                  <c:v>-8.1408933353211523</c:v>
                </c:pt>
                <c:pt idx="177">
                  <c:v>-8.0576305347362336</c:v>
                </c:pt>
                <c:pt idx="178">
                  <c:v>-8.1335057703493874</c:v>
                </c:pt>
                <c:pt idx="179">
                  <c:v>-7.883282598589318</c:v>
                </c:pt>
                <c:pt idx="180">
                  <c:v>-7.6444663517848426</c:v>
                </c:pt>
                <c:pt idx="181">
                  <c:v>-7.2697303595387552</c:v>
                </c:pt>
                <c:pt idx="182">
                  <c:v>-6.3308946920007543</c:v>
                </c:pt>
                <c:pt idx="183">
                  <c:v>-5.3277511383228386</c:v>
                </c:pt>
                <c:pt idx="184">
                  <c:v>-4.8464534693350174</c:v>
                </c:pt>
                <c:pt idx="185">
                  <c:v>-4.3957905837253861</c:v>
                </c:pt>
                <c:pt idx="186">
                  <c:v>-4.6818434159830815</c:v>
                </c:pt>
                <c:pt idx="187">
                  <c:v>-5.0488438581680555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50F-B99D-2759893ED2F6}"/>
            </c:ext>
          </c:extLst>
        </c:ser>
        <c:ser>
          <c:idx val="1"/>
          <c:order val="1"/>
          <c:tx>
            <c:strRef>
              <c:f>'Q3) MACD'!$H$6</c:f>
              <c:strCache>
                <c:ptCount val="1"/>
                <c:pt idx="0">
                  <c:v>Signal 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 MACD'!$B$7:$B$194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MACD'!$H$7:$H$194</c:f>
              <c:numCache>
                <c:formatCode>General</c:formatCode>
                <c:ptCount val="188"/>
                <c:pt idx="12">
                  <c:v>-0.97064102564101518</c:v>
                </c:pt>
                <c:pt idx="13">
                  <c:v>-1.4015131022823226</c:v>
                </c:pt>
                <c:pt idx="14">
                  <c:v>-1.7990563250030693</c:v>
                </c:pt>
                <c:pt idx="15">
                  <c:v>-2.0650644323719831</c:v>
                </c:pt>
                <c:pt idx="16">
                  <c:v>-2.3729192808184165</c:v>
                </c:pt>
                <c:pt idx="17">
                  <c:v>-2.6935347944610348</c:v>
                </c:pt>
                <c:pt idx="18">
                  <c:v>-2.9630194038115332</c:v>
                </c:pt>
                <c:pt idx="19">
                  <c:v>-3.1827071380122831</c:v>
                </c:pt>
                <c:pt idx="20">
                  <c:v>-3.3817300791625056</c:v>
                </c:pt>
                <c:pt idx="21">
                  <c:v>-3.6232761365137298</c:v>
                </c:pt>
                <c:pt idx="22">
                  <c:v>-3.8135496534099156</c:v>
                </c:pt>
                <c:pt idx="23">
                  <c:v>-4.3222091952440795</c:v>
                </c:pt>
                <c:pt idx="24">
                  <c:v>-5.173755371401235</c:v>
                </c:pt>
                <c:pt idx="25">
                  <c:v>-6.1929049253721988</c:v>
                </c:pt>
                <c:pt idx="26">
                  <c:v>-7.0789687629315337</c:v>
                </c:pt>
                <c:pt idx="27">
                  <c:v>-7.7706918391461519</c:v>
                </c:pt>
                <c:pt idx="28">
                  <c:v>-8.2684456117439531</c:v>
                </c:pt>
                <c:pt idx="29">
                  <c:v>-8.6019182655357866</c:v>
                </c:pt>
                <c:pt idx="30">
                  <c:v>-8.7406123507250246</c:v>
                </c:pt>
                <c:pt idx="31">
                  <c:v>-8.7321048799580421</c:v>
                </c:pt>
                <c:pt idx="32">
                  <c:v>-8.4923794925180616</c:v>
                </c:pt>
                <c:pt idx="33">
                  <c:v>-8.1093979850405393</c:v>
                </c:pt>
                <c:pt idx="34">
                  <c:v>-7.6197127594470446</c:v>
                </c:pt>
                <c:pt idx="35">
                  <c:v>-7.0609210380069651</c:v>
                </c:pt>
                <c:pt idx="36">
                  <c:v>-6.4523902902359556</c:v>
                </c:pt>
                <c:pt idx="37">
                  <c:v>-5.8933765445560891</c:v>
                </c:pt>
                <c:pt idx="38">
                  <c:v>-5.3667528049870992</c:v>
                </c:pt>
                <c:pt idx="39">
                  <c:v>-4.9003748657271489</c:v>
                </c:pt>
                <c:pt idx="40">
                  <c:v>-4.5230086935834075</c:v>
                </c:pt>
                <c:pt idx="41">
                  <c:v>-4.2479209242264071</c:v>
                </c:pt>
                <c:pt idx="42">
                  <c:v>-4.0206181315926823</c:v>
                </c:pt>
                <c:pt idx="43">
                  <c:v>-3.7242286488116845</c:v>
                </c:pt>
                <c:pt idx="44">
                  <c:v>-3.4274833589985483</c:v>
                </c:pt>
                <c:pt idx="45">
                  <c:v>-3.1848459013742838</c:v>
                </c:pt>
                <c:pt idx="46">
                  <c:v>-2.9088305964016987</c:v>
                </c:pt>
                <c:pt idx="47">
                  <c:v>-2.7234377721064442</c:v>
                </c:pt>
                <c:pt idx="48">
                  <c:v>-2.5343794876925592</c:v>
                </c:pt>
                <c:pt idx="49">
                  <c:v>-2.2809473218455176</c:v>
                </c:pt>
                <c:pt idx="50">
                  <c:v>-1.9159599995278662</c:v>
                </c:pt>
                <c:pt idx="51">
                  <c:v>-1.4562514929010622</c:v>
                </c:pt>
                <c:pt idx="52">
                  <c:v>-0.96608992296826979</c:v>
                </c:pt>
                <c:pt idx="53">
                  <c:v>-0.50586119355134873</c:v>
                </c:pt>
                <c:pt idx="54">
                  <c:v>-5.561749142765543E-2</c:v>
                </c:pt>
                <c:pt idx="55">
                  <c:v>0.35771254650673989</c:v>
                </c:pt>
                <c:pt idx="56">
                  <c:v>0.78030626291166549</c:v>
                </c:pt>
                <c:pt idx="57">
                  <c:v>1.212375876385926</c:v>
                </c:pt>
                <c:pt idx="58">
                  <c:v>1.661347813980466</c:v>
                </c:pt>
                <c:pt idx="59">
                  <c:v>2.0948677555736905</c:v>
                </c:pt>
                <c:pt idx="60">
                  <c:v>2.4683874115541946</c:v>
                </c:pt>
                <c:pt idx="61">
                  <c:v>2.7572360292609615</c:v>
                </c:pt>
                <c:pt idx="62">
                  <c:v>2.9206936731516713</c:v>
                </c:pt>
                <c:pt idx="63">
                  <c:v>2.9641678702456802</c:v>
                </c:pt>
                <c:pt idx="64">
                  <c:v>2.9042585407926755</c:v>
                </c:pt>
                <c:pt idx="65">
                  <c:v>2.7701684392284451</c:v>
                </c:pt>
                <c:pt idx="66">
                  <c:v>2.5456263526298271</c:v>
                </c:pt>
                <c:pt idx="67">
                  <c:v>2.3429521765831871</c:v>
                </c:pt>
                <c:pt idx="68">
                  <c:v>2.0681691213896141</c:v>
                </c:pt>
                <c:pt idx="69">
                  <c:v>1.7885129023958242</c:v>
                </c:pt>
                <c:pt idx="70">
                  <c:v>1.5554742562553723</c:v>
                </c:pt>
                <c:pt idx="71">
                  <c:v>1.3839381676981528</c:v>
                </c:pt>
                <c:pt idx="72">
                  <c:v>1.2914097035386689</c:v>
                </c:pt>
                <c:pt idx="73">
                  <c:v>1.2298871463455838</c:v>
                </c:pt>
                <c:pt idx="74">
                  <c:v>1.1906136058701189</c:v>
                </c:pt>
                <c:pt idx="75">
                  <c:v>1.1518669199186657</c:v>
                </c:pt>
                <c:pt idx="76">
                  <c:v>1.1230671099810408</c:v>
                </c:pt>
                <c:pt idx="77">
                  <c:v>1.122745293028911</c:v>
                </c:pt>
                <c:pt idx="78">
                  <c:v>1.1390071901916126</c:v>
                </c:pt>
                <c:pt idx="79">
                  <c:v>1.1722662168281541</c:v>
                </c:pt>
                <c:pt idx="80">
                  <c:v>1.1321508543497927</c:v>
                </c:pt>
                <c:pt idx="81">
                  <c:v>1.0722122336971927</c:v>
                </c:pt>
                <c:pt idx="82">
                  <c:v>1.0236809749668674</c:v>
                </c:pt>
                <c:pt idx="83">
                  <c:v>0.99144501539199903</c:v>
                </c:pt>
                <c:pt idx="84">
                  <c:v>1.0077815670936698</c:v>
                </c:pt>
                <c:pt idx="85">
                  <c:v>1.0817224910912135</c:v>
                </c:pt>
                <c:pt idx="86">
                  <c:v>1.0844356968855213</c:v>
                </c:pt>
                <c:pt idx="87">
                  <c:v>1.2238452857315796</c:v>
                </c:pt>
                <c:pt idx="88">
                  <c:v>1.404534052948101</c:v>
                </c:pt>
                <c:pt idx="89">
                  <c:v>1.6577730158408599</c:v>
                </c:pt>
                <c:pt idx="90">
                  <c:v>2.0605254480181601</c:v>
                </c:pt>
                <c:pt idx="91">
                  <c:v>2.5784057951017916</c:v>
                </c:pt>
                <c:pt idx="92">
                  <c:v>3.105586479099876</c:v>
                </c:pt>
                <c:pt idx="93">
                  <c:v>3.5825035743581672</c:v>
                </c:pt>
                <c:pt idx="94">
                  <c:v>4.0277760344740301</c:v>
                </c:pt>
                <c:pt idx="95">
                  <c:v>4.503495634689477</c:v>
                </c:pt>
                <c:pt idx="96">
                  <c:v>4.9212959576120268</c:v>
                </c:pt>
                <c:pt idx="97">
                  <c:v>5.1281595178214694</c:v>
                </c:pt>
                <c:pt idx="98">
                  <c:v>5.1657612406548568</c:v>
                </c:pt>
                <c:pt idx="99">
                  <c:v>5.1299553141566472</c:v>
                </c:pt>
                <c:pt idx="100">
                  <c:v>5.0107225555880408</c:v>
                </c:pt>
                <c:pt idx="101">
                  <c:v>4.7622345310869676</c:v>
                </c:pt>
                <c:pt idx="102">
                  <c:v>4.4148013029414699</c:v>
                </c:pt>
                <c:pt idx="103">
                  <c:v>4.0825845578550908</c:v>
                </c:pt>
                <c:pt idx="104">
                  <c:v>3.8702833305359818</c:v>
                </c:pt>
                <c:pt idx="105">
                  <c:v>3.7016274873395036</c:v>
                </c:pt>
                <c:pt idx="106">
                  <c:v>3.5950341798465013</c:v>
                </c:pt>
                <c:pt idx="107">
                  <c:v>3.5697259075921304</c:v>
                </c:pt>
                <c:pt idx="108">
                  <c:v>3.6321116502548714</c:v>
                </c:pt>
                <c:pt idx="109">
                  <c:v>3.8132184649876031</c:v>
                </c:pt>
                <c:pt idx="110">
                  <c:v>4.0886833871058714</c:v>
                </c:pt>
                <c:pt idx="111">
                  <c:v>4.5029154954012292</c:v>
                </c:pt>
                <c:pt idx="112">
                  <c:v>4.9571492497649698</c:v>
                </c:pt>
                <c:pt idx="113">
                  <c:v>5.3845930943137281</c:v>
                </c:pt>
                <c:pt idx="114">
                  <c:v>5.8438477041774597</c:v>
                </c:pt>
                <c:pt idx="115">
                  <c:v>6.2650652923444934</c:v>
                </c:pt>
                <c:pt idx="116">
                  <c:v>6.6019905710259916</c:v>
                </c:pt>
                <c:pt idx="117">
                  <c:v>6.940644266598154</c:v>
                </c:pt>
                <c:pt idx="118">
                  <c:v>7.2184105214413687</c:v>
                </c:pt>
                <c:pt idx="119">
                  <c:v>7.2574050826474421</c:v>
                </c:pt>
                <c:pt idx="120">
                  <c:v>7.1723506507125458</c:v>
                </c:pt>
                <c:pt idx="121">
                  <c:v>7.023661867028415</c:v>
                </c:pt>
                <c:pt idx="122">
                  <c:v>6.8291080883053432</c:v>
                </c:pt>
                <c:pt idx="123">
                  <c:v>6.6640990507483568</c:v>
                </c:pt>
                <c:pt idx="124">
                  <c:v>6.479160469336632</c:v>
                </c:pt>
                <c:pt idx="125">
                  <c:v>6.2240083320117021</c:v>
                </c:pt>
                <c:pt idx="126">
                  <c:v>5.8849491016960735</c:v>
                </c:pt>
                <c:pt idx="127">
                  <c:v>5.467186652287837</c:v>
                </c:pt>
                <c:pt idx="128">
                  <c:v>5.0227756887682293</c:v>
                </c:pt>
                <c:pt idx="129">
                  <c:v>4.6368498194743903</c:v>
                </c:pt>
                <c:pt idx="130">
                  <c:v>4.3518079298645871</c:v>
                </c:pt>
                <c:pt idx="131">
                  <c:v>4.0472725928343172</c:v>
                </c:pt>
                <c:pt idx="132">
                  <c:v>3.7375779216005918</c:v>
                </c:pt>
                <c:pt idx="133">
                  <c:v>3.3814709030411128</c:v>
                </c:pt>
                <c:pt idx="134">
                  <c:v>2.9995760668388871</c:v>
                </c:pt>
                <c:pt idx="135">
                  <c:v>2.6035327527199765</c:v>
                </c:pt>
                <c:pt idx="136">
                  <c:v>2.3026338991023279</c:v>
                </c:pt>
                <c:pt idx="137">
                  <c:v>2.0289778178423967</c:v>
                </c:pt>
                <c:pt idx="138">
                  <c:v>1.866357347863397</c:v>
                </c:pt>
                <c:pt idx="139">
                  <c:v>1.8537054398534263</c:v>
                </c:pt>
                <c:pt idx="140">
                  <c:v>2.0000931739764654</c:v>
                </c:pt>
                <c:pt idx="141">
                  <c:v>2.2404726813821743</c:v>
                </c:pt>
                <c:pt idx="142">
                  <c:v>2.5129628128357937</c:v>
                </c:pt>
                <c:pt idx="143">
                  <c:v>2.7946613449205406</c:v>
                </c:pt>
                <c:pt idx="144">
                  <c:v>3.1045503786364912</c:v>
                </c:pt>
                <c:pt idx="145">
                  <c:v>3.3915571098897108</c:v>
                </c:pt>
                <c:pt idx="146">
                  <c:v>3.6026770146905909</c:v>
                </c:pt>
                <c:pt idx="147">
                  <c:v>3.7954554674128298</c:v>
                </c:pt>
                <c:pt idx="148">
                  <c:v>3.9538333293620731</c:v>
                </c:pt>
                <c:pt idx="149">
                  <c:v>4.1473640423272311</c:v>
                </c:pt>
                <c:pt idx="150">
                  <c:v>4.2493584899678281</c:v>
                </c:pt>
                <c:pt idx="151">
                  <c:v>4.3213866612552545</c:v>
                </c:pt>
                <c:pt idx="152">
                  <c:v>4.2065686545415648</c:v>
                </c:pt>
                <c:pt idx="153">
                  <c:v>4.0347285317015302</c:v>
                </c:pt>
                <c:pt idx="154">
                  <c:v>3.820897553838988</c:v>
                </c:pt>
                <c:pt idx="155">
                  <c:v>3.5221428832261541</c:v>
                </c:pt>
                <c:pt idx="156">
                  <c:v>3.200767583632218</c:v>
                </c:pt>
                <c:pt idx="157">
                  <c:v>2.8478029765447763</c:v>
                </c:pt>
                <c:pt idx="158">
                  <c:v>2.4546636080345472</c:v>
                </c:pt>
                <c:pt idx="159">
                  <c:v>2.0510387294990919</c:v>
                </c:pt>
                <c:pt idx="160">
                  <c:v>1.5974966275331677</c:v>
                </c:pt>
                <c:pt idx="161">
                  <c:v>1.0322889649388738</c:v>
                </c:pt>
                <c:pt idx="162">
                  <c:v>0.36262422679341921</c:v>
                </c:pt>
                <c:pt idx="163">
                  <c:v>-0.33679784702386739</c:v>
                </c:pt>
                <c:pt idx="164">
                  <c:v>-0.99270940634527327</c:v>
                </c:pt>
                <c:pt idx="165">
                  <c:v>-1.674207138300059</c:v>
                </c:pt>
                <c:pt idx="166">
                  <c:v>-2.2757220611401325</c:v>
                </c:pt>
                <c:pt idx="167">
                  <c:v>-2.90621513146053</c:v>
                </c:pt>
                <c:pt idx="168">
                  <c:v>-3.5346601899478989</c:v>
                </c:pt>
                <c:pt idx="169">
                  <c:v>-4.0480691235595083</c:v>
                </c:pt>
                <c:pt idx="170">
                  <c:v>-4.575446355889154</c:v>
                </c:pt>
                <c:pt idx="171">
                  <c:v>-5.0966381966472669</c:v>
                </c:pt>
                <c:pt idx="172">
                  <c:v>-5.650160446029302</c:v>
                </c:pt>
                <c:pt idx="173">
                  <c:v>-6.1493458069549529</c:v>
                </c:pt>
                <c:pt idx="174">
                  <c:v>-6.5375949777182072</c:v>
                </c:pt>
                <c:pt idx="175">
                  <c:v>-6.9008304089944428</c:v>
                </c:pt>
                <c:pt idx="176">
                  <c:v>-7.1488429942597849</c:v>
                </c:pt>
                <c:pt idx="177">
                  <c:v>-7.3306005023550744</c:v>
                </c:pt>
                <c:pt idx="178">
                  <c:v>-7.4911815559539372</c:v>
                </c:pt>
                <c:pt idx="179">
                  <c:v>-7.5696017644810132</c:v>
                </c:pt>
                <c:pt idx="180">
                  <c:v>-7.5845746819417794</c:v>
                </c:pt>
                <c:pt idx="181">
                  <c:v>-7.5216058174611744</c:v>
                </c:pt>
                <c:pt idx="182">
                  <c:v>-7.28346359236909</c:v>
                </c:pt>
                <c:pt idx="183">
                  <c:v>-6.8923211015598396</c:v>
                </c:pt>
                <c:pt idx="184">
                  <c:v>-6.4831475751148755</c:v>
                </c:pt>
                <c:pt idx="185">
                  <c:v>-6.0656761768369778</c:v>
                </c:pt>
                <c:pt idx="186">
                  <c:v>-5.7889096246661982</c:v>
                </c:pt>
                <c:pt idx="187">
                  <c:v>-5.6408964713665695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50F-B99D-2759893E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73184"/>
        <c:axId val="972046576"/>
      </c:lineChart>
      <c:dateAx>
        <c:axId val="306673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46576"/>
        <c:crosses val="autoZero"/>
        <c:auto val="1"/>
        <c:lblOffset val="100"/>
        <c:baseTimeUnit val="days"/>
      </c:dateAx>
      <c:valAx>
        <c:axId val="9720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Amazon's</a:t>
            </a:r>
            <a:r>
              <a:rPr lang="en-GB" b="1" baseline="0">
                <a:solidFill>
                  <a:sysClr val="windowText" lastClr="000000"/>
                </a:solidFill>
              </a:rPr>
              <a:t> RSI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RSI'!$J$3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RSI'!$B$4:$B$191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RSI'!$J$18:$J$191</c:f>
              <c:numCache>
                <c:formatCode>General</c:formatCode>
                <c:ptCount val="174"/>
                <c:pt idx="0">
                  <c:v>22.534683164604488</c:v>
                </c:pt>
                <c:pt idx="1">
                  <c:v>75.656004423214569</c:v>
                </c:pt>
                <c:pt idx="2">
                  <c:v>36.591889871292345</c:v>
                </c:pt>
                <c:pt idx="3">
                  <c:v>33.33630784936409</c:v>
                </c:pt>
                <c:pt idx="4">
                  <c:v>47.054009683031069</c:v>
                </c:pt>
                <c:pt idx="5">
                  <c:v>49.981907847318119</c:v>
                </c:pt>
                <c:pt idx="6">
                  <c:v>44.358809431223989</c:v>
                </c:pt>
                <c:pt idx="7">
                  <c:v>61.049785623587454</c:v>
                </c:pt>
                <c:pt idx="8">
                  <c:v>51.808120675257783</c:v>
                </c:pt>
                <c:pt idx="9">
                  <c:v>27.183392465387612</c:v>
                </c:pt>
                <c:pt idx="10">
                  <c:v>22.321916085991845</c:v>
                </c:pt>
                <c:pt idx="11">
                  <c:v>24.251554285864046</c:v>
                </c:pt>
                <c:pt idx="12">
                  <c:v>26.07704357154897</c:v>
                </c:pt>
                <c:pt idx="13">
                  <c:v>32.405062358938622</c:v>
                </c:pt>
                <c:pt idx="14">
                  <c:v>34.670966694868014</c:v>
                </c:pt>
                <c:pt idx="15">
                  <c:v>34.517935461374776</c:v>
                </c:pt>
                <c:pt idx="16">
                  <c:v>41.348322786630177</c:v>
                </c:pt>
                <c:pt idx="17">
                  <c:v>41.173027722200459</c:v>
                </c:pt>
                <c:pt idx="18">
                  <c:v>53.424593435929772</c:v>
                </c:pt>
                <c:pt idx="19">
                  <c:v>52.589958308460709</c:v>
                </c:pt>
                <c:pt idx="20">
                  <c:v>54.273747982182122</c:v>
                </c:pt>
                <c:pt idx="21">
                  <c:v>55.247625230926808</c:v>
                </c:pt>
                <c:pt idx="22">
                  <c:v>57.082145347720797</c:v>
                </c:pt>
                <c:pt idx="23">
                  <c:v>49.947350469186297</c:v>
                </c:pt>
                <c:pt idx="24">
                  <c:v>51.441818477798748</c:v>
                </c:pt>
                <c:pt idx="25">
                  <c:v>48.787041483204241</c:v>
                </c:pt>
                <c:pt idx="26">
                  <c:v>44.928079442460735</c:v>
                </c:pt>
                <c:pt idx="27">
                  <c:v>41.483493256260395</c:v>
                </c:pt>
                <c:pt idx="28">
                  <c:v>44.109107247528023</c:v>
                </c:pt>
                <c:pt idx="29">
                  <c:v>54.691099516496777</c:v>
                </c:pt>
                <c:pt idx="30">
                  <c:v>51.022229323942071</c:v>
                </c:pt>
                <c:pt idx="31">
                  <c:v>46.648624397919974</c:v>
                </c:pt>
                <c:pt idx="32">
                  <c:v>53.370731080374895</c:v>
                </c:pt>
                <c:pt idx="33">
                  <c:v>44.720968675191237</c:v>
                </c:pt>
                <c:pt idx="34">
                  <c:v>50.094559782804218</c:v>
                </c:pt>
                <c:pt idx="35">
                  <c:v>54.972844176939176</c:v>
                </c:pt>
                <c:pt idx="36">
                  <c:v>60.013897328168703</c:v>
                </c:pt>
                <c:pt idx="37">
                  <c:v>62.283047959373121</c:v>
                </c:pt>
                <c:pt idx="38">
                  <c:v>61.510005771121143</c:v>
                </c:pt>
                <c:pt idx="39">
                  <c:v>59.034446527109367</c:v>
                </c:pt>
                <c:pt idx="40">
                  <c:v>61.129822031495188</c:v>
                </c:pt>
                <c:pt idx="41">
                  <c:v>60.377742058361996</c:v>
                </c:pt>
                <c:pt idx="42">
                  <c:v>64.021766954819057</c:v>
                </c:pt>
                <c:pt idx="43">
                  <c:v>65.728806894924062</c:v>
                </c:pt>
                <c:pt idx="44">
                  <c:v>67.891044692504821</c:v>
                </c:pt>
                <c:pt idx="45">
                  <c:v>67.967411754980219</c:v>
                </c:pt>
                <c:pt idx="46">
                  <c:v>64.991846233378752</c:v>
                </c:pt>
                <c:pt idx="47">
                  <c:v>62.183113211833586</c:v>
                </c:pt>
                <c:pt idx="48">
                  <c:v>56.10324245894931</c:v>
                </c:pt>
                <c:pt idx="49">
                  <c:v>53.222181761865663</c:v>
                </c:pt>
                <c:pt idx="50">
                  <c:v>51.152271802819094</c:v>
                </c:pt>
                <c:pt idx="51">
                  <c:v>50.500108655034282</c:v>
                </c:pt>
                <c:pt idx="52">
                  <c:v>45.746829519240286</c:v>
                </c:pt>
                <c:pt idx="53">
                  <c:v>53.41944924918343</c:v>
                </c:pt>
                <c:pt idx="54">
                  <c:v>44.847722144216</c:v>
                </c:pt>
                <c:pt idx="55">
                  <c:v>47.876400361726034</c:v>
                </c:pt>
                <c:pt idx="56">
                  <c:v>51.533845195193386</c:v>
                </c:pt>
                <c:pt idx="57">
                  <c:v>53.64965520525999</c:v>
                </c:pt>
                <c:pt idx="58">
                  <c:v>56.638639958236837</c:v>
                </c:pt>
                <c:pt idx="59">
                  <c:v>54.409780801408054</c:v>
                </c:pt>
                <c:pt idx="60">
                  <c:v>54.635078082265061</c:v>
                </c:pt>
                <c:pt idx="61">
                  <c:v>53.127137943611118</c:v>
                </c:pt>
                <c:pt idx="62">
                  <c:v>54.215823866643156</c:v>
                </c:pt>
                <c:pt idx="63">
                  <c:v>56.687286738623186</c:v>
                </c:pt>
                <c:pt idx="64">
                  <c:v>56.824815869956169</c:v>
                </c:pt>
                <c:pt idx="65">
                  <c:v>57.956977635597092</c:v>
                </c:pt>
                <c:pt idx="66">
                  <c:v>47.36301761002106</c:v>
                </c:pt>
                <c:pt idx="67">
                  <c:v>50.616405930516279</c:v>
                </c:pt>
                <c:pt idx="68">
                  <c:v>53.314535597572473</c:v>
                </c:pt>
                <c:pt idx="69">
                  <c:v>54.351844406279568</c:v>
                </c:pt>
                <c:pt idx="70">
                  <c:v>58.661724795535768</c:v>
                </c:pt>
                <c:pt idx="71">
                  <c:v>61.69457348232438</c:v>
                </c:pt>
                <c:pt idx="72">
                  <c:v>48.838801020783905</c:v>
                </c:pt>
                <c:pt idx="73">
                  <c:v>63.683356434008807</c:v>
                </c:pt>
                <c:pt idx="74">
                  <c:v>60.177039755877523</c:v>
                </c:pt>
                <c:pt idx="75">
                  <c:v>63.882421684715723</c:v>
                </c:pt>
                <c:pt idx="76">
                  <c:v>70.013170332960556</c:v>
                </c:pt>
                <c:pt idx="77">
                  <c:v>72.008675923627763</c:v>
                </c:pt>
                <c:pt idx="78">
                  <c:v>68.889705179578314</c:v>
                </c:pt>
                <c:pt idx="79">
                  <c:v>66.661528530013669</c:v>
                </c:pt>
                <c:pt idx="80">
                  <c:v>68.363803775203053</c:v>
                </c:pt>
                <c:pt idx="81">
                  <c:v>72.19697210077382</c:v>
                </c:pt>
                <c:pt idx="82">
                  <c:v>67.735206930452108</c:v>
                </c:pt>
                <c:pt idx="83">
                  <c:v>55.279723249057739</c:v>
                </c:pt>
                <c:pt idx="84">
                  <c:v>54.178996432157781</c:v>
                </c:pt>
                <c:pt idx="85">
                  <c:v>57.119424581851668</c:v>
                </c:pt>
                <c:pt idx="86">
                  <c:v>54.865281974798393</c:v>
                </c:pt>
                <c:pt idx="87">
                  <c:v>49.403816888940227</c:v>
                </c:pt>
                <c:pt idx="88">
                  <c:v>47.964121044478347</c:v>
                </c:pt>
                <c:pt idx="89">
                  <c:v>53.029768724245024</c:v>
                </c:pt>
                <c:pt idx="90">
                  <c:v>59.340113203597078</c:v>
                </c:pt>
                <c:pt idx="91">
                  <c:v>56.630285757590741</c:v>
                </c:pt>
                <c:pt idx="92">
                  <c:v>58.690581796094747</c:v>
                </c:pt>
                <c:pt idx="93">
                  <c:v>61.288236124448204</c:v>
                </c:pt>
                <c:pt idx="94">
                  <c:v>63.669985569505563</c:v>
                </c:pt>
                <c:pt idx="95">
                  <c:v>67.404042155928693</c:v>
                </c:pt>
                <c:pt idx="96">
                  <c:v>69.134002798429947</c:v>
                </c:pt>
                <c:pt idx="97">
                  <c:v>73.275388371455421</c:v>
                </c:pt>
                <c:pt idx="98">
                  <c:v>71.771027432796828</c:v>
                </c:pt>
                <c:pt idx="99">
                  <c:v>70.041235581402134</c:v>
                </c:pt>
                <c:pt idx="100">
                  <c:v>73.465180074507785</c:v>
                </c:pt>
                <c:pt idx="101">
                  <c:v>71.296599685348895</c:v>
                </c:pt>
                <c:pt idx="102">
                  <c:v>68.738792529789492</c:v>
                </c:pt>
                <c:pt idx="103">
                  <c:v>72.576849289582057</c:v>
                </c:pt>
                <c:pt idx="104">
                  <c:v>69.583024992481526</c:v>
                </c:pt>
                <c:pt idx="105">
                  <c:v>54.993596852818236</c:v>
                </c:pt>
                <c:pt idx="106">
                  <c:v>57.494578361633977</c:v>
                </c:pt>
                <c:pt idx="107">
                  <c:v>58.940492258288224</c:v>
                </c:pt>
                <c:pt idx="108">
                  <c:v>59.069279430687587</c:v>
                </c:pt>
                <c:pt idx="109">
                  <c:v>62.66363054192027</c:v>
                </c:pt>
                <c:pt idx="110">
                  <c:v>59.827577746004962</c:v>
                </c:pt>
                <c:pt idx="111">
                  <c:v>55.37433935999816</c:v>
                </c:pt>
                <c:pt idx="112">
                  <c:v>52.263957948834332</c:v>
                </c:pt>
                <c:pt idx="113">
                  <c:v>49.910279876741399</c:v>
                </c:pt>
                <c:pt idx="114">
                  <c:v>50.944147654489413</c:v>
                </c:pt>
                <c:pt idx="115">
                  <c:v>55.658518005990928</c:v>
                </c:pt>
                <c:pt idx="116">
                  <c:v>59.28823745352863</c:v>
                </c:pt>
                <c:pt idx="117">
                  <c:v>51.926606194468704</c:v>
                </c:pt>
                <c:pt idx="118">
                  <c:v>51.949970408144608</c:v>
                </c:pt>
                <c:pt idx="119">
                  <c:v>47.947248254057875</c:v>
                </c:pt>
                <c:pt idx="120">
                  <c:v>47.355985856248772</c:v>
                </c:pt>
                <c:pt idx="121">
                  <c:v>46.45627605332416</c:v>
                </c:pt>
                <c:pt idx="122">
                  <c:v>53.976126281319182</c:v>
                </c:pt>
                <c:pt idx="123">
                  <c:v>50.314146961480454</c:v>
                </c:pt>
                <c:pt idx="124">
                  <c:v>56.545912868543347</c:v>
                </c:pt>
                <c:pt idx="125">
                  <c:v>61.271717444959272</c:v>
                </c:pt>
                <c:pt idx="126">
                  <c:v>64.970153558367571</c:v>
                </c:pt>
                <c:pt idx="127">
                  <c:v>65.31031906461385</c:v>
                </c:pt>
                <c:pt idx="128">
                  <c:v>64.3743944306255</c:v>
                </c:pt>
                <c:pt idx="129">
                  <c:v>64.915840042799971</c:v>
                </c:pt>
                <c:pt idx="130">
                  <c:v>67.466191121580522</c:v>
                </c:pt>
                <c:pt idx="131">
                  <c:v>65.439558453953225</c:v>
                </c:pt>
                <c:pt idx="132">
                  <c:v>60.999560652401364</c:v>
                </c:pt>
                <c:pt idx="133">
                  <c:v>64.266009804573855</c:v>
                </c:pt>
                <c:pt idx="134">
                  <c:v>63.774044123211262</c:v>
                </c:pt>
                <c:pt idx="135">
                  <c:v>68.420184960110362</c:v>
                </c:pt>
                <c:pt idx="136">
                  <c:v>58.213629663890067</c:v>
                </c:pt>
                <c:pt idx="137">
                  <c:v>61.040217573599556</c:v>
                </c:pt>
                <c:pt idx="138">
                  <c:v>48.249403159846359</c:v>
                </c:pt>
                <c:pt idx="139">
                  <c:v>52.653457012618084</c:v>
                </c:pt>
                <c:pt idx="140">
                  <c:v>52.197855348364293</c:v>
                </c:pt>
                <c:pt idx="141">
                  <c:v>47.716335204168466</c:v>
                </c:pt>
                <c:pt idx="142">
                  <c:v>49.472826880104833</c:v>
                </c:pt>
                <c:pt idx="143">
                  <c:v>47.457729996256347</c:v>
                </c:pt>
                <c:pt idx="144">
                  <c:v>45.082367286543317</c:v>
                </c:pt>
                <c:pt idx="145">
                  <c:v>45.058438661028958</c:v>
                </c:pt>
                <c:pt idx="146">
                  <c:v>40.696731299223437</c:v>
                </c:pt>
                <c:pt idx="147">
                  <c:v>34.631520371794011</c:v>
                </c:pt>
                <c:pt idx="148">
                  <c:v>31.523551770383406</c:v>
                </c:pt>
                <c:pt idx="149">
                  <c:v>31.677115088779217</c:v>
                </c:pt>
                <c:pt idx="150">
                  <c:v>34.405390960944288</c:v>
                </c:pt>
                <c:pt idx="151">
                  <c:v>29.771566115630705</c:v>
                </c:pt>
                <c:pt idx="152">
                  <c:v>35.660241659042313</c:v>
                </c:pt>
                <c:pt idx="153">
                  <c:v>30.08815088561559</c:v>
                </c:pt>
                <c:pt idx="154">
                  <c:v>29.260729125727977</c:v>
                </c:pt>
                <c:pt idx="155">
                  <c:v>36.310704207431783</c:v>
                </c:pt>
                <c:pt idx="156">
                  <c:v>30.76417952246868</c:v>
                </c:pt>
                <c:pt idx="157">
                  <c:v>29.835131525753937</c:v>
                </c:pt>
                <c:pt idx="158">
                  <c:v>26.984478069487949</c:v>
                </c:pt>
                <c:pt idx="159">
                  <c:v>30.114319284303676</c:v>
                </c:pt>
                <c:pt idx="160">
                  <c:v>33.555630532574924</c:v>
                </c:pt>
                <c:pt idx="161">
                  <c:v>30.08711852103319</c:v>
                </c:pt>
                <c:pt idx="162">
                  <c:v>35.882659875099932</c:v>
                </c:pt>
                <c:pt idx="163">
                  <c:v>34.219765151930261</c:v>
                </c:pt>
                <c:pt idx="164">
                  <c:v>32.102870459139837</c:v>
                </c:pt>
                <c:pt idx="165">
                  <c:v>36.070183099321952</c:v>
                </c:pt>
                <c:pt idx="166">
                  <c:v>35.584477184524729</c:v>
                </c:pt>
                <c:pt idx="167">
                  <c:v>37.519442385695115</c:v>
                </c:pt>
                <c:pt idx="168">
                  <c:v>47.095345824176079</c:v>
                </c:pt>
                <c:pt idx="169">
                  <c:v>49.965255312392088</c:v>
                </c:pt>
                <c:pt idx="170">
                  <c:v>45.045844099740407</c:v>
                </c:pt>
                <c:pt idx="171">
                  <c:v>45.336906604254288</c:v>
                </c:pt>
                <c:pt idx="172">
                  <c:v>37.336835959076353</c:v>
                </c:pt>
                <c:pt idx="173">
                  <c:v>35.420370126944334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649-A4FA-8990038CC5E4}"/>
            </c:ext>
          </c:extLst>
        </c:ser>
        <c:ser>
          <c:idx val="1"/>
          <c:order val="1"/>
          <c:tx>
            <c:strRef>
              <c:f>'Q3) RSI'!$K$3</c:f>
              <c:strCache>
                <c:ptCount val="1"/>
                <c:pt idx="0">
                  <c:v>Upper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 RSI'!$B$4:$B$191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RSI'!$K$4:$K$191</c:f>
              <c:numCache>
                <c:formatCode>General</c:formatCode>
                <c:ptCount val="18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649-A4FA-8990038CC5E4}"/>
            </c:ext>
          </c:extLst>
        </c:ser>
        <c:ser>
          <c:idx val="2"/>
          <c:order val="2"/>
          <c:tx>
            <c:strRef>
              <c:f>'Q3) RSI'!$L$3</c:f>
              <c:strCache>
                <c:ptCount val="1"/>
                <c:pt idx="0">
                  <c:v>Lower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'Q3) RSI'!$B$4:$B$191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RSI'!$L$4:$L$191</c:f>
              <c:numCache>
                <c:formatCode>General</c:formatCode>
                <c:ptCount val="18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A-4649-A4FA-8990038C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731616"/>
        <c:axId val="1008730656"/>
      </c:lineChart>
      <c:dateAx>
        <c:axId val="1008731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30656"/>
        <c:crosses val="autoZero"/>
        <c:auto val="1"/>
        <c:lblOffset val="100"/>
        <c:baseTimeUnit val="days"/>
      </c:dateAx>
      <c:valAx>
        <c:axId val="10087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Amazon's</a:t>
            </a:r>
            <a:r>
              <a:rPr lang="en-GB" b="1" baseline="0">
                <a:solidFill>
                  <a:sysClr val="windowText" lastClr="000000"/>
                </a:solidFill>
              </a:rPr>
              <a:t> Bollinger Bands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Bollinger Bands'!$C$3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Bollinger Bands'!$B$4:$B$191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Bollinger Bands'!$C$4:$C$191</c:f>
              <c:numCache>
                <c:formatCode>General</c:formatCode>
                <c:ptCount val="188"/>
                <c:pt idx="0">
                  <c:v>197.2</c:v>
                </c:pt>
                <c:pt idx="1">
                  <c:v>200</c:v>
                </c:pt>
                <c:pt idx="2">
                  <c:v>197.59</c:v>
                </c:pt>
                <c:pt idx="3">
                  <c:v>200</c:v>
                </c:pt>
                <c:pt idx="4">
                  <c:v>199.29</c:v>
                </c:pt>
                <c:pt idx="5">
                  <c:v>199.34</c:v>
                </c:pt>
                <c:pt idx="6">
                  <c:v>199.79</c:v>
                </c:pt>
                <c:pt idx="7">
                  <c:v>195.05</c:v>
                </c:pt>
                <c:pt idx="8">
                  <c:v>194.49</c:v>
                </c:pt>
                <c:pt idx="9">
                  <c:v>192.72</c:v>
                </c:pt>
                <c:pt idx="10">
                  <c:v>193.02</c:v>
                </c:pt>
                <c:pt idx="11">
                  <c:v>187.93</c:v>
                </c:pt>
                <c:pt idx="12">
                  <c:v>183.75</c:v>
                </c:pt>
                <c:pt idx="13">
                  <c:v>183.13</c:v>
                </c:pt>
                <c:pt idx="14">
                  <c:v>182.55</c:v>
                </c:pt>
                <c:pt idx="15">
                  <c:v>186.41</c:v>
                </c:pt>
                <c:pt idx="16">
                  <c:v>180.83</c:v>
                </c:pt>
                <c:pt idx="17">
                  <c:v>179.85</c:v>
                </c:pt>
                <c:pt idx="18">
                  <c:v>182.5</c:v>
                </c:pt>
                <c:pt idx="19">
                  <c:v>183.2</c:v>
                </c:pt>
                <c:pt idx="20">
                  <c:v>181.71</c:v>
                </c:pt>
                <c:pt idx="21">
                  <c:v>186.98</c:v>
                </c:pt>
                <c:pt idx="22">
                  <c:v>184.07</c:v>
                </c:pt>
                <c:pt idx="23">
                  <c:v>167.9</c:v>
                </c:pt>
                <c:pt idx="24">
                  <c:v>161.02000000000001</c:v>
                </c:pt>
                <c:pt idx="25">
                  <c:v>161.93</c:v>
                </c:pt>
                <c:pt idx="26">
                  <c:v>162.77000000000001</c:v>
                </c:pt>
                <c:pt idx="27">
                  <c:v>165.8</c:v>
                </c:pt>
                <c:pt idx="28">
                  <c:v>166.94</c:v>
                </c:pt>
                <c:pt idx="29">
                  <c:v>166.8</c:v>
                </c:pt>
                <c:pt idx="30">
                  <c:v>170.23</c:v>
                </c:pt>
                <c:pt idx="31">
                  <c:v>170.1</c:v>
                </c:pt>
                <c:pt idx="32">
                  <c:v>177.59</c:v>
                </c:pt>
                <c:pt idx="33">
                  <c:v>177.06</c:v>
                </c:pt>
                <c:pt idx="34">
                  <c:v>178.22</c:v>
                </c:pt>
                <c:pt idx="35">
                  <c:v>178.88</c:v>
                </c:pt>
                <c:pt idx="36">
                  <c:v>180.11</c:v>
                </c:pt>
                <c:pt idx="37">
                  <c:v>176.13</c:v>
                </c:pt>
                <c:pt idx="38">
                  <c:v>177.04</c:v>
                </c:pt>
                <c:pt idx="39">
                  <c:v>175.5</c:v>
                </c:pt>
                <c:pt idx="40">
                  <c:v>173.12</c:v>
                </c:pt>
                <c:pt idx="41">
                  <c:v>170.8</c:v>
                </c:pt>
                <c:pt idx="42">
                  <c:v>172.12</c:v>
                </c:pt>
                <c:pt idx="43">
                  <c:v>178.5</c:v>
                </c:pt>
                <c:pt idx="44">
                  <c:v>176.25</c:v>
                </c:pt>
                <c:pt idx="45">
                  <c:v>173.33</c:v>
                </c:pt>
                <c:pt idx="46">
                  <c:v>177.89</c:v>
                </c:pt>
                <c:pt idx="47">
                  <c:v>171.39</c:v>
                </c:pt>
                <c:pt idx="48">
                  <c:v>175.4</c:v>
                </c:pt>
                <c:pt idx="49">
                  <c:v>179.55</c:v>
                </c:pt>
                <c:pt idx="50">
                  <c:v>184.52</c:v>
                </c:pt>
                <c:pt idx="51">
                  <c:v>187</c:v>
                </c:pt>
                <c:pt idx="52">
                  <c:v>186.49</c:v>
                </c:pt>
                <c:pt idx="53">
                  <c:v>184.89</c:v>
                </c:pt>
                <c:pt idx="54">
                  <c:v>186.88</c:v>
                </c:pt>
                <c:pt idx="55">
                  <c:v>186.43</c:v>
                </c:pt>
                <c:pt idx="56">
                  <c:v>189.87</c:v>
                </c:pt>
                <c:pt idx="57">
                  <c:v>191.6</c:v>
                </c:pt>
                <c:pt idx="58">
                  <c:v>193.88</c:v>
                </c:pt>
                <c:pt idx="59">
                  <c:v>193.96</c:v>
                </c:pt>
                <c:pt idx="60">
                  <c:v>192.53</c:v>
                </c:pt>
                <c:pt idx="61">
                  <c:v>191.16</c:v>
                </c:pt>
                <c:pt idx="62">
                  <c:v>187.97</c:v>
                </c:pt>
                <c:pt idx="63">
                  <c:v>186.33</c:v>
                </c:pt>
                <c:pt idx="64">
                  <c:v>185.13</c:v>
                </c:pt>
                <c:pt idx="65">
                  <c:v>184.76</c:v>
                </c:pt>
                <c:pt idx="66">
                  <c:v>181.96</c:v>
                </c:pt>
                <c:pt idx="67">
                  <c:v>186.51</c:v>
                </c:pt>
                <c:pt idx="68">
                  <c:v>180.8</c:v>
                </c:pt>
                <c:pt idx="69">
                  <c:v>182.72</c:v>
                </c:pt>
                <c:pt idx="70">
                  <c:v>185.17</c:v>
                </c:pt>
                <c:pt idx="71">
                  <c:v>186.65</c:v>
                </c:pt>
                <c:pt idx="72">
                  <c:v>188.82</c:v>
                </c:pt>
                <c:pt idx="73">
                  <c:v>187.54</c:v>
                </c:pt>
                <c:pt idx="74">
                  <c:v>187.69</c:v>
                </c:pt>
                <c:pt idx="75">
                  <c:v>186.89</c:v>
                </c:pt>
                <c:pt idx="76">
                  <c:v>187.53</c:v>
                </c:pt>
                <c:pt idx="77">
                  <c:v>188.99</c:v>
                </c:pt>
                <c:pt idx="78">
                  <c:v>189.07</c:v>
                </c:pt>
                <c:pt idx="79">
                  <c:v>189.7</c:v>
                </c:pt>
                <c:pt idx="80">
                  <c:v>184.71</c:v>
                </c:pt>
                <c:pt idx="81">
                  <c:v>186.38</c:v>
                </c:pt>
                <c:pt idx="82">
                  <c:v>187.83</c:v>
                </c:pt>
                <c:pt idx="83">
                  <c:v>188.39</c:v>
                </c:pt>
                <c:pt idx="84">
                  <c:v>190.83</c:v>
                </c:pt>
                <c:pt idx="85">
                  <c:v>192.73</c:v>
                </c:pt>
                <c:pt idx="86">
                  <c:v>186.4</c:v>
                </c:pt>
                <c:pt idx="87">
                  <c:v>197.93</c:v>
                </c:pt>
                <c:pt idx="88">
                  <c:v>195.78</c:v>
                </c:pt>
                <c:pt idx="89">
                  <c:v>199.5</c:v>
                </c:pt>
                <c:pt idx="90">
                  <c:v>207.09</c:v>
                </c:pt>
                <c:pt idx="91">
                  <c:v>210.05</c:v>
                </c:pt>
                <c:pt idx="92">
                  <c:v>208.18</c:v>
                </c:pt>
                <c:pt idx="93">
                  <c:v>206.84</c:v>
                </c:pt>
                <c:pt idx="94">
                  <c:v>208.91</c:v>
                </c:pt>
                <c:pt idx="95">
                  <c:v>214.1</c:v>
                </c:pt>
                <c:pt idx="96">
                  <c:v>211.48</c:v>
                </c:pt>
                <c:pt idx="97">
                  <c:v>202.61</c:v>
                </c:pt>
                <c:pt idx="98">
                  <c:v>201.7</c:v>
                </c:pt>
                <c:pt idx="99">
                  <c:v>204.61</c:v>
                </c:pt>
                <c:pt idx="100">
                  <c:v>202.88</c:v>
                </c:pt>
                <c:pt idx="101">
                  <c:v>198.38</c:v>
                </c:pt>
                <c:pt idx="102">
                  <c:v>197.12</c:v>
                </c:pt>
                <c:pt idx="103">
                  <c:v>201.45</c:v>
                </c:pt>
                <c:pt idx="104">
                  <c:v>207.86</c:v>
                </c:pt>
                <c:pt idx="105">
                  <c:v>205.74</c:v>
                </c:pt>
                <c:pt idx="106">
                  <c:v>207.89</c:v>
                </c:pt>
                <c:pt idx="107">
                  <c:v>210.71</c:v>
                </c:pt>
                <c:pt idx="108">
                  <c:v>213.44</c:v>
                </c:pt>
                <c:pt idx="109">
                  <c:v>218.16</c:v>
                </c:pt>
                <c:pt idx="110">
                  <c:v>220.55</c:v>
                </c:pt>
                <c:pt idx="111">
                  <c:v>227.03</c:v>
                </c:pt>
                <c:pt idx="112">
                  <c:v>226.09</c:v>
                </c:pt>
                <c:pt idx="113">
                  <c:v>225.04</c:v>
                </c:pt>
                <c:pt idx="114">
                  <c:v>230.26</c:v>
                </c:pt>
                <c:pt idx="115">
                  <c:v>228.97</c:v>
                </c:pt>
                <c:pt idx="116">
                  <c:v>227.46</c:v>
                </c:pt>
                <c:pt idx="117">
                  <c:v>232.93</c:v>
                </c:pt>
                <c:pt idx="118">
                  <c:v>231.15</c:v>
                </c:pt>
                <c:pt idx="119">
                  <c:v>220.52</c:v>
                </c:pt>
                <c:pt idx="120">
                  <c:v>223.29</c:v>
                </c:pt>
                <c:pt idx="121">
                  <c:v>224.92</c:v>
                </c:pt>
                <c:pt idx="122">
                  <c:v>225.06</c:v>
                </c:pt>
                <c:pt idx="123">
                  <c:v>229.05</c:v>
                </c:pt>
                <c:pt idx="124">
                  <c:v>227.05</c:v>
                </c:pt>
                <c:pt idx="125">
                  <c:v>223.75</c:v>
                </c:pt>
                <c:pt idx="126">
                  <c:v>221.3</c:v>
                </c:pt>
                <c:pt idx="127">
                  <c:v>219.39</c:v>
                </c:pt>
                <c:pt idx="128">
                  <c:v>220.22</c:v>
                </c:pt>
                <c:pt idx="129">
                  <c:v>224.19</c:v>
                </c:pt>
                <c:pt idx="130">
                  <c:v>227.61</c:v>
                </c:pt>
                <c:pt idx="131">
                  <c:v>222.11</c:v>
                </c:pt>
                <c:pt idx="132">
                  <c:v>222.13</c:v>
                </c:pt>
                <c:pt idx="133">
                  <c:v>218.94</c:v>
                </c:pt>
                <c:pt idx="134">
                  <c:v>218.46</c:v>
                </c:pt>
                <c:pt idx="135">
                  <c:v>217.76</c:v>
                </c:pt>
                <c:pt idx="136">
                  <c:v>223.35</c:v>
                </c:pt>
                <c:pt idx="137">
                  <c:v>220.66</c:v>
                </c:pt>
                <c:pt idx="138">
                  <c:v>225.94</c:v>
                </c:pt>
                <c:pt idx="139">
                  <c:v>230.71</c:v>
                </c:pt>
                <c:pt idx="140">
                  <c:v>235.01</c:v>
                </c:pt>
                <c:pt idx="141">
                  <c:v>235.42</c:v>
                </c:pt>
                <c:pt idx="142">
                  <c:v>234.85</c:v>
                </c:pt>
                <c:pt idx="143">
                  <c:v>235.42</c:v>
                </c:pt>
                <c:pt idx="144">
                  <c:v>238.15</c:v>
                </c:pt>
                <c:pt idx="145">
                  <c:v>237.07</c:v>
                </c:pt>
                <c:pt idx="146">
                  <c:v>234.64</c:v>
                </c:pt>
                <c:pt idx="147">
                  <c:v>237.68</c:v>
                </c:pt>
                <c:pt idx="148">
                  <c:v>237.42</c:v>
                </c:pt>
                <c:pt idx="149">
                  <c:v>242.06</c:v>
                </c:pt>
                <c:pt idx="150">
                  <c:v>236.17</c:v>
                </c:pt>
                <c:pt idx="151">
                  <c:v>238.83</c:v>
                </c:pt>
                <c:pt idx="152">
                  <c:v>229.15</c:v>
                </c:pt>
                <c:pt idx="153">
                  <c:v>233.14</c:v>
                </c:pt>
                <c:pt idx="154">
                  <c:v>232.76</c:v>
                </c:pt>
                <c:pt idx="155">
                  <c:v>228.93</c:v>
                </c:pt>
                <c:pt idx="156">
                  <c:v>230.37</c:v>
                </c:pt>
                <c:pt idx="157">
                  <c:v>228.68</c:v>
                </c:pt>
                <c:pt idx="158">
                  <c:v>226.65</c:v>
                </c:pt>
                <c:pt idx="159">
                  <c:v>226.63</c:v>
                </c:pt>
                <c:pt idx="160">
                  <c:v>222.88</c:v>
                </c:pt>
                <c:pt idx="161">
                  <c:v>216.58</c:v>
                </c:pt>
                <c:pt idx="162">
                  <c:v>212.71</c:v>
                </c:pt>
                <c:pt idx="163">
                  <c:v>212.8</c:v>
                </c:pt>
                <c:pt idx="164">
                  <c:v>214.35</c:v>
                </c:pt>
                <c:pt idx="165">
                  <c:v>208.74</c:v>
                </c:pt>
                <c:pt idx="166">
                  <c:v>212.28</c:v>
                </c:pt>
                <c:pt idx="167">
                  <c:v>205.02</c:v>
                </c:pt>
                <c:pt idx="168">
                  <c:v>203.8</c:v>
                </c:pt>
                <c:pt idx="169">
                  <c:v>208.36</c:v>
                </c:pt>
                <c:pt idx="170">
                  <c:v>200.7</c:v>
                </c:pt>
                <c:pt idx="171">
                  <c:v>199.25</c:v>
                </c:pt>
                <c:pt idx="172">
                  <c:v>194.54</c:v>
                </c:pt>
                <c:pt idx="173">
                  <c:v>196.59</c:v>
                </c:pt>
                <c:pt idx="174">
                  <c:v>198.89</c:v>
                </c:pt>
                <c:pt idx="175">
                  <c:v>193.89</c:v>
                </c:pt>
                <c:pt idx="176">
                  <c:v>197.95</c:v>
                </c:pt>
                <c:pt idx="177">
                  <c:v>195.74</c:v>
                </c:pt>
                <c:pt idx="178">
                  <c:v>192.82</c:v>
                </c:pt>
                <c:pt idx="179">
                  <c:v>195.54</c:v>
                </c:pt>
                <c:pt idx="180">
                  <c:v>194.95</c:v>
                </c:pt>
                <c:pt idx="181">
                  <c:v>196.21</c:v>
                </c:pt>
                <c:pt idx="182">
                  <c:v>203.26</c:v>
                </c:pt>
                <c:pt idx="183">
                  <c:v>205.71</c:v>
                </c:pt>
                <c:pt idx="184">
                  <c:v>201.13</c:v>
                </c:pt>
                <c:pt idx="185">
                  <c:v>201.36</c:v>
                </c:pt>
                <c:pt idx="186">
                  <c:v>192.72</c:v>
                </c:pt>
                <c:pt idx="187">
                  <c:v>190.26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A-434B-85D4-410F43E9CCA0}"/>
            </c:ext>
          </c:extLst>
        </c:ser>
        <c:ser>
          <c:idx val="1"/>
          <c:order val="1"/>
          <c:tx>
            <c:strRef>
              <c:f>'Q3) Bollinger Bands'!$D$3</c:f>
              <c:strCache>
                <c:ptCount val="1"/>
                <c:pt idx="0">
                  <c:v>20 Day MA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 Bollinger Bands'!$B$4:$B$191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Bollinger Bands'!$D$4:$D$191</c:f>
              <c:numCache>
                <c:formatCode>General</c:formatCode>
                <c:ptCount val="188"/>
                <c:pt idx="19">
                  <c:v>190.93199999999996</c:v>
                </c:pt>
                <c:pt idx="20">
                  <c:v>190.15749999999997</c:v>
                </c:pt>
                <c:pt idx="21">
                  <c:v>189.50650000000002</c:v>
                </c:pt>
                <c:pt idx="22">
                  <c:v>188.8305</c:v>
                </c:pt>
                <c:pt idx="23">
                  <c:v>187.22550000000001</c:v>
                </c:pt>
                <c:pt idx="24">
                  <c:v>185.31200000000001</c:v>
                </c:pt>
                <c:pt idx="25">
                  <c:v>183.44149999999999</c:v>
                </c:pt>
                <c:pt idx="26">
                  <c:v>181.59049999999999</c:v>
                </c:pt>
                <c:pt idx="27">
                  <c:v>180.12799999999999</c:v>
                </c:pt>
                <c:pt idx="28">
                  <c:v>178.75050000000002</c:v>
                </c:pt>
                <c:pt idx="29">
                  <c:v>177.45450000000002</c:v>
                </c:pt>
                <c:pt idx="30">
                  <c:v>176.315</c:v>
                </c:pt>
                <c:pt idx="31">
                  <c:v>175.42350000000002</c:v>
                </c:pt>
                <c:pt idx="32">
                  <c:v>175.11550000000003</c:v>
                </c:pt>
                <c:pt idx="33">
                  <c:v>174.81200000000004</c:v>
                </c:pt>
                <c:pt idx="34">
                  <c:v>174.59550000000002</c:v>
                </c:pt>
                <c:pt idx="35">
                  <c:v>174.21900000000002</c:v>
                </c:pt>
                <c:pt idx="36">
                  <c:v>174.18300000000002</c:v>
                </c:pt>
                <c:pt idx="37">
                  <c:v>173.99700000000001</c:v>
                </c:pt>
                <c:pt idx="38">
                  <c:v>173.72399999999999</c:v>
                </c:pt>
                <c:pt idx="39">
                  <c:v>173.339</c:v>
                </c:pt>
                <c:pt idx="40">
                  <c:v>172.90949999999998</c:v>
                </c:pt>
                <c:pt idx="41">
                  <c:v>172.10050000000001</c:v>
                </c:pt>
                <c:pt idx="42">
                  <c:v>171.50299999999999</c:v>
                </c:pt>
                <c:pt idx="43">
                  <c:v>172.03299999999999</c:v>
                </c:pt>
                <c:pt idx="44">
                  <c:v>172.7945</c:v>
                </c:pt>
                <c:pt idx="45">
                  <c:v>173.36449999999999</c:v>
                </c:pt>
                <c:pt idx="46">
                  <c:v>174.12049999999999</c:v>
                </c:pt>
                <c:pt idx="47">
                  <c:v>174.4</c:v>
                </c:pt>
                <c:pt idx="48">
                  <c:v>174.82300000000001</c:v>
                </c:pt>
                <c:pt idx="49">
                  <c:v>175.4605</c:v>
                </c:pt>
                <c:pt idx="50">
                  <c:v>176.17500000000001</c:v>
                </c:pt>
                <c:pt idx="51">
                  <c:v>177.02</c:v>
                </c:pt>
                <c:pt idx="52">
                  <c:v>177.465</c:v>
                </c:pt>
                <c:pt idx="53">
                  <c:v>177.85649999999998</c:v>
                </c:pt>
                <c:pt idx="54">
                  <c:v>178.28949999999998</c:v>
                </c:pt>
                <c:pt idx="55">
                  <c:v>178.667</c:v>
                </c:pt>
                <c:pt idx="56">
                  <c:v>179.15499999999997</c:v>
                </c:pt>
                <c:pt idx="57">
                  <c:v>179.92849999999996</c:v>
                </c:pt>
                <c:pt idx="58">
                  <c:v>180.77049999999997</c:v>
                </c:pt>
                <c:pt idx="59">
                  <c:v>181.69349999999997</c:v>
                </c:pt>
                <c:pt idx="60">
                  <c:v>182.66400000000002</c:v>
                </c:pt>
                <c:pt idx="61">
                  <c:v>183.68199999999999</c:v>
                </c:pt>
                <c:pt idx="62">
                  <c:v>184.47449999999998</c:v>
                </c:pt>
                <c:pt idx="63">
                  <c:v>184.86599999999999</c:v>
                </c:pt>
                <c:pt idx="64">
                  <c:v>185.31</c:v>
                </c:pt>
                <c:pt idx="65">
                  <c:v>185.88150000000002</c:v>
                </c:pt>
                <c:pt idx="66">
                  <c:v>186.08499999999998</c:v>
                </c:pt>
                <c:pt idx="67">
                  <c:v>186.84100000000004</c:v>
                </c:pt>
                <c:pt idx="68">
                  <c:v>187.11100000000002</c:v>
                </c:pt>
                <c:pt idx="69">
                  <c:v>187.26949999999999</c:v>
                </c:pt>
                <c:pt idx="70">
                  <c:v>187.30200000000002</c:v>
                </c:pt>
                <c:pt idx="71">
                  <c:v>187.28450000000004</c:v>
                </c:pt>
                <c:pt idx="72">
                  <c:v>187.40100000000004</c:v>
                </c:pt>
                <c:pt idx="73">
                  <c:v>187.53350000000003</c:v>
                </c:pt>
                <c:pt idx="74">
                  <c:v>187.57400000000001</c:v>
                </c:pt>
                <c:pt idx="75">
                  <c:v>187.59700000000001</c:v>
                </c:pt>
                <c:pt idx="76">
                  <c:v>187.48000000000002</c:v>
                </c:pt>
                <c:pt idx="77">
                  <c:v>187.34950000000003</c:v>
                </c:pt>
                <c:pt idx="78">
                  <c:v>187.10900000000004</c:v>
                </c:pt>
                <c:pt idx="79">
                  <c:v>186.89600000000002</c:v>
                </c:pt>
                <c:pt idx="80">
                  <c:v>186.505</c:v>
                </c:pt>
                <c:pt idx="81">
                  <c:v>186.26600000000002</c:v>
                </c:pt>
                <c:pt idx="82">
                  <c:v>186.25899999999999</c:v>
                </c:pt>
                <c:pt idx="83">
                  <c:v>186.36200000000002</c:v>
                </c:pt>
                <c:pt idx="84">
                  <c:v>186.64700000000002</c:v>
                </c:pt>
                <c:pt idx="85">
                  <c:v>187.0455</c:v>
                </c:pt>
                <c:pt idx="86">
                  <c:v>187.26749999999998</c:v>
                </c:pt>
                <c:pt idx="87">
                  <c:v>187.83849999999998</c:v>
                </c:pt>
                <c:pt idx="88">
                  <c:v>188.58750000000001</c:v>
                </c:pt>
                <c:pt idx="89">
                  <c:v>189.42649999999998</c:v>
                </c:pt>
                <c:pt idx="90">
                  <c:v>190.52250000000001</c:v>
                </c:pt>
                <c:pt idx="91">
                  <c:v>191.69250000000002</c:v>
                </c:pt>
                <c:pt idx="92">
                  <c:v>192.66050000000001</c:v>
                </c:pt>
                <c:pt idx="93">
                  <c:v>193.62550000000002</c:v>
                </c:pt>
                <c:pt idx="94">
                  <c:v>194.6865</c:v>
                </c:pt>
                <c:pt idx="95">
                  <c:v>196.047</c:v>
                </c:pt>
                <c:pt idx="96">
                  <c:v>197.24450000000002</c:v>
                </c:pt>
                <c:pt idx="97">
                  <c:v>197.9255</c:v>
                </c:pt>
                <c:pt idx="98">
                  <c:v>198.55700000000002</c:v>
                </c:pt>
                <c:pt idx="99">
                  <c:v>199.30250000000001</c:v>
                </c:pt>
                <c:pt idx="100">
                  <c:v>200.21100000000001</c:v>
                </c:pt>
                <c:pt idx="101">
                  <c:v>200.81100000000001</c:v>
                </c:pt>
                <c:pt idx="102">
                  <c:v>201.27549999999999</c:v>
                </c:pt>
                <c:pt idx="103">
                  <c:v>201.92849999999999</c:v>
                </c:pt>
                <c:pt idx="104">
                  <c:v>202.78</c:v>
                </c:pt>
                <c:pt idx="105">
                  <c:v>203.43049999999999</c:v>
                </c:pt>
                <c:pt idx="106">
                  <c:v>204.505</c:v>
                </c:pt>
                <c:pt idx="107">
                  <c:v>205.14399999999995</c:v>
                </c:pt>
                <c:pt idx="108">
                  <c:v>206.02699999999999</c:v>
                </c:pt>
                <c:pt idx="109">
                  <c:v>206.95999999999998</c:v>
                </c:pt>
                <c:pt idx="110">
                  <c:v>207.63299999999998</c:v>
                </c:pt>
                <c:pt idx="111">
                  <c:v>208.48199999999997</c:v>
                </c:pt>
                <c:pt idx="112">
                  <c:v>209.3775</c:v>
                </c:pt>
                <c:pt idx="113">
                  <c:v>210.28750000000005</c:v>
                </c:pt>
                <c:pt idx="114">
                  <c:v>211.35500000000002</c:v>
                </c:pt>
                <c:pt idx="115">
                  <c:v>212.0985</c:v>
                </c:pt>
                <c:pt idx="116">
                  <c:v>212.89749999999998</c:v>
                </c:pt>
                <c:pt idx="117">
                  <c:v>214.41350000000003</c:v>
                </c:pt>
                <c:pt idx="118">
                  <c:v>215.88600000000002</c:v>
                </c:pt>
                <c:pt idx="119">
                  <c:v>216.6815</c:v>
                </c:pt>
                <c:pt idx="120">
                  <c:v>217.702</c:v>
                </c:pt>
                <c:pt idx="121">
                  <c:v>219.029</c:v>
                </c:pt>
                <c:pt idx="122">
                  <c:v>220.42600000000002</c:v>
                </c:pt>
                <c:pt idx="123">
                  <c:v>221.80600000000004</c:v>
                </c:pt>
                <c:pt idx="124">
                  <c:v>222.76549999999997</c:v>
                </c:pt>
                <c:pt idx="125">
                  <c:v>223.666</c:v>
                </c:pt>
                <c:pt idx="126">
                  <c:v>224.33650000000003</c:v>
                </c:pt>
                <c:pt idx="127">
                  <c:v>224.77050000000003</c:v>
                </c:pt>
                <c:pt idx="128">
                  <c:v>225.10950000000008</c:v>
                </c:pt>
                <c:pt idx="129">
                  <c:v>225.411</c:v>
                </c:pt>
                <c:pt idx="130">
                  <c:v>225.76399999999998</c:v>
                </c:pt>
                <c:pt idx="131">
                  <c:v>225.51799999999997</c:v>
                </c:pt>
                <c:pt idx="132">
                  <c:v>225.32000000000002</c:v>
                </c:pt>
                <c:pt idx="133">
                  <c:v>225.01500000000001</c:v>
                </c:pt>
                <c:pt idx="134">
                  <c:v>224.42500000000001</c:v>
                </c:pt>
                <c:pt idx="135">
                  <c:v>223.86449999999999</c:v>
                </c:pt>
                <c:pt idx="136">
                  <c:v>223.65900000000002</c:v>
                </c:pt>
                <c:pt idx="137">
                  <c:v>223.04550000000003</c:v>
                </c:pt>
                <c:pt idx="138">
                  <c:v>222.785</c:v>
                </c:pt>
                <c:pt idx="139">
                  <c:v>223.29450000000003</c:v>
                </c:pt>
                <c:pt idx="140">
                  <c:v>223.88050000000004</c:v>
                </c:pt>
                <c:pt idx="141">
                  <c:v>224.40550000000002</c:v>
                </c:pt>
                <c:pt idx="142">
                  <c:v>224.89500000000004</c:v>
                </c:pt>
                <c:pt idx="143">
                  <c:v>225.21350000000007</c:v>
                </c:pt>
                <c:pt idx="144">
                  <c:v>225.76849999999999</c:v>
                </c:pt>
                <c:pt idx="145">
                  <c:v>226.43450000000001</c:v>
                </c:pt>
                <c:pt idx="146">
                  <c:v>227.10150000000004</c:v>
                </c:pt>
                <c:pt idx="147">
                  <c:v>228.01600000000002</c:v>
                </c:pt>
                <c:pt idx="148">
                  <c:v>228.87600000000003</c:v>
                </c:pt>
                <c:pt idx="149">
                  <c:v>229.76950000000005</c:v>
                </c:pt>
                <c:pt idx="150">
                  <c:v>230.19750000000005</c:v>
                </c:pt>
                <c:pt idx="151">
                  <c:v>231.0335</c:v>
                </c:pt>
                <c:pt idx="152">
                  <c:v>231.38449999999997</c:v>
                </c:pt>
                <c:pt idx="153">
                  <c:v>232.09450000000001</c:v>
                </c:pt>
                <c:pt idx="154">
                  <c:v>232.80950000000001</c:v>
                </c:pt>
                <c:pt idx="155">
                  <c:v>233.36800000000002</c:v>
                </c:pt>
                <c:pt idx="156">
                  <c:v>233.71899999999999</c:v>
                </c:pt>
                <c:pt idx="157">
                  <c:v>234.12000000000003</c:v>
                </c:pt>
                <c:pt idx="158">
                  <c:v>234.15549999999999</c:v>
                </c:pt>
                <c:pt idx="159">
                  <c:v>233.95149999999995</c:v>
                </c:pt>
                <c:pt idx="160">
                  <c:v>233.34499999999997</c:v>
                </c:pt>
                <c:pt idx="161">
                  <c:v>232.40299999999996</c:v>
                </c:pt>
                <c:pt idx="162">
                  <c:v>231.29599999999996</c:v>
                </c:pt>
                <c:pt idx="163">
                  <c:v>230.16500000000002</c:v>
                </c:pt>
                <c:pt idx="164">
                  <c:v>228.97499999999999</c:v>
                </c:pt>
                <c:pt idx="165">
                  <c:v>227.55850000000001</c:v>
                </c:pt>
                <c:pt idx="166">
                  <c:v>226.44050000000001</c:v>
                </c:pt>
                <c:pt idx="167">
                  <c:v>224.80750000000003</c:v>
                </c:pt>
                <c:pt idx="168">
                  <c:v>223.12650000000002</c:v>
                </c:pt>
                <c:pt idx="169">
                  <c:v>221.44149999999999</c:v>
                </c:pt>
                <c:pt idx="170">
                  <c:v>219.66799999999998</c:v>
                </c:pt>
                <c:pt idx="171">
                  <c:v>217.68900000000002</c:v>
                </c:pt>
                <c:pt idx="172">
                  <c:v>215.95850000000004</c:v>
                </c:pt>
                <c:pt idx="173">
                  <c:v>214.131</c:v>
                </c:pt>
                <c:pt idx="174">
                  <c:v>212.4375</c:v>
                </c:pt>
                <c:pt idx="175">
                  <c:v>210.68549999999999</c:v>
                </c:pt>
                <c:pt idx="176">
                  <c:v>209.06450000000001</c:v>
                </c:pt>
                <c:pt idx="177">
                  <c:v>207.41749999999996</c:v>
                </c:pt>
                <c:pt idx="178">
                  <c:v>205.72599999999997</c:v>
                </c:pt>
                <c:pt idx="179">
                  <c:v>204.17149999999998</c:v>
                </c:pt>
                <c:pt idx="180">
                  <c:v>202.77499999999998</c:v>
                </c:pt>
                <c:pt idx="181">
                  <c:v>201.75649999999999</c:v>
                </c:pt>
                <c:pt idx="182">
                  <c:v>201.28399999999996</c:v>
                </c:pt>
                <c:pt idx="183">
                  <c:v>200.92949999999996</c:v>
                </c:pt>
                <c:pt idx="184">
                  <c:v>200.26849999999996</c:v>
                </c:pt>
                <c:pt idx="185">
                  <c:v>199.89949999999996</c:v>
                </c:pt>
                <c:pt idx="186">
                  <c:v>198.92150000000001</c:v>
                </c:pt>
                <c:pt idx="187">
                  <c:v>198.18350000000001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A-434B-85D4-410F43E9CCA0}"/>
            </c:ext>
          </c:extLst>
        </c:ser>
        <c:ser>
          <c:idx val="3"/>
          <c:order val="2"/>
          <c:tx>
            <c:strRef>
              <c:f>'Q3) Bollinger Bands'!$F$3</c:f>
              <c:strCache>
                <c:ptCount val="1"/>
                <c:pt idx="0">
                  <c:v>Upper Band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'Q3) Bollinger Bands'!$B$4:$B$191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Bollinger Bands'!$F$4:$F$191</c:f>
              <c:numCache>
                <c:formatCode>General</c:formatCode>
                <c:ptCount val="188"/>
                <c:pt idx="19">
                  <c:v>205.95603071573561</c:v>
                </c:pt>
                <c:pt idx="20">
                  <c:v>205.4162339959085</c:v>
                </c:pt>
                <c:pt idx="21">
                  <c:v>204.09332357832793</c:v>
                </c:pt>
                <c:pt idx="22">
                  <c:v>203.08943105168976</c:v>
                </c:pt>
                <c:pt idx="23">
                  <c:v>203.30139823961719</c:v>
                </c:pt>
                <c:pt idx="24">
                  <c:v>204.2051082951597</c:v>
                </c:pt>
                <c:pt idx="25">
                  <c:v>203.83483252754309</c:v>
                </c:pt>
                <c:pt idx="26">
                  <c:v>202.45084513011153</c:v>
                </c:pt>
                <c:pt idx="27">
                  <c:v>201.11614261735218</c:v>
                </c:pt>
                <c:pt idx="28">
                  <c:v>199.38308177074106</c:v>
                </c:pt>
                <c:pt idx="29">
                  <c:v>197.64395266586911</c:v>
                </c:pt>
                <c:pt idx="30">
                  <c:v>195.34464944224501</c:v>
                </c:pt>
                <c:pt idx="31">
                  <c:v>193.82217532416971</c:v>
                </c:pt>
                <c:pt idx="32">
                  <c:v>193.12949628359192</c:v>
                </c:pt>
                <c:pt idx="33">
                  <c:v>192.45823663471683</c:v>
                </c:pt>
                <c:pt idx="34">
                  <c:v>191.94576949585934</c:v>
                </c:pt>
                <c:pt idx="35">
                  <c:v>190.79952618046403</c:v>
                </c:pt>
                <c:pt idx="36">
                  <c:v>190.70611567407758</c:v>
                </c:pt>
                <c:pt idx="37">
                  <c:v>190.3342188575657</c:v>
                </c:pt>
                <c:pt idx="38">
                  <c:v>189.64000108464168</c:v>
                </c:pt>
                <c:pt idx="39">
                  <c:v>188.6509202274774</c:v>
                </c:pt>
                <c:pt idx="40">
                  <c:v>187.70598389954426</c:v>
                </c:pt>
                <c:pt idx="41">
                  <c:v>185.34577399331152</c:v>
                </c:pt>
                <c:pt idx="42">
                  <c:v>183.49350870261009</c:v>
                </c:pt>
                <c:pt idx="43">
                  <c:v>184.28712343061025</c:v>
                </c:pt>
                <c:pt idx="44">
                  <c:v>184.0164343017897</c:v>
                </c:pt>
                <c:pt idx="45">
                  <c:v>183.35320409380938</c:v>
                </c:pt>
                <c:pt idx="46">
                  <c:v>182.95504338616914</c:v>
                </c:pt>
                <c:pt idx="47">
                  <c:v>182.44456011031187</c:v>
                </c:pt>
                <c:pt idx="48">
                  <c:v>182.06564883210993</c:v>
                </c:pt>
                <c:pt idx="49">
                  <c:v>181.93333709048821</c:v>
                </c:pt>
                <c:pt idx="50">
                  <c:v>183.33512202189468</c:v>
                </c:pt>
                <c:pt idx="51">
                  <c:v>185.09223180513231</c:v>
                </c:pt>
                <c:pt idx="52">
                  <c:v>186.58305496341131</c:v>
                </c:pt>
                <c:pt idx="53">
                  <c:v>187.55523627145092</c:v>
                </c:pt>
                <c:pt idx="54">
                  <c:v>188.79616650525423</c:v>
                </c:pt>
                <c:pt idx="55">
                  <c:v>189.78759843145522</c:v>
                </c:pt>
                <c:pt idx="56">
                  <c:v>191.34717782022554</c:v>
                </c:pt>
                <c:pt idx="57">
                  <c:v>193.22547278568157</c:v>
                </c:pt>
                <c:pt idx="58">
                  <c:v>195.36658235109678</c:v>
                </c:pt>
                <c:pt idx="59">
                  <c:v>197.19299306471527</c:v>
                </c:pt>
                <c:pt idx="60">
                  <c:v>198.33294535126896</c:v>
                </c:pt>
                <c:pt idx="61">
                  <c:v>198.73909358968126</c:v>
                </c:pt>
                <c:pt idx="62">
                  <c:v>198.6095426432436</c:v>
                </c:pt>
                <c:pt idx="63">
                  <c:v>198.73554315644247</c:v>
                </c:pt>
                <c:pt idx="64">
                  <c:v>198.57349640336611</c:v>
                </c:pt>
                <c:pt idx="65">
                  <c:v>197.89790505834904</c:v>
                </c:pt>
                <c:pt idx="66">
                  <c:v>197.66135794012496</c:v>
                </c:pt>
                <c:pt idx="67">
                  <c:v>196.1244224632718</c:v>
                </c:pt>
                <c:pt idx="68">
                  <c:v>195.23508219917471</c:v>
                </c:pt>
                <c:pt idx="69">
                  <c:v>194.87992353064462</c:v>
                </c:pt>
                <c:pt idx="70">
                  <c:v>194.8684094244858</c:v>
                </c:pt>
                <c:pt idx="71">
                  <c:v>194.85546802543149</c:v>
                </c:pt>
                <c:pt idx="72">
                  <c:v>194.99217188096253</c:v>
                </c:pt>
                <c:pt idx="73">
                  <c:v>195.03207607535558</c:v>
                </c:pt>
                <c:pt idx="74">
                  <c:v>195.06646189600974</c:v>
                </c:pt>
                <c:pt idx="75">
                  <c:v>195.07748999239462</c:v>
                </c:pt>
                <c:pt idx="76">
                  <c:v>194.8836036744562</c:v>
                </c:pt>
                <c:pt idx="77">
                  <c:v>194.53616154834961</c:v>
                </c:pt>
                <c:pt idx="78">
                  <c:v>193.67019982609091</c:v>
                </c:pt>
                <c:pt idx="79">
                  <c:v>192.76032712521896</c:v>
                </c:pt>
                <c:pt idx="80">
                  <c:v>191.8031247923949</c:v>
                </c:pt>
                <c:pt idx="81">
                  <c:v>191.09000314218281</c:v>
                </c:pt>
                <c:pt idx="82">
                  <c:v>191.07298795179213</c:v>
                </c:pt>
                <c:pt idx="83">
                  <c:v>191.26962500175949</c:v>
                </c:pt>
                <c:pt idx="84">
                  <c:v>191.90304253767937</c:v>
                </c:pt>
                <c:pt idx="85">
                  <c:v>192.87626225043113</c:v>
                </c:pt>
                <c:pt idx="86">
                  <c:v>192.59978843931006</c:v>
                </c:pt>
                <c:pt idx="87">
                  <c:v>194.97111530244212</c:v>
                </c:pt>
                <c:pt idx="88">
                  <c:v>195.75407996683583</c:v>
                </c:pt>
                <c:pt idx="89">
                  <c:v>197.56395149553009</c:v>
                </c:pt>
                <c:pt idx="90">
                  <c:v>201.61439533421873</c:v>
                </c:pt>
                <c:pt idx="91">
                  <c:v>205.63480347954706</c:v>
                </c:pt>
                <c:pt idx="92">
                  <c:v>208.34279370307399</c:v>
                </c:pt>
                <c:pt idx="93">
                  <c:v>210.32345004752003</c:v>
                </c:pt>
                <c:pt idx="94">
                  <c:v>212.45858725116884</c:v>
                </c:pt>
                <c:pt idx="95">
                  <c:v>215.40160244462473</c:v>
                </c:pt>
                <c:pt idx="96">
                  <c:v>217.33016440864833</c:v>
                </c:pt>
                <c:pt idx="97">
                  <c:v>217.75470597184074</c:v>
                </c:pt>
                <c:pt idx="98">
                  <c:v>217.99943227149268</c:v>
                </c:pt>
                <c:pt idx="99">
                  <c:v>218.45625887253905</c:v>
                </c:pt>
                <c:pt idx="100">
                  <c:v>218.13461441462661</c:v>
                </c:pt>
                <c:pt idx="101">
                  <c:v>217.54936928484341</c:v>
                </c:pt>
                <c:pt idx="102">
                  <c:v>216.98083730933533</c:v>
                </c:pt>
                <c:pt idx="103">
                  <c:v>216.41689720894655</c:v>
                </c:pt>
                <c:pt idx="104">
                  <c:v>216.5035471860748</c:v>
                </c:pt>
                <c:pt idx="105">
                  <c:v>216.35856734447023</c:v>
                </c:pt>
                <c:pt idx="106">
                  <c:v>214.77144098635529</c:v>
                </c:pt>
                <c:pt idx="107">
                  <c:v>215.2773641735449</c:v>
                </c:pt>
                <c:pt idx="108">
                  <c:v>215.79590254031152</c:v>
                </c:pt>
                <c:pt idx="109">
                  <c:v>217.62719121517245</c:v>
                </c:pt>
                <c:pt idx="110">
                  <c:v>219.91143826859872</c:v>
                </c:pt>
                <c:pt idx="111">
                  <c:v>223.50546179182831</c:v>
                </c:pt>
                <c:pt idx="112">
                  <c:v>226.33570233149106</c:v>
                </c:pt>
                <c:pt idx="113">
                  <c:v>228.57365222396163</c:v>
                </c:pt>
                <c:pt idx="114">
                  <c:v>231.68145722101852</c:v>
                </c:pt>
                <c:pt idx="115">
                  <c:v>233.88323852566469</c:v>
                </c:pt>
                <c:pt idx="116">
                  <c:v>235.73355447993424</c:v>
                </c:pt>
                <c:pt idx="117">
                  <c:v>238.37205568531454</c:v>
                </c:pt>
                <c:pt idx="118">
                  <c:v>240.17232311664978</c:v>
                </c:pt>
                <c:pt idx="119">
                  <c:v>240.44941492748154</c:v>
                </c:pt>
                <c:pt idx="120">
                  <c:v>240.71551053986377</c:v>
                </c:pt>
                <c:pt idx="121">
                  <c:v>240.34982836348678</c:v>
                </c:pt>
                <c:pt idx="122">
                  <c:v>239.21334557313011</c:v>
                </c:pt>
                <c:pt idx="123">
                  <c:v>238.68187802004297</c:v>
                </c:pt>
                <c:pt idx="124">
                  <c:v>238.44232362429864</c:v>
                </c:pt>
                <c:pt idx="125">
                  <c:v>237.13922397240268</c:v>
                </c:pt>
                <c:pt idx="126">
                  <c:v>235.66862717523901</c:v>
                </c:pt>
                <c:pt idx="127">
                  <c:v>234.44956579876606</c:v>
                </c:pt>
                <c:pt idx="128">
                  <c:v>233.50785691950335</c:v>
                </c:pt>
                <c:pt idx="129">
                  <c:v>233.167298357498</c:v>
                </c:pt>
                <c:pt idx="130">
                  <c:v>233.22583101559283</c:v>
                </c:pt>
                <c:pt idx="131">
                  <c:v>233.12704613981899</c:v>
                </c:pt>
                <c:pt idx="132">
                  <c:v>233.07113981431459</c:v>
                </c:pt>
                <c:pt idx="133">
                  <c:v>233.27583084899999</c:v>
                </c:pt>
                <c:pt idx="134">
                  <c:v>232.7933904004735</c:v>
                </c:pt>
                <c:pt idx="135">
                  <c:v>232.44997482057556</c:v>
                </c:pt>
                <c:pt idx="136">
                  <c:v>232.07723559460749</c:v>
                </c:pt>
                <c:pt idx="137">
                  <c:v>230.33112672953439</c:v>
                </c:pt>
                <c:pt idx="138">
                  <c:v>229.16704224037218</c:v>
                </c:pt>
                <c:pt idx="139">
                  <c:v>230.49030718562082</c:v>
                </c:pt>
                <c:pt idx="140">
                  <c:v>232.78157379684288</c:v>
                </c:pt>
                <c:pt idx="141">
                  <c:v>234.69504804388262</c:v>
                </c:pt>
                <c:pt idx="142">
                  <c:v>236.19728016119342</c:v>
                </c:pt>
                <c:pt idx="143">
                  <c:v>237.3378995402052</c:v>
                </c:pt>
                <c:pt idx="144">
                  <c:v>239.19333837009435</c:v>
                </c:pt>
                <c:pt idx="145">
                  <c:v>240.73100892240555</c:v>
                </c:pt>
                <c:pt idx="146">
                  <c:v>241.63221270030994</c:v>
                </c:pt>
                <c:pt idx="147">
                  <c:v>242.80314861663757</c:v>
                </c:pt>
                <c:pt idx="148">
                  <c:v>243.7544512493387</c:v>
                </c:pt>
                <c:pt idx="149">
                  <c:v>245.58016858335324</c:v>
                </c:pt>
                <c:pt idx="150">
                  <c:v>246.2239989445934</c:v>
                </c:pt>
                <c:pt idx="151">
                  <c:v>247.02800994626134</c:v>
                </c:pt>
                <c:pt idx="152">
                  <c:v>246.85587863417817</c:v>
                </c:pt>
                <c:pt idx="153">
                  <c:v>246.42232420033795</c:v>
                </c:pt>
                <c:pt idx="154">
                  <c:v>245.61928158324827</c:v>
                </c:pt>
                <c:pt idx="155">
                  <c:v>244.24293032040595</c:v>
                </c:pt>
                <c:pt idx="156">
                  <c:v>243.6441745841731</c:v>
                </c:pt>
                <c:pt idx="157">
                  <c:v>242.32213322701386</c:v>
                </c:pt>
                <c:pt idx="158">
                  <c:v>242.21344142445821</c:v>
                </c:pt>
                <c:pt idx="159">
                  <c:v>242.56420609714442</c:v>
                </c:pt>
                <c:pt idx="160">
                  <c:v>243.25458812676413</c:v>
                </c:pt>
                <c:pt idx="161">
                  <c:v>244.76135127821621</c:v>
                </c:pt>
                <c:pt idx="162">
                  <c:v>246.39413149819674</c:v>
                </c:pt>
                <c:pt idx="163">
                  <c:v>247.22397448636102</c:v>
                </c:pt>
                <c:pt idx="164">
                  <c:v>246.98273459553303</c:v>
                </c:pt>
                <c:pt idx="165">
                  <c:v>247.26219804991197</c:v>
                </c:pt>
                <c:pt idx="166">
                  <c:v>246.97240633854386</c:v>
                </c:pt>
                <c:pt idx="167">
                  <c:v>246.72401035899171</c:v>
                </c:pt>
                <c:pt idx="168">
                  <c:v>246.10158240635815</c:v>
                </c:pt>
                <c:pt idx="169">
                  <c:v>243.4945272656374</c:v>
                </c:pt>
                <c:pt idx="170">
                  <c:v>242.42747978315847</c:v>
                </c:pt>
                <c:pt idx="171">
                  <c:v>240.31574142178721</c:v>
                </c:pt>
                <c:pt idx="172">
                  <c:v>240.13540875281842</c:v>
                </c:pt>
                <c:pt idx="173">
                  <c:v>238.36504990373754</c:v>
                </c:pt>
                <c:pt idx="174">
                  <c:v>235.91206933072806</c:v>
                </c:pt>
                <c:pt idx="175">
                  <c:v>234.2076297594638</c:v>
                </c:pt>
                <c:pt idx="176">
                  <c:v>231.30855725486913</c:v>
                </c:pt>
                <c:pt idx="177">
                  <c:v>228.38772036377446</c:v>
                </c:pt>
                <c:pt idx="178">
                  <c:v>225.59286042528848</c:v>
                </c:pt>
                <c:pt idx="179">
                  <c:v>221.90185253605046</c:v>
                </c:pt>
                <c:pt idx="180">
                  <c:v>218.59809770723265</c:v>
                </c:pt>
                <c:pt idx="181">
                  <c:v>216.4178265358041</c:v>
                </c:pt>
                <c:pt idx="182">
                  <c:v>215.04014756352493</c:v>
                </c:pt>
                <c:pt idx="183">
                  <c:v>213.77110913838905</c:v>
                </c:pt>
                <c:pt idx="184">
                  <c:v>211.45589756201261</c:v>
                </c:pt>
                <c:pt idx="185">
                  <c:v>210.37455000616123</c:v>
                </c:pt>
                <c:pt idx="186">
                  <c:v>208.1020338108757</c:v>
                </c:pt>
                <c:pt idx="187">
                  <c:v>207.66786336403518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A-434B-85D4-410F43E9CCA0}"/>
            </c:ext>
          </c:extLst>
        </c:ser>
        <c:ser>
          <c:idx val="4"/>
          <c:order val="3"/>
          <c:tx>
            <c:strRef>
              <c:f>'Q3) Bollinger Bands'!$G$3</c:f>
              <c:strCache>
                <c:ptCount val="1"/>
                <c:pt idx="0">
                  <c:v>Lower Band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'Q3) Bollinger Bands'!$B$4:$B$191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Bollinger Bands'!$G$4:$G$191</c:f>
              <c:numCache>
                <c:formatCode>General</c:formatCode>
                <c:ptCount val="188"/>
                <c:pt idx="19">
                  <c:v>175.90796928426431</c:v>
                </c:pt>
                <c:pt idx="20">
                  <c:v>174.89876600409144</c:v>
                </c:pt>
                <c:pt idx="21">
                  <c:v>174.91967642167211</c:v>
                </c:pt>
                <c:pt idx="22">
                  <c:v>174.57156894831024</c:v>
                </c:pt>
                <c:pt idx="23">
                  <c:v>171.14960176038284</c:v>
                </c:pt>
                <c:pt idx="24">
                  <c:v>166.41889170484032</c:v>
                </c:pt>
                <c:pt idx="25">
                  <c:v>163.0481674724569</c:v>
                </c:pt>
                <c:pt idx="26">
                  <c:v>160.73015486988845</c:v>
                </c:pt>
                <c:pt idx="27">
                  <c:v>159.13985738264779</c:v>
                </c:pt>
                <c:pt idx="28">
                  <c:v>158.11791822925898</c:v>
                </c:pt>
                <c:pt idx="29">
                  <c:v>157.26504733413094</c:v>
                </c:pt>
                <c:pt idx="30">
                  <c:v>157.28535055775498</c:v>
                </c:pt>
                <c:pt idx="31">
                  <c:v>157.02482467583033</c:v>
                </c:pt>
                <c:pt idx="32">
                  <c:v>157.10150371640813</c:v>
                </c:pt>
                <c:pt idx="33">
                  <c:v>157.16576336528325</c:v>
                </c:pt>
                <c:pt idx="34">
                  <c:v>157.24523050414069</c:v>
                </c:pt>
                <c:pt idx="35">
                  <c:v>157.63847381953602</c:v>
                </c:pt>
                <c:pt idx="36">
                  <c:v>157.65988432592246</c:v>
                </c:pt>
                <c:pt idx="37">
                  <c:v>157.65978114243433</c:v>
                </c:pt>
                <c:pt idx="38">
                  <c:v>157.8079989153583</c:v>
                </c:pt>
                <c:pt idx="39">
                  <c:v>158.0270797725226</c:v>
                </c:pt>
                <c:pt idx="40">
                  <c:v>158.1130161004557</c:v>
                </c:pt>
                <c:pt idx="41">
                  <c:v>158.8552260066885</c:v>
                </c:pt>
                <c:pt idx="42">
                  <c:v>159.51249129738989</c:v>
                </c:pt>
                <c:pt idx="43">
                  <c:v>159.77887656938972</c:v>
                </c:pt>
                <c:pt idx="44">
                  <c:v>161.5725656982103</c:v>
                </c:pt>
                <c:pt idx="45">
                  <c:v>163.3757959061906</c:v>
                </c:pt>
                <c:pt idx="46">
                  <c:v>165.28595661383085</c:v>
                </c:pt>
                <c:pt idx="47">
                  <c:v>166.35543988968814</c:v>
                </c:pt>
                <c:pt idx="48">
                  <c:v>167.58035116789009</c:v>
                </c:pt>
                <c:pt idx="49">
                  <c:v>168.98766290951178</c:v>
                </c:pt>
                <c:pt idx="50">
                  <c:v>169.01487797810535</c:v>
                </c:pt>
                <c:pt idx="51">
                  <c:v>168.94776819486771</c:v>
                </c:pt>
                <c:pt idx="52">
                  <c:v>168.34694503658869</c:v>
                </c:pt>
                <c:pt idx="53">
                  <c:v>168.15776372854904</c:v>
                </c:pt>
                <c:pt idx="54">
                  <c:v>167.78283349474572</c:v>
                </c:pt>
                <c:pt idx="55">
                  <c:v>167.54640156854478</c:v>
                </c:pt>
                <c:pt idx="56">
                  <c:v>166.96282217977441</c:v>
                </c:pt>
                <c:pt idx="57">
                  <c:v>166.63152721431834</c:v>
                </c:pt>
                <c:pt idx="58">
                  <c:v>166.17441764890316</c:v>
                </c:pt>
                <c:pt idx="59">
                  <c:v>166.19400693528468</c:v>
                </c:pt>
                <c:pt idx="60">
                  <c:v>166.99505464873107</c:v>
                </c:pt>
                <c:pt idx="61">
                  <c:v>168.62490641031872</c:v>
                </c:pt>
                <c:pt idx="62">
                  <c:v>170.33945735675636</c:v>
                </c:pt>
                <c:pt idx="63">
                  <c:v>170.9964568435575</c:v>
                </c:pt>
                <c:pt idx="64">
                  <c:v>172.0465035966339</c:v>
                </c:pt>
                <c:pt idx="65">
                  <c:v>173.86509494165099</c:v>
                </c:pt>
                <c:pt idx="66">
                  <c:v>174.508642059875</c:v>
                </c:pt>
                <c:pt idx="67">
                  <c:v>177.55757753672827</c:v>
                </c:pt>
                <c:pt idx="68">
                  <c:v>178.98691780082532</c:v>
                </c:pt>
                <c:pt idx="69">
                  <c:v>179.65907646935537</c:v>
                </c:pt>
                <c:pt idx="70">
                  <c:v>179.73559057551424</c:v>
                </c:pt>
                <c:pt idx="71">
                  <c:v>179.71353197456858</c:v>
                </c:pt>
                <c:pt idx="72">
                  <c:v>179.80982811903755</c:v>
                </c:pt>
                <c:pt idx="73">
                  <c:v>180.03492392464449</c:v>
                </c:pt>
                <c:pt idx="74">
                  <c:v>180.08153810399028</c:v>
                </c:pt>
                <c:pt idx="75">
                  <c:v>180.1165100076054</c:v>
                </c:pt>
                <c:pt idx="76">
                  <c:v>180.07639632554384</c:v>
                </c:pt>
                <c:pt idx="77">
                  <c:v>180.16283845165046</c:v>
                </c:pt>
                <c:pt idx="78">
                  <c:v>180.54780017390917</c:v>
                </c:pt>
                <c:pt idx="79">
                  <c:v>181.03167287478107</c:v>
                </c:pt>
                <c:pt idx="80">
                  <c:v>181.20687520760509</c:v>
                </c:pt>
                <c:pt idx="81">
                  <c:v>181.44199685781723</c:v>
                </c:pt>
                <c:pt idx="82">
                  <c:v>181.44501204820784</c:v>
                </c:pt>
                <c:pt idx="83">
                  <c:v>181.45437499824055</c:v>
                </c:pt>
                <c:pt idx="84">
                  <c:v>181.39095746232067</c:v>
                </c:pt>
                <c:pt idx="85">
                  <c:v>181.21473774956888</c:v>
                </c:pt>
                <c:pt idx="86">
                  <c:v>181.93521156068991</c:v>
                </c:pt>
                <c:pt idx="87">
                  <c:v>180.70588469755785</c:v>
                </c:pt>
                <c:pt idx="88">
                  <c:v>181.42092003316418</c:v>
                </c:pt>
                <c:pt idx="89">
                  <c:v>181.28904850446986</c:v>
                </c:pt>
                <c:pt idx="90">
                  <c:v>179.43060466578129</c:v>
                </c:pt>
                <c:pt idx="91">
                  <c:v>177.75019652045299</c:v>
                </c:pt>
                <c:pt idx="92">
                  <c:v>176.97820629692603</c:v>
                </c:pt>
                <c:pt idx="93">
                  <c:v>176.92754995248001</c:v>
                </c:pt>
                <c:pt idx="94">
                  <c:v>176.91441274883115</c:v>
                </c:pt>
                <c:pt idx="95">
                  <c:v>176.69239755537527</c:v>
                </c:pt>
                <c:pt idx="96">
                  <c:v>177.1588355913517</c:v>
                </c:pt>
                <c:pt idx="97">
                  <c:v>178.09629402815926</c:v>
                </c:pt>
                <c:pt idx="98">
                  <c:v>179.11456772850735</c:v>
                </c:pt>
                <c:pt idx="99">
                  <c:v>180.14874112746097</c:v>
                </c:pt>
                <c:pt idx="100">
                  <c:v>182.28738558537341</c:v>
                </c:pt>
                <c:pt idx="101">
                  <c:v>184.07263071515661</c:v>
                </c:pt>
                <c:pt idx="102">
                  <c:v>185.57016269066466</c:v>
                </c:pt>
                <c:pt idx="103">
                  <c:v>187.44010279105342</c:v>
                </c:pt>
                <c:pt idx="104">
                  <c:v>189.0564528139252</c:v>
                </c:pt>
                <c:pt idx="105">
                  <c:v>190.50243265552976</c:v>
                </c:pt>
                <c:pt idx="106">
                  <c:v>194.2385590136447</c:v>
                </c:pt>
                <c:pt idx="107">
                  <c:v>195.010635826455</c:v>
                </c:pt>
                <c:pt idx="108">
                  <c:v>196.25809745968846</c:v>
                </c:pt>
                <c:pt idx="109">
                  <c:v>196.29280878482751</c:v>
                </c:pt>
                <c:pt idx="110">
                  <c:v>195.35456173140125</c:v>
                </c:pt>
                <c:pt idx="111">
                  <c:v>193.45853820817163</c:v>
                </c:pt>
                <c:pt idx="112">
                  <c:v>192.41929766850893</c:v>
                </c:pt>
                <c:pt idx="113">
                  <c:v>192.00134777603847</c:v>
                </c:pt>
                <c:pt idx="114">
                  <c:v>191.02854277898152</c:v>
                </c:pt>
                <c:pt idx="115">
                  <c:v>190.31376147433531</c:v>
                </c:pt>
                <c:pt idx="116">
                  <c:v>190.06144552006572</c:v>
                </c:pt>
                <c:pt idx="117">
                  <c:v>190.45494431468552</c:v>
                </c:pt>
                <c:pt idx="118">
                  <c:v>191.59967688335027</c:v>
                </c:pt>
                <c:pt idx="119">
                  <c:v>192.91358507251846</c:v>
                </c:pt>
                <c:pt idx="120">
                  <c:v>194.68848946013622</c:v>
                </c:pt>
                <c:pt idx="121">
                  <c:v>197.70817163651321</c:v>
                </c:pt>
                <c:pt idx="122">
                  <c:v>201.63865442686992</c:v>
                </c:pt>
                <c:pt idx="123">
                  <c:v>204.93012197995711</c:v>
                </c:pt>
                <c:pt idx="124">
                  <c:v>207.08867637570131</c:v>
                </c:pt>
                <c:pt idx="125">
                  <c:v>210.19277602759732</c:v>
                </c:pt>
                <c:pt idx="126">
                  <c:v>213.00437282476105</c:v>
                </c:pt>
                <c:pt idx="127">
                  <c:v>215.09143420123399</c:v>
                </c:pt>
                <c:pt idx="128">
                  <c:v>216.71114308049681</c:v>
                </c:pt>
                <c:pt idx="129">
                  <c:v>217.654701642502</c:v>
                </c:pt>
                <c:pt idx="130">
                  <c:v>218.30216898440713</c:v>
                </c:pt>
                <c:pt idx="131">
                  <c:v>217.90895386018096</c:v>
                </c:pt>
                <c:pt idx="132">
                  <c:v>217.56886018568545</c:v>
                </c:pt>
                <c:pt idx="133">
                  <c:v>216.75416915100004</c:v>
                </c:pt>
                <c:pt idx="134">
                  <c:v>216.05660959952652</c:v>
                </c:pt>
                <c:pt idx="135">
                  <c:v>215.27902517942442</c:v>
                </c:pt>
                <c:pt idx="136">
                  <c:v>215.24076440539255</c:v>
                </c:pt>
                <c:pt idx="137">
                  <c:v>215.75987327046568</c:v>
                </c:pt>
                <c:pt idx="138">
                  <c:v>216.40295775962781</c:v>
                </c:pt>
                <c:pt idx="139">
                  <c:v>216.09869281437923</c:v>
                </c:pt>
                <c:pt idx="140">
                  <c:v>214.9794262031572</c:v>
                </c:pt>
                <c:pt idx="141">
                  <c:v>214.11595195611741</c:v>
                </c:pt>
                <c:pt idx="142">
                  <c:v>213.59271983880666</c:v>
                </c:pt>
                <c:pt idx="143">
                  <c:v>213.08910045979493</c:v>
                </c:pt>
                <c:pt idx="144">
                  <c:v>212.34366162990563</c:v>
                </c:pt>
                <c:pt idx="145">
                  <c:v>212.13799107759448</c:v>
                </c:pt>
                <c:pt idx="146">
                  <c:v>212.57078729969015</c:v>
                </c:pt>
                <c:pt idx="147">
                  <c:v>213.22885138336247</c:v>
                </c:pt>
                <c:pt idx="148">
                  <c:v>213.99754875066137</c:v>
                </c:pt>
                <c:pt idx="149">
                  <c:v>213.95883141664686</c:v>
                </c:pt>
                <c:pt idx="150">
                  <c:v>214.17100105540669</c:v>
                </c:pt>
                <c:pt idx="151">
                  <c:v>215.03899005373867</c:v>
                </c:pt>
                <c:pt idx="152">
                  <c:v>215.91312136582178</c:v>
                </c:pt>
                <c:pt idx="153">
                  <c:v>217.76667579966207</c:v>
                </c:pt>
                <c:pt idx="154">
                  <c:v>219.99971841675176</c:v>
                </c:pt>
                <c:pt idx="155">
                  <c:v>222.4930696795941</c:v>
                </c:pt>
                <c:pt idx="156">
                  <c:v>223.79382541582689</c:v>
                </c:pt>
                <c:pt idx="157">
                  <c:v>225.9178667729862</c:v>
                </c:pt>
                <c:pt idx="158">
                  <c:v>226.09755857554177</c:v>
                </c:pt>
                <c:pt idx="159">
                  <c:v>225.33879390285549</c:v>
                </c:pt>
                <c:pt idx="160">
                  <c:v>223.43541187323581</c:v>
                </c:pt>
                <c:pt idx="161">
                  <c:v>220.04464872178372</c:v>
                </c:pt>
                <c:pt idx="162">
                  <c:v>216.19786850180319</c:v>
                </c:pt>
                <c:pt idx="163">
                  <c:v>213.10602551363903</c:v>
                </c:pt>
                <c:pt idx="164">
                  <c:v>210.96726540446696</c:v>
                </c:pt>
                <c:pt idx="165">
                  <c:v>207.85480195008805</c:v>
                </c:pt>
                <c:pt idx="166">
                  <c:v>205.90859366145617</c:v>
                </c:pt>
                <c:pt idx="167">
                  <c:v>202.89098964100836</c:v>
                </c:pt>
                <c:pt idx="168">
                  <c:v>200.1514175936419</c:v>
                </c:pt>
                <c:pt idx="169">
                  <c:v>199.38847273436258</c:v>
                </c:pt>
                <c:pt idx="170">
                  <c:v>196.90852021684148</c:v>
                </c:pt>
                <c:pt idx="171">
                  <c:v>195.06225857821283</c:v>
                </c:pt>
                <c:pt idx="172">
                  <c:v>191.78159124718167</c:v>
                </c:pt>
                <c:pt idx="173">
                  <c:v>189.89695009626246</c:v>
                </c:pt>
                <c:pt idx="174">
                  <c:v>188.96293066927194</c:v>
                </c:pt>
                <c:pt idx="175">
                  <c:v>187.16337024053618</c:v>
                </c:pt>
                <c:pt idx="176">
                  <c:v>186.82044274513089</c:v>
                </c:pt>
                <c:pt idx="177">
                  <c:v>186.44727963622546</c:v>
                </c:pt>
                <c:pt idx="178">
                  <c:v>185.85913957471146</c:v>
                </c:pt>
                <c:pt idx="179">
                  <c:v>186.44114746394951</c:v>
                </c:pt>
                <c:pt idx="180">
                  <c:v>186.9519022927673</c:v>
                </c:pt>
                <c:pt idx="181">
                  <c:v>187.09517346419588</c:v>
                </c:pt>
                <c:pt idx="182">
                  <c:v>187.527852436475</c:v>
                </c:pt>
                <c:pt idx="183">
                  <c:v>188.08789086161087</c:v>
                </c:pt>
                <c:pt idx="184">
                  <c:v>189.08110243798731</c:v>
                </c:pt>
                <c:pt idx="185">
                  <c:v>189.42444999383869</c:v>
                </c:pt>
                <c:pt idx="186">
                  <c:v>189.74096618912432</c:v>
                </c:pt>
                <c:pt idx="187">
                  <c:v>188.69913663596483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9A-434B-85D4-410F43E9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169600"/>
        <c:axId val="332064448"/>
      </c:lineChart>
      <c:dateAx>
        <c:axId val="197816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64448"/>
        <c:crosses val="autoZero"/>
        <c:auto val="1"/>
        <c:lblOffset val="100"/>
        <c:baseTimeUnit val="days"/>
      </c:dateAx>
      <c:valAx>
        <c:axId val="332064448"/>
        <c:scaling>
          <c:orientation val="minMax"/>
          <c:max val="26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Amazon's KD Oscillator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Q3) KD Oscillator'!$D$3</c:f>
              <c:strCache>
                <c:ptCount val="1"/>
                <c:pt idx="0">
                  <c:v>%K 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Q3) KD Oscillator'!$B$4:$B$191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 Q3) KD Oscillator'!$D$4:$D$191</c:f>
              <c:numCache>
                <c:formatCode>General</c:formatCode>
                <c:ptCount val="188"/>
                <c:pt idx="13">
                  <c:v>0</c:v>
                </c:pt>
                <c:pt idx="14">
                  <c:v>0</c:v>
                </c:pt>
                <c:pt idx="15">
                  <c:v>22.120343839541476</c:v>
                </c:pt>
                <c:pt idx="16">
                  <c:v>0</c:v>
                </c:pt>
                <c:pt idx="17">
                  <c:v>0</c:v>
                </c:pt>
                <c:pt idx="18">
                  <c:v>13.28986960882651</c:v>
                </c:pt>
                <c:pt idx="19">
                  <c:v>16.800401203610807</c:v>
                </c:pt>
                <c:pt idx="20">
                  <c:v>12.236842105263234</c:v>
                </c:pt>
                <c:pt idx="21">
                  <c:v>48.702185792349646</c:v>
                </c:pt>
                <c:pt idx="22">
                  <c:v>32.042520880789624</c:v>
                </c:pt>
                <c:pt idx="23">
                  <c:v>0</c:v>
                </c:pt>
                <c:pt idx="24">
                  <c:v>0</c:v>
                </c:pt>
                <c:pt idx="25">
                  <c:v>3.5053929121725629</c:v>
                </c:pt>
                <c:pt idx="26">
                  <c:v>6.7411402157164915</c:v>
                </c:pt>
                <c:pt idx="27">
                  <c:v>18.412942989214194</c:v>
                </c:pt>
                <c:pt idx="28">
                  <c:v>22.80431432973803</c:v>
                </c:pt>
                <c:pt idx="29">
                  <c:v>22.265023112480762</c:v>
                </c:pt>
                <c:pt idx="30">
                  <c:v>35.477657935285002</c:v>
                </c:pt>
                <c:pt idx="31">
                  <c:v>34.976887519260366</c:v>
                </c:pt>
                <c:pt idx="32">
                  <c:v>63.82896764252699</c:v>
                </c:pt>
                <c:pt idx="33">
                  <c:v>61.78736517719571</c:v>
                </c:pt>
                <c:pt idx="34">
                  <c:v>66.2557781201849</c:v>
                </c:pt>
                <c:pt idx="35">
                  <c:v>77.483731019522779</c:v>
                </c:pt>
                <c:pt idx="36">
                  <c:v>100</c:v>
                </c:pt>
                <c:pt idx="37">
                  <c:v>79.151388161340932</c:v>
                </c:pt>
                <c:pt idx="38">
                  <c:v>83.113311331133005</c:v>
                </c:pt>
                <c:pt idx="39">
                  <c:v>73.414071510957243</c:v>
                </c:pt>
                <c:pt idx="40">
                  <c:v>51.15303983228506</c:v>
                </c:pt>
                <c:pt idx="41">
                  <c:v>30.052592036063103</c:v>
                </c:pt>
                <c:pt idx="42">
                  <c:v>39.969947407963879</c:v>
                </c:pt>
                <c:pt idx="43">
                  <c:v>83.916083916083807</c:v>
                </c:pt>
                <c:pt idx="44">
                  <c:v>61.438561438561379</c:v>
                </c:pt>
                <c:pt idx="45">
                  <c:v>27.175080558539211</c:v>
                </c:pt>
                <c:pt idx="46">
                  <c:v>76.154672395273622</c:v>
                </c:pt>
                <c:pt idx="47">
                  <c:v>6.3372717508053151</c:v>
                </c:pt>
                <c:pt idx="48">
                  <c:v>49.409237379162121</c:v>
                </c:pt>
                <c:pt idx="49">
                  <c:v>93.984962406015015</c:v>
                </c:pt>
                <c:pt idx="50">
                  <c:v>100</c:v>
                </c:pt>
                <c:pt idx="51">
                  <c:v>100</c:v>
                </c:pt>
                <c:pt idx="52">
                  <c:v>96.851851851851904</c:v>
                </c:pt>
                <c:pt idx="53">
                  <c:v>86.975308641975218</c:v>
                </c:pt>
                <c:pt idx="54">
                  <c:v>99.259259259259238</c:v>
                </c:pt>
                <c:pt idx="55">
                  <c:v>96.348494554772628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93.664155959237902</c:v>
                </c:pt>
                <c:pt idx="61">
                  <c:v>84.913793103448228</c:v>
                </c:pt>
                <c:pt idx="62">
                  <c:v>58.431644691186605</c:v>
                </c:pt>
                <c:pt idx="63">
                  <c:v>19.17372881355935</c:v>
                </c:pt>
                <c:pt idx="64">
                  <c:v>2.6460859977950224</c:v>
                </c:pt>
                <c:pt idx="65">
                  <c:v>0</c:v>
                </c:pt>
                <c:pt idx="66">
                  <c:v>0</c:v>
                </c:pt>
                <c:pt idx="67">
                  <c:v>37.916666666666529</c:v>
                </c:pt>
                <c:pt idx="68">
                  <c:v>0</c:v>
                </c:pt>
                <c:pt idx="69">
                  <c:v>14.589665653495349</c:v>
                </c:pt>
                <c:pt idx="70">
                  <c:v>33.20668693009101</c:v>
                </c:pt>
                <c:pt idx="71">
                  <c:v>44.452887537993888</c:v>
                </c:pt>
                <c:pt idx="72">
                  <c:v>60.942249240121463</c:v>
                </c:pt>
                <c:pt idx="73">
                  <c:v>57.459505541346857</c:v>
                </c:pt>
                <c:pt idx="74">
                  <c:v>66.505791505791464</c:v>
                </c:pt>
                <c:pt idx="75">
                  <c:v>75.935162094762958</c:v>
                </c:pt>
                <c:pt idx="76">
                  <c:v>83.915211970074878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43.932584269662996</c:v>
                </c:pt>
                <c:pt idx="81">
                  <c:v>62.696629213483121</c:v>
                </c:pt>
                <c:pt idx="82">
                  <c:v>73.20916905444156</c:v>
                </c:pt>
                <c:pt idx="83">
                  <c:v>73.747494989979813</c:v>
                </c:pt>
                <c:pt idx="84">
                  <c:v>100</c:v>
                </c:pt>
                <c:pt idx="85">
                  <c:v>100</c:v>
                </c:pt>
                <c:pt idx="86">
                  <c:v>21.072319201995033</c:v>
                </c:pt>
                <c:pt idx="87">
                  <c:v>100</c:v>
                </c:pt>
                <c:pt idx="88">
                  <c:v>83.736762481089215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92.620363062351998</c:v>
                </c:pt>
                <c:pt idx="93">
                  <c:v>87.332280978689795</c:v>
                </c:pt>
                <c:pt idx="94">
                  <c:v>95.183776932826305</c:v>
                </c:pt>
                <c:pt idx="95">
                  <c:v>100</c:v>
                </c:pt>
                <c:pt idx="96">
                  <c:v>90.541516245487344</c:v>
                </c:pt>
                <c:pt idx="97">
                  <c:v>58.519855595667927</c:v>
                </c:pt>
                <c:pt idx="98">
                  <c:v>55.234657039711152</c:v>
                </c:pt>
                <c:pt idx="99">
                  <c:v>65.740072202166118</c:v>
                </c:pt>
                <c:pt idx="100">
                  <c:v>38.755458515283827</c:v>
                </c:pt>
                <c:pt idx="101">
                  <c:v>14.192139737991241</c:v>
                </c:pt>
                <c:pt idx="102">
                  <c:v>0</c:v>
                </c:pt>
                <c:pt idx="103">
                  <c:v>25.500588928150687</c:v>
                </c:pt>
                <c:pt idx="104">
                  <c:v>63.250883392226243</c:v>
                </c:pt>
                <c:pt idx="105">
                  <c:v>50.765606595995351</c:v>
                </c:pt>
                <c:pt idx="106">
                  <c:v>63.427561837455762</c:v>
                </c:pt>
                <c:pt idx="107">
                  <c:v>80.035335689046008</c:v>
                </c:pt>
                <c:pt idx="108">
                  <c:v>96.113074204947011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96.85723838181211</c:v>
                </c:pt>
                <c:pt idx="113">
                  <c:v>93.346706787027728</c:v>
                </c:pt>
                <c:pt idx="114">
                  <c:v>100</c:v>
                </c:pt>
                <c:pt idx="115">
                  <c:v>96.107423053711543</c:v>
                </c:pt>
                <c:pt idx="116">
                  <c:v>90.281152377646706</c:v>
                </c:pt>
                <c:pt idx="117">
                  <c:v>100</c:v>
                </c:pt>
                <c:pt idx="118">
                  <c:v>93.453475542478841</c:v>
                </c:pt>
                <c:pt idx="119">
                  <c:v>50.439297124600692</c:v>
                </c:pt>
                <c:pt idx="120">
                  <c:v>56.615661566156547</c:v>
                </c:pt>
                <c:pt idx="121">
                  <c:v>58.902001026167184</c:v>
                </c:pt>
                <c:pt idx="122">
                  <c:v>46.71631685849696</c:v>
                </c:pt>
                <c:pt idx="123">
                  <c:v>68.734891216760701</c:v>
                </c:pt>
                <c:pt idx="124">
                  <c:v>52.618855761482699</c:v>
                </c:pt>
                <c:pt idx="125">
                  <c:v>26.027397260273901</c:v>
                </c:pt>
                <c:pt idx="126">
                  <c:v>6.2852538275584315</c:v>
                </c:pt>
                <c:pt idx="127">
                  <c:v>0</c:v>
                </c:pt>
                <c:pt idx="128">
                  <c:v>6.1299852289513383</c:v>
                </c:pt>
                <c:pt idx="129">
                  <c:v>35.450516986706084</c:v>
                </c:pt>
                <c:pt idx="130">
                  <c:v>60.709010339734228</c:v>
                </c:pt>
                <c:pt idx="131">
                  <c:v>23.129251700680467</c:v>
                </c:pt>
                <c:pt idx="132">
                  <c:v>28.364389233954473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49.512843224092059</c:v>
                </c:pt>
                <c:pt idx="137">
                  <c:v>29.441624365482223</c:v>
                </c:pt>
                <c:pt idx="138">
                  <c:v>83.045685279187694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96.772366930917357</c:v>
                </c:pt>
                <c:pt idx="143">
                  <c:v>100</c:v>
                </c:pt>
                <c:pt idx="144">
                  <c:v>100</c:v>
                </c:pt>
                <c:pt idx="145">
                  <c:v>94.703285924472723</c:v>
                </c:pt>
                <c:pt idx="146">
                  <c:v>82.785679254536461</c:v>
                </c:pt>
                <c:pt idx="147">
                  <c:v>97.694948504168721</c:v>
                </c:pt>
                <c:pt idx="148">
                  <c:v>96.419813634134286</c:v>
                </c:pt>
                <c:pt idx="149">
                  <c:v>100</c:v>
                </c:pt>
                <c:pt idx="150">
                  <c:v>72.476635514018625</c:v>
                </c:pt>
                <c:pt idx="151">
                  <c:v>79.962779156327613</c:v>
                </c:pt>
                <c:pt idx="152">
                  <c:v>0</c:v>
                </c:pt>
                <c:pt idx="153">
                  <c:v>30.906274206041683</c:v>
                </c:pt>
                <c:pt idx="154">
                  <c:v>27.962819519752024</c:v>
                </c:pt>
                <c:pt idx="155">
                  <c:v>0</c:v>
                </c:pt>
                <c:pt idx="156">
                  <c:v>10.967250571210954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0.34456355283309109</c:v>
                </c:pt>
                <c:pt idx="164">
                  <c:v>6.2787136294027031</c:v>
                </c:pt>
                <c:pt idx="165">
                  <c:v>0</c:v>
                </c:pt>
                <c:pt idx="166">
                  <c:v>14.508196721311457</c:v>
                </c:pt>
                <c:pt idx="167">
                  <c:v>0</c:v>
                </c:pt>
                <c:pt idx="168">
                  <c:v>0</c:v>
                </c:pt>
                <c:pt idx="169">
                  <c:v>17.162213022205506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7.233592095977456</c:v>
                </c:pt>
                <c:pt idx="174">
                  <c:v>19.736842105263115</c:v>
                </c:pt>
                <c:pt idx="175">
                  <c:v>0</c:v>
                </c:pt>
                <c:pt idx="176">
                  <c:v>19.843597262952105</c:v>
                </c:pt>
                <c:pt idx="177">
                  <c:v>9.0420332355817301</c:v>
                </c:pt>
                <c:pt idx="178">
                  <c:v>0</c:v>
                </c:pt>
                <c:pt idx="179">
                  <c:v>13.977389516957849</c:v>
                </c:pt>
                <c:pt idx="180">
                  <c:v>13.70656370656366</c:v>
                </c:pt>
                <c:pt idx="181">
                  <c:v>21.814671814671883</c:v>
                </c:pt>
                <c:pt idx="182">
                  <c:v>67.181467181467085</c:v>
                </c:pt>
                <c:pt idx="183">
                  <c:v>100</c:v>
                </c:pt>
                <c:pt idx="184">
                  <c:v>64.468580294802109</c:v>
                </c:pt>
                <c:pt idx="185">
                  <c:v>66.252909231962846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B-4424-834F-50D6E80C4441}"/>
            </c:ext>
          </c:extLst>
        </c:ser>
        <c:ser>
          <c:idx val="2"/>
          <c:order val="1"/>
          <c:tx>
            <c:strRef>
              <c:f>' Q3) KD Oscillator'!$E$3</c:f>
              <c:strCache>
                <c:ptCount val="1"/>
                <c:pt idx="0">
                  <c:v>%D Line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Q3) KD Oscillator'!$B$4:$B$191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 Q3) KD Oscillator'!$E$4:$E$191</c:f>
              <c:numCache>
                <c:formatCode>General</c:formatCode>
                <c:ptCount val="188"/>
                <c:pt idx="15">
                  <c:v>7.3734479465138252</c:v>
                </c:pt>
                <c:pt idx="16">
                  <c:v>7.3734479465138252</c:v>
                </c:pt>
                <c:pt idx="17">
                  <c:v>7.3734479465138252</c:v>
                </c:pt>
                <c:pt idx="18">
                  <c:v>4.4299565362755038</c:v>
                </c:pt>
                <c:pt idx="19">
                  <c:v>10.030090270812439</c:v>
                </c:pt>
                <c:pt idx="20">
                  <c:v>14.109037639233518</c:v>
                </c:pt>
                <c:pt idx="21">
                  <c:v>25.913143033741232</c:v>
                </c:pt>
                <c:pt idx="22">
                  <c:v>30.993849592800832</c:v>
                </c:pt>
                <c:pt idx="23">
                  <c:v>26.914902224379755</c:v>
                </c:pt>
                <c:pt idx="24">
                  <c:v>10.680840293596541</c:v>
                </c:pt>
                <c:pt idx="25">
                  <c:v>1.1684643040575209</c:v>
                </c:pt>
                <c:pt idx="26">
                  <c:v>3.4155110426296851</c:v>
                </c:pt>
                <c:pt idx="27">
                  <c:v>9.5531587057010832</c:v>
                </c:pt>
                <c:pt idx="28">
                  <c:v>15.98613251155624</c:v>
                </c:pt>
                <c:pt idx="29">
                  <c:v>21.160760143810993</c:v>
                </c:pt>
                <c:pt idx="30">
                  <c:v>26.848998459167934</c:v>
                </c:pt>
                <c:pt idx="31">
                  <c:v>30.906522855675377</c:v>
                </c:pt>
                <c:pt idx="32">
                  <c:v>44.761171032357453</c:v>
                </c:pt>
                <c:pt idx="33">
                  <c:v>53.531073446327689</c:v>
                </c:pt>
                <c:pt idx="34">
                  <c:v>63.957370313302533</c:v>
                </c:pt>
                <c:pt idx="35">
                  <c:v>68.508958105634463</c:v>
                </c:pt>
                <c:pt idx="36">
                  <c:v>81.246503046569231</c:v>
                </c:pt>
                <c:pt idx="37">
                  <c:v>85.545039726954585</c:v>
                </c:pt>
                <c:pt idx="38">
                  <c:v>87.421566497491312</c:v>
                </c:pt>
                <c:pt idx="39">
                  <c:v>78.559590334477051</c:v>
                </c:pt>
                <c:pt idx="40">
                  <c:v>69.226807558125103</c:v>
                </c:pt>
                <c:pt idx="41">
                  <c:v>51.539901126435133</c:v>
                </c:pt>
                <c:pt idx="42">
                  <c:v>40.391859758770686</c:v>
                </c:pt>
                <c:pt idx="43">
                  <c:v>51.312874453370263</c:v>
                </c:pt>
                <c:pt idx="44">
                  <c:v>61.774864254203017</c:v>
                </c:pt>
                <c:pt idx="45">
                  <c:v>57.509908637728131</c:v>
                </c:pt>
                <c:pt idx="46">
                  <c:v>54.922771464124736</c:v>
                </c:pt>
                <c:pt idx="47">
                  <c:v>36.555674901539383</c:v>
                </c:pt>
                <c:pt idx="48">
                  <c:v>43.967060508413681</c:v>
                </c:pt>
                <c:pt idx="49">
                  <c:v>49.910490511994148</c:v>
                </c:pt>
                <c:pt idx="50">
                  <c:v>81.131399928392383</c:v>
                </c:pt>
                <c:pt idx="51">
                  <c:v>97.994987468671681</c:v>
                </c:pt>
                <c:pt idx="52">
                  <c:v>98.950617283950635</c:v>
                </c:pt>
                <c:pt idx="53">
                  <c:v>94.609053497942384</c:v>
                </c:pt>
                <c:pt idx="54">
                  <c:v>94.362139917695458</c:v>
                </c:pt>
                <c:pt idx="55">
                  <c:v>94.194354152002362</c:v>
                </c:pt>
                <c:pt idx="56">
                  <c:v>98.535917938010627</c:v>
                </c:pt>
                <c:pt idx="57">
                  <c:v>98.782831518257538</c:v>
                </c:pt>
                <c:pt idx="58">
                  <c:v>100</c:v>
                </c:pt>
                <c:pt idx="59">
                  <c:v>100</c:v>
                </c:pt>
                <c:pt idx="60">
                  <c:v>97.888051986412634</c:v>
                </c:pt>
                <c:pt idx="61">
                  <c:v>92.85931635422871</c:v>
                </c:pt>
                <c:pt idx="62">
                  <c:v>79.003197917957564</c:v>
                </c:pt>
                <c:pt idx="63">
                  <c:v>54.173055536064737</c:v>
                </c:pt>
                <c:pt idx="64">
                  <c:v>26.750486500846993</c:v>
                </c:pt>
                <c:pt idx="65">
                  <c:v>7.2732716037847913</c:v>
                </c:pt>
                <c:pt idx="66">
                  <c:v>0.88202866593167417</c:v>
                </c:pt>
                <c:pt idx="67">
                  <c:v>12.638888888888843</c:v>
                </c:pt>
                <c:pt idx="68">
                  <c:v>12.638888888888843</c:v>
                </c:pt>
                <c:pt idx="69">
                  <c:v>17.50211077338729</c:v>
                </c:pt>
                <c:pt idx="70">
                  <c:v>15.932117527862118</c:v>
                </c:pt>
                <c:pt idx="71">
                  <c:v>30.749746707193413</c:v>
                </c:pt>
                <c:pt idx="72">
                  <c:v>46.200607902735449</c:v>
                </c:pt>
                <c:pt idx="73">
                  <c:v>54.284880773154072</c:v>
                </c:pt>
                <c:pt idx="74">
                  <c:v>61.635848762419926</c:v>
                </c:pt>
                <c:pt idx="75">
                  <c:v>66.633486380633755</c:v>
                </c:pt>
                <c:pt idx="76">
                  <c:v>75.452055190209762</c:v>
                </c:pt>
                <c:pt idx="77">
                  <c:v>86.61679135494596</c:v>
                </c:pt>
                <c:pt idx="78">
                  <c:v>94.638403990024969</c:v>
                </c:pt>
                <c:pt idx="79">
                  <c:v>100</c:v>
                </c:pt>
                <c:pt idx="80">
                  <c:v>81.310861423220999</c:v>
                </c:pt>
                <c:pt idx="81">
                  <c:v>68.876404494382029</c:v>
                </c:pt>
                <c:pt idx="82">
                  <c:v>59.946127512529223</c:v>
                </c:pt>
                <c:pt idx="83">
                  <c:v>69.884431085968174</c:v>
                </c:pt>
                <c:pt idx="84">
                  <c:v>82.318888014807115</c:v>
                </c:pt>
                <c:pt idx="85">
                  <c:v>91.249164996659943</c:v>
                </c:pt>
                <c:pt idx="86">
                  <c:v>73.690773067331676</c:v>
                </c:pt>
                <c:pt idx="87">
                  <c:v>73.690773067331676</c:v>
                </c:pt>
                <c:pt idx="88">
                  <c:v>68.26969389436141</c:v>
                </c:pt>
                <c:pt idx="89">
                  <c:v>94.578920827029734</c:v>
                </c:pt>
                <c:pt idx="90">
                  <c:v>94.578920827029734</c:v>
                </c:pt>
                <c:pt idx="91">
                  <c:v>100</c:v>
                </c:pt>
                <c:pt idx="92">
                  <c:v>97.540121020783999</c:v>
                </c:pt>
                <c:pt idx="93">
                  <c:v>93.317548013680607</c:v>
                </c:pt>
                <c:pt idx="94">
                  <c:v>91.712140324622695</c:v>
                </c:pt>
                <c:pt idx="95">
                  <c:v>94.172019303838695</c:v>
                </c:pt>
                <c:pt idx="96">
                  <c:v>95.241764392771231</c:v>
                </c:pt>
                <c:pt idx="97">
                  <c:v>83.020457280385088</c:v>
                </c:pt>
                <c:pt idx="98">
                  <c:v>68.098676293622148</c:v>
                </c:pt>
                <c:pt idx="99">
                  <c:v>59.831528279181732</c:v>
                </c:pt>
                <c:pt idx="100">
                  <c:v>53.243395919053704</c:v>
                </c:pt>
                <c:pt idx="101">
                  <c:v>39.562556818480395</c:v>
                </c:pt>
                <c:pt idx="102">
                  <c:v>17.649199417758357</c:v>
                </c:pt>
                <c:pt idx="103">
                  <c:v>13.230909555380643</c:v>
                </c:pt>
                <c:pt idx="104">
                  <c:v>29.58382410679231</c:v>
                </c:pt>
                <c:pt idx="105">
                  <c:v>46.505692972124088</c:v>
                </c:pt>
                <c:pt idx="106">
                  <c:v>59.148017275225783</c:v>
                </c:pt>
                <c:pt idx="107">
                  <c:v>64.742834707499043</c:v>
                </c:pt>
                <c:pt idx="108">
                  <c:v>79.858657243816253</c:v>
                </c:pt>
                <c:pt idx="109">
                  <c:v>92.04946996466434</c:v>
                </c:pt>
                <c:pt idx="110">
                  <c:v>98.70435806831567</c:v>
                </c:pt>
                <c:pt idx="111">
                  <c:v>100</c:v>
                </c:pt>
                <c:pt idx="112">
                  <c:v>98.95241279393737</c:v>
                </c:pt>
                <c:pt idx="113">
                  <c:v>96.73464838961327</c:v>
                </c:pt>
                <c:pt idx="114">
                  <c:v>96.73464838961327</c:v>
                </c:pt>
                <c:pt idx="115">
                  <c:v>96.484709946913085</c:v>
                </c:pt>
                <c:pt idx="116">
                  <c:v>95.462858477119426</c:v>
                </c:pt>
                <c:pt idx="117">
                  <c:v>95.462858477119426</c:v>
                </c:pt>
                <c:pt idx="118">
                  <c:v>94.578209306708516</c:v>
                </c:pt>
                <c:pt idx="119">
                  <c:v>81.297590889026509</c:v>
                </c:pt>
                <c:pt idx="120">
                  <c:v>66.836144744412024</c:v>
                </c:pt>
                <c:pt idx="121">
                  <c:v>55.318986572308141</c:v>
                </c:pt>
                <c:pt idx="122">
                  <c:v>54.077993150273564</c:v>
                </c:pt>
                <c:pt idx="123">
                  <c:v>58.117736367141617</c:v>
                </c:pt>
                <c:pt idx="124">
                  <c:v>56.023354612246784</c:v>
                </c:pt>
                <c:pt idx="125">
                  <c:v>49.127048079505776</c:v>
                </c:pt>
                <c:pt idx="126">
                  <c:v>28.310502283105009</c:v>
                </c:pt>
                <c:pt idx="127">
                  <c:v>10.770883695944113</c:v>
                </c:pt>
                <c:pt idx="128">
                  <c:v>4.13841301883659</c:v>
                </c:pt>
                <c:pt idx="129">
                  <c:v>13.860167405219142</c:v>
                </c:pt>
                <c:pt idx="130">
                  <c:v>34.096504185130549</c:v>
                </c:pt>
                <c:pt idx="131">
                  <c:v>39.762926342373596</c:v>
                </c:pt>
                <c:pt idx="132">
                  <c:v>37.400883758123051</c:v>
                </c:pt>
                <c:pt idx="133">
                  <c:v>17.164546978211646</c:v>
                </c:pt>
                <c:pt idx="134">
                  <c:v>9.4547964113181582</c:v>
                </c:pt>
                <c:pt idx="135">
                  <c:v>0</c:v>
                </c:pt>
                <c:pt idx="136">
                  <c:v>16.504281074697353</c:v>
                </c:pt>
                <c:pt idx="137">
                  <c:v>26.318155863191425</c:v>
                </c:pt>
                <c:pt idx="138">
                  <c:v>54.000050956253993</c:v>
                </c:pt>
                <c:pt idx="139">
                  <c:v>70.829103214889969</c:v>
                </c:pt>
                <c:pt idx="140">
                  <c:v>94.348561759729236</c:v>
                </c:pt>
                <c:pt idx="141">
                  <c:v>100</c:v>
                </c:pt>
                <c:pt idx="142">
                  <c:v>98.924122310305791</c:v>
                </c:pt>
                <c:pt idx="143">
                  <c:v>98.924122310305791</c:v>
                </c:pt>
                <c:pt idx="144">
                  <c:v>98.924122310305791</c:v>
                </c:pt>
                <c:pt idx="145">
                  <c:v>98.234428641490908</c:v>
                </c:pt>
                <c:pt idx="146">
                  <c:v>92.496321726336376</c:v>
                </c:pt>
                <c:pt idx="147">
                  <c:v>91.727971227725973</c:v>
                </c:pt>
                <c:pt idx="148">
                  <c:v>92.300147130946485</c:v>
                </c:pt>
                <c:pt idx="149">
                  <c:v>98.038254046101017</c:v>
                </c:pt>
                <c:pt idx="150">
                  <c:v>89.632149716050961</c:v>
                </c:pt>
                <c:pt idx="151">
                  <c:v>84.146471556782089</c:v>
                </c:pt>
                <c:pt idx="152">
                  <c:v>50.813138223448753</c:v>
                </c:pt>
                <c:pt idx="153">
                  <c:v>36.956351120789769</c:v>
                </c:pt>
                <c:pt idx="154">
                  <c:v>19.623031241931233</c:v>
                </c:pt>
                <c:pt idx="155">
                  <c:v>19.623031241931233</c:v>
                </c:pt>
                <c:pt idx="156">
                  <c:v>12.976690030320993</c:v>
                </c:pt>
                <c:pt idx="157">
                  <c:v>3.6557501904036513</c:v>
                </c:pt>
                <c:pt idx="158">
                  <c:v>3.6557501904036513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0.11485451761103037</c:v>
                </c:pt>
                <c:pt idx="164">
                  <c:v>2.2077590607452646</c:v>
                </c:pt>
                <c:pt idx="165">
                  <c:v>2.2077590607452646</c:v>
                </c:pt>
                <c:pt idx="166">
                  <c:v>6.9289701169047193</c:v>
                </c:pt>
                <c:pt idx="167">
                  <c:v>4.8360655737704858</c:v>
                </c:pt>
                <c:pt idx="168">
                  <c:v>4.8360655737704858</c:v>
                </c:pt>
                <c:pt idx="169">
                  <c:v>5.7207376740685021</c:v>
                </c:pt>
                <c:pt idx="170">
                  <c:v>5.7207376740685021</c:v>
                </c:pt>
                <c:pt idx="171">
                  <c:v>5.7207376740685021</c:v>
                </c:pt>
                <c:pt idx="172">
                  <c:v>0</c:v>
                </c:pt>
                <c:pt idx="173">
                  <c:v>2.4111973653258185</c:v>
                </c:pt>
                <c:pt idx="174">
                  <c:v>8.9901447337468579</c:v>
                </c:pt>
                <c:pt idx="175">
                  <c:v>8.9901447337468579</c:v>
                </c:pt>
                <c:pt idx="176">
                  <c:v>13.193479789405075</c:v>
                </c:pt>
                <c:pt idx="177">
                  <c:v>9.6285434995112791</c:v>
                </c:pt>
                <c:pt idx="178">
                  <c:v>9.6285434995112791</c:v>
                </c:pt>
                <c:pt idx="179">
                  <c:v>7.6731409175131935</c:v>
                </c:pt>
                <c:pt idx="180">
                  <c:v>9.2279844078405038</c:v>
                </c:pt>
                <c:pt idx="181">
                  <c:v>16.499541679397797</c:v>
                </c:pt>
                <c:pt idx="182">
                  <c:v>34.234234234234208</c:v>
                </c:pt>
                <c:pt idx="183">
                  <c:v>62.998712998712989</c:v>
                </c:pt>
                <c:pt idx="184">
                  <c:v>77.216682492089731</c:v>
                </c:pt>
                <c:pt idx="185">
                  <c:v>76.907163175588323</c:v>
                </c:pt>
                <c:pt idx="186">
                  <c:v>43.573829842254987</c:v>
                </c:pt>
                <c:pt idx="187">
                  <c:v>22.08430307732095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B-4424-834F-50D6E80C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47184"/>
        <c:axId val="410946704"/>
      </c:lineChart>
      <c:dateAx>
        <c:axId val="41094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6704"/>
        <c:crosses val="autoZero"/>
        <c:auto val="1"/>
        <c:lblOffset val="100"/>
        <c:baseTimeUnit val="days"/>
      </c:dateAx>
      <c:valAx>
        <c:axId val="410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 Amazon's</a:t>
            </a:r>
            <a:r>
              <a:rPr lang="en-GB" b="1" baseline="0">
                <a:solidFill>
                  <a:sysClr val="windowText" lastClr="000000"/>
                </a:solidFill>
              </a:rPr>
              <a:t> KD Oscilliator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Q3) KD Oscillator'!$D$3</c:f>
              <c:strCache>
                <c:ptCount val="1"/>
                <c:pt idx="0">
                  <c:v>%K 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Q3) KD Oscillator'!$B$4:$B$191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 Q3) KD Oscillator'!$D$4:$D$191</c:f>
              <c:numCache>
                <c:formatCode>General</c:formatCode>
                <c:ptCount val="188"/>
                <c:pt idx="13">
                  <c:v>0</c:v>
                </c:pt>
                <c:pt idx="14">
                  <c:v>0</c:v>
                </c:pt>
                <c:pt idx="15">
                  <c:v>22.120343839541476</c:v>
                </c:pt>
                <c:pt idx="16">
                  <c:v>0</c:v>
                </c:pt>
                <c:pt idx="17">
                  <c:v>0</c:v>
                </c:pt>
                <c:pt idx="18">
                  <c:v>13.28986960882651</c:v>
                </c:pt>
                <c:pt idx="19">
                  <c:v>16.800401203610807</c:v>
                </c:pt>
                <c:pt idx="20">
                  <c:v>12.236842105263234</c:v>
                </c:pt>
                <c:pt idx="21">
                  <c:v>48.702185792349646</c:v>
                </c:pt>
                <c:pt idx="22">
                  <c:v>32.042520880789624</c:v>
                </c:pt>
                <c:pt idx="23">
                  <c:v>0</c:v>
                </c:pt>
                <c:pt idx="24">
                  <c:v>0</c:v>
                </c:pt>
                <c:pt idx="25">
                  <c:v>3.5053929121725629</c:v>
                </c:pt>
                <c:pt idx="26">
                  <c:v>6.7411402157164915</c:v>
                </c:pt>
                <c:pt idx="27">
                  <c:v>18.412942989214194</c:v>
                </c:pt>
                <c:pt idx="28">
                  <c:v>22.80431432973803</c:v>
                </c:pt>
                <c:pt idx="29">
                  <c:v>22.265023112480762</c:v>
                </c:pt>
                <c:pt idx="30">
                  <c:v>35.477657935285002</c:v>
                </c:pt>
                <c:pt idx="31">
                  <c:v>34.976887519260366</c:v>
                </c:pt>
                <c:pt idx="32">
                  <c:v>63.82896764252699</c:v>
                </c:pt>
                <c:pt idx="33">
                  <c:v>61.78736517719571</c:v>
                </c:pt>
                <c:pt idx="34">
                  <c:v>66.2557781201849</c:v>
                </c:pt>
                <c:pt idx="35">
                  <c:v>77.483731019522779</c:v>
                </c:pt>
                <c:pt idx="36">
                  <c:v>100</c:v>
                </c:pt>
                <c:pt idx="37">
                  <c:v>79.151388161340932</c:v>
                </c:pt>
                <c:pt idx="38">
                  <c:v>83.113311331133005</c:v>
                </c:pt>
                <c:pt idx="39">
                  <c:v>73.414071510957243</c:v>
                </c:pt>
                <c:pt idx="40">
                  <c:v>51.15303983228506</c:v>
                </c:pt>
                <c:pt idx="41">
                  <c:v>30.052592036063103</c:v>
                </c:pt>
                <c:pt idx="42">
                  <c:v>39.969947407963879</c:v>
                </c:pt>
                <c:pt idx="43">
                  <c:v>83.916083916083807</c:v>
                </c:pt>
                <c:pt idx="44">
                  <c:v>61.438561438561379</c:v>
                </c:pt>
                <c:pt idx="45">
                  <c:v>27.175080558539211</c:v>
                </c:pt>
                <c:pt idx="46">
                  <c:v>76.154672395273622</c:v>
                </c:pt>
                <c:pt idx="47">
                  <c:v>6.3372717508053151</c:v>
                </c:pt>
                <c:pt idx="48">
                  <c:v>49.409237379162121</c:v>
                </c:pt>
                <c:pt idx="49">
                  <c:v>93.984962406015015</c:v>
                </c:pt>
                <c:pt idx="50">
                  <c:v>100</c:v>
                </c:pt>
                <c:pt idx="51">
                  <c:v>100</c:v>
                </c:pt>
                <c:pt idx="52">
                  <c:v>96.851851851851904</c:v>
                </c:pt>
                <c:pt idx="53">
                  <c:v>86.975308641975218</c:v>
                </c:pt>
                <c:pt idx="54">
                  <c:v>99.259259259259238</c:v>
                </c:pt>
                <c:pt idx="55">
                  <c:v>96.348494554772628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93.664155959237902</c:v>
                </c:pt>
                <c:pt idx="61">
                  <c:v>84.913793103448228</c:v>
                </c:pt>
                <c:pt idx="62">
                  <c:v>58.431644691186605</c:v>
                </c:pt>
                <c:pt idx="63">
                  <c:v>19.17372881355935</c:v>
                </c:pt>
                <c:pt idx="64">
                  <c:v>2.6460859977950224</c:v>
                </c:pt>
                <c:pt idx="65">
                  <c:v>0</c:v>
                </c:pt>
                <c:pt idx="66">
                  <c:v>0</c:v>
                </c:pt>
                <c:pt idx="67">
                  <c:v>37.916666666666529</c:v>
                </c:pt>
                <c:pt idx="68">
                  <c:v>0</c:v>
                </c:pt>
                <c:pt idx="69">
                  <c:v>14.589665653495349</c:v>
                </c:pt>
                <c:pt idx="70">
                  <c:v>33.20668693009101</c:v>
                </c:pt>
                <c:pt idx="71">
                  <c:v>44.452887537993888</c:v>
                </c:pt>
                <c:pt idx="72">
                  <c:v>60.942249240121463</c:v>
                </c:pt>
                <c:pt idx="73">
                  <c:v>57.459505541346857</c:v>
                </c:pt>
                <c:pt idx="74">
                  <c:v>66.505791505791464</c:v>
                </c:pt>
                <c:pt idx="75">
                  <c:v>75.935162094762958</c:v>
                </c:pt>
                <c:pt idx="76">
                  <c:v>83.915211970074878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43.932584269662996</c:v>
                </c:pt>
                <c:pt idx="81">
                  <c:v>62.696629213483121</c:v>
                </c:pt>
                <c:pt idx="82">
                  <c:v>73.20916905444156</c:v>
                </c:pt>
                <c:pt idx="83">
                  <c:v>73.747494989979813</c:v>
                </c:pt>
                <c:pt idx="84">
                  <c:v>100</c:v>
                </c:pt>
                <c:pt idx="85">
                  <c:v>100</c:v>
                </c:pt>
                <c:pt idx="86">
                  <c:v>21.072319201995033</c:v>
                </c:pt>
                <c:pt idx="87">
                  <c:v>100</c:v>
                </c:pt>
                <c:pt idx="88">
                  <c:v>83.736762481089215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92.620363062351998</c:v>
                </c:pt>
                <c:pt idx="93">
                  <c:v>87.332280978689795</c:v>
                </c:pt>
                <c:pt idx="94">
                  <c:v>95.183776932826305</c:v>
                </c:pt>
                <c:pt idx="95">
                  <c:v>100</c:v>
                </c:pt>
                <c:pt idx="96">
                  <c:v>90.541516245487344</c:v>
                </c:pt>
                <c:pt idx="97">
                  <c:v>58.519855595667927</c:v>
                </c:pt>
                <c:pt idx="98">
                  <c:v>55.234657039711152</c:v>
                </c:pt>
                <c:pt idx="99">
                  <c:v>65.740072202166118</c:v>
                </c:pt>
                <c:pt idx="100">
                  <c:v>38.755458515283827</c:v>
                </c:pt>
                <c:pt idx="101">
                  <c:v>14.192139737991241</c:v>
                </c:pt>
                <c:pt idx="102">
                  <c:v>0</c:v>
                </c:pt>
                <c:pt idx="103">
                  <c:v>25.500588928150687</c:v>
                </c:pt>
                <c:pt idx="104">
                  <c:v>63.250883392226243</c:v>
                </c:pt>
                <c:pt idx="105">
                  <c:v>50.765606595995351</c:v>
                </c:pt>
                <c:pt idx="106">
                  <c:v>63.427561837455762</c:v>
                </c:pt>
                <c:pt idx="107">
                  <c:v>80.035335689046008</c:v>
                </c:pt>
                <c:pt idx="108">
                  <c:v>96.113074204947011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96.85723838181211</c:v>
                </c:pt>
                <c:pt idx="113">
                  <c:v>93.346706787027728</c:v>
                </c:pt>
                <c:pt idx="114">
                  <c:v>100</c:v>
                </c:pt>
                <c:pt idx="115">
                  <c:v>96.107423053711543</c:v>
                </c:pt>
                <c:pt idx="116">
                  <c:v>90.281152377646706</c:v>
                </c:pt>
                <c:pt idx="117">
                  <c:v>100</c:v>
                </c:pt>
                <c:pt idx="118">
                  <c:v>93.453475542478841</c:v>
                </c:pt>
                <c:pt idx="119">
                  <c:v>50.439297124600692</c:v>
                </c:pt>
                <c:pt idx="120">
                  <c:v>56.615661566156547</c:v>
                </c:pt>
                <c:pt idx="121">
                  <c:v>58.902001026167184</c:v>
                </c:pt>
                <c:pt idx="122">
                  <c:v>46.71631685849696</c:v>
                </c:pt>
                <c:pt idx="123">
                  <c:v>68.734891216760701</c:v>
                </c:pt>
                <c:pt idx="124">
                  <c:v>52.618855761482699</c:v>
                </c:pt>
                <c:pt idx="125">
                  <c:v>26.027397260273901</c:v>
                </c:pt>
                <c:pt idx="126">
                  <c:v>6.2852538275584315</c:v>
                </c:pt>
                <c:pt idx="127">
                  <c:v>0</c:v>
                </c:pt>
                <c:pt idx="128">
                  <c:v>6.1299852289513383</c:v>
                </c:pt>
                <c:pt idx="129">
                  <c:v>35.450516986706084</c:v>
                </c:pt>
                <c:pt idx="130">
                  <c:v>60.709010339734228</c:v>
                </c:pt>
                <c:pt idx="131">
                  <c:v>23.129251700680467</c:v>
                </c:pt>
                <c:pt idx="132">
                  <c:v>28.364389233954473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49.512843224092059</c:v>
                </c:pt>
                <c:pt idx="137">
                  <c:v>29.441624365482223</c:v>
                </c:pt>
                <c:pt idx="138">
                  <c:v>83.045685279187694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96.772366930917357</c:v>
                </c:pt>
                <c:pt idx="143">
                  <c:v>100</c:v>
                </c:pt>
                <c:pt idx="144">
                  <c:v>100</c:v>
                </c:pt>
                <c:pt idx="145">
                  <c:v>94.703285924472723</c:v>
                </c:pt>
                <c:pt idx="146">
                  <c:v>82.785679254536461</c:v>
                </c:pt>
                <c:pt idx="147">
                  <c:v>97.694948504168721</c:v>
                </c:pt>
                <c:pt idx="148">
                  <c:v>96.419813634134286</c:v>
                </c:pt>
                <c:pt idx="149">
                  <c:v>100</c:v>
                </c:pt>
                <c:pt idx="150">
                  <c:v>72.476635514018625</c:v>
                </c:pt>
                <c:pt idx="151">
                  <c:v>79.962779156327613</c:v>
                </c:pt>
                <c:pt idx="152">
                  <c:v>0</c:v>
                </c:pt>
                <c:pt idx="153">
                  <c:v>30.906274206041683</c:v>
                </c:pt>
                <c:pt idx="154">
                  <c:v>27.962819519752024</c:v>
                </c:pt>
                <c:pt idx="155">
                  <c:v>0</c:v>
                </c:pt>
                <c:pt idx="156">
                  <c:v>10.967250571210954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0.34456355283309109</c:v>
                </c:pt>
                <c:pt idx="164">
                  <c:v>6.2787136294027031</c:v>
                </c:pt>
                <c:pt idx="165">
                  <c:v>0</c:v>
                </c:pt>
                <c:pt idx="166">
                  <c:v>14.508196721311457</c:v>
                </c:pt>
                <c:pt idx="167">
                  <c:v>0</c:v>
                </c:pt>
                <c:pt idx="168">
                  <c:v>0</c:v>
                </c:pt>
                <c:pt idx="169">
                  <c:v>17.162213022205506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7.233592095977456</c:v>
                </c:pt>
                <c:pt idx="174">
                  <c:v>19.736842105263115</c:v>
                </c:pt>
                <c:pt idx="175">
                  <c:v>0</c:v>
                </c:pt>
                <c:pt idx="176">
                  <c:v>19.843597262952105</c:v>
                </c:pt>
                <c:pt idx="177">
                  <c:v>9.0420332355817301</c:v>
                </c:pt>
                <c:pt idx="178">
                  <c:v>0</c:v>
                </c:pt>
                <c:pt idx="179">
                  <c:v>13.977389516957849</c:v>
                </c:pt>
                <c:pt idx="180">
                  <c:v>13.70656370656366</c:v>
                </c:pt>
                <c:pt idx="181">
                  <c:v>21.814671814671883</c:v>
                </c:pt>
                <c:pt idx="182">
                  <c:v>67.181467181467085</c:v>
                </c:pt>
                <c:pt idx="183">
                  <c:v>100</c:v>
                </c:pt>
                <c:pt idx="184">
                  <c:v>64.468580294802109</c:v>
                </c:pt>
                <c:pt idx="185">
                  <c:v>66.252909231962846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4E68-9103-703845203532}"/>
            </c:ext>
          </c:extLst>
        </c:ser>
        <c:ser>
          <c:idx val="1"/>
          <c:order val="1"/>
          <c:tx>
            <c:strRef>
              <c:f>' Q3) KD Oscillator'!$E$3</c:f>
              <c:strCache>
                <c:ptCount val="1"/>
                <c:pt idx="0">
                  <c:v>%D 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Q3) KD Oscillator'!$B$4:$B$191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 Q3) KD Oscillator'!$E$4:$E$191</c:f>
              <c:numCache>
                <c:formatCode>General</c:formatCode>
                <c:ptCount val="188"/>
                <c:pt idx="15">
                  <c:v>7.3734479465138252</c:v>
                </c:pt>
                <c:pt idx="16">
                  <c:v>7.3734479465138252</c:v>
                </c:pt>
                <c:pt idx="17">
                  <c:v>7.3734479465138252</c:v>
                </c:pt>
                <c:pt idx="18">
                  <c:v>4.4299565362755038</c:v>
                </c:pt>
                <c:pt idx="19">
                  <c:v>10.030090270812439</c:v>
                </c:pt>
                <c:pt idx="20">
                  <c:v>14.109037639233518</c:v>
                </c:pt>
                <c:pt idx="21">
                  <c:v>25.913143033741232</c:v>
                </c:pt>
                <c:pt idx="22">
                  <c:v>30.993849592800832</c:v>
                </c:pt>
                <c:pt idx="23">
                  <c:v>26.914902224379755</c:v>
                </c:pt>
                <c:pt idx="24">
                  <c:v>10.680840293596541</c:v>
                </c:pt>
                <c:pt idx="25">
                  <c:v>1.1684643040575209</c:v>
                </c:pt>
                <c:pt idx="26">
                  <c:v>3.4155110426296851</c:v>
                </c:pt>
                <c:pt idx="27">
                  <c:v>9.5531587057010832</c:v>
                </c:pt>
                <c:pt idx="28">
                  <c:v>15.98613251155624</c:v>
                </c:pt>
                <c:pt idx="29">
                  <c:v>21.160760143810993</c:v>
                </c:pt>
                <c:pt idx="30">
                  <c:v>26.848998459167934</c:v>
                </c:pt>
                <c:pt idx="31">
                  <c:v>30.906522855675377</c:v>
                </c:pt>
                <c:pt idx="32">
                  <c:v>44.761171032357453</c:v>
                </c:pt>
                <c:pt idx="33">
                  <c:v>53.531073446327689</c:v>
                </c:pt>
                <c:pt idx="34">
                  <c:v>63.957370313302533</c:v>
                </c:pt>
                <c:pt idx="35">
                  <c:v>68.508958105634463</c:v>
                </c:pt>
                <c:pt idx="36">
                  <c:v>81.246503046569231</c:v>
                </c:pt>
                <c:pt idx="37">
                  <c:v>85.545039726954585</c:v>
                </c:pt>
                <c:pt idx="38">
                  <c:v>87.421566497491312</c:v>
                </c:pt>
                <c:pt idx="39">
                  <c:v>78.559590334477051</c:v>
                </c:pt>
                <c:pt idx="40">
                  <c:v>69.226807558125103</c:v>
                </c:pt>
                <c:pt idx="41">
                  <c:v>51.539901126435133</c:v>
                </c:pt>
                <c:pt idx="42">
                  <c:v>40.391859758770686</c:v>
                </c:pt>
                <c:pt idx="43">
                  <c:v>51.312874453370263</c:v>
                </c:pt>
                <c:pt idx="44">
                  <c:v>61.774864254203017</c:v>
                </c:pt>
                <c:pt idx="45">
                  <c:v>57.509908637728131</c:v>
                </c:pt>
                <c:pt idx="46">
                  <c:v>54.922771464124736</c:v>
                </c:pt>
                <c:pt idx="47">
                  <c:v>36.555674901539383</c:v>
                </c:pt>
                <c:pt idx="48">
                  <c:v>43.967060508413681</c:v>
                </c:pt>
                <c:pt idx="49">
                  <c:v>49.910490511994148</c:v>
                </c:pt>
                <c:pt idx="50">
                  <c:v>81.131399928392383</c:v>
                </c:pt>
                <c:pt idx="51">
                  <c:v>97.994987468671681</c:v>
                </c:pt>
                <c:pt idx="52">
                  <c:v>98.950617283950635</c:v>
                </c:pt>
                <c:pt idx="53">
                  <c:v>94.609053497942384</c:v>
                </c:pt>
                <c:pt idx="54">
                  <c:v>94.362139917695458</c:v>
                </c:pt>
                <c:pt idx="55">
                  <c:v>94.194354152002362</c:v>
                </c:pt>
                <c:pt idx="56">
                  <c:v>98.535917938010627</c:v>
                </c:pt>
                <c:pt idx="57">
                  <c:v>98.782831518257538</c:v>
                </c:pt>
                <c:pt idx="58">
                  <c:v>100</c:v>
                </c:pt>
                <c:pt idx="59">
                  <c:v>100</c:v>
                </c:pt>
                <c:pt idx="60">
                  <c:v>97.888051986412634</c:v>
                </c:pt>
                <c:pt idx="61">
                  <c:v>92.85931635422871</c:v>
                </c:pt>
                <c:pt idx="62">
                  <c:v>79.003197917957564</c:v>
                </c:pt>
                <c:pt idx="63">
                  <c:v>54.173055536064737</c:v>
                </c:pt>
                <c:pt idx="64">
                  <c:v>26.750486500846993</c:v>
                </c:pt>
                <c:pt idx="65">
                  <c:v>7.2732716037847913</c:v>
                </c:pt>
                <c:pt idx="66">
                  <c:v>0.88202866593167417</c:v>
                </c:pt>
                <c:pt idx="67">
                  <c:v>12.638888888888843</c:v>
                </c:pt>
                <c:pt idx="68">
                  <c:v>12.638888888888843</c:v>
                </c:pt>
                <c:pt idx="69">
                  <c:v>17.50211077338729</c:v>
                </c:pt>
                <c:pt idx="70">
                  <c:v>15.932117527862118</c:v>
                </c:pt>
                <c:pt idx="71">
                  <c:v>30.749746707193413</c:v>
                </c:pt>
                <c:pt idx="72">
                  <c:v>46.200607902735449</c:v>
                </c:pt>
                <c:pt idx="73">
                  <c:v>54.284880773154072</c:v>
                </c:pt>
                <c:pt idx="74">
                  <c:v>61.635848762419926</c:v>
                </c:pt>
                <c:pt idx="75">
                  <c:v>66.633486380633755</c:v>
                </c:pt>
                <c:pt idx="76">
                  <c:v>75.452055190209762</c:v>
                </c:pt>
                <c:pt idx="77">
                  <c:v>86.61679135494596</c:v>
                </c:pt>
                <c:pt idx="78">
                  <c:v>94.638403990024969</c:v>
                </c:pt>
                <c:pt idx="79">
                  <c:v>100</c:v>
                </c:pt>
                <c:pt idx="80">
                  <c:v>81.310861423220999</c:v>
                </c:pt>
                <c:pt idx="81">
                  <c:v>68.876404494382029</c:v>
                </c:pt>
                <c:pt idx="82">
                  <c:v>59.946127512529223</c:v>
                </c:pt>
                <c:pt idx="83">
                  <c:v>69.884431085968174</c:v>
                </c:pt>
                <c:pt idx="84">
                  <c:v>82.318888014807115</c:v>
                </c:pt>
                <c:pt idx="85">
                  <c:v>91.249164996659943</c:v>
                </c:pt>
                <c:pt idx="86">
                  <c:v>73.690773067331676</c:v>
                </c:pt>
                <c:pt idx="87">
                  <c:v>73.690773067331676</c:v>
                </c:pt>
                <c:pt idx="88">
                  <c:v>68.26969389436141</c:v>
                </c:pt>
                <c:pt idx="89">
                  <c:v>94.578920827029734</c:v>
                </c:pt>
                <c:pt idx="90">
                  <c:v>94.578920827029734</c:v>
                </c:pt>
                <c:pt idx="91">
                  <c:v>100</c:v>
                </c:pt>
                <c:pt idx="92">
                  <c:v>97.540121020783999</c:v>
                </c:pt>
                <c:pt idx="93">
                  <c:v>93.317548013680607</c:v>
                </c:pt>
                <c:pt idx="94">
                  <c:v>91.712140324622695</c:v>
                </c:pt>
                <c:pt idx="95">
                  <c:v>94.172019303838695</c:v>
                </c:pt>
                <c:pt idx="96">
                  <c:v>95.241764392771231</c:v>
                </c:pt>
                <c:pt idx="97">
                  <c:v>83.020457280385088</c:v>
                </c:pt>
                <c:pt idx="98">
                  <c:v>68.098676293622148</c:v>
                </c:pt>
                <c:pt idx="99">
                  <c:v>59.831528279181732</c:v>
                </c:pt>
                <c:pt idx="100">
                  <c:v>53.243395919053704</c:v>
                </c:pt>
                <c:pt idx="101">
                  <c:v>39.562556818480395</c:v>
                </c:pt>
                <c:pt idx="102">
                  <c:v>17.649199417758357</c:v>
                </c:pt>
                <c:pt idx="103">
                  <c:v>13.230909555380643</c:v>
                </c:pt>
                <c:pt idx="104">
                  <c:v>29.58382410679231</c:v>
                </c:pt>
                <c:pt idx="105">
                  <c:v>46.505692972124088</c:v>
                </c:pt>
                <c:pt idx="106">
                  <c:v>59.148017275225783</c:v>
                </c:pt>
                <c:pt idx="107">
                  <c:v>64.742834707499043</c:v>
                </c:pt>
                <c:pt idx="108">
                  <c:v>79.858657243816253</c:v>
                </c:pt>
                <c:pt idx="109">
                  <c:v>92.04946996466434</c:v>
                </c:pt>
                <c:pt idx="110">
                  <c:v>98.70435806831567</c:v>
                </c:pt>
                <c:pt idx="111">
                  <c:v>100</c:v>
                </c:pt>
                <c:pt idx="112">
                  <c:v>98.95241279393737</c:v>
                </c:pt>
                <c:pt idx="113">
                  <c:v>96.73464838961327</c:v>
                </c:pt>
                <c:pt idx="114">
                  <c:v>96.73464838961327</c:v>
                </c:pt>
                <c:pt idx="115">
                  <c:v>96.484709946913085</c:v>
                </c:pt>
                <c:pt idx="116">
                  <c:v>95.462858477119426</c:v>
                </c:pt>
                <c:pt idx="117">
                  <c:v>95.462858477119426</c:v>
                </c:pt>
                <c:pt idx="118">
                  <c:v>94.578209306708516</c:v>
                </c:pt>
                <c:pt idx="119">
                  <c:v>81.297590889026509</c:v>
                </c:pt>
                <c:pt idx="120">
                  <c:v>66.836144744412024</c:v>
                </c:pt>
                <c:pt idx="121">
                  <c:v>55.318986572308141</c:v>
                </c:pt>
                <c:pt idx="122">
                  <c:v>54.077993150273564</c:v>
                </c:pt>
                <c:pt idx="123">
                  <c:v>58.117736367141617</c:v>
                </c:pt>
                <c:pt idx="124">
                  <c:v>56.023354612246784</c:v>
                </c:pt>
                <c:pt idx="125">
                  <c:v>49.127048079505776</c:v>
                </c:pt>
                <c:pt idx="126">
                  <c:v>28.310502283105009</c:v>
                </c:pt>
                <c:pt idx="127">
                  <c:v>10.770883695944113</c:v>
                </c:pt>
                <c:pt idx="128">
                  <c:v>4.13841301883659</c:v>
                </c:pt>
                <c:pt idx="129">
                  <c:v>13.860167405219142</c:v>
                </c:pt>
                <c:pt idx="130">
                  <c:v>34.096504185130549</c:v>
                </c:pt>
                <c:pt idx="131">
                  <c:v>39.762926342373596</c:v>
                </c:pt>
                <c:pt idx="132">
                  <c:v>37.400883758123051</c:v>
                </c:pt>
                <c:pt idx="133">
                  <c:v>17.164546978211646</c:v>
                </c:pt>
                <c:pt idx="134">
                  <c:v>9.4547964113181582</c:v>
                </c:pt>
                <c:pt idx="135">
                  <c:v>0</c:v>
                </c:pt>
                <c:pt idx="136">
                  <c:v>16.504281074697353</c:v>
                </c:pt>
                <c:pt idx="137">
                  <c:v>26.318155863191425</c:v>
                </c:pt>
                <c:pt idx="138">
                  <c:v>54.000050956253993</c:v>
                </c:pt>
                <c:pt idx="139">
                  <c:v>70.829103214889969</c:v>
                </c:pt>
                <c:pt idx="140">
                  <c:v>94.348561759729236</c:v>
                </c:pt>
                <c:pt idx="141">
                  <c:v>100</c:v>
                </c:pt>
                <c:pt idx="142">
                  <c:v>98.924122310305791</c:v>
                </c:pt>
                <c:pt idx="143">
                  <c:v>98.924122310305791</c:v>
                </c:pt>
                <c:pt idx="144">
                  <c:v>98.924122310305791</c:v>
                </c:pt>
                <c:pt idx="145">
                  <c:v>98.234428641490908</c:v>
                </c:pt>
                <c:pt idx="146">
                  <c:v>92.496321726336376</c:v>
                </c:pt>
                <c:pt idx="147">
                  <c:v>91.727971227725973</c:v>
                </c:pt>
                <c:pt idx="148">
                  <c:v>92.300147130946485</c:v>
                </c:pt>
                <c:pt idx="149">
                  <c:v>98.038254046101017</c:v>
                </c:pt>
                <c:pt idx="150">
                  <c:v>89.632149716050961</c:v>
                </c:pt>
                <c:pt idx="151">
                  <c:v>84.146471556782089</c:v>
                </c:pt>
                <c:pt idx="152">
                  <c:v>50.813138223448753</c:v>
                </c:pt>
                <c:pt idx="153">
                  <c:v>36.956351120789769</c:v>
                </c:pt>
                <c:pt idx="154">
                  <c:v>19.623031241931233</c:v>
                </c:pt>
                <c:pt idx="155">
                  <c:v>19.623031241931233</c:v>
                </c:pt>
                <c:pt idx="156">
                  <c:v>12.976690030320993</c:v>
                </c:pt>
                <c:pt idx="157">
                  <c:v>3.6557501904036513</c:v>
                </c:pt>
                <c:pt idx="158">
                  <c:v>3.6557501904036513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0.11485451761103037</c:v>
                </c:pt>
                <c:pt idx="164">
                  <c:v>2.2077590607452646</c:v>
                </c:pt>
                <c:pt idx="165">
                  <c:v>2.2077590607452646</c:v>
                </c:pt>
                <c:pt idx="166">
                  <c:v>6.9289701169047193</c:v>
                </c:pt>
                <c:pt idx="167">
                  <c:v>4.8360655737704858</c:v>
                </c:pt>
                <c:pt idx="168">
                  <c:v>4.8360655737704858</c:v>
                </c:pt>
                <c:pt idx="169">
                  <c:v>5.7207376740685021</c:v>
                </c:pt>
                <c:pt idx="170">
                  <c:v>5.7207376740685021</c:v>
                </c:pt>
                <c:pt idx="171">
                  <c:v>5.7207376740685021</c:v>
                </c:pt>
                <c:pt idx="172">
                  <c:v>0</c:v>
                </c:pt>
                <c:pt idx="173">
                  <c:v>2.4111973653258185</c:v>
                </c:pt>
                <c:pt idx="174">
                  <c:v>8.9901447337468579</c:v>
                </c:pt>
                <c:pt idx="175">
                  <c:v>8.9901447337468579</c:v>
                </c:pt>
                <c:pt idx="176">
                  <c:v>13.193479789405075</c:v>
                </c:pt>
                <c:pt idx="177">
                  <c:v>9.6285434995112791</c:v>
                </c:pt>
                <c:pt idx="178">
                  <c:v>9.6285434995112791</c:v>
                </c:pt>
                <c:pt idx="179">
                  <c:v>7.6731409175131935</c:v>
                </c:pt>
                <c:pt idx="180">
                  <c:v>9.2279844078405038</c:v>
                </c:pt>
                <c:pt idx="181">
                  <c:v>16.499541679397797</c:v>
                </c:pt>
                <c:pt idx="182">
                  <c:v>34.234234234234208</c:v>
                </c:pt>
                <c:pt idx="183">
                  <c:v>62.998712998712989</c:v>
                </c:pt>
                <c:pt idx="184">
                  <c:v>77.216682492089731</c:v>
                </c:pt>
                <c:pt idx="185">
                  <c:v>76.907163175588323</c:v>
                </c:pt>
                <c:pt idx="186">
                  <c:v>43.573829842254987</c:v>
                </c:pt>
                <c:pt idx="187">
                  <c:v>22.08430307732095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4E68-9103-703845203532}"/>
            </c:ext>
          </c:extLst>
        </c:ser>
        <c:ser>
          <c:idx val="2"/>
          <c:order val="2"/>
          <c:tx>
            <c:strRef>
              <c:f>' Q3) KD Oscillator'!$F$3</c:f>
              <c:strCache>
                <c:ptCount val="1"/>
                <c:pt idx="0">
                  <c:v>Upper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Q3) KD Oscillator'!$B$4:$B$191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 Q3) KD Oscillator'!$F$4:$F$191</c:f>
              <c:numCache>
                <c:formatCode>General</c:formatCode>
                <c:ptCount val="18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D-4E68-9103-703845203532}"/>
            </c:ext>
          </c:extLst>
        </c:ser>
        <c:ser>
          <c:idx val="3"/>
          <c:order val="3"/>
          <c:tx>
            <c:strRef>
              <c:f>' Q3) KD Oscillator'!$G$3</c:f>
              <c:strCache>
                <c:ptCount val="1"/>
                <c:pt idx="0">
                  <c:v>Lower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Q3) KD Oscillator'!$B$4:$B$191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 Q3) KD Oscillator'!$G$4:$G$191</c:f>
              <c:numCache>
                <c:formatCode>General</c:formatCode>
                <c:ptCount val="18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D-4E68-9103-70384520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393216"/>
        <c:axId val="2116394656"/>
      </c:lineChart>
      <c:dateAx>
        <c:axId val="2116393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4656"/>
        <c:crosses val="autoZero"/>
        <c:auto val="1"/>
        <c:lblOffset val="100"/>
        <c:baseTimeUnit val="days"/>
      </c:dateAx>
      <c:valAx>
        <c:axId val="21163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Asset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Walk'!$F$2</c:f>
              <c:strCache>
                <c:ptCount val="1"/>
                <c:pt idx="0">
                  <c:v>Asset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Walk'!$F$3:$F$102</c:f>
              <c:numCache>
                <c:formatCode>General</c:formatCode>
                <c:ptCount val="100"/>
                <c:pt idx="0">
                  <c:v>190.26</c:v>
                </c:pt>
                <c:pt idx="1">
                  <c:v>187.18006370096637</c:v>
                </c:pt>
                <c:pt idx="2">
                  <c:v>188.54169014574114</c:v>
                </c:pt>
                <c:pt idx="3">
                  <c:v>185.94671528353149</c:v>
                </c:pt>
                <c:pt idx="4">
                  <c:v>186.21288598291258</c:v>
                </c:pt>
                <c:pt idx="5">
                  <c:v>187.50299912869869</c:v>
                </c:pt>
                <c:pt idx="6">
                  <c:v>184.67578981963428</c:v>
                </c:pt>
                <c:pt idx="7">
                  <c:v>183.16724534263858</c:v>
                </c:pt>
                <c:pt idx="8">
                  <c:v>191.26109327829252</c:v>
                </c:pt>
                <c:pt idx="9">
                  <c:v>195.92435502772827</c:v>
                </c:pt>
                <c:pt idx="10">
                  <c:v>201.07625992517234</c:v>
                </c:pt>
                <c:pt idx="11">
                  <c:v>204.135919024472</c:v>
                </c:pt>
                <c:pt idx="12">
                  <c:v>203.28070783259079</c:v>
                </c:pt>
                <c:pt idx="13">
                  <c:v>201.06035108741173</c:v>
                </c:pt>
                <c:pt idx="14">
                  <c:v>195.42719312482211</c:v>
                </c:pt>
                <c:pt idx="15">
                  <c:v>198.04151833307589</c:v>
                </c:pt>
                <c:pt idx="16">
                  <c:v>202.6791709753916</c:v>
                </c:pt>
                <c:pt idx="17">
                  <c:v>204.14129363999157</c:v>
                </c:pt>
                <c:pt idx="18">
                  <c:v>211.13476573366174</c:v>
                </c:pt>
                <c:pt idx="19">
                  <c:v>202.52669746166498</c:v>
                </c:pt>
                <c:pt idx="20">
                  <c:v>194.44188996721633</c:v>
                </c:pt>
                <c:pt idx="21">
                  <c:v>192.45229447026566</c:v>
                </c:pt>
                <c:pt idx="22">
                  <c:v>183.75780022118349</c:v>
                </c:pt>
                <c:pt idx="23">
                  <c:v>180.37216511533308</c:v>
                </c:pt>
                <c:pt idx="24">
                  <c:v>179.00970507025687</c:v>
                </c:pt>
                <c:pt idx="25">
                  <c:v>177.81345292214783</c:v>
                </c:pt>
                <c:pt idx="26">
                  <c:v>175.56209926853083</c:v>
                </c:pt>
                <c:pt idx="27">
                  <c:v>178.26668542369219</c:v>
                </c:pt>
                <c:pt idx="28">
                  <c:v>177.88274889252571</c:v>
                </c:pt>
                <c:pt idx="29">
                  <c:v>171.00684506540227</c:v>
                </c:pt>
                <c:pt idx="30">
                  <c:v>172.40645180391019</c:v>
                </c:pt>
                <c:pt idx="31">
                  <c:v>173.15497906700858</c:v>
                </c:pt>
                <c:pt idx="32">
                  <c:v>167.1305945763292</c:v>
                </c:pt>
                <c:pt idx="33">
                  <c:v>167.58645396881286</c:v>
                </c:pt>
                <c:pt idx="34">
                  <c:v>166.4759635903271</c:v>
                </c:pt>
                <c:pt idx="35">
                  <c:v>162.03364470598731</c:v>
                </c:pt>
                <c:pt idx="36">
                  <c:v>155.12421475559725</c:v>
                </c:pt>
                <c:pt idx="37">
                  <c:v>155.15422369823034</c:v>
                </c:pt>
                <c:pt idx="38">
                  <c:v>150.39250121111459</c:v>
                </c:pt>
                <c:pt idx="39">
                  <c:v>148.33428531412849</c:v>
                </c:pt>
                <c:pt idx="40">
                  <c:v>152.40554058585812</c:v>
                </c:pt>
                <c:pt idx="41">
                  <c:v>156.04481470221418</c:v>
                </c:pt>
                <c:pt idx="42">
                  <c:v>151.8972098571694</c:v>
                </c:pt>
                <c:pt idx="43">
                  <c:v>154.1472712310688</c:v>
                </c:pt>
                <c:pt idx="44">
                  <c:v>156.77268691810568</c:v>
                </c:pt>
                <c:pt idx="45">
                  <c:v>152.89984675380126</c:v>
                </c:pt>
                <c:pt idx="46">
                  <c:v>156.31768498626255</c:v>
                </c:pt>
                <c:pt idx="47">
                  <c:v>156.99221889560621</c:v>
                </c:pt>
                <c:pt idx="48">
                  <c:v>157.88508158625729</c:v>
                </c:pt>
                <c:pt idx="49">
                  <c:v>158.94800761917182</c:v>
                </c:pt>
                <c:pt idx="50">
                  <c:v>158.2349575273231</c:v>
                </c:pt>
                <c:pt idx="51">
                  <c:v>157.85847814587629</c:v>
                </c:pt>
                <c:pt idx="52">
                  <c:v>158.69692994713645</c:v>
                </c:pt>
                <c:pt idx="53">
                  <c:v>159.54913550146748</c:v>
                </c:pt>
                <c:pt idx="54">
                  <c:v>160.00853122156732</c:v>
                </c:pt>
                <c:pt idx="55">
                  <c:v>158.07993334453121</c:v>
                </c:pt>
                <c:pt idx="56">
                  <c:v>156.53895010863391</c:v>
                </c:pt>
                <c:pt idx="57">
                  <c:v>157.03028343468878</c:v>
                </c:pt>
                <c:pt idx="58">
                  <c:v>159.57331395053336</c:v>
                </c:pt>
                <c:pt idx="59">
                  <c:v>162.8842971573284</c:v>
                </c:pt>
                <c:pt idx="60">
                  <c:v>164.06876279691505</c:v>
                </c:pt>
                <c:pt idx="61">
                  <c:v>163.60853598274713</c:v>
                </c:pt>
                <c:pt idx="62">
                  <c:v>162.11885146479048</c:v>
                </c:pt>
                <c:pt idx="63">
                  <c:v>162.78659047387379</c:v>
                </c:pt>
                <c:pt idx="64">
                  <c:v>158.07459348517568</c:v>
                </c:pt>
                <c:pt idx="65">
                  <c:v>154.69672158697682</c:v>
                </c:pt>
                <c:pt idx="66">
                  <c:v>155.54955470988622</c:v>
                </c:pt>
                <c:pt idx="67">
                  <c:v>159.35344556684927</c:v>
                </c:pt>
                <c:pt idx="68">
                  <c:v>158.21938924890381</c:v>
                </c:pt>
                <c:pt idx="69">
                  <c:v>155.27891217455021</c:v>
                </c:pt>
                <c:pt idx="70">
                  <c:v>152.79591718685055</c:v>
                </c:pt>
                <c:pt idx="71">
                  <c:v>153.53754484724357</c:v>
                </c:pt>
                <c:pt idx="72">
                  <c:v>149.50704031033882</c:v>
                </c:pt>
                <c:pt idx="73">
                  <c:v>151.80105602069841</c:v>
                </c:pt>
                <c:pt idx="74">
                  <c:v>155.89483984642848</c:v>
                </c:pt>
                <c:pt idx="75">
                  <c:v>159.64342444905549</c:v>
                </c:pt>
                <c:pt idx="76">
                  <c:v>160.30603909395015</c:v>
                </c:pt>
                <c:pt idx="77">
                  <c:v>163.33482000691666</c:v>
                </c:pt>
                <c:pt idx="78">
                  <c:v>163.2383721676743</c:v>
                </c:pt>
                <c:pt idx="79">
                  <c:v>165.25213400055077</c:v>
                </c:pt>
                <c:pt idx="80">
                  <c:v>164.34666586737015</c:v>
                </c:pt>
                <c:pt idx="81">
                  <c:v>164.71379335923282</c:v>
                </c:pt>
                <c:pt idx="82">
                  <c:v>162.93718224586553</c:v>
                </c:pt>
                <c:pt idx="83">
                  <c:v>165.24385345198868</c:v>
                </c:pt>
                <c:pt idx="84">
                  <c:v>160.25277920321105</c:v>
                </c:pt>
                <c:pt idx="85">
                  <c:v>158.45255658899504</c:v>
                </c:pt>
                <c:pt idx="86">
                  <c:v>157.71931393234181</c:v>
                </c:pt>
                <c:pt idx="87">
                  <c:v>154.7235124892722</c:v>
                </c:pt>
                <c:pt idx="88">
                  <c:v>156.07417532566379</c:v>
                </c:pt>
                <c:pt idx="89">
                  <c:v>159.50471130502328</c:v>
                </c:pt>
                <c:pt idx="90">
                  <c:v>158.16937253550381</c:v>
                </c:pt>
                <c:pt idx="91">
                  <c:v>160.41991869449984</c:v>
                </c:pt>
                <c:pt idx="92">
                  <c:v>161.63667558039498</c:v>
                </c:pt>
                <c:pt idx="93">
                  <c:v>164.2452896679367</c:v>
                </c:pt>
                <c:pt idx="94">
                  <c:v>166.04772770726993</c:v>
                </c:pt>
                <c:pt idx="95">
                  <c:v>160.58665921393597</c:v>
                </c:pt>
                <c:pt idx="96">
                  <c:v>162.81786652911273</c:v>
                </c:pt>
                <c:pt idx="97">
                  <c:v>162.60198848868902</c:v>
                </c:pt>
                <c:pt idx="98">
                  <c:v>160.85129891615091</c:v>
                </c:pt>
                <c:pt idx="99">
                  <c:v>159.19606619702137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A36-905D-C9514BA4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70352"/>
        <c:axId val="1983779952"/>
      </c:lineChart>
      <c:catAx>
        <c:axId val="198377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9952"/>
        <c:crosses val="autoZero"/>
        <c:auto val="1"/>
        <c:lblAlgn val="ctr"/>
        <c:lblOffset val="100"/>
        <c:noMultiLvlLbl val="0"/>
      </c:catAx>
      <c:valAx>
        <c:axId val="1983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Comparison of</a:t>
            </a:r>
            <a:r>
              <a:rPr lang="en-GB" b="1" baseline="0">
                <a:solidFill>
                  <a:sysClr val="windowText" lastClr="000000"/>
                </a:solidFill>
              </a:rPr>
              <a:t> Asset 1 &amp; Asset 2</a:t>
            </a:r>
          </a:p>
        </c:rich>
      </c:tx>
      <c:layout>
        <c:manualLayout>
          <c:xMode val="edge"/>
          <c:yMode val="edge"/>
          <c:x val="0.289090113735783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'Random Walk'!$F$2</c:f>
              <c:strCache>
                <c:ptCount val="1"/>
                <c:pt idx="0">
                  <c:v>Asset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Walk'!$F$3:$F$102</c:f>
              <c:numCache>
                <c:formatCode>General</c:formatCode>
                <c:ptCount val="100"/>
                <c:pt idx="0">
                  <c:v>190.26</c:v>
                </c:pt>
                <c:pt idx="1">
                  <c:v>187.18006370096637</c:v>
                </c:pt>
                <c:pt idx="2">
                  <c:v>188.54169014574114</c:v>
                </c:pt>
                <c:pt idx="3">
                  <c:v>185.94671528353149</c:v>
                </c:pt>
                <c:pt idx="4">
                  <c:v>186.21288598291258</c:v>
                </c:pt>
                <c:pt idx="5">
                  <c:v>187.50299912869869</c:v>
                </c:pt>
                <c:pt idx="6">
                  <c:v>184.67578981963428</c:v>
                </c:pt>
                <c:pt idx="7">
                  <c:v>183.16724534263858</c:v>
                </c:pt>
                <c:pt idx="8">
                  <c:v>191.26109327829252</c:v>
                </c:pt>
                <c:pt idx="9">
                  <c:v>195.92435502772827</c:v>
                </c:pt>
                <c:pt idx="10">
                  <c:v>201.07625992517234</c:v>
                </c:pt>
                <c:pt idx="11">
                  <c:v>204.135919024472</c:v>
                </c:pt>
                <c:pt idx="12">
                  <c:v>203.28070783259079</c:v>
                </c:pt>
                <c:pt idx="13">
                  <c:v>201.06035108741173</c:v>
                </c:pt>
                <c:pt idx="14">
                  <c:v>195.42719312482211</c:v>
                </c:pt>
                <c:pt idx="15">
                  <c:v>198.04151833307589</c:v>
                </c:pt>
                <c:pt idx="16">
                  <c:v>202.6791709753916</c:v>
                </c:pt>
                <c:pt idx="17">
                  <c:v>204.14129363999157</c:v>
                </c:pt>
                <c:pt idx="18">
                  <c:v>211.13476573366174</c:v>
                </c:pt>
                <c:pt idx="19">
                  <c:v>202.52669746166498</c:v>
                </c:pt>
                <c:pt idx="20">
                  <c:v>194.44188996721633</c:v>
                </c:pt>
                <c:pt idx="21">
                  <c:v>192.45229447026566</c:v>
                </c:pt>
                <c:pt idx="22">
                  <c:v>183.75780022118349</c:v>
                </c:pt>
                <c:pt idx="23">
                  <c:v>180.37216511533308</c:v>
                </c:pt>
                <c:pt idx="24">
                  <c:v>179.00970507025687</c:v>
                </c:pt>
                <c:pt idx="25">
                  <c:v>177.81345292214783</c:v>
                </c:pt>
                <c:pt idx="26">
                  <c:v>175.56209926853083</c:v>
                </c:pt>
                <c:pt idx="27">
                  <c:v>178.26668542369219</c:v>
                </c:pt>
                <c:pt idx="28">
                  <c:v>177.88274889252571</c:v>
                </c:pt>
                <c:pt idx="29">
                  <c:v>171.00684506540227</c:v>
                </c:pt>
                <c:pt idx="30">
                  <c:v>172.40645180391019</c:v>
                </c:pt>
                <c:pt idx="31">
                  <c:v>173.15497906700858</c:v>
                </c:pt>
                <c:pt idx="32">
                  <c:v>167.1305945763292</c:v>
                </c:pt>
                <c:pt idx="33">
                  <c:v>167.58645396881286</c:v>
                </c:pt>
                <c:pt idx="34">
                  <c:v>166.4759635903271</c:v>
                </c:pt>
                <c:pt idx="35">
                  <c:v>162.03364470598731</c:v>
                </c:pt>
                <c:pt idx="36">
                  <c:v>155.12421475559725</c:v>
                </c:pt>
                <c:pt idx="37">
                  <c:v>155.15422369823034</c:v>
                </c:pt>
                <c:pt idx="38">
                  <c:v>150.39250121111459</c:v>
                </c:pt>
                <c:pt idx="39">
                  <c:v>148.33428531412849</c:v>
                </c:pt>
                <c:pt idx="40">
                  <c:v>152.40554058585812</c:v>
                </c:pt>
                <c:pt idx="41">
                  <c:v>156.04481470221418</c:v>
                </c:pt>
                <c:pt idx="42">
                  <c:v>151.8972098571694</c:v>
                </c:pt>
                <c:pt idx="43">
                  <c:v>154.1472712310688</c:v>
                </c:pt>
                <c:pt idx="44">
                  <c:v>156.77268691810568</c:v>
                </c:pt>
                <c:pt idx="45">
                  <c:v>152.89984675380126</c:v>
                </c:pt>
                <c:pt idx="46">
                  <c:v>156.31768498626255</c:v>
                </c:pt>
                <c:pt idx="47">
                  <c:v>156.99221889560621</c:v>
                </c:pt>
                <c:pt idx="48">
                  <c:v>157.88508158625729</c:v>
                </c:pt>
                <c:pt idx="49">
                  <c:v>158.94800761917182</c:v>
                </c:pt>
                <c:pt idx="50">
                  <c:v>158.2349575273231</c:v>
                </c:pt>
                <c:pt idx="51">
                  <c:v>157.85847814587629</c:v>
                </c:pt>
                <c:pt idx="52">
                  <c:v>158.69692994713645</c:v>
                </c:pt>
                <c:pt idx="53">
                  <c:v>159.54913550146748</c:v>
                </c:pt>
                <c:pt idx="54">
                  <c:v>160.00853122156732</c:v>
                </c:pt>
                <c:pt idx="55">
                  <c:v>158.07993334453121</c:v>
                </c:pt>
                <c:pt idx="56">
                  <c:v>156.53895010863391</c:v>
                </c:pt>
                <c:pt idx="57">
                  <c:v>157.03028343468878</c:v>
                </c:pt>
                <c:pt idx="58">
                  <c:v>159.57331395053336</c:v>
                </c:pt>
                <c:pt idx="59">
                  <c:v>162.8842971573284</c:v>
                </c:pt>
                <c:pt idx="60">
                  <c:v>164.06876279691505</c:v>
                </c:pt>
                <c:pt idx="61">
                  <c:v>163.60853598274713</c:v>
                </c:pt>
                <c:pt idx="62">
                  <c:v>162.11885146479048</c:v>
                </c:pt>
                <c:pt idx="63">
                  <c:v>162.78659047387379</c:v>
                </c:pt>
                <c:pt idx="64">
                  <c:v>158.07459348517568</c:v>
                </c:pt>
                <c:pt idx="65">
                  <c:v>154.69672158697682</c:v>
                </c:pt>
                <c:pt idx="66">
                  <c:v>155.54955470988622</c:v>
                </c:pt>
                <c:pt idx="67">
                  <c:v>159.35344556684927</c:v>
                </c:pt>
                <c:pt idx="68">
                  <c:v>158.21938924890381</c:v>
                </c:pt>
                <c:pt idx="69">
                  <c:v>155.27891217455021</c:v>
                </c:pt>
                <c:pt idx="70">
                  <c:v>152.79591718685055</c:v>
                </c:pt>
                <c:pt idx="71">
                  <c:v>153.53754484724357</c:v>
                </c:pt>
                <c:pt idx="72">
                  <c:v>149.50704031033882</c:v>
                </c:pt>
                <c:pt idx="73">
                  <c:v>151.80105602069841</c:v>
                </c:pt>
                <c:pt idx="74">
                  <c:v>155.89483984642848</c:v>
                </c:pt>
                <c:pt idx="75">
                  <c:v>159.64342444905549</c:v>
                </c:pt>
                <c:pt idx="76">
                  <c:v>160.30603909395015</c:v>
                </c:pt>
                <c:pt idx="77">
                  <c:v>163.33482000691666</c:v>
                </c:pt>
                <c:pt idx="78">
                  <c:v>163.2383721676743</c:v>
                </c:pt>
                <c:pt idx="79">
                  <c:v>165.25213400055077</c:v>
                </c:pt>
                <c:pt idx="80">
                  <c:v>164.34666586737015</c:v>
                </c:pt>
                <c:pt idx="81">
                  <c:v>164.71379335923282</c:v>
                </c:pt>
                <c:pt idx="82">
                  <c:v>162.93718224586553</c:v>
                </c:pt>
                <c:pt idx="83">
                  <c:v>165.24385345198868</c:v>
                </c:pt>
                <c:pt idx="84">
                  <c:v>160.25277920321105</c:v>
                </c:pt>
                <c:pt idx="85">
                  <c:v>158.45255658899504</c:v>
                </c:pt>
                <c:pt idx="86">
                  <c:v>157.71931393234181</c:v>
                </c:pt>
                <c:pt idx="87">
                  <c:v>154.7235124892722</c:v>
                </c:pt>
                <c:pt idx="88">
                  <c:v>156.07417532566379</c:v>
                </c:pt>
                <c:pt idx="89">
                  <c:v>159.50471130502328</c:v>
                </c:pt>
                <c:pt idx="90">
                  <c:v>158.16937253550381</c:v>
                </c:pt>
                <c:pt idx="91">
                  <c:v>160.41991869449984</c:v>
                </c:pt>
                <c:pt idx="92">
                  <c:v>161.63667558039498</c:v>
                </c:pt>
                <c:pt idx="93">
                  <c:v>164.2452896679367</c:v>
                </c:pt>
                <c:pt idx="94">
                  <c:v>166.04772770726993</c:v>
                </c:pt>
                <c:pt idx="95">
                  <c:v>160.58665921393597</c:v>
                </c:pt>
                <c:pt idx="96">
                  <c:v>162.81786652911273</c:v>
                </c:pt>
                <c:pt idx="97">
                  <c:v>162.60198848868902</c:v>
                </c:pt>
                <c:pt idx="98">
                  <c:v>160.85129891615091</c:v>
                </c:pt>
                <c:pt idx="99">
                  <c:v>159.19606619702137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7-4423-8BBC-1D53FC496309}"/>
            </c:ext>
          </c:extLst>
        </c:ser>
        <c:ser>
          <c:idx val="2"/>
          <c:order val="1"/>
          <c:tx>
            <c:strRef>
              <c:f>'Random Walk'!$G$2</c:f>
              <c:strCache>
                <c:ptCount val="1"/>
                <c:pt idx="0">
                  <c:v>Asset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 Walk'!$G$3:$G$102</c:f>
              <c:numCache>
                <c:formatCode>General</c:formatCode>
                <c:ptCount val="100"/>
                <c:pt idx="0">
                  <c:v>190.26</c:v>
                </c:pt>
                <c:pt idx="1">
                  <c:v>196.25952330785196</c:v>
                </c:pt>
                <c:pt idx="2">
                  <c:v>193.30024216505811</c:v>
                </c:pt>
                <c:pt idx="3">
                  <c:v>194.31248102075855</c:v>
                </c:pt>
                <c:pt idx="4">
                  <c:v>199.27116663051373</c:v>
                </c:pt>
                <c:pt idx="5">
                  <c:v>200.52863567753599</c:v>
                </c:pt>
                <c:pt idx="6">
                  <c:v>198.67964384646154</c:v>
                </c:pt>
                <c:pt idx="7">
                  <c:v>200.9821610425544</c:v>
                </c:pt>
                <c:pt idx="8">
                  <c:v>199.21295506092446</c:v>
                </c:pt>
                <c:pt idx="9">
                  <c:v>201.20532748354054</c:v>
                </c:pt>
                <c:pt idx="10">
                  <c:v>198.59988483627578</c:v>
                </c:pt>
                <c:pt idx="11">
                  <c:v>200.74113131125225</c:v>
                </c:pt>
                <c:pt idx="12">
                  <c:v>199.80138253518331</c:v>
                </c:pt>
                <c:pt idx="13">
                  <c:v>197.49256430727448</c:v>
                </c:pt>
                <c:pt idx="14">
                  <c:v>200.60939088741816</c:v>
                </c:pt>
                <c:pt idx="15">
                  <c:v>202.16781469369502</c:v>
                </c:pt>
                <c:pt idx="16">
                  <c:v>206.64587701081328</c:v>
                </c:pt>
                <c:pt idx="17">
                  <c:v>206.50136062137</c:v>
                </c:pt>
                <c:pt idx="18">
                  <c:v>204.46913604809788</c:v>
                </c:pt>
                <c:pt idx="19">
                  <c:v>201.41976157371553</c:v>
                </c:pt>
                <c:pt idx="20">
                  <c:v>198.75603389136327</c:v>
                </c:pt>
                <c:pt idx="21">
                  <c:v>198.37277113188867</c:v>
                </c:pt>
                <c:pt idx="22">
                  <c:v>191.6037877452905</c:v>
                </c:pt>
                <c:pt idx="23">
                  <c:v>184.70345690414638</c:v>
                </c:pt>
                <c:pt idx="24">
                  <c:v>188.47923589065104</c:v>
                </c:pt>
                <c:pt idx="25">
                  <c:v>189.03820462422948</c:v>
                </c:pt>
                <c:pt idx="26">
                  <c:v>183.72999157295121</c:v>
                </c:pt>
                <c:pt idx="27">
                  <c:v>179.58197503972076</c:v>
                </c:pt>
                <c:pt idx="28">
                  <c:v>190.75225519519822</c:v>
                </c:pt>
                <c:pt idx="29">
                  <c:v>196.62052257794824</c:v>
                </c:pt>
                <c:pt idx="30">
                  <c:v>195.38415664256715</c:v>
                </c:pt>
                <c:pt idx="31">
                  <c:v>194.9255771897343</c:v>
                </c:pt>
                <c:pt idx="32">
                  <c:v>192.3255634985442</c:v>
                </c:pt>
                <c:pt idx="33">
                  <c:v>198.97639567783173</c:v>
                </c:pt>
                <c:pt idx="34">
                  <c:v>202.03939430526418</c:v>
                </c:pt>
                <c:pt idx="35">
                  <c:v>205.27638396267176</c:v>
                </c:pt>
                <c:pt idx="36">
                  <c:v>206.53180335317469</c:v>
                </c:pt>
                <c:pt idx="37">
                  <c:v>205.93794563397978</c:v>
                </c:pt>
                <c:pt idx="38">
                  <c:v>206.89878895949539</c:v>
                </c:pt>
                <c:pt idx="39">
                  <c:v>212.83448865941401</c:v>
                </c:pt>
                <c:pt idx="40">
                  <c:v>215.60552389471718</c:v>
                </c:pt>
                <c:pt idx="41">
                  <c:v>219.6219741712876</c:v>
                </c:pt>
                <c:pt idx="42">
                  <c:v>219.1035166513463</c:v>
                </c:pt>
                <c:pt idx="43">
                  <c:v>217.98295508771531</c:v>
                </c:pt>
                <c:pt idx="44">
                  <c:v>221.0182227675636</c:v>
                </c:pt>
                <c:pt idx="45">
                  <c:v>215.29398228443713</c:v>
                </c:pt>
                <c:pt idx="46">
                  <c:v>219.06509281783244</c:v>
                </c:pt>
                <c:pt idx="47">
                  <c:v>219.64779050840858</c:v>
                </c:pt>
                <c:pt idx="48">
                  <c:v>215.09837927279506</c:v>
                </c:pt>
                <c:pt idx="49">
                  <c:v>217.08787471193179</c:v>
                </c:pt>
                <c:pt idx="50">
                  <c:v>212.93853744089833</c:v>
                </c:pt>
                <c:pt idx="51">
                  <c:v>216.53025916452339</c:v>
                </c:pt>
                <c:pt idx="52">
                  <c:v>219.10162132971581</c:v>
                </c:pt>
                <c:pt idx="53">
                  <c:v>210.62010596443696</c:v>
                </c:pt>
                <c:pt idx="54">
                  <c:v>203.32059490113633</c:v>
                </c:pt>
                <c:pt idx="55">
                  <c:v>200.42061072061088</c:v>
                </c:pt>
                <c:pt idx="56">
                  <c:v>201.30842147337262</c:v>
                </c:pt>
                <c:pt idx="57">
                  <c:v>196.16413941243897</c:v>
                </c:pt>
                <c:pt idx="58">
                  <c:v>200.21891356232018</c:v>
                </c:pt>
                <c:pt idx="59">
                  <c:v>193.62137256680765</c:v>
                </c:pt>
                <c:pt idx="60">
                  <c:v>196.95564804967955</c:v>
                </c:pt>
                <c:pt idx="61">
                  <c:v>192.3872736482144</c:v>
                </c:pt>
                <c:pt idx="62">
                  <c:v>188.01306603246834</c:v>
                </c:pt>
                <c:pt idx="63">
                  <c:v>184.58940030501256</c:v>
                </c:pt>
                <c:pt idx="64">
                  <c:v>183.07622713380934</c:v>
                </c:pt>
                <c:pt idx="65">
                  <c:v>188.5781169540341</c:v>
                </c:pt>
                <c:pt idx="66">
                  <c:v>184.03820080477399</c:v>
                </c:pt>
                <c:pt idx="67">
                  <c:v>176.5302069173996</c:v>
                </c:pt>
                <c:pt idx="68">
                  <c:v>175.98594926879051</c:v>
                </c:pt>
                <c:pt idx="69">
                  <c:v>172.1197586804789</c:v>
                </c:pt>
                <c:pt idx="70">
                  <c:v>169.43694298693447</c:v>
                </c:pt>
                <c:pt idx="71">
                  <c:v>165.10683524623141</c:v>
                </c:pt>
                <c:pt idx="72">
                  <c:v>166.74906667463964</c:v>
                </c:pt>
                <c:pt idx="73">
                  <c:v>169.69280480295913</c:v>
                </c:pt>
                <c:pt idx="74">
                  <c:v>172.26399107501553</c:v>
                </c:pt>
                <c:pt idx="75">
                  <c:v>170.29431220542375</c:v>
                </c:pt>
                <c:pt idx="76">
                  <c:v>170.53854911624447</c:v>
                </c:pt>
                <c:pt idx="77">
                  <c:v>174.28388556474911</c:v>
                </c:pt>
                <c:pt idx="78">
                  <c:v>173.8015511426153</c:v>
                </c:pt>
                <c:pt idx="79">
                  <c:v>177.41035828620033</c:v>
                </c:pt>
                <c:pt idx="80">
                  <c:v>183.28004961835231</c:v>
                </c:pt>
                <c:pt idx="81">
                  <c:v>178.26844154027506</c:v>
                </c:pt>
                <c:pt idx="82">
                  <c:v>173.72861428933447</c:v>
                </c:pt>
                <c:pt idx="83">
                  <c:v>171.20638905647201</c:v>
                </c:pt>
                <c:pt idx="84">
                  <c:v>168.0700648817697</c:v>
                </c:pt>
                <c:pt idx="85">
                  <c:v>164.60888195791878</c:v>
                </c:pt>
                <c:pt idx="86">
                  <c:v>164.07641150194127</c:v>
                </c:pt>
                <c:pt idx="87">
                  <c:v>162.23361111555869</c:v>
                </c:pt>
                <c:pt idx="88">
                  <c:v>162.13814409330544</c:v>
                </c:pt>
                <c:pt idx="89">
                  <c:v>166.51690630489199</c:v>
                </c:pt>
                <c:pt idx="90">
                  <c:v>164.85866323579938</c:v>
                </c:pt>
                <c:pt idx="91">
                  <c:v>169.35471519058311</c:v>
                </c:pt>
                <c:pt idx="92">
                  <c:v>170.59932893208997</c:v>
                </c:pt>
                <c:pt idx="93">
                  <c:v>165.94029733483646</c:v>
                </c:pt>
                <c:pt idx="94">
                  <c:v>165.9710947017459</c:v>
                </c:pt>
                <c:pt idx="95">
                  <c:v>162.99389025959368</c:v>
                </c:pt>
                <c:pt idx="96">
                  <c:v>160.20649846797025</c:v>
                </c:pt>
                <c:pt idx="97">
                  <c:v>158.8903306014742</c:v>
                </c:pt>
                <c:pt idx="98">
                  <c:v>160.07949435166324</c:v>
                </c:pt>
                <c:pt idx="99">
                  <c:v>159.96982893502152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7-4423-8BBC-1D53FC49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9392"/>
        <c:axId val="48516512"/>
      </c:lineChart>
      <c:catAx>
        <c:axId val="485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512"/>
        <c:crosses val="autoZero"/>
        <c:auto val="1"/>
        <c:lblAlgn val="ctr"/>
        <c:lblOffset val="100"/>
        <c:noMultiLvlLbl val="0"/>
      </c:catAx>
      <c:valAx>
        <c:axId val="48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139095</xdr:colOff>
      <xdr:row>7</xdr:row>
      <xdr:rowOff>54474</xdr:rowOff>
    </xdr:from>
    <xdr:to>
      <xdr:col>27</xdr:col>
      <xdr:colOff>320523</xdr:colOff>
      <xdr:row>27</xdr:row>
      <xdr:rowOff>38146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F315E-123E-6456-3698-7B885EA5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484116</xdr:colOff>
      <xdr:row>0</xdr:row>
      <xdr:rowOff>151665</xdr:rowOff>
    </xdr:from>
    <xdr:to>
      <xdr:col>23</xdr:col>
      <xdr:colOff>301624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CD6A7-A711-3ACC-C4D2-1F45FE0CE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593807</xdr:colOff>
      <xdr:row>0</xdr:row>
      <xdr:rowOff>102178</xdr:rowOff>
    </xdr:from>
    <xdr:to>
      <xdr:col>20</xdr:col>
      <xdr:colOff>139123</xdr:colOff>
      <xdr:row>17</xdr:row>
      <xdr:rowOff>165677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4F8FA9-12CD-0F82-122E-9CFBF736D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575827</xdr:colOff>
      <xdr:row>1</xdr:row>
      <xdr:rowOff>143682</xdr:rowOff>
    </xdr:from>
    <xdr:to>
      <xdr:col>19</xdr:col>
      <xdr:colOff>534553</xdr:colOff>
      <xdr:row>20</xdr:row>
      <xdr:rowOff>86533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A06AB-2C66-1E12-DBD5-5B2391D1C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12469</xdr:colOff>
      <xdr:row>21</xdr:row>
      <xdr:rowOff>99901</xdr:rowOff>
    </xdr:from>
    <xdr:to>
      <xdr:col>20</xdr:col>
      <xdr:colOff>-1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8FC7A-E79F-C9BB-2514-EEE482BD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250824</xdr:colOff>
      <xdr:row>1</xdr:row>
      <xdr:rowOff>88900</xdr:rowOff>
    </xdr:from>
    <xdr:to>
      <xdr:col>17</xdr:col>
      <xdr:colOff>126999</xdr:colOff>
      <xdr:row>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C218C-1AE0-17F4-C51F-C70F7671B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13</xdr:row>
      <xdr:rowOff>171450</xdr:rowOff>
    </xdr:from>
    <xdr:to>
      <xdr:col>17</xdr:col>
      <xdr:colOff>9525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C281C-D295-0297-E830-24B5810C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97C5-7A85-48CA-B80B-1C257929428D}">
  <dimension ref="B2:W191"/>
  <sheetViews>
    <sheetView tabSelected="1" topLeftCell="I1" zoomScale="90" workbookViewId="0">
      <selection activeCell="K16" sqref="K16"/>
    </sheetView>
  </sheetViews>
  <sheetFormatPr defaultRowHeight="14.5" x14ac:dyDescent="0.35"/>
  <cols>
    <col min="2" max="2" width="10.54296875" style="1" bestFit="1" customWidth="1"/>
    <col min="3" max="3" width="8.81640625" style="1" bestFit="1" customWidth="1"/>
    <col min="4" max="4" width="17.6328125" style="2" bestFit="1" customWidth="1"/>
    <col min="5" max="5" width="10.54296875" style="2" bestFit="1" customWidth="1"/>
    <col min="6" max="6" width="8.81640625" style="2" bestFit="1" customWidth="1"/>
    <col min="7" max="7" width="20" style="2" bestFit="1" customWidth="1"/>
    <col min="8" max="8" width="17.6328125" style="2" customWidth="1"/>
    <col min="9" max="10" width="23.54296875" style="2" bestFit="1" customWidth="1"/>
    <col min="13" max="13" width="8.7265625" style="1"/>
    <col min="14" max="14" width="33.81640625" style="1" bestFit="1" customWidth="1"/>
    <col min="15" max="15" width="17" style="1" bestFit="1" customWidth="1"/>
    <col min="16" max="16" width="18.6328125" style="1" bestFit="1" customWidth="1"/>
    <col min="17" max="23" width="8.7265625" style="1"/>
  </cols>
  <sheetData>
    <row r="2" spans="2:16" x14ac:dyDescent="0.35">
      <c r="B2" s="18" t="s">
        <v>1</v>
      </c>
      <c r="C2" s="18"/>
      <c r="D2" s="18"/>
      <c r="E2" s="18" t="s">
        <v>0</v>
      </c>
      <c r="F2" s="18"/>
      <c r="G2" s="18"/>
      <c r="H2" s="3" t="s">
        <v>16</v>
      </c>
      <c r="I2" s="13" t="s">
        <v>17</v>
      </c>
      <c r="J2" s="13" t="s">
        <v>18</v>
      </c>
      <c r="L2" s="3" t="s">
        <v>5</v>
      </c>
      <c r="N2" s="4" t="s">
        <v>6</v>
      </c>
      <c r="O2" s="4" t="s">
        <v>8</v>
      </c>
      <c r="P2" s="4" t="s">
        <v>7</v>
      </c>
    </row>
    <row r="3" spans="2:16" x14ac:dyDescent="0.35">
      <c r="B3" s="4" t="s">
        <v>2</v>
      </c>
      <c r="C3" s="4" t="s">
        <v>3</v>
      </c>
      <c r="D3" s="4" t="s">
        <v>4</v>
      </c>
      <c r="E3" s="4" t="s">
        <v>2</v>
      </c>
      <c r="F3" s="4" t="s">
        <v>3</v>
      </c>
      <c r="G3" s="4" t="s">
        <v>4</v>
      </c>
      <c r="H3" s="14">
        <v>4.1700000000000001E-2</v>
      </c>
      <c r="I3" s="6"/>
      <c r="J3" s="6"/>
      <c r="N3" s="4" t="s">
        <v>1</v>
      </c>
      <c r="O3" s="15">
        <f>AVERAGE(D4:D191)</f>
        <v>-1.9158761706001824E-4</v>
      </c>
      <c r="P3" s="15">
        <f>_xlfn.STDEV.S(D4:D191)</f>
        <v>1.9110680160596069E-2</v>
      </c>
    </row>
    <row r="4" spans="2:16" x14ac:dyDescent="0.35">
      <c r="B4" s="5">
        <v>45474</v>
      </c>
      <c r="C4" s="6">
        <v>197.2</v>
      </c>
      <c r="D4" s="6"/>
      <c r="E4" s="5">
        <v>45474</v>
      </c>
      <c r="F4" s="7">
        <v>5475.09</v>
      </c>
      <c r="G4" s="6"/>
      <c r="I4" s="4"/>
      <c r="J4" s="4"/>
    </row>
    <row r="5" spans="2:16" x14ac:dyDescent="0.35">
      <c r="B5" s="5">
        <v>45475</v>
      </c>
      <c r="C5" s="6">
        <v>200</v>
      </c>
      <c r="D5" s="6">
        <f>LN(C5)-LN(C4)</f>
        <v>1.4098924379501554E-2</v>
      </c>
      <c r="E5" s="5">
        <v>45475</v>
      </c>
      <c r="F5" s="7">
        <v>5509.01</v>
      </c>
      <c r="G5" s="8">
        <f>LN(F5)-LN(F4)</f>
        <v>6.1762197767833982E-3</v>
      </c>
      <c r="H5" s="1"/>
      <c r="I5" s="6">
        <f>D5-$H$3/252</f>
        <v>1.3933448189025364E-2</v>
      </c>
      <c r="J5" s="6">
        <f>G5-$H$3/252</f>
        <v>6.0107435863072075E-3</v>
      </c>
      <c r="N5" s="4" t="s">
        <v>6</v>
      </c>
      <c r="O5" s="4" t="s">
        <v>9</v>
      </c>
      <c r="P5" s="4" t="s">
        <v>10</v>
      </c>
    </row>
    <row r="6" spans="2:16" x14ac:dyDescent="0.35">
      <c r="B6" s="5">
        <v>45476</v>
      </c>
      <c r="C6" s="6">
        <v>197.59</v>
      </c>
      <c r="D6" s="6">
        <f t="shared" ref="D6:D69" si="0">LN(C6)-LN(C5)</f>
        <v>-1.2123189802310641E-2</v>
      </c>
      <c r="E6" s="5">
        <v>45476</v>
      </c>
      <c r="F6" s="7">
        <v>5537.02</v>
      </c>
      <c r="G6" s="8">
        <f t="shared" ref="G6:G69" si="1">LN(F6)-LN(F5)</f>
        <v>5.0715161981980117E-3</v>
      </c>
      <c r="H6" s="1"/>
      <c r="I6" s="6">
        <f t="shared" ref="I6:I36" si="2">D6-$H$3/252</f>
        <v>-1.2288665992786831E-2</v>
      </c>
      <c r="J6" s="6">
        <f t="shared" ref="J6:J36" si="3">G6-$H$3/252</f>
        <v>4.906040007721821E-3</v>
      </c>
      <c r="N6" s="4" t="s">
        <v>11</v>
      </c>
      <c r="O6" s="15">
        <f>AVERAGE(D4:D191)*252</f>
        <v>-4.8280079499124599E-2</v>
      </c>
      <c r="P6" s="15">
        <f>_xlfn.STDEV.S(D4:D191)*SQRT(252)</f>
        <v>0.30337264254139867</v>
      </c>
    </row>
    <row r="7" spans="2:16" x14ac:dyDescent="0.35">
      <c r="B7" s="5">
        <v>45478</v>
      </c>
      <c r="C7" s="6">
        <v>200</v>
      </c>
      <c r="D7" s="6">
        <f t="shared" si="0"/>
        <v>1.2123189802310641E-2</v>
      </c>
      <c r="E7" s="5">
        <v>45478</v>
      </c>
      <c r="F7" s="7">
        <v>5567.19</v>
      </c>
      <c r="G7" s="8">
        <f t="shared" si="1"/>
        <v>5.4339884131966443E-3</v>
      </c>
      <c r="H7" s="1"/>
      <c r="I7" s="6">
        <f t="shared" si="2"/>
        <v>1.1957713611834451E-2</v>
      </c>
      <c r="J7" s="6">
        <f t="shared" si="3"/>
        <v>5.2685122227204536E-3</v>
      </c>
    </row>
    <row r="8" spans="2:16" x14ac:dyDescent="0.35">
      <c r="B8" s="5">
        <v>45481</v>
      </c>
      <c r="C8" s="6">
        <v>199.29</v>
      </c>
      <c r="D8" s="6">
        <f t="shared" si="0"/>
        <v>-3.5563162027765216E-3</v>
      </c>
      <c r="E8" s="5">
        <v>45481</v>
      </c>
      <c r="F8" s="7">
        <v>5572.85</v>
      </c>
      <c r="G8" s="8">
        <f t="shared" si="1"/>
        <v>1.0161544279974066E-3</v>
      </c>
      <c r="H8" s="1"/>
      <c r="I8" s="6">
        <f t="shared" si="2"/>
        <v>-3.7217923932527119E-3</v>
      </c>
      <c r="J8" s="6">
        <f t="shared" si="3"/>
        <v>8.5067823752121613E-4</v>
      </c>
      <c r="L8" s="3" t="s">
        <v>12</v>
      </c>
      <c r="N8" s="4" t="s">
        <v>13</v>
      </c>
      <c r="O8" s="12">
        <f xml:space="preserve"> 1000000</f>
        <v>1000000</v>
      </c>
    </row>
    <row r="9" spans="2:16" x14ac:dyDescent="0.35">
      <c r="B9" s="5">
        <v>45482</v>
      </c>
      <c r="C9" s="6">
        <v>199.34</v>
      </c>
      <c r="D9" s="6">
        <f t="shared" si="0"/>
        <v>2.5085919405043455E-4</v>
      </c>
      <c r="E9" s="5">
        <v>45482</v>
      </c>
      <c r="F9" s="7">
        <v>5576.98</v>
      </c>
      <c r="G9" s="8">
        <f t="shared" si="1"/>
        <v>7.4081850375762315E-4</v>
      </c>
      <c r="H9" s="1"/>
      <c r="I9" s="6">
        <f t="shared" si="2"/>
        <v>8.5383003574244083E-5</v>
      </c>
      <c r="J9" s="6">
        <f t="shared" si="3"/>
        <v>5.7534231328143265E-4</v>
      </c>
      <c r="N9" s="4" t="s">
        <v>14</v>
      </c>
      <c r="O9" s="6">
        <f>_xlfn.STDEV.S(D4:D191)</f>
        <v>1.9110680160596069E-2</v>
      </c>
    </row>
    <row r="10" spans="2:16" x14ac:dyDescent="0.35">
      <c r="B10" s="5">
        <v>45483</v>
      </c>
      <c r="C10" s="6">
        <v>199.79</v>
      </c>
      <c r="D10" s="6">
        <f t="shared" si="0"/>
        <v>2.2549053725473556E-3</v>
      </c>
      <c r="E10" s="5">
        <v>45483</v>
      </c>
      <c r="F10" s="7">
        <v>5633.91</v>
      </c>
      <c r="G10" s="8">
        <f t="shared" si="1"/>
        <v>1.0156283642139385E-2</v>
      </c>
      <c r="H10" s="1"/>
      <c r="I10" s="6">
        <f t="shared" si="2"/>
        <v>2.0894291820711653E-3</v>
      </c>
      <c r="J10" s="6">
        <f t="shared" si="3"/>
        <v>9.9908074516631955E-3</v>
      </c>
      <c r="N10" s="4" t="s">
        <v>42</v>
      </c>
      <c r="O10" s="6">
        <f>1.645</f>
        <v>1.645</v>
      </c>
    </row>
    <row r="11" spans="2:16" x14ac:dyDescent="0.35">
      <c r="B11" s="5">
        <v>45484</v>
      </c>
      <c r="C11" s="6">
        <v>195.05</v>
      </c>
      <c r="D11" s="6">
        <f t="shared" si="0"/>
        <v>-2.4010878959192183E-2</v>
      </c>
      <c r="E11" s="5">
        <v>45484</v>
      </c>
      <c r="F11" s="7">
        <v>5584.54</v>
      </c>
      <c r="G11" s="8">
        <f t="shared" si="1"/>
        <v>-8.8016292301755783E-3</v>
      </c>
      <c r="H11" s="1"/>
      <c r="I11" s="6">
        <f t="shared" si="2"/>
        <v>-2.4176355149668375E-2</v>
      </c>
      <c r="J11" s="6">
        <f t="shared" si="3"/>
        <v>-8.9671054206517681E-3</v>
      </c>
      <c r="N11" s="4" t="s">
        <v>15</v>
      </c>
      <c r="O11" s="12">
        <f>O10*O9*O8</f>
        <v>31437.068864180532</v>
      </c>
    </row>
    <row r="12" spans="2:16" x14ac:dyDescent="0.35">
      <c r="B12" s="5">
        <v>45485</v>
      </c>
      <c r="C12" s="6">
        <v>194.49</v>
      </c>
      <c r="D12" s="6">
        <f t="shared" si="0"/>
        <v>-2.8751880976516375E-3</v>
      </c>
      <c r="E12" s="5">
        <v>45485</v>
      </c>
      <c r="F12" s="7">
        <v>5615.35</v>
      </c>
      <c r="G12" s="8">
        <f t="shared" si="1"/>
        <v>5.5018536287754216E-3</v>
      </c>
      <c r="H12" s="1"/>
      <c r="I12" s="6">
        <f t="shared" si="2"/>
        <v>-3.0406642881278278E-3</v>
      </c>
      <c r="J12" s="6">
        <f t="shared" si="3"/>
        <v>5.3363774382992309E-3</v>
      </c>
    </row>
    <row r="13" spans="2:16" x14ac:dyDescent="0.35">
      <c r="B13" s="5">
        <v>45488</v>
      </c>
      <c r="C13" s="6">
        <v>192.72</v>
      </c>
      <c r="D13" s="6">
        <f t="shared" si="0"/>
        <v>-9.1423895483977446E-3</v>
      </c>
      <c r="E13" s="5">
        <v>45488</v>
      </c>
      <c r="F13" s="7">
        <v>5631.22</v>
      </c>
      <c r="G13" s="8">
        <f t="shared" si="1"/>
        <v>2.8221956620431143E-3</v>
      </c>
      <c r="H13" s="1"/>
      <c r="I13" s="6">
        <f t="shared" si="2"/>
        <v>-9.3078657388739345E-3</v>
      </c>
      <c r="J13" s="6">
        <f t="shared" si="3"/>
        <v>2.6567194715669241E-3</v>
      </c>
      <c r="L13" s="2"/>
      <c r="N13" s="4" t="s">
        <v>19</v>
      </c>
      <c r="O13" s="6">
        <f>SLOPE(I4:I191,J4:J191)</f>
        <v>1.4923346144980434</v>
      </c>
    </row>
    <row r="14" spans="2:16" x14ac:dyDescent="0.35">
      <c r="B14" s="5">
        <v>45489</v>
      </c>
      <c r="C14" s="6">
        <v>193.02</v>
      </c>
      <c r="D14" s="6">
        <f t="shared" si="0"/>
        <v>1.5554521723739612E-3</v>
      </c>
      <c r="E14" s="5">
        <v>45489</v>
      </c>
      <c r="F14" s="7">
        <v>5667.2</v>
      </c>
      <c r="G14" s="8">
        <f t="shared" si="1"/>
        <v>6.3690536600411463E-3</v>
      </c>
      <c r="H14" s="1"/>
      <c r="I14" s="6">
        <f t="shared" si="2"/>
        <v>1.3899759818977707E-3</v>
      </c>
      <c r="J14" s="6">
        <f t="shared" si="3"/>
        <v>6.2035774695649555E-3</v>
      </c>
      <c r="N14" s="16" t="s">
        <v>20</v>
      </c>
      <c r="O14" s="17">
        <f>4.17%</f>
        <v>4.1700000000000001E-2</v>
      </c>
    </row>
    <row r="15" spans="2:16" x14ac:dyDescent="0.35">
      <c r="B15" s="5">
        <v>45490</v>
      </c>
      <c r="C15" s="6">
        <v>187.93</v>
      </c>
      <c r="D15" s="6">
        <f t="shared" si="0"/>
        <v>-2.6724257410480234E-2</v>
      </c>
      <c r="E15" s="5">
        <v>45490</v>
      </c>
      <c r="F15" s="7">
        <v>5588.27</v>
      </c>
      <c r="G15" s="8">
        <f t="shared" si="1"/>
        <v>-1.4025410555021267E-2</v>
      </c>
      <c r="H15" s="1"/>
      <c r="I15" s="6">
        <f t="shared" si="2"/>
        <v>-2.6889733600956426E-2</v>
      </c>
      <c r="J15" s="6">
        <f t="shared" si="3"/>
        <v>-1.4190886745497457E-2</v>
      </c>
      <c r="N15" s="16"/>
      <c r="O15" s="17"/>
    </row>
    <row r="16" spans="2:16" x14ac:dyDescent="0.35">
      <c r="B16" s="5">
        <v>45491</v>
      </c>
      <c r="C16" s="6">
        <v>183.75</v>
      </c>
      <c r="D16" s="6">
        <f t="shared" si="0"/>
        <v>-2.2493414975564008E-2</v>
      </c>
      <c r="E16" s="5">
        <v>45491</v>
      </c>
      <c r="F16" s="7">
        <v>5544.59</v>
      </c>
      <c r="G16" s="8">
        <f t="shared" si="1"/>
        <v>-7.8470804696824104E-3</v>
      </c>
      <c r="H16" s="1"/>
      <c r="I16" s="6">
        <f t="shared" si="2"/>
        <v>-2.2658891166040199E-2</v>
      </c>
      <c r="J16" s="6">
        <f t="shared" si="3"/>
        <v>-8.0125566601586002E-3</v>
      </c>
    </row>
    <row r="17" spans="2:10" x14ac:dyDescent="0.35">
      <c r="B17" s="5">
        <v>45492</v>
      </c>
      <c r="C17" s="6">
        <v>183.13</v>
      </c>
      <c r="D17" s="6">
        <f t="shared" si="0"/>
        <v>-3.3798549400883005E-3</v>
      </c>
      <c r="E17" s="5">
        <v>45492</v>
      </c>
      <c r="F17" s="7">
        <v>5505</v>
      </c>
      <c r="G17" s="8">
        <f t="shared" si="1"/>
        <v>-7.1659074070300477E-3</v>
      </c>
      <c r="H17" s="1"/>
      <c r="I17" s="6">
        <f t="shared" si="2"/>
        <v>-3.5453311305644907E-3</v>
      </c>
      <c r="J17" s="6">
        <f t="shared" si="3"/>
        <v>-7.3313835975062384E-3</v>
      </c>
    </row>
    <row r="18" spans="2:10" x14ac:dyDescent="0.35">
      <c r="B18" s="5">
        <v>45495</v>
      </c>
      <c r="C18" s="6">
        <v>182.55</v>
      </c>
      <c r="D18" s="6">
        <f t="shared" si="0"/>
        <v>-3.1721750512119229E-3</v>
      </c>
      <c r="E18" s="5">
        <v>45495</v>
      </c>
      <c r="F18" s="7">
        <v>5564.41</v>
      </c>
      <c r="G18" s="8">
        <f t="shared" si="1"/>
        <v>1.0734189165974684E-2</v>
      </c>
      <c r="H18" s="1"/>
      <c r="I18" s="6">
        <f t="shared" si="2"/>
        <v>-3.3376512416881132E-3</v>
      </c>
      <c r="J18" s="6">
        <f t="shared" si="3"/>
        <v>1.0568712975498494E-2</v>
      </c>
    </row>
    <row r="19" spans="2:10" x14ac:dyDescent="0.35">
      <c r="B19" s="5">
        <v>45496</v>
      </c>
      <c r="C19" s="6">
        <v>186.41</v>
      </c>
      <c r="D19" s="6">
        <f t="shared" si="0"/>
        <v>2.0924440779508835E-2</v>
      </c>
      <c r="E19" s="5">
        <v>45496</v>
      </c>
      <c r="F19" s="7">
        <v>5555.74</v>
      </c>
      <c r="G19" s="8">
        <f t="shared" si="1"/>
        <v>-1.5593317997986134E-3</v>
      </c>
      <c r="H19" s="1"/>
      <c r="I19" s="6">
        <f t="shared" si="2"/>
        <v>2.0758964589032643E-2</v>
      </c>
      <c r="J19" s="6">
        <f t="shared" si="3"/>
        <v>-1.7248079902748039E-3</v>
      </c>
    </row>
    <row r="20" spans="2:10" x14ac:dyDescent="0.35">
      <c r="B20" s="5">
        <v>45497</v>
      </c>
      <c r="C20" s="6">
        <v>180.83</v>
      </c>
      <c r="D20" s="6">
        <f t="shared" si="0"/>
        <v>-3.0391185484266003E-2</v>
      </c>
      <c r="E20" s="5">
        <v>45497</v>
      </c>
      <c r="F20" s="7">
        <v>5427.13</v>
      </c>
      <c r="G20" s="8">
        <f t="shared" si="1"/>
        <v>-2.3421178443889801E-2</v>
      </c>
      <c r="H20" s="1"/>
      <c r="I20" s="6">
        <f t="shared" si="2"/>
        <v>-3.0556661674742195E-2</v>
      </c>
      <c r="J20" s="6">
        <f t="shared" si="3"/>
        <v>-2.3586654634365992E-2</v>
      </c>
    </row>
    <row r="21" spans="2:10" x14ac:dyDescent="0.35">
      <c r="B21" s="5">
        <v>45498</v>
      </c>
      <c r="C21" s="6">
        <v>179.85</v>
      </c>
      <c r="D21" s="6">
        <f t="shared" si="0"/>
        <v>-5.434193255255515E-3</v>
      </c>
      <c r="E21" s="5">
        <v>45498</v>
      </c>
      <c r="F21" s="7">
        <v>5399.22</v>
      </c>
      <c r="G21" s="8">
        <f t="shared" si="1"/>
        <v>-5.1559504042479887E-3</v>
      </c>
      <c r="H21" s="1"/>
      <c r="I21" s="6">
        <f t="shared" si="2"/>
        <v>-5.5996694457317057E-3</v>
      </c>
      <c r="J21" s="6">
        <f t="shared" si="3"/>
        <v>-5.3214265947241794E-3</v>
      </c>
    </row>
    <row r="22" spans="2:10" x14ac:dyDescent="0.35">
      <c r="B22" s="5">
        <v>45499</v>
      </c>
      <c r="C22" s="6">
        <v>182.5</v>
      </c>
      <c r="D22" s="6">
        <f t="shared" si="0"/>
        <v>1.4627002880913231E-2</v>
      </c>
      <c r="E22" s="5">
        <v>45499</v>
      </c>
      <c r="F22" s="7">
        <v>5459.1</v>
      </c>
      <c r="G22" s="8">
        <f t="shared" si="1"/>
        <v>1.1029442312487703E-2</v>
      </c>
      <c r="H22" s="1"/>
      <c r="I22" s="6">
        <f t="shared" si="2"/>
        <v>1.4461526690437041E-2</v>
      </c>
      <c r="J22" s="6">
        <f t="shared" si="3"/>
        <v>1.0863966122011513E-2</v>
      </c>
    </row>
    <row r="23" spans="2:10" x14ac:dyDescent="0.35">
      <c r="B23" s="5">
        <v>45502</v>
      </c>
      <c r="C23" s="6">
        <v>183.2</v>
      </c>
      <c r="D23" s="6">
        <f t="shared" si="0"/>
        <v>3.8282792174841873E-3</v>
      </c>
      <c r="E23" s="5">
        <v>45502</v>
      </c>
      <c r="F23" s="7">
        <v>5463.54</v>
      </c>
      <c r="G23" s="8">
        <f t="shared" si="1"/>
        <v>8.1299031086956575E-4</v>
      </c>
      <c r="H23" s="1"/>
      <c r="I23" s="6">
        <f t="shared" si="2"/>
        <v>3.662803027007997E-3</v>
      </c>
      <c r="J23" s="6">
        <f t="shared" si="3"/>
        <v>6.4751412039337525E-4</v>
      </c>
    </row>
    <row r="24" spans="2:10" x14ac:dyDescent="0.35">
      <c r="B24" s="5">
        <v>45503</v>
      </c>
      <c r="C24" s="6">
        <v>181.71</v>
      </c>
      <c r="D24" s="6">
        <f t="shared" si="0"/>
        <v>-8.1664425790650697E-3</v>
      </c>
      <c r="E24" s="5">
        <v>45503</v>
      </c>
      <c r="F24" s="7">
        <v>5436.44</v>
      </c>
      <c r="G24" s="8">
        <f t="shared" si="1"/>
        <v>-4.9724964337372057E-3</v>
      </c>
      <c r="H24" s="1"/>
      <c r="I24" s="6">
        <f t="shared" si="2"/>
        <v>-8.3319187695412595E-3</v>
      </c>
      <c r="J24" s="6">
        <f t="shared" si="3"/>
        <v>-5.1379726242133964E-3</v>
      </c>
    </row>
    <row r="25" spans="2:10" x14ac:dyDescent="0.35">
      <c r="B25" s="5">
        <v>45504</v>
      </c>
      <c r="C25" s="6">
        <v>186.98</v>
      </c>
      <c r="D25" s="6">
        <f t="shared" si="0"/>
        <v>2.8589649602204226E-2</v>
      </c>
      <c r="E25" s="5">
        <v>45504</v>
      </c>
      <c r="F25" s="7">
        <v>5522.3</v>
      </c>
      <c r="G25" s="8">
        <f t="shared" si="1"/>
        <v>1.5670005291918088E-2</v>
      </c>
      <c r="H25" s="1"/>
      <c r="I25" s="6">
        <f t="shared" si="2"/>
        <v>2.8424173411728034E-2</v>
      </c>
      <c r="J25" s="6">
        <f t="shared" si="3"/>
        <v>1.5504529101441898E-2</v>
      </c>
    </row>
    <row r="26" spans="2:10" x14ac:dyDescent="0.35">
      <c r="B26" s="5">
        <v>45505</v>
      </c>
      <c r="C26" s="6">
        <v>184.07</v>
      </c>
      <c r="D26" s="6">
        <f t="shared" si="0"/>
        <v>-1.5685539218538658E-2</v>
      </c>
      <c r="E26" s="5">
        <v>45505</v>
      </c>
      <c r="F26" s="7">
        <v>5446.68</v>
      </c>
      <c r="G26" s="8">
        <f t="shared" si="1"/>
        <v>-1.3788191433052432E-2</v>
      </c>
      <c r="H26" s="1"/>
      <c r="I26" s="6">
        <f t="shared" si="2"/>
        <v>-1.5851015409014849E-2</v>
      </c>
      <c r="J26" s="6">
        <f t="shared" si="3"/>
        <v>-1.3953667623528622E-2</v>
      </c>
    </row>
    <row r="27" spans="2:10" x14ac:dyDescent="0.35">
      <c r="B27" s="5">
        <v>45506</v>
      </c>
      <c r="C27" s="6">
        <v>167.9</v>
      </c>
      <c r="D27" s="6">
        <f t="shared" si="0"/>
        <v>-9.194755596113513E-2</v>
      </c>
      <c r="E27" s="5">
        <v>45506</v>
      </c>
      <c r="F27" s="7">
        <v>5346.56</v>
      </c>
      <c r="G27" s="8">
        <f t="shared" si="1"/>
        <v>-1.8552885294603527E-2</v>
      </c>
      <c r="H27" s="1"/>
      <c r="I27" s="6">
        <f t="shared" si="2"/>
        <v>-9.2113032151611318E-2</v>
      </c>
      <c r="J27" s="6">
        <f t="shared" si="3"/>
        <v>-1.8718361485079719E-2</v>
      </c>
    </row>
    <row r="28" spans="2:10" x14ac:dyDescent="0.35">
      <c r="B28" s="5">
        <v>45509</v>
      </c>
      <c r="C28" s="6">
        <v>161.02000000000001</v>
      </c>
      <c r="D28" s="6">
        <f t="shared" si="0"/>
        <v>-4.1839983211660936E-2</v>
      </c>
      <c r="E28" s="5">
        <v>45509</v>
      </c>
      <c r="F28" s="7">
        <v>5186.33</v>
      </c>
      <c r="G28" s="8">
        <f t="shared" si="1"/>
        <v>-3.0427045496882243E-2</v>
      </c>
      <c r="H28" s="1"/>
      <c r="I28" s="6">
        <f t="shared" si="2"/>
        <v>-4.2005459402137124E-2</v>
      </c>
      <c r="J28" s="6">
        <f t="shared" si="3"/>
        <v>-3.0592521687358435E-2</v>
      </c>
    </row>
    <row r="29" spans="2:10" x14ac:dyDescent="0.35">
      <c r="B29" s="5">
        <v>45510</v>
      </c>
      <c r="C29" s="6">
        <v>161.93</v>
      </c>
      <c r="D29" s="6">
        <f t="shared" si="0"/>
        <v>5.6355622135448868E-3</v>
      </c>
      <c r="E29" s="5">
        <v>45510</v>
      </c>
      <c r="F29" s="7">
        <v>5240.03</v>
      </c>
      <c r="G29" s="8">
        <f t="shared" si="1"/>
        <v>1.0300905557720341E-2</v>
      </c>
      <c r="H29" s="1"/>
      <c r="I29" s="6">
        <f t="shared" si="2"/>
        <v>5.4700860230686961E-3</v>
      </c>
      <c r="J29" s="6">
        <f t="shared" si="3"/>
        <v>1.0135429367244151E-2</v>
      </c>
    </row>
    <row r="30" spans="2:10" x14ac:dyDescent="0.35">
      <c r="B30" s="5">
        <v>45511</v>
      </c>
      <c r="C30" s="6">
        <v>162.77000000000001</v>
      </c>
      <c r="D30" s="6">
        <f t="shared" si="0"/>
        <v>5.1740183180273291E-3</v>
      </c>
      <c r="E30" s="5">
        <v>45511</v>
      </c>
      <c r="F30" s="7">
        <v>5199.5</v>
      </c>
      <c r="G30" s="8">
        <f t="shared" si="1"/>
        <v>-7.7647563892515592E-3</v>
      </c>
      <c r="H30" s="1"/>
      <c r="I30" s="6">
        <f t="shared" si="2"/>
        <v>5.0085421275511384E-3</v>
      </c>
      <c r="J30" s="6">
        <f t="shared" si="3"/>
        <v>-7.930232579727749E-3</v>
      </c>
    </row>
    <row r="31" spans="2:10" x14ac:dyDescent="0.35">
      <c r="B31" s="5">
        <v>45512</v>
      </c>
      <c r="C31" s="6">
        <v>165.8</v>
      </c>
      <c r="D31" s="6">
        <f t="shared" si="0"/>
        <v>1.844408129778774E-2</v>
      </c>
      <c r="E31" s="5">
        <v>45512</v>
      </c>
      <c r="F31" s="7">
        <v>5319.31</v>
      </c>
      <c r="G31" s="8">
        <f t="shared" si="1"/>
        <v>2.2781128575607212E-2</v>
      </c>
      <c r="H31" s="1"/>
      <c r="I31" s="6">
        <f t="shared" si="2"/>
        <v>1.8278605107311548E-2</v>
      </c>
      <c r="J31" s="6">
        <f t="shared" si="3"/>
        <v>2.2615652385131021E-2</v>
      </c>
    </row>
    <row r="32" spans="2:10" x14ac:dyDescent="0.35">
      <c r="B32" s="5">
        <v>45513</v>
      </c>
      <c r="C32" s="6">
        <v>166.94</v>
      </c>
      <c r="D32" s="6">
        <f t="shared" si="0"/>
        <v>6.8522237213963777E-3</v>
      </c>
      <c r="E32" s="5">
        <v>45513</v>
      </c>
      <c r="F32" s="7">
        <v>5344.16</v>
      </c>
      <c r="G32" s="8">
        <f t="shared" si="1"/>
        <v>4.6607802121503283E-3</v>
      </c>
      <c r="H32" s="1"/>
      <c r="I32" s="6">
        <f t="shared" si="2"/>
        <v>6.686747530920187E-3</v>
      </c>
      <c r="J32" s="6">
        <f t="shared" si="3"/>
        <v>4.4953040216741376E-3</v>
      </c>
    </row>
    <row r="33" spans="2:10" x14ac:dyDescent="0.35">
      <c r="B33" s="5">
        <v>45516</v>
      </c>
      <c r="C33" s="6">
        <v>166.8</v>
      </c>
      <c r="D33" s="6">
        <f t="shared" si="0"/>
        <v>-8.3897649794462126E-4</v>
      </c>
      <c r="E33" s="5">
        <v>45516</v>
      </c>
      <c r="F33" s="7">
        <v>5344.39</v>
      </c>
      <c r="G33" s="8">
        <f t="shared" si="1"/>
        <v>4.3036707511490135E-5</v>
      </c>
      <c r="H33" s="1"/>
      <c r="I33" s="6">
        <f t="shared" si="2"/>
        <v>-1.0044526884208118E-3</v>
      </c>
      <c r="J33" s="6">
        <f t="shared" si="3"/>
        <v>-1.2243948296470033E-4</v>
      </c>
    </row>
    <row r="34" spans="2:10" x14ac:dyDescent="0.35">
      <c r="B34" s="5">
        <v>45517</v>
      </c>
      <c r="C34" s="6">
        <v>170.23</v>
      </c>
      <c r="D34" s="6">
        <f t="shared" si="0"/>
        <v>2.0354973901832274E-2</v>
      </c>
      <c r="E34" s="5">
        <v>45517</v>
      </c>
      <c r="F34" s="7">
        <v>5434.43</v>
      </c>
      <c r="G34" s="8">
        <f t="shared" si="1"/>
        <v>1.6707226654933294E-2</v>
      </c>
      <c r="H34" s="1"/>
      <c r="I34" s="6">
        <f t="shared" si="2"/>
        <v>2.0189497711356082E-2</v>
      </c>
      <c r="J34" s="6">
        <f t="shared" si="3"/>
        <v>1.6541750464457102E-2</v>
      </c>
    </row>
    <row r="35" spans="2:10" x14ac:dyDescent="0.35">
      <c r="B35" s="5">
        <v>45518</v>
      </c>
      <c r="C35" s="6">
        <v>170.1</v>
      </c>
      <c r="D35" s="6">
        <f t="shared" si="0"/>
        <v>-7.6396442466286629E-4</v>
      </c>
      <c r="E35" s="5">
        <v>45518</v>
      </c>
      <c r="F35" s="7">
        <v>5455.21</v>
      </c>
      <c r="G35" s="8">
        <f t="shared" si="1"/>
        <v>3.8164760676338005E-3</v>
      </c>
      <c r="H35" s="1"/>
      <c r="I35" s="6">
        <f t="shared" si="2"/>
        <v>-9.2944061513905679E-4</v>
      </c>
      <c r="J35" s="6">
        <f t="shared" si="3"/>
        <v>3.6509998771576103E-3</v>
      </c>
    </row>
    <row r="36" spans="2:10" x14ac:dyDescent="0.35">
      <c r="B36" s="5">
        <v>45519</v>
      </c>
      <c r="C36" s="6">
        <v>177.59</v>
      </c>
      <c r="D36" s="6">
        <f t="shared" si="0"/>
        <v>4.3091023264688388E-2</v>
      </c>
      <c r="E36" s="5">
        <v>45519</v>
      </c>
      <c r="F36" s="7">
        <v>5543.22</v>
      </c>
      <c r="G36" s="8">
        <f t="shared" si="1"/>
        <v>1.6004444012784447E-2</v>
      </c>
      <c r="H36" s="1"/>
      <c r="I36" s="6">
        <f t="shared" si="2"/>
        <v>4.29255470742122E-2</v>
      </c>
      <c r="J36" s="6">
        <f t="shared" si="3"/>
        <v>1.5838967822308255E-2</v>
      </c>
    </row>
    <row r="37" spans="2:10" x14ac:dyDescent="0.35">
      <c r="B37" s="5">
        <v>45520</v>
      </c>
      <c r="C37" s="6">
        <v>177.06</v>
      </c>
      <c r="D37" s="6">
        <f t="shared" si="0"/>
        <v>-2.9888644836013611E-3</v>
      </c>
      <c r="E37" s="5">
        <v>45520</v>
      </c>
      <c r="F37" s="7">
        <v>5554.25</v>
      </c>
      <c r="G37" s="8">
        <f t="shared" si="1"/>
        <v>1.9878411263292151E-3</v>
      </c>
      <c r="H37" s="1"/>
      <c r="I37" s="6">
        <f t="shared" ref="I37:I68" si="4">D37-$H$3/252</f>
        <v>-3.1543406740775514E-3</v>
      </c>
      <c r="J37" s="6">
        <f t="shared" ref="J37:J68" si="5">G37-$H$3/252</f>
        <v>1.8223649358530246E-3</v>
      </c>
    </row>
    <row r="38" spans="2:10" x14ac:dyDescent="0.35">
      <c r="B38" s="5">
        <v>45523</v>
      </c>
      <c r="C38" s="6">
        <v>178.22</v>
      </c>
      <c r="D38" s="6">
        <f t="shared" si="0"/>
        <v>6.5300840016710993E-3</v>
      </c>
      <c r="E38" s="5">
        <v>45523</v>
      </c>
      <c r="F38" s="7">
        <v>5608.25</v>
      </c>
      <c r="G38" s="8">
        <f t="shared" si="1"/>
        <v>9.6753274361773833E-3</v>
      </c>
      <c r="H38" s="1"/>
      <c r="I38" s="6">
        <f t="shared" si="4"/>
        <v>6.3646078111949085E-3</v>
      </c>
      <c r="J38" s="6">
        <f t="shared" si="5"/>
        <v>9.5098512457011935E-3</v>
      </c>
    </row>
    <row r="39" spans="2:10" x14ac:dyDescent="0.35">
      <c r="B39" s="5">
        <v>45524</v>
      </c>
      <c r="C39" s="6">
        <v>178.88</v>
      </c>
      <c r="D39" s="6">
        <f t="shared" si="0"/>
        <v>3.6964477821603836E-3</v>
      </c>
      <c r="E39" s="5">
        <v>45524</v>
      </c>
      <c r="F39" s="7">
        <v>5597.12</v>
      </c>
      <c r="G39" s="8">
        <f t="shared" si="1"/>
        <v>-1.9865481747167735E-3</v>
      </c>
      <c r="H39" s="1"/>
      <c r="I39" s="6">
        <f t="shared" si="4"/>
        <v>3.5309715916841933E-3</v>
      </c>
      <c r="J39" s="6">
        <f t="shared" si="5"/>
        <v>-2.1520243651929638E-3</v>
      </c>
    </row>
    <row r="40" spans="2:10" x14ac:dyDescent="0.35">
      <c r="B40" s="5">
        <v>45525</v>
      </c>
      <c r="C40" s="6">
        <v>180.11</v>
      </c>
      <c r="D40" s="6">
        <f t="shared" si="0"/>
        <v>6.8525853822318794E-3</v>
      </c>
      <c r="E40" s="5">
        <v>45525</v>
      </c>
      <c r="F40" s="7">
        <v>5620.85</v>
      </c>
      <c r="G40" s="8">
        <f t="shared" si="1"/>
        <v>4.2307182841856417E-3</v>
      </c>
      <c r="H40" s="1"/>
      <c r="I40" s="6">
        <f t="shared" si="4"/>
        <v>6.6871091917556887E-3</v>
      </c>
      <c r="J40" s="6">
        <f t="shared" si="5"/>
        <v>4.065242093709451E-3</v>
      </c>
    </row>
    <row r="41" spans="2:10" x14ac:dyDescent="0.35">
      <c r="B41" s="5">
        <v>45526</v>
      </c>
      <c r="C41" s="6">
        <v>176.13</v>
      </c>
      <c r="D41" s="6">
        <f t="shared" si="0"/>
        <v>-2.2345416604761859E-2</v>
      </c>
      <c r="E41" s="5">
        <v>45526</v>
      </c>
      <c r="F41" s="7">
        <v>5570.64</v>
      </c>
      <c r="G41" s="8">
        <f t="shared" si="1"/>
        <v>-8.9729494254644493E-3</v>
      </c>
      <c r="H41" s="1"/>
      <c r="I41" s="6">
        <f t="shared" si="4"/>
        <v>-2.251089279523805E-2</v>
      </c>
      <c r="J41" s="6">
        <f t="shared" si="5"/>
        <v>-9.1384256159406391E-3</v>
      </c>
    </row>
    <row r="42" spans="2:10" x14ac:dyDescent="0.35">
      <c r="B42" s="5">
        <v>45527</v>
      </c>
      <c r="C42" s="6">
        <v>177.04</v>
      </c>
      <c r="D42" s="6">
        <f t="shared" si="0"/>
        <v>5.1533369985898858E-3</v>
      </c>
      <c r="E42" s="5">
        <v>45527</v>
      </c>
      <c r="F42" s="7">
        <v>5634.61</v>
      </c>
      <c r="G42" s="8">
        <f t="shared" si="1"/>
        <v>1.1417986208501318E-2</v>
      </c>
      <c r="H42" s="1"/>
      <c r="I42" s="6">
        <f t="shared" si="4"/>
        <v>4.9878608081136951E-3</v>
      </c>
      <c r="J42" s="6">
        <f t="shared" si="5"/>
        <v>1.1252510018025129E-2</v>
      </c>
    </row>
    <row r="43" spans="2:10" x14ac:dyDescent="0.35">
      <c r="B43" s="5">
        <v>45530</v>
      </c>
      <c r="C43" s="6">
        <v>175.5</v>
      </c>
      <c r="D43" s="6">
        <f t="shared" si="0"/>
        <v>-8.7366528368733043E-3</v>
      </c>
      <c r="E43" s="5">
        <v>45530</v>
      </c>
      <c r="F43" s="7">
        <v>5616.84</v>
      </c>
      <c r="G43" s="8">
        <f t="shared" si="1"/>
        <v>-3.1587066155740473E-3</v>
      </c>
      <c r="H43" s="1"/>
      <c r="I43" s="6">
        <f t="shared" si="4"/>
        <v>-8.9021290273494941E-3</v>
      </c>
      <c r="J43" s="6">
        <f t="shared" si="5"/>
        <v>-3.3241828060502376E-3</v>
      </c>
    </row>
    <row r="44" spans="2:10" x14ac:dyDescent="0.35">
      <c r="B44" s="5">
        <v>45531</v>
      </c>
      <c r="C44" s="6">
        <v>173.12</v>
      </c>
      <c r="D44" s="6">
        <f t="shared" si="0"/>
        <v>-1.3654047247804613E-2</v>
      </c>
      <c r="E44" s="5">
        <v>45531</v>
      </c>
      <c r="F44" s="7">
        <v>5625.8</v>
      </c>
      <c r="G44" s="8">
        <f t="shared" si="1"/>
        <v>1.5939320118754097E-3</v>
      </c>
      <c r="H44" s="1"/>
      <c r="I44" s="6">
        <f t="shared" si="4"/>
        <v>-1.3819523438280802E-2</v>
      </c>
      <c r="J44" s="6">
        <f t="shared" si="5"/>
        <v>1.4284558213992192E-3</v>
      </c>
    </row>
    <row r="45" spans="2:10" x14ac:dyDescent="0.35">
      <c r="B45" s="5">
        <v>45532</v>
      </c>
      <c r="C45" s="6">
        <v>170.8</v>
      </c>
      <c r="D45" s="6">
        <f t="shared" si="0"/>
        <v>-1.3491714303646596E-2</v>
      </c>
      <c r="E45" s="5">
        <v>45532</v>
      </c>
      <c r="F45" s="7">
        <v>5592.18</v>
      </c>
      <c r="G45" s="8">
        <f t="shared" si="1"/>
        <v>-5.9939669454234235E-3</v>
      </c>
      <c r="H45" s="1"/>
      <c r="I45" s="6">
        <f t="shared" si="4"/>
        <v>-1.3657190494122786E-2</v>
      </c>
      <c r="J45" s="6">
        <f t="shared" si="5"/>
        <v>-6.1594431358996142E-3</v>
      </c>
    </row>
    <row r="46" spans="2:10" x14ac:dyDescent="0.35">
      <c r="B46" s="5">
        <v>45533</v>
      </c>
      <c r="C46" s="6">
        <v>172.12</v>
      </c>
      <c r="D46" s="6">
        <f t="shared" si="0"/>
        <v>7.6986266159293493E-3</v>
      </c>
      <c r="E46" s="5">
        <v>45533</v>
      </c>
      <c r="F46" s="7">
        <v>5591.96</v>
      </c>
      <c r="G46" s="8">
        <f t="shared" si="1"/>
        <v>-3.934142455719325E-5</v>
      </c>
      <c r="H46" s="1"/>
      <c r="I46" s="6">
        <f t="shared" si="4"/>
        <v>7.5331504254531586E-3</v>
      </c>
      <c r="J46" s="6">
        <f t="shared" si="5"/>
        <v>-2.0481761503338372E-4</v>
      </c>
    </row>
    <row r="47" spans="2:10" x14ac:dyDescent="0.35">
      <c r="B47" s="5">
        <v>45534</v>
      </c>
      <c r="C47" s="6">
        <v>178.5</v>
      </c>
      <c r="D47" s="6">
        <f t="shared" si="0"/>
        <v>3.6396693249294287E-2</v>
      </c>
      <c r="E47" s="5">
        <v>45534</v>
      </c>
      <c r="F47" s="7">
        <v>5648.4</v>
      </c>
      <c r="G47" s="8">
        <f t="shared" si="1"/>
        <v>1.0042467382856302E-2</v>
      </c>
      <c r="H47" s="1"/>
      <c r="I47" s="6">
        <f t="shared" si="4"/>
        <v>3.6231217058818099E-2</v>
      </c>
      <c r="J47" s="6">
        <f t="shared" si="5"/>
        <v>9.8769911923801117E-3</v>
      </c>
    </row>
    <row r="48" spans="2:10" x14ac:dyDescent="0.35">
      <c r="B48" s="5">
        <v>45538</v>
      </c>
      <c r="C48" s="6">
        <v>176.25</v>
      </c>
      <c r="D48" s="6">
        <f t="shared" si="0"/>
        <v>-1.2685159527315193E-2</v>
      </c>
      <c r="E48" s="5">
        <v>45538</v>
      </c>
      <c r="F48" s="7">
        <v>5528.93</v>
      </c>
      <c r="G48" s="8">
        <f t="shared" si="1"/>
        <v>-2.1378012454581707E-2</v>
      </c>
      <c r="H48" s="1"/>
      <c r="I48" s="6">
        <f t="shared" si="4"/>
        <v>-1.2850635717791383E-2</v>
      </c>
      <c r="J48" s="6">
        <f t="shared" si="5"/>
        <v>-2.1543488645057899E-2</v>
      </c>
    </row>
    <row r="49" spans="2:10" x14ac:dyDescent="0.35">
      <c r="B49" s="5">
        <v>45539</v>
      </c>
      <c r="C49" s="6">
        <v>173.33</v>
      </c>
      <c r="D49" s="6">
        <f t="shared" si="0"/>
        <v>-1.670614973915896E-2</v>
      </c>
      <c r="E49" s="5">
        <v>45539</v>
      </c>
      <c r="F49" s="7">
        <v>5520.07</v>
      </c>
      <c r="G49" s="8">
        <f t="shared" si="1"/>
        <v>-1.6037653903602234E-3</v>
      </c>
      <c r="H49" s="1"/>
      <c r="I49" s="6">
        <f t="shared" si="4"/>
        <v>-1.6871625929635151E-2</v>
      </c>
      <c r="J49" s="6">
        <f t="shared" si="5"/>
        <v>-1.7692415808364139E-3</v>
      </c>
    </row>
    <row r="50" spans="2:10" x14ac:dyDescent="0.35">
      <c r="B50" s="5">
        <v>45540</v>
      </c>
      <c r="C50" s="6">
        <v>177.89</v>
      </c>
      <c r="D50" s="6">
        <f t="shared" si="0"/>
        <v>2.5968089783958703E-2</v>
      </c>
      <c r="E50" s="5">
        <v>45540</v>
      </c>
      <c r="F50" s="7">
        <v>5503.41</v>
      </c>
      <c r="G50" s="8">
        <f t="shared" si="1"/>
        <v>-3.0226412501868083E-3</v>
      </c>
      <c r="H50" s="1"/>
      <c r="I50" s="6">
        <f t="shared" si="4"/>
        <v>2.5802613593482512E-2</v>
      </c>
      <c r="J50" s="6">
        <f t="shared" si="5"/>
        <v>-3.1881174406629986E-3</v>
      </c>
    </row>
    <row r="51" spans="2:10" x14ac:dyDescent="0.35">
      <c r="B51" s="5">
        <v>45541</v>
      </c>
      <c r="C51" s="6">
        <v>171.39</v>
      </c>
      <c r="D51" s="6">
        <f t="shared" si="0"/>
        <v>-3.7223720332697496E-2</v>
      </c>
      <c r="E51" s="5">
        <v>45541</v>
      </c>
      <c r="F51" s="7">
        <v>5408.42</v>
      </c>
      <c r="G51" s="8">
        <f t="shared" si="1"/>
        <v>-1.7410901670867673E-2</v>
      </c>
      <c r="H51" s="1"/>
      <c r="I51" s="6">
        <f t="shared" si="4"/>
        <v>-3.7389196523173684E-2</v>
      </c>
      <c r="J51" s="6">
        <f t="shared" si="5"/>
        <v>-1.7576377861343865E-2</v>
      </c>
    </row>
    <row r="52" spans="2:10" x14ac:dyDescent="0.35">
      <c r="B52" s="5">
        <v>45544</v>
      </c>
      <c r="C52" s="6">
        <v>175.4</v>
      </c>
      <c r="D52" s="6">
        <f t="shared" si="0"/>
        <v>2.3127418533602118E-2</v>
      </c>
      <c r="E52" s="5">
        <v>45544</v>
      </c>
      <c r="F52" s="7">
        <v>5471.05</v>
      </c>
      <c r="G52" s="8">
        <f t="shared" si="1"/>
        <v>1.1513555690020993E-2</v>
      </c>
      <c r="H52" s="1"/>
      <c r="I52" s="6">
        <f t="shared" si="4"/>
        <v>2.2961942343125926E-2</v>
      </c>
      <c r="J52" s="6">
        <f t="shared" si="5"/>
        <v>1.1348079499544804E-2</v>
      </c>
    </row>
    <row r="53" spans="2:10" x14ac:dyDescent="0.35">
      <c r="B53" s="5">
        <v>45545</v>
      </c>
      <c r="C53" s="6">
        <v>179.55</v>
      </c>
      <c r="D53" s="6">
        <f t="shared" si="0"/>
        <v>2.3384640734009032E-2</v>
      </c>
      <c r="E53" s="5">
        <v>45545</v>
      </c>
      <c r="F53" s="7">
        <v>5495.52</v>
      </c>
      <c r="G53" s="8">
        <f t="shared" si="1"/>
        <v>4.4626607244904193E-3</v>
      </c>
      <c r="H53" s="1"/>
      <c r="I53" s="6">
        <f t="shared" si="4"/>
        <v>2.3219164543532841E-2</v>
      </c>
      <c r="J53" s="6">
        <f t="shared" si="5"/>
        <v>4.2971845340142286E-3</v>
      </c>
    </row>
    <row r="54" spans="2:10" x14ac:dyDescent="0.35">
      <c r="B54" s="5">
        <v>45546</v>
      </c>
      <c r="C54" s="6">
        <v>184.52</v>
      </c>
      <c r="D54" s="6">
        <f t="shared" si="0"/>
        <v>2.7304138017528068E-2</v>
      </c>
      <c r="E54" s="5">
        <v>45546</v>
      </c>
      <c r="F54" s="7">
        <v>5554.13</v>
      </c>
      <c r="G54" s="8">
        <f t="shared" si="1"/>
        <v>1.0608580303038906E-2</v>
      </c>
      <c r="H54" s="1"/>
      <c r="I54" s="6">
        <f t="shared" si="4"/>
        <v>2.7138661827051876E-2</v>
      </c>
      <c r="J54" s="6">
        <f t="shared" si="5"/>
        <v>1.0443104112562716E-2</v>
      </c>
    </row>
    <row r="55" spans="2:10" x14ac:dyDescent="0.35">
      <c r="B55" s="5">
        <v>45547</v>
      </c>
      <c r="C55" s="6">
        <v>187</v>
      </c>
      <c r="D55" s="6">
        <f t="shared" si="0"/>
        <v>1.3350758164967225E-2</v>
      </c>
      <c r="E55" s="5">
        <v>45547</v>
      </c>
      <c r="F55" s="7">
        <v>5595.76</v>
      </c>
      <c r="G55" s="8">
        <f t="shared" si="1"/>
        <v>7.4673729420293711E-3</v>
      </c>
      <c r="H55" s="1"/>
      <c r="I55" s="6">
        <f t="shared" si="4"/>
        <v>1.3185281974491035E-2</v>
      </c>
      <c r="J55" s="6">
        <f t="shared" si="5"/>
        <v>7.3018967515531804E-3</v>
      </c>
    </row>
    <row r="56" spans="2:10" x14ac:dyDescent="0.35">
      <c r="B56" s="5">
        <v>45548</v>
      </c>
      <c r="C56" s="6">
        <v>186.49</v>
      </c>
      <c r="D56" s="6">
        <f t="shared" si="0"/>
        <v>-2.7309985112315971E-3</v>
      </c>
      <c r="E56" s="5">
        <v>45548</v>
      </c>
      <c r="F56" s="7">
        <v>5626.02</v>
      </c>
      <c r="G56" s="8">
        <f t="shared" si="1"/>
        <v>5.3930968783717503E-3</v>
      </c>
      <c r="H56" s="1"/>
      <c r="I56" s="6">
        <f t="shared" si="4"/>
        <v>-2.8964747017077874E-3</v>
      </c>
      <c r="J56" s="6">
        <f t="shared" si="5"/>
        <v>5.2276206878955596E-3</v>
      </c>
    </row>
    <row r="57" spans="2:10" x14ac:dyDescent="0.35">
      <c r="B57" s="5">
        <v>45551</v>
      </c>
      <c r="C57" s="6">
        <v>184.89</v>
      </c>
      <c r="D57" s="6">
        <f t="shared" si="0"/>
        <v>-8.6165647010938429E-3</v>
      </c>
      <c r="E57" s="5">
        <v>45551</v>
      </c>
      <c r="F57" s="7">
        <v>5633.09</v>
      </c>
      <c r="G57" s="8">
        <f t="shared" si="1"/>
        <v>1.2558720767881226E-3</v>
      </c>
      <c r="H57" s="1"/>
      <c r="I57" s="6">
        <f t="shared" si="4"/>
        <v>-8.7820408915700327E-3</v>
      </c>
      <c r="J57" s="6">
        <f t="shared" si="5"/>
        <v>1.0903958863119321E-3</v>
      </c>
    </row>
    <row r="58" spans="2:10" x14ac:dyDescent="0.35">
      <c r="B58" s="5">
        <v>45552</v>
      </c>
      <c r="C58" s="6">
        <v>186.88</v>
      </c>
      <c r="D58" s="6">
        <f t="shared" si="0"/>
        <v>1.0705645997600932E-2</v>
      </c>
      <c r="E58" s="5">
        <v>45552</v>
      </c>
      <c r="F58" s="7">
        <v>5634.58</v>
      </c>
      <c r="G58" s="8">
        <f t="shared" si="1"/>
        <v>2.6447349073777104E-4</v>
      </c>
      <c r="H58" s="1"/>
      <c r="I58" s="6">
        <f t="shared" si="4"/>
        <v>1.0540169807124742E-2</v>
      </c>
      <c r="J58" s="6">
        <f t="shared" si="5"/>
        <v>9.8997300261580574E-5</v>
      </c>
    </row>
    <row r="59" spans="2:10" x14ac:dyDescent="0.35">
      <c r="B59" s="5">
        <v>45553</v>
      </c>
      <c r="C59" s="6">
        <v>186.43</v>
      </c>
      <c r="D59" s="6">
        <f t="shared" si="0"/>
        <v>-2.4108661324921954E-3</v>
      </c>
      <c r="E59" s="5">
        <v>45553</v>
      </c>
      <c r="F59" s="7">
        <v>5618.26</v>
      </c>
      <c r="G59" s="8">
        <f t="shared" si="1"/>
        <v>-2.900603126386514E-3</v>
      </c>
      <c r="H59" s="1"/>
      <c r="I59" s="6">
        <f t="shared" si="4"/>
        <v>-2.5763423229683857E-3</v>
      </c>
      <c r="J59" s="6">
        <f t="shared" si="5"/>
        <v>-3.0660793168627042E-3</v>
      </c>
    </row>
    <row r="60" spans="2:10" x14ac:dyDescent="0.35">
      <c r="B60" s="5">
        <v>45554</v>
      </c>
      <c r="C60" s="6">
        <v>189.87</v>
      </c>
      <c r="D60" s="6">
        <f t="shared" si="0"/>
        <v>1.8283793947953875E-2</v>
      </c>
      <c r="E60" s="5">
        <v>45554</v>
      </c>
      <c r="F60" s="7">
        <v>5713.64</v>
      </c>
      <c r="G60" s="8">
        <f t="shared" si="1"/>
        <v>1.6834291247587174E-2</v>
      </c>
      <c r="H60" s="1"/>
      <c r="I60" s="6">
        <f t="shared" si="4"/>
        <v>1.8118317757477683E-2</v>
      </c>
      <c r="J60" s="6">
        <f t="shared" si="5"/>
        <v>1.6668815057110983E-2</v>
      </c>
    </row>
    <row r="61" spans="2:10" x14ac:dyDescent="0.35">
      <c r="B61" s="5">
        <v>45555</v>
      </c>
      <c r="C61" s="6">
        <v>191.6</v>
      </c>
      <c r="D61" s="6">
        <f t="shared" si="0"/>
        <v>9.0702380814358108E-3</v>
      </c>
      <c r="E61" s="5">
        <v>45555</v>
      </c>
      <c r="F61" s="7">
        <v>5702.55</v>
      </c>
      <c r="G61" s="8">
        <f t="shared" si="1"/>
        <v>-1.9428554515013019E-3</v>
      </c>
      <c r="H61" s="1"/>
      <c r="I61" s="6">
        <f t="shared" si="4"/>
        <v>8.9047618909596209E-3</v>
      </c>
      <c r="J61" s="6">
        <f t="shared" si="5"/>
        <v>-2.1083316419774922E-3</v>
      </c>
    </row>
    <row r="62" spans="2:10" x14ac:dyDescent="0.35">
      <c r="B62" s="5">
        <v>45558</v>
      </c>
      <c r="C62" s="6">
        <v>193.88</v>
      </c>
      <c r="D62" s="6">
        <f t="shared" si="0"/>
        <v>1.1829545440415146E-2</v>
      </c>
      <c r="E62" s="5">
        <v>45558</v>
      </c>
      <c r="F62" s="7">
        <v>5718.57</v>
      </c>
      <c r="G62" s="8">
        <f t="shared" si="1"/>
        <v>2.8053309143558636E-3</v>
      </c>
      <c r="H62" s="1"/>
      <c r="I62" s="6">
        <f t="shared" si="4"/>
        <v>1.1664069249938956E-2</v>
      </c>
      <c r="J62" s="6">
        <f t="shared" si="5"/>
        <v>2.6398547238796733E-3</v>
      </c>
    </row>
    <row r="63" spans="2:10" x14ac:dyDescent="0.35">
      <c r="B63" s="5">
        <v>45559</v>
      </c>
      <c r="C63" s="6">
        <v>193.96</v>
      </c>
      <c r="D63" s="6">
        <f t="shared" si="0"/>
        <v>4.1254125997625124E-4</v>
      </c>
      <c r="E63" s="5">
        <v>45559</v>
      </c>
      <c r="F63" s="7">
        <v>5732.93</v>
      </c>
      <c r="G63" s="8">
        <f t="shared" si="1"/>
        <v>2.5079697029966042E-3</v>
      </c>
      <c r="H63" s="1"/>
      <c r="I63" s="6">
        <f t="shared" si="4"/>
        <v>2.4706506950006074E-4</v>
      </c>
      <c r="J63" s="6">
        <f t="shared" si="5"/>
        <v>2.3424935125204139E-3</v>
      </c>
    </row>
    <row r="64" spans="2:10" x14ac:dyDescent="0.35">
      <c r="B64" s="5">
        <v>45560</v>
      </c>
      <c r="C64" s="6">
        <v>192.53</v>
      </c>
      <c r="D64" s="6">
        <f t="shared" si="0"/>
        <v>-7.3999664959067957E-3</v>
      </c>
      <c r="E64" s="5">
        <v>45560</v>
      </c>
      <c r="F64" s="7">
        <v>5722.26</v>
      </c>
      <c r="G64" s="8">
        <f t="shared" si="1"/>
        <v>-1.8629115860662182E-3</v>
      </c>
      <c r="H64" s="1"/>
      <c r="I64" s="6">
        <f t="shared" si="4"/>
        <v>-7.5654426863829864E-3</v>
      </c>
      <c r="J64" s="6">
        <f t="shared" si="5"/>
        <v>-2.0283877765424085E-3</v>
      </c>
    </row>
    <row r="65" spans="2:10" x14ac:dyDescent="0.35">
      <c r="B65" s="5">
        <v>45561</v>
      </c>
      <c r="C65" s="6">
        <v>191.16</v>
      </c>
      <c r="D65" s="6">
        <f t="shared" si="0"/>
        <v>-7.1412120312865923E-3</v>
      </c>
      <c r="E65" s="5">
        <v>45561</v>
      </c>
      <c r="F65" s="7">
        <v>5745.37</v>
      </c>
      <c r="G65" s="8">
        <f t="shared" si="1"/>
        <v>4.0304808028714945E-3</v>
      </c>
      <c r="H65" s="1"/>
      <c r="I65" s="6">
        <f t="shared" si="4"/>
        <v>-7.306688221762783E-3</v>
      </c>
      <c r="J65" s="6">
        <f t="shared" si="5"/>
        <v>3.8650046123953042E-3</v>
      </c>
    </row>
    <row r="66" spans="2:10" x14ac:dyDescent="0.35">
      <c r="B66" s="5">
        <v>45562</v>
      </c>
      <c r="C66" s="6">
        <v>187.97</v>
      </c>
      <c r="D66" s="6">
        <f t="shared" si="0"/>
        <v>-1.6828398081453422E-2</v>
      </c>
      <c r="E66" s="5">
        <v>45562</v>
      </c>
      <c r="F66" s="7">
        <v>5738.17</v>
      </c>
      <c r="G66" s="8">
        <f t="shared" si="1"/>
        <v>-1.2539688882462485E-3</v>
      </c>
      <c r="H66" s="1"/>
      <c r="I66" s="6">
        <f t="shared" si="4"/>
        <v>-1.6993874271929613E-2</v>
      </c>
      <c r="J66" s="6">
        <f t="shared" si="5"/>
        <v>-1.419445078722439E-3</v>
      </c>
    </row>
    <row r="67" spans="2:10" x14ac:dyDescent="0.35">
      <c r="B67" s="5">
        <v>45565</v>
      </c>
      <c r="C67" s="6">
        <v>186.33</v>
      </c>
      <c r="D67" s="6">
        <f t="shared" si="0"/>
        <v>-8.7630803891833864E-3</v>
      </c>
      <c r="E67" s="5">
        <v>45565</v>
      </c>
      <c r="F67" s="7">
        <v>5762.48</v>
      </c>
      <c r="G67" s="8">
        <f t="shared" si="1"/>
        <v>4.2275934328568354E-3</v>
      </c>
      <c r="H67" s="1"/>
      <c r="I67" s="6">
        <f t="shared" si="4"/>
        <v>-8.9285565796595762E-3</v>
      </c>
      <c r="J67" s="6">
        <f t="shared" si="5"/>
        <v>4.0621172423806447E-3</v>
      </c>
    </row>
    <row r="68" spans="2:10" x14ac:dyDescent="0.35">
      <c r="B68" s="5">
        <v>45566</v>
      </c>
      <c r="C68" s="6">
        <v>185.13</v>
      </c>
      <c r="D68" s="6">
        <f t="shared" si="0"/>
        <v>-6.4610142382361957E-3</v>
      </c>
      <c r="E68" s="5">
        <v>45566</v>
      </c>
      <c r="F68" s="7">
        <v>5708.75</v>
      </c>
      <c r="G68" s="8">
        <f t="shared" si="1"/>
        <v>-9.3678520838373913E-3</v>
      </c>
      <c r="H68" s="1"/>
      <c r="I68" s="6">
        <f t="shared" si="4"/>
        <v>-6.6264904287123864E-3</v>
      </c>
      <c r="J68" s="6">
        <f t="shared" si="5"/>
        <v>-9.5333282743135812E-3</v>
      </c>
    </row>
    <row r="69" spans="2:10" x14ac:dyDescent="0.35">
      <c r="B69" s="5">
        <v>45567</v>
      </c>
      <c r="C69" s="6">
        <v>184.76</v>
      </c>
      <c r="D69" s="6">
        <f t="shared" si="0"/>
        <v>-2.0005954386803637E-3</v>
      </c>
      <c r="E69" s="5">
        <v>45567</v>
      </c>
      <c r="F69" s="7">
        <v>5709.54</v>
      </c>
      <c r="G69" s="8">
        <f t="shared" si="1"/>
        <v>1.3837448536690999E-4</v>
      </c>
      <c r="H69" s="1"/>
      <c r="I69" s="6">
        <f t="shared" ref="I69:I100" si="6">D69-$H$3/252</f>
        <v>-2.166071629156554E-3</v>
      </c>
      <c r="J69" s="6">
        <f t="shared" ref="J69:J100" si="7">G69-$H$3/252</f>
        <v>-2.7101705109280476E-5</v>
      </c>
    </row>
    <row r="70" spans="2:10" x14ac:dyDescent="0.35">
      <c r="B70" s="5">
        <v>45568</v>
      </c>
      <c r="C70" s="6">
        <v>181.96</v>
      </c>
      <c r="D70" s="6">
        <f t="shared" ref="D70:D133" si="8">LN(C70)-LN(C69)</f>
        <v>-1.5270802860601229E-2</v>
      </c>
      <c r="E70" s="5">
        <v>45568</v>
      </c>
      <c r="F70" s="7">
        <v>5699.94</v>
      </c>
      <c r="G70" s="8">
        <f t="shared" ref="G70:G133" si="9">LN(F70)-LN(F69)</f>
        <v>-1.682811533125772E-3</v>
      </c>
      <c r="H70" s="1"/>
      <c r="I70" s="6">
        <f t="shared" si="6"/>
        <v>-1.5436279051077419E-2</v>
      </c>
      <c r="J70" s="6">
        <f t="shared" si="7"/>
        <v>-1.8482877236019625E-3</v>
      </c>
    </row>
    <row r="71" spans="2:10" x14ac:dyDescent="0.35">
      <c r="B71" s="5">
        <v>45569</v>
      </c>
      <c r="C71" s="6">
        <v>186.51</v>
      </c>
      <c r="D71" s="6">
        <f t="shared" si="8"/>
        <v>2.4697974247552601E-2</v>
      </c>
      <c r="E71" s="5">
        <v>45569</v>
      </c>
      <c r="F71" s="7">
        <v>5751.07</v>
      </c>
      <c r="G71" s="8">
        <f t="shared" si="9"/>
        <v>8.9302759844382962E-3</v>
      </c>
      <c r="H71" s="1"/>
      <c r="I71" s="6">
        <f t="shared" si="6"/>
        <v>2.4532498057076409E-2</v>
      </c>
      <c r="J71" s="6">
        <f t="shared" si="7"/>
        <v>8.7647997939621063E-3</v>
      </c>
    </row>
    <row r="72" spans="2:10" x14ac:dyDescent="0.35">
      <c r="B72" s="5">
        <v>45572</v>
      </c>
      <c r="C72" s="6">
        <v>180.8</v>
      </c>
      <c r="D72" s="6">
        <f t="shared" si="8"/>
        <v>-3.1093408991279325E-2</v>
      </c>
      <c r="E72" s="5">
        <v>45572</v>
      </c>
      <c r="F72" s="7">
        <v>5695.94</v>
      </c>
      <c r="G72" s="8">
        <f t="shared" si="9"/>
        <v>-9.6322841074218957E-3</v>
      </c>
      <c r="H72" s="1"/>
      <c r="I72" s="6">
        <f t="shared" si="6"/>
        <v>-3.1258885181755514E-2</v>
      </c>
      <c r="J72" s="6">
        <f t="shared" si="7"/>
        <v>-9.7977602978980855E-3</v>
      </c>
    </row>
    <row r="73" spans="2:10" x14ac:dyDescent="0.35">
      <c r="B73" s="5">
        <v>45573</v>
      </c>
      <c r="C73" s="6">
        <v>182.72</v>
      </c>
      <c r="D73" s="6">
        <f t="shared" si="8"/>
        <v>1.056347850956918E-2</v>
      </c>
      <c r="E73" s="5">
        <v>45573</v>
      </c>
      <c r="F73" s="7">
        <v>5751.13</v>
      </c>
      <c r="G73" s="8">
        <f t="shared" si="9"/>
        <v>9.6427168941932706E-3</v>
      </c>
      <c r="H73" s="1"/>
      <c r="I73" s="6">
        <f t="shared" si="6"/>
        <v>1.039800231909299E-2</v>
      </c>
      <c r="J73" s="6">
        <f t="shared" si="7"/>
        <v>9.4772407037170808E-3</v>
      </c>
    </row>
    <row r="74" spans="2:10" x14ac:dyDescent="0.35">
      <c r="B74" s="5">
        <v>45574</v>
      </c>
      <c r="C74" s="6">
        <v>185.17</v>
      </c>
      <c r="D74" s="6">
        <f t="shared" si="8"/>
        <v>1.3319395582079174E-2</v>
      </c>
      <c r="E74" s="5">
        <v>45574</v>
      </c>
      <c r="F74" s="7">
        <v>5792.04</v>
      </c>
      <c r="G74" s="8">
        <f t="shared" si="9"/>
        <v>7.0882038963944183E-3</v>
      </c>
      <c r="H74" s="1"/>
      <c r="I74" s="6">
        <f t="shared" si="6"/>
        <v>1.3153919391602984E-2</v>
      </c>
      <c r="J74" s="6">
        <f t="shared" si="7"/>
        <v>6.9227277059182276E-3</v>
      </c>
    </row>
    <row r="75" spans="2:10" x14ac:dyDescent="0.35">
      <c r="B75" s="5">
        <v>45575</v>
      </c>
      <c r="C75" s="6">
        <v>186.65</v>
      </c>
      <c r="D75" s="6">
        <f t="shared" si="8"/>
        <v>7.9608833108677501E-3</v>
      </c>
      <c r="E75" s="5">
        <v>45575</v>
      </c>
      <c r="F75" s="7">
        <v>5780.05</v>
      </c>
      <c r="G75" s="8">
        <f t="shared" si="9"/>
        <v>-2.0722279710145841E-3</v>
      </c>
      <c r="H75" s="1"/>
      <c r="I75" s="6">
        <f t="shared" si="6"/>
        <v>7.7954071203915594E-3</v>
      </c>
      <c r="J75" s="6">
        <f t="shared" si="7"/>
        <v>-2.2377041614907744E-3</v>
      </c>
    </row>
    <row r="76" spans="2:10" x14ac:dyDescent="0.35">
      <c r="B76" s="5">
        <v>45576</v>
      </c>
      <c r="C76" s="6">
        <v>188.82</v>
      </c>
      <c r="D76" s="6">
        <f t="shared" si="8"/>
        <v>1.1558974943778111E-2</v>
      </c>
      <c r="E76" s="5">
        <v>45576</v>
      </c>
      <c r="F76" s="7">
        <v>5815.03</v>
      </c>
      <c r="G76" s="8">
        <f t="shared" si="9"/>
        <v>6.0336118627848379E-3</v>
      </c>
      <c r="H76" s="1"/>
      <c r="I76" s="6">
        <f t="shared" si="6"/>
        <v>1.1393498753301921E-2</v>
      </c>
      <c r="J76" s="6">
        <f t="shared" si="7"/>
        <v>5.8681356723086471E-3</v>
      </c>
    </row>
    <row r="77" spans="2:10" x14ac:dyDescent="0.35">
      <c r="B77" s="5">
        <v>45579</v>
      </c>
      <c r="C77" s="6">
        <v>187.54</v>
      </c>
      <c r="D77" s="6">
        <f t="shared" si="8"/>
        <v>-6.8020243128916746E-3</v>
      </c>
      <c r="E77" s="5">
        <v>45579</v>
      </c>
      <c r="F77" s="7">
        <v>5859.85</v>
      </c>
      <c r="G77" s="8">
        <f t="shared" si="9"/>
        <v>7.6780609629949481E-3</v>
      </c>
      <c r="H77" s="1"/>
      <c r="I77" s="6">
        <f t="shared" si="6"/>
        <v>-6.9675005033678654E-3</v>
      </c>
      <c r="J77" s="6">
        <f t="shared" si="7"/>
        <v>7.5125847725187574E-3</v>
      </c>
    </row>
    <row r="78" spans="2:10" x14ac:dyDescent="0.35">
      <c r="B78" s="5">
        <v>45580</v>
      </c>
      <c r="C78" s="6">
        <v>187.69</v>
      </c>
      <c r="D78" s="6">
        <f t="shared" si="8"/>
        <v>7.9950967667929973E-4</v>
      </c>
      <c r="E78" s="5">
        <v>45580</v>
      </c>
      <c r="F78" s="7">
        <v>5815.26</v>
      </c>
      <c r="G78" s="8">
        <f t="shared" si="9"/>
        <v>-7.6385090687551838E-3</v>
      </c>
      <c r="H78" s="1"/>
      <c r="I78" s="6">
        <f t="shared" si="6"/>
        <v>6.3403348620310923E-4</v>
      </c>
      <c r="J78" s="6">
        <f t="shared" si="7"/>
        <v>-7.8039852592313745E-3</v>
      </c>
    </row>
    <row r="79" spans="2:10" x14ac:dyDescent="0.35">
      <c r="B79" s="5">
        <v>45581</v>
      </c>
      <c r="C79" s="6">
        <v>186.89</v>
      </c>
      <c r="D79" s="6">
        <f t="shared" si="8"/>
        <v>-4.2714571859470141E-3</v>
      </c>
      <c r="E79" s="5">
        <v>45581</v>
      </c>
      <c r="F79" s="7">
        <v>5842.47</v>
      </c>
      <c r="G79" s="8">
        <f t="shared" si="9"/>
        <v>4.6681557065770818E-3</v>
      </c>
      <c r="H79" s="1"/>
      <c r="I79" s="6">
        <f t="shared" si="6"/>
        <v>-4.4369333764232048E-3</v>
      </c>
      <c r="J79" s="6">
        <f t="shared" si="7"/>
        <v>4.5026795161008911E-3</v>
      </c>
    </row>
    <row r="80" spans="2:10" x14ac:dyDescent="0.35">
      <c r="B80" s="5">
        <v>45582</v>
      </c>
      <c r="C80" s="6">
        <v>187.53</v>
      </c>
      <c r="D80" s="6">
        <f t="shared" si="8"/>
        <v>3.418624129619019E-3</v>
      </c>
      <c r="E80" s="5">
        <v>45582</v>
      </c>
      <c r="F80" s="7">
        <v>5841.47</v>
      </c>
      <c r="G80" s="8">
        <f t="shared" si="9"/>
        <v>-1.7117513483455582E-4</v>
      </c>
      <c r="H80" s="1"/>
      <c r="I80" s="6">
        <f t="shared" si="6"/>
        <v>3.2531479391428287E-3</v>
      </c>
      <c r="J80" s="6">
        <f t="shared" si="7"/>
        <v>-3.3665132531074632E-4</v>
      </c>
    </row>
    <row r="81" spans="2:10" x14ac:dyDescent="0.35">
      <c r="B81" s="5">
        <v>45583</v>
      </c>
      <c r="C81" s="6">
        <v>188.99</v>
      </c>
      <c r="D81" s="6">
        <f t="shared" si="8"/>
        <v>7.7552709951156373E-3</v>
      </c>
      <c r="E81" s="5">
        <v>45583</v>
      </c>
      <c r="F81" s="7">
        <v>5864.67</v>
      </c>
      <c r="G81" s="8">
        <f t="shared" si="9"/>
        <v>3.9637370431258034E-3</v>
      </c>
      <c r="H81" s="1"/>
      <c r="I81" s="6">
        <f t="shared" si="6"/>
        <v>7.5897948046394466E-3</v>
      </c>
      <c r="J81" s="6">
        <f t="shared" si="7"/>
        <v>3.7982608526496132E-3</v>
      </c>
    </row>
    <row r="82" spans="2:10" x14ac:dyDescent="0.35">
      <c r="B82" s="5">
        <v>45586</v>
      </c>
      <c r="C82" s="6">
        <v>189.07</v>
      </c>
      <c r="D82" s="6">
        <f t="shared" si="8"/>
        <v>4.2321325289140788E-4</v>
      </c>
      <c r="E82" s="5">
        <v>45586</v>
      </c>
      <c r="F82" s="7">
        <v>5853.98</v>
      </c>
      <c r="G82" s="8">
        <f t="shared" si="9"/>
        <v>-1.82444274130944E-3</v>
      </c>
      <c r="H82" s="1"/>
      <c r="I82" s="6">
        <f t="shared" si="6"/>
        <v>2.5773706241521738E-4</v>
      </c>
      <c r="J82" s="6">
        <f t="shared" si="7"/>
        <v>-1.9899189317856302E-3</v>
      </c>
    </row>
    <row r="83" spans="2:10" x14ac:dyDescent="0.35">
      <c r="B83" s="5">
        <v>45587</v>
      </c>
      <c r="C83" s="6">
        <v>189.7</v>
      </c>
      <c r="D83" s="6">
        <f t="shared" si="8"/>
        <v>3.3265600811311913E-3</v>
      </c>
      <c r="E83" s="5">
        <v>45587</v>
      </c>
      <c r="F83" s="7">
        <v>5851.2</v>
      </c>
      <c r="G83" s="8">
        <f t="shared" si="9"/>
        <v>-4.7500338350658922E-4</v>
      </c>
      <c r="H83" s="1"/>
      <c r="I83" s="6">
        <f t="shared" si="6"/>
        <v>3.161083890655001E-3</v>
      </c>
      <c r="J83" s="6">
        <f t="shared" si="7"/>
        <v>-6.4047957398277971E-4</v>
      </c>
    </row>
    <row r="84" spans="2:10" x14ac:dyDescent="0.35">
      <c r="B84" s="5">
        <v>45588</v>
      </c>
      <c r="C84" s="6">
        <v>184.71</v>
      </c>
      <c r="D84" s="6">
        <f t="shared" si="8"/>
        <v>-2.6656849349739886E-2</v>
      </c>
      <c r="E84" s="5">
        <v>45588</v>
      </c>
      <c r="F84" s="7">
        <v>5797.42</v>
      </c>
      <c r="G84" s="8">
        <f t="shared" si="9"/>
        <v>-9.2337774119517491E-3</v>
      </c>
      <c r="H84" s="1"/>
      <c r="I84" s="6">
        <f t="shared" si="6"/>
        <v>-2.6822325540216078E-2</v>
      </c>
      <c r="J84" s="6">
        <f t="shared" si="7"/>
        <v>-9.3992536024279389E-3</v>
      </c>
    </row>
    <row r="85" spans="2:10" x14ac:dyDescent="0.35">
      <c r="B85" s="5">
        <v>45589</v>
      </c>
      <c r="C85" s="6">
        <v>186.38</v>
      </c>
      <c r="D85" s="6">
        <f t="shared" si="8"/>
        <v>9.0005727662809676E-3</v>
      </c>
      <c r="E85" s="5">
        <v>45589</v>
      </c>
      <c r="F85" s="7">
        <v>5809.86</v>
      </c>
      <c r="G85" s="8">
        <f t="shared" si="9"/>
        <v>2.143483186927142E-3</v>
      </c>
      <c r="H85" s="1"/>
      <c r="I85" s="6">
        <f t="shared" si="6"/>
        <v>8.8350965758047777E-3</v>
      </c>
      <c r="J85" s="6">
        <f t="shared" si="7"/>
        <v>1.9780069964509517E-3</v>
      </c>
    </row>
    <row r="86" spans="2:10" x14ac:dyDescent="0.35">
      <c r="B86" s="5">
        <v>45590</v>
      </c>
      <c r="C86" s="6">
        <v>187.83</v>
      </c>
      <c r="D86" s="6">
        <f t="shared" si="8"/>
        <v>7.7496980678191107E-3</v>
      </c>
      <c r="E86" s="5">
        <v>45590</v>
      </c>
      <c r="F86" s="7">
        <v>5808.12</v>
      </c>
      <c r="G86" s="8">
        <f t="shared" si="9"/>
        <v>-2.9953572187402244E-4</v>
      </c>
      <c r="H86" s="1"/>
      <c r="I86" s="6">
        <f t="shared" si="6"/>
        <v>7.58422187734292E-3</v>
      </c>
      <c r="J86" s="6">
        <f t="shared" si="7"/>
        <v>-4.6501191235021294E-4</v>
      </c>
    </row>
    <row r="87" spans="2:10" x14ac:dyDescent="0.35">
      <c r="B87" s="5">
        <v>45593</v>
      </c>
      <c r="C87" s="6">
        <v>188.39</v>
      </c>
      <c r="D87" s="6">
        <f t="shared" si="8"/>
        <v>2.9769837519539877E-3</v>
      </c>
      <c r="E87" s="5">
        <v>45593</v>
      </c>
      <c r="F87" s="7">
        <v>5823.52</v>
      </c>
      <c r="G87" s="8">
        <f t="shared" si="9"/>
        <v>2.6479514493722434E-3</v>
      </c>
      <c r="H87" s="1"/>
      <c r="I87" s="6">
        <f t="shared" si="6"/>
        <v>2.8115075614777974E-3</v>
      </c>
      <c r="J87" s="6">
        <f t="shared" si="7"/>
        <v>2.4824752588960531E-3</v>
      </c>
    </row>
    <row r="88" spans="2:10" x14ac:dyDescent="0.35">
      <c r="B88" s="5">
        <v>45594</v>
      </c>
      <c r="C88" s="6">
        <v>190.83</v>
      </c>
      <c r="D88" s="6">
        <f t="shared" si="8"/>
        <v>1.2868697181540156E-2</v>
      </c>
      <c r="E88" s="5">
        <v>45594</v>
      </c>
      <c r="F88" s="7">
        <v>5832.92</v>
      </c>
      <c r="G88" s="8">
        <f t="shared" si="9"/>
        <v>1.6128426925625661E-3</v>
      </c>
      <c r="H88" s="1"/>
      <c r="I88" s="6">
        <f t="shared" si="6"/>
        <v>1.2703220991063966E-2</v>
      </c>
      <c r="J88" s="6">
        <f t="shared" si="7"/>
        <v>1.4473665020863756E-3</v>
      </c>
    </row>
    <row r="89" spans="2:10" x14ac:dyDescent="0.35">
      <c r="B89" s="5">
        <v>45595</v>
      </c>
      <c r="C89" s="6">
        <v>192.73</v>
      </c>
      <c r="D89" s="6">
        <f t="shared" si="8"/>
        <v>9.9072663521369009E-3</v>
      </c>
      <c r="E89" s="5">
        <v>45595</v>
      </c>
      <c r="F89" s="7">
        <v>5813.67</v>
      </c>
      <c r="G89" s="8">
        <f t="shared" si="9"/>
        <v>-3.3056916281388737E-3</v>
      </c>
      <c r="H89" s="1"/>
      <c r="I89" s="6">
        <f t="shared" si="6"/>
        <v>9.741790161660711E-3</v>
      </c>
      <c r="J89" s="6">
        <f t="shared" si="7"/>
        <v>-3.471167818615064E-3</v>
      </c>
    </row>
    <row r="90" spans="2:10" x14ac:dyDescent="0.35">
      <c r="B90" s="5">
        <v>45596</v>
      </c>
      <c r="C90" s="6">
        <v>186.4</v>
      </c>
      <c r="D90" s="6">
        <f t="shared" si="8"/>
        <v>-3.3395343459469373E-2</v>
      </c>
      <c r="E90" s="5">
        <v>45596</v>
      </c>
      <c r="F90" s="7">
        <v>5705.45</v>
      </c>
      <c r="G90" s="8">
        <f t="shared" si="9"/>
        <v>-1.8790182599518701E-2</v>
      </c>
      <c r="H90" s="1"/>
      <c r="I90" s="6">
        <f t="shared" si="6"/>
        <v>-3.3560819649945561E-2</v>
      </c>
      <c r="J90" s="6">
        <f t="shared" si="7"/>
        <v>-1.8955658789994893E-2</v>
      </c>
    </row>
    <row r="91" spans="2:10" x14ac:dyDescent="0.35">
      <c r="B91" s="5">
        <v>45597</v>
      </c>
      <c r="C91" s="6">
        <v>197.93</v>
      </c>
      <c r="D91" s="6">
        <f t="shared" si="8"/>
        <v>6.0018530581153584E-2</v>
      </c>
      <c r="E91" s="5">
        <v>45597</v>
      </c>
      <c r="F91" s="7">
        <v>5728.8</v>
      </c>
      <c r="G91" s="8">
        <f t="shared" si="9"/>
        <v>4.0842263302351967E-3</v>
      </c>
      <c r="H91" s="1"/>
      <c r="I91" s="6">
        <f t="shared" si="6"/>
        <v>5.9853054390677396E-2</v>
      </c>
      <c r="J91" s="6">
        <f t="shared" si="7"/>
        <v>3.9187501397590059E-3</v>
      </c>
    </row>
    <row r="92" spans="2:10" x14ac:dyDescent="0.35">
      <c r="B92" s="5">
        <v>45600</v>
      </c>
      <c r="C92" s="6">
        <v>195.78</v>
      </c>
      <c r="D92" s="6">
        <f t="shared" si="8"/>
        <v>-1.0921852999359771E-2</v>
      </c>
      <c r="E92" s="5">
        <v>45600</v>
      </c>
      <c r="F92" s="7">
        <v>5712.69</v>
      </c>
      <c r="G92" s="8">
        <f t="shared" si="9"/>
        <v>-2.8160686495120046E-3</v>
      </c>
      <c r="H92" s="1"/>
      <c r="I92" s="6">
        <f t="shared" si="6"/>
        <v>-1.1087329189835961E-2</v>
      </c>
      <c r="J92" s="6">
        <f t="shared" si="7"/>
        <v>-2.9815448399881949E-3</v>
      </c>
    </row>
    <row r="93" spans="2:10" x14ac:dyDescent="0.35">
      <c r="B93" s="5">
        <v>45601</v>
      </c>
      <c r="C93" s="6">
        <v>199.5</v>
      </c>
      <c r="D93" s="6">
        <f t="shared" si="8"/>
        <v>1.882265649663406E-2</v>
      </c>
      <c r="E93" s="5">
        <v>45601</v>
      </c>
      <c r="F93" s="7">
        <v>5782.76</v>
      </c>
      <c r="G93" s="8">
        <f t="shared" si="9"/>
        <v>1.2191061302749162E-2</v>
      </c>
      <c r="H93" s="1"/>
      <c r="I93" s="6">
        <f t="shared" si="6"/>
        <v>1.8657180306157869E-2</v>
      </c>
      <c r="J93" s="6">
        <f t="shared" si="7"/>
        <v>1.2025585112272972E-2</v>
      </c>
    </row>
    <row r="94" spans="2:10" x14ac:dyDescent="0.35">
      <c r="B94" s="5">
        <v>45602</v>
      </c>
      <c r="C94" s="6">
        <v>207.09</v>
      </c>
      <c r="D94" s="6">
        <f t="shared" si="8"/>
        <v>3.7339245053575887E-2</v>
      </c>
      <c r="E94" s="5">
        <v>45602</v>
      </c>
      <c r="F94" s="7">
        <v>5929.04</v>
      </c>
      <c r="G94" s="8">
        <f t="shared" si="9"/>
        <v>2.4981233838897055E-2</v>
      </c>
      <c r="H94" s="1"/>
      <c r="I94" s="6">
        <f t="shared" si="6"/>
        <v>3.7173768863099699E-2</v>
      </c>
      <c r="J94" s="6">
        <f t="shared" si="7"/>
        <v>2.4815757648420863E-2</v>
      </c>
    </row>
    <row r="95" spans="2:10" x14ac:dyDescent="0.35">
      <c r="B95" s="5">
        <v>45603</v>
      </c>
      <c r="C95" s="6">
        <v>210.05</v>
      </c>
      <c r="D95" s="6">
        <f t="shared" si="8"/>
        <v>1.4192116231896534E-2</v>
      </c>
      <c r="E95" s="5">
        <v>45603</v>
      </c>
      <c r="F95" s="7">
        <v>5973.1</v>
      </c>
      <c r="G95" s="8">
        <f t="shared" si="9"/>
        <v>7.4037444129881891E-3</v>
      </c>
      <c r="H95" s="1"/>
      <c r="I95" s="6">
        <f t="shared" si="6"/>
        <v>1.4026640041420345E-2</v>
      </c>
      <c r="J95" s="6">
        <f t="shared" si="7"/>
        <v>7.2382682225119984E-3</v>
      </c>
    </row>
    <row r="96" spans="2:10" x14ac:dyDescent="0.35">
      <c r="B96" s="5">
        <v>45604</v>
      </c>
      <c r="C96" s="6">
        <v>208.18</v>
      </c>
      <c r="D96" s="6">
        <f t="shared" si="8"/>
        <v>-8.9425075280686883E-3</v>
      </c>
      <c r="E96" s="5">
        <v>45604</v>
      </c>
      <c r="F96" s="7">
        <v>5995.54</v>
      </c>
      <c r="G96" s="8">
        <f t="shared" si="9"/>
        <v>3.7498038698000613E-3</v>
      </c>
      <c r="H96" s="1"/>
      <c r="I96" s="6">
        <f t="shared" si="6"/>
        <v>-9.1079837185448782E-3</v>
      </c>
      <c r="J96" s="6">
        <f t="shared" si="7"/>
        <v>3.584327679323871E-3</v>
      </c>
    </row>
    <row r="97" spans="2:10" x14ac:dyDescent="0.35">
      <c r="B97" s="5">
        <v>45607</v>
      </c>
      <c r="C97" s="6">
        <v>206.84</v>
      </c>
      <c r="D97" s="6">
        <f t="shared" si="8"/>
        <v>-6.4575425593016433E-3</v>
      </c>
      <c r="E97" s="5">
        <v>45607</v>
      </c>
      <c r="F97" s="7">
        <v>6001.35</v>
      </c>
      <c r="G97" s="8">
        <f t="shared" si="9"/>
        <v>9.6858443383673887E-4</v>
      </c>
      <c r="H97" s="1"/>
      <c r="I97" s="6">
        <f t="shared" si="6"/>
        <v>-6.6230187497778341E-3</v>
      </c>
      <c r="J97" s="6">
        <f t="shared" si="7"/>
        <v>8.0310824336054837E-4</v>
      </c>
    </row>
    <row r="98" spans="2:10" x14ac:dyDescent="0.35">
      <c r="B98" s="5">
        <v>45608</v>
      </c>
      <c r="C98" s="6">
        <v>208.91</v>
      </c>
      <c r="D98" s="6">
        <f t="shared" si="8"/>
        <v>9.9579896829373737E-3</v>
      </c>
      <c r="E98" s="5">
        <v>45608</v>
      </c>
      <c r="F98" s="7">
        <v>5983.99</v>
      </c>
      <c r="G98" s="8">
        <f t="shared" si="9"/>
        <v>-2.8968743715669376E-3</v>
      </c>
      <c r="H98" s="1"/>
      <c r="I98" s="6">
        <f t="shared" si="6"/>
        <v>9.7925134924611839E-3</v>
      </c>
      <c r="J98" s="6">
        <f t="shared" si="7"/>
        <v>-3.0623505620431279E-3</v>
      </c>
    </row>
    <row r="99" spans="2:10" x14ac:dyDescent="0.35">
      <c r="B99" s="5">
        <v>45609</v>
      </c>
      <c r="C99" s="6">
        <v>214.1</v>
      </c>
      <c r="D99" s="6">
        <f t="shared" si="8"/>
        <v>2.4539658384679086E-2</v>
      </c>
      <c r="E99" s="5">
        <v>45609</v>
      </c>
      <c r="F99" s="7">
        <v>5985.38</v>
      </c>
      <c r="G99" s="8">
        <f t="shared" si="9"/>
        <v>2.3225951010807933E-4</v>
      </c>
      <c r="H99" s="1"/>
      <c r="I99" s="6">
        <f t="shared" si="6"/>
        <v>2.4374182194202895E-2</v>
      </c>
      <c r="J99" s="6">
        <f t="shared" si="7"/>
        <v>6.6783319631888856E-5</v>
      </c>
    </row>
    <row r="100" spans="2:10" x14ac:dyDescent="0.35">
      <c r="B100" s="5">
        <v>45610</v>
      </c>
      <c r="C100" s="6">
        <v>211.48</v>
      </c>
      <c r="D100" s="6">
        <f t="shared" si="8"/>
        <v>-1.2312764228387785E-2</v>
      </c>
      <c r="E100" s="5">
        <v>45610</v>
      </c>
      <c r="F100" s="7">
        <v>5949.17</v>
      </c>
      <c r="G100" s="8">
        <f t="shared" si="9"/>
        <v>-6.0681150291177488E-3</v>
      </c>
      <c r="H100" s="1"/>
      <c r="I100" s="6">
        <f t="shared" si="6"/>
        <v>-1.2478240418863975E-2</v>
      </c>
      <c r="J100" s="6">
        <f t="shared" si="7"/>
        <v>-6.2335912195939395E-3</v>
      </c>
    </row>
    <row r="101" spans="2:10" x14ac:dyDescent="0.35">
      <c r="B101" s="5">
        <v>45611</v>
      </c>
      <c r="C101" s="6">
        <v>202.61</v>
      </c>
      <c r="D101" s="6">
        <f t="shared" si="8"/>
        <v>-4.2847482429189121E-2</v>
      </c>
      <c r="E101" s="5">
        <v>45611</v>
      </c>
      <c r="F101" s="7">
        <v>5870.62</v>
      </c>
      <c r="G101" s="8">
        <f t="shared" si="9"/>
        <v>-1.329146396056835E-2</v>
      </c>
      <c r="H101" s="1"/>
      <c r="I101" s="6">
        <f t="shared" ref="I101:I132" si="10">D101-$H$3/252</f>
        <v>-4.3012958619665309E-2</v>
      </c>
      <c r="J101" s="6">
        <f t="shared" ref="J101:J132" si="11">G101-$H$3/252</f>
        <v>-1.345694015104454E-2</v>
      </c>
    </row>
    <row r="102" spans="2:10" x14ac:dyDescent="0.35">
      <c r="B102" s="5">
        <v>45614</v>
      </c>
      <c r="C102" s="6">
        <v>201.7</v>
      </c>
      <c r="D102" s="6">
        <f t="shared" si="8"/>
        <v>-4.5015039778935062E-3</v>
      </c>
      <c r="E102" s="5">
        <v>45614</v>
      </c>
      <c r="F102" s="7">
        <v>5893.62</v>
      </c>
      <c r="G102" s="8">
        <f t="shared" si="9"/>
        <v>3.91015982410714E-3</v>
      </c>
      <c r="H102" s="1"/>
      <c r="I102" s="6">
        <f t="shared" si="10"/>
        <v>-4.6669801683696969E-3</v>
      </c>
      <c r="J102" s="6">
        <f t="shared" si="11"/>
        <v>3.7446836336309497E-3</v>
      </c>
    </row>
    <row r="103" spans="2:10" x14ac:dyDescent="0.35">
      <c r="B103" s="5">
        <v>45615</v>
      </c>
      <c r="C103" s="6">
        <v>204.61</v>
      </c>
      <c r="D103" s="6">
        <f t="shared" si="8"/>
        <v>1.4324283218301481E-2</v>
      </c>
      <c r="E103" s="5">
        <v>45615</v>
      </c>
      <c r="F103" s="7">
        <v>5916.98</v>
      </c>
      <c r="G103" s="8">
        <f t="shared" si="9"/>
        <v>3.9557737052682285E-3</v>
      </c>
      <c r="H103" s="1"/>
      <c r="I103" s="6">
        <f t="shared" si="10"/>
        <v>1.4158807027825291E-2</v>
      </c>
      <c r="J103" s="6">
        <f t="shared" si="11"/>
        <v>3.7902975147920382E-3</v>
      </c>
    </row>
    <row r="104" spans="2:10" x14ac:dyDescent="0.35">
      <c r="B104" s="5">
        <v>45616</v>
      </c>
      <c r="C104" s="6">
        <v>202.88</v>
      </c>
      <c r="D104" s="6">
        <f t="shared" si="8"/>
        <v>-8.4910569296070548E-3</v>
      </c>
      <c r="E104" s="5">
        <v>45616</v>
      </c>
      <c r="F104" s="7">
        <v>5917.11</v>
      </c>
      <c r="G104" s="8">
        <f t="shared" si="9"/>
        <v>2.1970426116624253E-5</v>
      </c>
      <c r="H104" s="1"/>
      <c r="I104" s="6">
        <f t="shared" si="10"/>
        <v>-8.6565331200832447E-3</v>
      </c>
      <c r="J104" s="6">
        <f t="shared" si="11"/>
        <v>-1.4350576435956622E-4</v>
      </c>
    </row>
    <row r="105" spans="2:10" x14ac:dyDescent="0.35">
      <c r="B105" s="5">
        <v>45617</v>
      </c>
      <c r="C105" s="6">
        <v>198.38</v>
      </c>
      <c r="D105" s="6">
        <f t="shared" si="8"/>
        <v>-2.2430287931013204E-2</v>
      </c>
      <c r="E105" s="5">
        <v>45617</v>
      </c>
      <c r="F105" s="7">
        <v>5948.71</v>
      </c>
      <c r="G105" s="8">
        <f t="shared" si="9"/>
        <v>5.3262353051746203E-3</v>
      </c>
      <c r="H105" s="1"/>
      <c r="I105" s="6">
        <f t="shared" si="10"/>
        <v>-2.2595764121489396E-2</v>
      </c>
      <c r="J105" s="6">
        <f t="shared" si="11"/>
        <v>5.1607591146984296E-3</v>
      </c>
    </row>
    <row r="106" spans="2:10" x14ac:dyDescent="0.35">
      <c r="B106" s="5">
        <v>45618</v>
      </c>
      <c r="C106" s="6">
        <v>197.12</v>
      </c>
      <c r="D106" s="6">
        <f t="shared" si="8"/>
        <v>-6.3717029726930718E-3</v>
      </c>
      <c r="E106" s="5">
        <v>45618</v>
      </c>
      <c r="F106" s="7">
        <v>5969.34</v>
      </c>
      <c r="G106" s="8">
        <f t="shared" si="9"/>
        <v>3.461979200411136E-3</v>
      </c>
      <c r="H106" s="1"/>
      <c r="I106" s="6">
        <f t="shared" si="10"/>
        <v>-6.5371791631692626E-3</v>
      </c>
      <c r="J106" s="6">
        <f t="shared" si="11"/>
        <v>3.2965030099349458E-3</v>
      </c>
    </row>
    <row r="107" spans="2:10" x14ac:dyDescent="0.35">
      <c r="B107" s="5">
        <v>45621</v>
      </c>
      <c r="C107" s="6">
        <v>201.45</v>
      </c>
      <c r="D107" s="6">
        <f t="shared" si="8"/>
        <v>2.1728531292201758E-2</v>
      </c>
      <c r="E107" s="5">
        <v>45621</v>
      </c>
      <c r="F107" s="7">
        <v>5987.37</v>
      </c>
      <c r="G107" s="8">
        <f t="shared" si="9"/>
        <v>3.0158820722512303E-3</v>
      </c>
      <c r="H107" s="1"/>
      <c r="I107" s="6">
        <f t="shared" si="10"/>
        <v>2.1563055101725567E-2</v>
      </c>
      <c r="J107" s="6">
        <f t="shared" si="11"/>
        <v>2.85040588177504E-3</v>
      </c>
    </row>
    <row r="108" spans="2:10" x14ac:dyDescent="0.35">
      <c r="B108" s="5">
        <v>45622</v>
      </c>
      <c r="C108" s="6">
        <v>207.86</v>
      </c>
      <c r="D108" s="6">
        <f t="shared" si="8"/>
        <v>3.1323564522919511E-2</v>
      </c>
      <c r="E108" s="5">
        <v>45622</v>
      </c>
      <c r="F108" s="7">
        <v>6021.63</v>
      </c>
      <c r="G108" s="8">
        <f t="shared" si="9"/>
        <v>5.7057361888066538E-3</v>
      </c>
      <c r="H108" s="1"/>
      <c r="I108" s="6">
        <f t="shared" si="10"/>
        <v>3.115808833244332E-2</v>
      </c>
      <c r="J108" s="6">
        <f t="shared" si="11"/>
        <v>5.5402599983304631E-3</v>
      </c>
    </row>
    <row r="109" spans="2:10" x14ac:dyDescent="0.35">
      <c r="B109" s="5">
        <v>45623</v>
      </c>
      <c r="C109" s="6">
        <v>205.74</v>
      </c>
      <c r="D109" s="6">
        <f t="shared" si="8"/>
        <v>-1.0251540457391961E-2</v>
      </c>
      <c r="E109" s="5">
        <v>45623</v>
      </c>
      <c r="F109" s="7">
        <v>5998.74</v>
      </c>
      <c r="G109" s="8">
        <f t="shared" si="9"/>
        <v>-3.80853961537575E-3</v>
      </c>
      <c r="H109" s="1"/>
      <c r="I109" s="6">
        <f t="shared" si="10"/>
        <v>-1.0417016647868151E-2</v>
      </c>
      <c r="J109" s="6">
        <f t="shared" si="11"/>
        <v>-3.9740158058519407E-3</v>
      </c>
    </row>
    <row r="110" spans="2:10" x14ac:dyDescent="0.35">
      <c r="B110" s="5">
        <v>45625</v>
      </c>
      <c r="C110" s="6">
        <v>207.89</v>
      </c>
      <c r="D110" s="6">
        <f t="shared" si="8"/>
        <v>1.0395857956138954E-2</v>
      </c>
      <c r="E110" s="5">
        <v>45625</v>
      </c>
      <c r="F110" s="7">
        <v>6032.38</v>
      </c>
      <c r="G110" s="8">
        <f t="shared" si="9"/>
        <v>5.592178893918387E-3</v>
      </c>
      <c r="H110" s="1"/>
      <c r="I110" s="6">
        <f t="shared" si="10"/>
        <v>1.0230381765662764E-2</v>
      </c>
      <c r="J110" s="6">
        <f t="shared" si="11"/>
        <v>5.4267027034421962E-3</v>
      </c>
    </row>
    <row r="111" spans="2:10" x14ac:dyDescent="0.35">
      <c r="B111" s="5">
        <v>45628</v>
      </c>
      <c r="C111" s="6">
        <v>210.71</v>
      </c>
      <c r="D111" s="6">
        <f t="shared" si="8"/>
        <v>1.3473686869692969E-2</v>
      </c>
      <c r="E111" s="5">
        <v>45628</v>
      </c>
      <c r="F111" s="7">
        <v>6047.15</v>
      </c>
      <c r="G111" s="8">
        <f t="shared" si="9"/>
        <v>2.4454606033064152E-3</v>
      </c>
      <c r="H111" s="1"/>
      <c r="I111" s="6">
        <f t="shared" si="10"/>
        <v>1.3308210679216779E-2</v>
      </c>
      <c r="J111" s="6">
        <f t="shared" si="11"/>
        <v>2.279984412830225E-3</v>
      </c>
    </row>
    <row r="112" spans="2:10" x14ac:dyDescent="0.35">
      <c r="B112" s="5">
        <v>45629</v>
      </c>
      <c r="C112" s="6">
        <v>213.44</v>
      </c>
      <c r="D112" s="6">
        <f t="shared" si="8"/>
        <v>1.2872982198542715E-2</v>
      </c>
      <c r="E112" s="5">
        <v>45629</v>
      </c>
      <c r="F112" s="7">
        <v>6049.88</v>
      </c>
      <c r="G112" s="8">
        <f t="shared" si="9"/>
        <v>4.5135046310385007E-4</v>
      </c>
      <c r="H112" s="1"/>
      <c r="I112" s="6">
        <f t="shared" si="10"/>
        <v>1.2707506008066525E-2</v>
      </c>
      <c r="J112" s="6">
        <f t="shared" si="11"/>
        <v>2.8587427262765958E-4</v>
      </c>
    </row>
    <row r="113" spans="2:10" x14ac:dyDescent="0.35">
      <c r="B113" s="5">
        <v>45630</v>
      </c>
      <c r="C113" s="6">
        <v>218.16</v>
      </c>
      <c r="D113" s="6">
        <f t="shared" si="8"/>
        <v>2.1872975810074635E-2</v>
      </c>
      <c r="E113" s="5">
        <v>45630</v>
      </c>
      <c r="F113" s="7">
        <v>6086.49</v>
      </c>
      <c r="G113" s="8">
        <f t="shared" si="9"/>
        <v>6.0331237505018009E-3</v>
      </c>
      <c r="H113" s="1"/>
      <c r="I113" s="6">
        <f t="shared" si="10"/>
        <v>2.1707499619598444E-2</v>
      </c>
      <c r="J113" s="6">
        <f t="shared" si="11"/>
        <v>5.8676475600256102E-3</v>
      </c>
    </row>
    <row r="114" spans="2:10" x14ac:dyDescent="0.35">
      <c r="B114" s="5">
        <v>45631</v>
      </c>
      <c r="C114" s="6">
        <v>220.55</v>
      </c>
      <c r="D114" s="6">
        <f t="shared" si="8"/>
        <v>1.0895688013615512E-2</v>
      </c>
      <c r="E114" s="5">
        <v>45631</v>
      </c>
      <c r="F114" s="7">
        <v>6075.11</v>
      </c>
      <c r="G114" s="8">
        <f t="shared" si="9"/>
        <v>-1.8714648272304402E-3</v>
      </c>
      <c r="H114" s="1"/>
      <c r="I114" s="6">
        <f t="shared" si="10"/>
        <v>1.0730211823139322E-2</v>
      </c>
      <c r="J114" s="6">
        <f t="shared" si="11"/>
        <v>-2.0369410177066304E-3</v>
      </c>
    </row>
    <row r="115" spans="2:10" x14ac:dyDescent="0.35">
      <c r="B115" s="5">
        <v>45632</v>
      </c>
      <c r="C115" s="6">
        <v>227.03</v>
      </c>
      <c r="D115" s="6">
        <f t="shared" si="8"/>
        <v>2.8957740788585262E-2</v>
      </c>
      <c r="E115" s="5">
        <v>45632</v>
      </c>
      <c r="F115" s="7">
        <v>6090.27</v>
      </c>
      <c r="G115" s="8">
        <f t="shared" si="9"/>
        <v>2.4923196558415128E-3</v>
      </c>
      <c r="H115" s="1"/>
      <c r="I115" s="6">
        <f t="shared" si="10"/>
        <v>2.8792264598109071E-2</v>
      </c>
      <c r="J115" s="6">
        <f t="shared" si="11"/>
        <v>2.3268434653653225E-3</v>
      </c>
    </row>
    <row r="116" spans="2:10" x14ac:dyDescent="0.35">
      <c r="B116" s="5">
        <v>45635</v>
      </c>
      <c r="C116" s="6">
        <v>226.09</v>
      </c>
      <c r="D116" s="6">
        <f t="shared" si="8"/>
        <v>-4.1490172513087842E-3</v>
      </c>
      <c r="E116" s="5">
        <v>45635</v>
      </c>
      <c r="F116" s="7">
        <v>6052.85</v>
      </c>
      <c r="G116" s="8">
        <f t="shared" si="9"/>
        <v>-6.1631802121961954E-3</v>
      </c>
      <c r="H116" s="1"/>
      <c r="I116" s="6">
        <f t="shared" si="10"/>
        <v>-4.3144934417849749E-3</v>
      </c>
      <c r="J116" s="6">
        <f t="shared" si="11"/>
        <v>-6.3286564026723861E-3</v>
      </c>
    </row>
    <row r="117" spans="2:10" x14ac:dyDescent="0.35">
      <c r="B117" s="5">
        <v>45636</v>
      </c>
      <c r="C117" s="6">
        <v>225.04</v>
      </c>
      <c r="D117" s="6">
        <f t="shared" si="8"/>
        <v>-4.6549859066233878E-3</v>
      </c>
      <c r="E117" s="5">
        <v>45636</v>
      </c>
      <c r="F117" s="7">
        <v>6034.91</v>
      </c>
      <c r="G117" s="8">
        <f t="shared" si="9"/>
        <v>-2.9682940713744443E-3</v>
      </c>
      <c r="H117" s="1"/>
      <c r="I117" s="6">
        <f t="shared" si="10"/>
        <v>-4.8204620970995786E-3</v>
      </c>
      <c r="J117" s="6">
        <f t="shared" si="11"/>
        <v>-3.1337702618506346E-3</v>
      </c>
    </row>
    <row r="118" spans="2:10" x14ac:dyDescent="0.35">
      <c r="B118" s="5">
        <v>45637</v>
      </c>
      <c r="C118" s="6">
        <v>230.26</v>
      </c>
      <c r="D118" s="6">
        <f t="shared" si="8"/>
        <v>2.2930941063916244E-2</v>
      </c>
      <c r="E118" s="5">
        <v>45637</v>
      </c>
      <c r="F118" s="7">
        <v>6084.19</v>
      </c>
      <c r="G118" s="8">
        <f t="shared" si="9"/>
        <v>8.132661932885199E-3</v>
      </c>
      <c r="H118" s="1"/>
      <c r="I118" s="6">
        <f t="shared" si="10"/>
        <v>2.2765464873440052E-2</v>
      </c>
      <c r="J118" s="6">
        <f t="shared" si="11"/>
        <v>7.9671857424090092E-3</v>
      </c>
    </row>
    <row r="119" spans="2:10" x14ac:dyDescent="0.35">
      <c r="B119" s="5">
        <v>45638</v>
      </c>
      <c r="C119" s="6">
        <v>228.97</v>
      </c>
      <c r="D119" s="6">
        <f t="shared" si="8"/>
        <v>-5.6181146399119086E-3</v>
      </c>
      <c r="E119" s="5">
        <v>45638</v>
      </c>
      <c r="F119" s="7">
        <v>6051.25</v>
      </c>
      <c r="G119" s="8">
        <f t="shared" si="9"/>
        <v>-5.4287410919560131E-3</v>
      </c>
      <c r="H119" s="1"/>
      <c r="I119" s="6">
        <f t="shared" si="10"/>
        <v>-5.7835908303880993E-3</v>
      </c>
      <c r="J119" s="6">
        <f t="shared" si="11"/>
        <v>-5.5942172824322038E-3</v>
      </c>
    </row>
    <row r="120" spans="2:10" x14ac:dyDescent="0.35">
      <c r="B120" s="5">
        <v>45639</v>
      </c>
      <c r="C120" s="6">
        <v>227.46</v>
      </c>
      <c r="D120" s="6">
        <f t="shared" si="8"/>
        <v>-6.6165918493075182E-3</v>
      </c>
      <c r="E120" s="5">
        <v>45639</v>
      </c>
      <c r="F120" s="7">
        <v>6051.09</v>
      </c>
      <c r="G120" s="8">
        <f t="shared" si="9"/>
        <v>-2.6441167577218039E-5</v>
      </c>
      <c r="H120" s="1"/>
      <c r="I120" s="6">
        <f t="shared" si="10"/>
        <v>-6.7820680397837089E-3</v>
      </c>
      <c r="J120" s="6">
        <f t="shared" si="11"/>
        <v>-1.9191735805340851E-4</v>
      </c>
    </row>
    <row r="121" spans="2:10" x14ac:dyDescent="0.35">
      <c r="B121" s="5">
        <v>45642</v>
      </c>
      <c r="C121" s="6">
        <v>232.93</v>
      </c>
      <c r="D121" s="6">
        <f t="shared" si="8"/>
        <v>2.3763580486964031E-2</v>
      </c>
      <c r="E121" s="5">
        <v>45642</v>
      </c>
      <c r="F121" s="7">
        <v>6074.08</v>
      </c>
      <c r="G121" s="8">
        <f t="shared" si="9"/>
        <v>3.7921163249592382E-3</v>
      </c>
      <c r="H121" s="1"/>
      <c r="I121" s="6">
        <f t="shared" si="10"/>
        <v>2.3598104296487839E-2</v>
      </c>
      <c r="J121" s="6">
        <f t="shared" si="11"/>
        <v>3.6266401344830479E-3</v>
      </c>
    </row>
    <row r="122" spans="2:10" x14ac:dyDescent="0.35">
      <c r="B122" s="5">
        <v>45643</v>
      </c>
      <c r="C122" s="6">
        <v>231.15</v>
      </c>
      <c r="D122" s="6">
        <f t="shared" si="8"/>
        <v>-7.6711288090285379E-3</v>
      </c>
      <c r="E122" s="5">
        <v>45643</v>
      </c>
      <c r="F122" s="7">
        <v>6050.61</v>
      </c>
      <c r="G122" s="8">
        <f t="shared" si="9"/>
        <v>-3.8714440227618496E-3</v>
      </c>
      <c r="H122" s="1"/>
      <c r="I122" s="6">
        <f t="shared" si="10"/>
        <v>-7.8366049995047277E-3</v>
      </c>
      <c r="J122" s="6">
        <f t="shared" si="11"/>
        <v>-4.0369202132380403E-3</v>
      </c>
    </row>
    <row r="123" spans="2:10" x14ac:dyDescent="0.35">
      <c r="B123" s="5">
        <v>45644</v>
      </c>
      <c r="C123" s="6">
        <v>220.52</v>
      </c>
      <c r="D123" s="6">
        <f t="shared" si="8"/>
        <v>-4.7078456712751127E-2</v>
      </c>
      <c r="E123" s="5">
        <v>45644</v>
      </c>
      <c r="F123" s="7">
        <v>5872.16</v>
      </c>
      <c r="G123" s="8">
        <f t="shared" si="9"/>
        <v>-2.9936554508987356E-2</v>
      </c>
      <c r="H123" s="1"/>
      <c r="I123" s="6">
        <f t="shared" si="10"/>
        <v>-4.7243932903227315E-2</v>
      </c>
      <c r="J123" s="6">
        <f t="shared" si="11"/>
        <v>-3.0102030699463548E-2</v>
      </c>
    </row>
    <row r="124" spans="2:10" x14ac:dyDescent="0.35">
      <c r="B124" s="5">
        <v>45645</v>
      </c>
      <c r="C124" s="6">
        <v>223.29</v>
      </c>
      <c r="D124" s="6">
        <f t="shared" si="8"/>
        <v>1.2482981318446384E-2</v>
      </c>
      <c r="E124" s="5">
        <v>45645</v>
      </c>
      <c r="F124" s="7">
        <v>5867.08</v>
      </c>
      <c r="G124" s="8">
        <f t="shared" si="9"/>
        <v>-8.6547345775400686E-4</v>
      </c>
      <c r="H124" s="1"/>
      <c r="I124" s="6">
        <f t="shared" si="10"/>
        <v>1.2317505127970195E-2</v>
      </c>
      <c r="J124" s="6">
        <f t="shared" si="11"/>
        <v>-1.0309496482301974E-3</v>
      </c>
    </row>
    <row r="125" spans="2:10" x14ac:dyDescent="0.35">
      <c r="B125" s="5">
        <v>45646</v>
      </c>
      <c r="C125" s="6">
        <v>224.92</v>
      </c>
      <c r="D125" s="6">
        <f t="shared" si="8"/>
        <v>7.2734083840719777E-3</v>
      </c>
      <c r="E125" s="5">
        <v>45646</v>
      </c>
      <c r="F125" s="7">
        <v>5930.85</v>
      </c>
      <c r="G125" s="8">
        <f t="shared" si="9"/>
        <v>1.081047625241105E-2</v>
      </c>
      <c r="H125" s="1"/>
      <c r="I125" s="6">
        <f t="shared" si="10"/>
        <v>7.1079321935957869E-3</v>
      </c>
      <c r="J125" s="6">
        <f t="shared" si="11"/>
        <v>1.064500006193486E-2</v>
      </c>
    </row>
    <row r="126" spans="2:10" x14ac:dyDescent="0.35">
      <c r="B126" s="5">
        <v>45649</v>
      </c>
      <c r="C126" s="6">
        <v>225.06</v>
      </c>
      <c r="D126" s="6">
        <f t="shared" si="8"/>
        <v>6.2224989784986917E-4</v>
      </c>
      <c r="E126" s="5">
        <v>45649</v>
      </c>
      <c r="F126" s="7">
        <v>5974.07</v>
      </c>
      <c r="G126" s="8">
        <f t="shared" si="9"/>
        <v>7.2608954754613819E-3</v>
      </c>
      <c r="H126" s="1"/>
      <c r="I126" s="6">
        <f t="shared" si="10"/>
        <v>4.5677370737367867E-4</v>
      </c>
      <c r="J126" s="6">
        <f t="shared" si="11"/>
        <v>7.0954192849851912E-3</v>
      </c>
    </row>
    <row r="127" spans="2:10" x14ac:dyDescent="0.35">
      <c r="B127" s="5">
        <v>45650</v>
      </c>
      <c r="C127" s="6">
        <v>229.05</v>
      </c>
      <c r="D127" s="6">
        <f t="shared" si="8"/>
        <v>1.7573287010899996E-2</v>
      </c>
      <c r="E127" s="5">
        <v>45650</v>
      </c>
      <c r="F127" s="7">
        <v>6040.04</v>
      </c>
      <c r="G127" s="8">
        <f t="shared" si="9"/>
        <v>1.0982197273833094E-2</v>
      </c>
      <c r="H127" s="1"/>
      <c r="I127" s="6">
        <f t="shared" si="10"/>
        <v>1.7407810820423805E-2</v>
      </c>
      <c r="J127" s="6">
        <f t="shared" si="11"/>
        <v>1.0816721083356904E-2</v>
      </c>
    </row>
    <row r="128" spans="2:10" x14ac:dyDescent="0.35">
      <c r="B128" s="5">
        <v>45652</v>
      </c>
      <c r="C128" s="6">
        <v>227.05</v>
      </c>
      <c r="D128" s="6">
        <f t="shared" si="8"/>
        <v>-8.7700627887912219E-3</v>
      </c>
      <c r="E128" s="5">
        <v>45652</v>
      </c>
      <c r="F128" s="7">
        <v>6037.59</v>
      </c>
      <c r="G128" s="8">
        <f t="shared" si="9"/>
        <v>-4.0570874146794722E-4</v>
      </c>
      <c r="H128" s="1"/>
      <c r="I128" s="6">
        <f t="shared" si="10"/>
        <v>-8.9355389792674118E-3</v>
      </c>
      <c r="J128" s="6">
        <f t="shared" si="11"/>
        <v>-5.7118493194413772E-4</v>
      </c>
    </row>
    <row r="129" spans="2:10" x14ac:dyDescent="0.35">
      <c r="B129" s="5">
        <v>45653</v>
      </c>
      <c r="C129" s="6">
        <v>223.75</v>
      </c>
      <c r="D129" s="6">
        <f t="shared" si="8"/>
        <v>-1.4640900388995348E-2</v>
      </c>
      <c r="E129" s="5">
        <v>45653</v>
      </c>
      <c r="F129" s="7">
        <v>5970.84</v>
      </c>
      <c r="G129" s="8">
        <f t="shared" si="9"/>
        <v>-1.1117304675595463E-2</v>
      </c>
      <c r="H129" s="1"/>
      <c r="I129" s="6">
        <f t="shared" si="10"/>
        <v>-1.4806376579471538E-2</v>
      </c>
      <c r="J129" s="6">
        <f t="shared" si="11"/>
        <v>-1.1282780866071653E-2</v>
      </c>
    </row>
    <row r="130" spans="2:10" x14ac:dyDescent="0.35">
      <c r="B130" s="5">
        <v>45656</v>
      </c>
      <c r="C130" s="6">
        <v>221.3</v>
      </c>
      <c r="D130" s="6">
        <f t="shared" si="8"/>
        <v>-1.1010110097960712E-2</v>
      </c>
      <c r="E130" s="5">
        <v>45656</v>
      </c>
      <c r="F130" s="7">
        <v>5906.94</v>
      </c>
      <c r="G130" s="8">
        <f t="shared" si="9"/>
        <v>-1.0759690191102678E-2</v>
      </c>
      <c r="H130" s="1"/>
      <c r="I130" s="6">
        <f t="shared" si="10"/>
        <v>-1.1175586288436902E-2</v>
      </c>
      <c r="J130" s="6">
        <f t="shared" si="11"/>
        <v>-1.0925166381578868E-2</v>
      </c>
    </row>
    <row r="131" spans="2:10" x14ac:dyDescent="0.35">
      <c r="B131" s="5">
        <v>45657</v>
      </c>
      <c r="C131" s="6">
        <v>219.39</v>
      </c>
      <c r="D131" s="6">
        <f t="shared" si="8"/>
        <v>-8.6682791060344044E-3</v>
      </c>
      <c r="E131" s="5">
        <v>45657</v>
      </c>
      <c r="F131" s="7">
        <v>5881.63</v>
      </c>
      <c r="G131" s="8">
        <f t="shared" si="9"/>
        <v>-4.2939964541339748E-3</v>
      </c>
      <c r="H131" s="1"/>
      <c r="I131" s="6">
        <f t="shared" si="10"/>
        <v>-8.8337552965105943E-3</v>
      </c>
      <c r="J131" s="6">
        <f t="shared" si="11"/>
        <v>-4.4594726446101655E-3</v>
      </c>
    </row>
    <row r="132" spans="2:10" x14ac:dyDescent="0.35">
      <c r="B132" s="5">
        <v>45659</v>
      </c>
      <c r="C132" s="6">
        <v>220.22</v>
      </c>
      <c r="D132" s="6">
        <f t="shared" si="8"/>
        <v>3.7760787344751634E-3</v>
      </c>
      <c r="E132" s="5">
        <v>45659</v>
      </c>
      <c r="F132" s="7">
        <v>5868.55</v>
      </c>
      <c r="G132" s="8">
        <f t="shared" si="9"/>
        <v>-2.22634979255254E-3</v>
      </c>
      <c r="H132" s="1"/>
      <c r="I132" s="6">
        <f t="shared" si="10"/>
        <v>3.6106025439989731E-3</v>
      </c>
      <c r="J132" s="6">
        <f t="shared" si="11"/>
        <v>-2.3918259830287302E-3</v>
      </c>
    </row>
    <row r="133" spans="2:10" x14ac:dyDescent="0.35">
      <c r="B133" s="5">
        <v>45660</v>
      </c>
      <c r="C133" s="6">
        <v>224.19</v>
      </c>
      <c r="D133" s="6">
        <f t="shared" si="8"/>
        <v>1.7866859924863476E-2</v>
      </c>
      <c r="E133" s="5">
        <v>45660</v>
      </c>
      <c r="F133" s="7">
        <v>5942.47</v>
      </c>
      <c r="G133" s="8">
        <f t="shared" si="9"/>
        <v>1.2517287272657995E-2</v>
      </c>
      <c r="H133" s="1"/>
      <c r="I133" s="6">
        <f t="shared" ref="I133:I164" si="12">D133-$H$3/252</f>
        <v>1.7701383734387285E-2</v>
      </c>
      <c r="J133" s="6">
        <f t="shared" ref="J133:J164" si="13">G133-$H$3/252</f>
        <v>1.2351811082181805E-2</v>
      </c>
    </row>
    <row r="134" spans="2:10" x14ac:dyDescent="0.35">
      <c r="B134" s="5">
        <v>45663</v>
      </c>
      <c r="C134" s="6">
        <v>227.61</v>
      </c>
      <c r="D134" s="6">
        <f t="shared" ref="D134:D191" si="14">LN(C134)-LN(C133)</f>
        <v>1.5139731407785462E-2</v>
      </c>
      <c r="E134" s="5">
        <v>45663</v>
      </c>
      <c r="F134" s="7">
        <v>5975.38</v>
      </c>
      <c r="G134" s="8">
        <f t="shared" ref="G134:G191" si="15">LN(F134)-LN(F133)</f>
        <v>5.5228222624901235E-3</v>
      </c>
      <c r="H134" s="1"/>
      <c r="I134" s="6">
        <f t="shared" si="12"/>
        <v>1.4974255217309272E-2</v>
      </c>
      <c r="J134" s="6">
        <f t="shared" si="13"/>
        <v>5.3573460720139328E-3</v>
      </c>
    </row>
    <row r="135" spans="2:10" x14ac:dyDescent="0.35">
      <c r="B135" s="5">
        <v>45664</v>
      </c>
      <c r="C135" s="6">
        <v>222.11</v>
      </c>
      <c r="D135" s="6">
        <f t="shared" si="14"/>
        <v>-2.4460883367676267E-2</v>
      </c>
      <c r="E135" s="5">
        <v>45664</v>
      </c>
      <c r="F135" s="7">
        <v>5909.03</v>
      </c>
      <c r="G135" s="8">
        <f t="shared" si="15"/>
        <v>-1.1166004769812332E-2</v>
      </c>
      <c r="H135" s="1"/>
      <c r="I135" s="6">
        <f t="shared" si="12"/>
        <v>-2.4626359558152459E-2</v>
      </c>
      <c r="J135" s="6">
        <f t="shared" si="13"/>
        <v>-1.1331480960288522E-2</v>
      </c>
    </row>
    <row r="136" spans="2:10" x14ac:dyDescent="0.35">
      <c r="B136" s="5">
        <v>45665</v>
      </c>
      <c r="C136" s="6">
        <v>222.13</v>
      </c>
      <c r="D136" s="6">
        <f t="shared" si="14"/>
        <v>9.0041419113617849E-5</v>
      </c>
      <c r="E136" s="5">
        <v>45665</v>
      </c>
      <c r="F136" s="7">
        <v>5918.25</v>
      </c>
      <c r="G136" s="8">
        <f t="shared" si="15"/>
        <v>1.559107735282339E-3</v>
      </c>
      <c r="H136" s="1"/>
      <c r="I136" s="6">
        <f t="shared" si="12"/>
        <v>-7.5434771362572621E-5</v>
      </c>
      <c r="J136" s="6">
        <f t="shared" si="13"/>
        <v>1.3936315448061485E-3</v>
      </c>
    </row>
    <row r="137" spans="2:10" x14ac:dyDescent="0.35">
      <c r="B137" s="5">
        <v>45667</v>
      </c>
      <c r="C137" s="6">
        <v>218.94</v>
      </c>
      <c r="D137" s="6">
        <f t="shared" si="14"/>
        <v>-1.446507639311978E-2</v>
      </c>
      <c r="E137" s="5">
        <v>45667</v>
      </c>
      <c r="F137" s="7">
        <v>5827.04</v>
      </c>
      <c r="G137" s="8">
        <f t="shared" si="15"/>
        <v>-1.5531644353893981E-2</v>
      </c>
      <c r="H137" s="1"/>
      <c r="I137" s="6">
        <f t="shared" si="12"/>
        <v>-1.463055258359597E-2</v>
      </c>
      <c r="J137" s="6">
        <f t="shared" si="13"/>
        <v>-1.5697120544370172E-2</v>
      </c>
    </row>
    <row r="138" spans="2:10" x14ac:dyDescent="0.35">
      <c r="B138" s="5">
        <v>45670</v>
      </c>
      <c r="C138" s="6">
        <v>218.46</v>
      </c>
      <c r="D138" s="6">
        <f t="shared" si="14"/>
        <v>-2.1947882610140468E-3</v>
      </c>
      <c r="E138" s="5">
        <v>45670</v>
      </c>
      <c r="F138" s="7">
        <v>5836.22</v>
      </c>
      <c r="G138" s="8">
        <f t="shared" si="15"/>
        <v>1.5741742695762895E-3</v>
      </c>
      <c r="H138" s="1"/>
      <c r="I138" s="6">
        <f t="shared" si="12"/>
        <v>-2.3602644514902371E-3</v>
      </c>
      <c r="J138" s="6">
        <f t="shared" si="13"/>
        <v>1.408698079100099E-3</v>
      </c>
    </row>
    <row r="139" spans="2:10" x14ac:dyDescent="0.35">
      <c r="B139" s="5">
        <v>45671</v>
      </c>
      <c r="C139" s="6">
        <v>217.76</v>
      </c>
      <c r="D139" s="6">
        <f t="shared" si="14"/>
        <v>-3.2093925122413935E-3</v>
      </c>
      <c r="E139" s="5">
        <v>45671</v>
      </c>
      <c r="F139" s="7">
        <v>5842.91</v>
      </c>
      <c r="G139" s="8">
        <f t="shared" si="15"/>
        <v>1.1456334044925853E-3</v>
      </c>
      <c r="H139" s="1"/>
      <c r="I139" s="6">
        <f t="shared" si="12"/>
        <v>-3.3748687027175838E-3</v>
      </c>
      <c r="J139" s="6">
        <f t="shared" si="13"/>
        <v>9.8015721401639483E-4</v>
      </c>
    </row>
    <row r="140" spans="2:10" x14ac:dyDescent="0.35">
      <c r="B140" s="5">
        <v>45672</v>
      </c>
      <c r="C140" s="6">
        <v>223.35</v>
      </c>
      <c r="D140" s="6">
        <f t="shared" si="14"/>
        <v>2.5346508894972253E-2</v>
      </c>
      <c r="E140" s="5">
        <v>45672</v>
      </c>
      <c r="F140" s="7">
        <v>5949.91</v>
      </c>
      <c r="G140" s="8">
        <f t="shared" si="15"/>
        <v>1.814713298542614E-2</v>
      </c>
      <c r="H140" s="1"/>
      <c r="I140" s="6">
        <f t="shared" si="12"/>
        <v>2.5181032704496061E-2</v>
      </c>
      <c r="J140" s="6">
        <f t="shared" si="13"/>
        <v>1.7981656794949948E-2</v>
      </c>
    </row>
    <row r="141" spans="2:10" x14ac:dyDescent="0.35">
      <c r="B141" s="5">
        <v>45673</v>
      </c>
      <c r="C141" s="6">
        <v>220.66</v>
      </c>
      <c r="D141" s="6">
        <f t="shared" si="14"/>
        <v>-1.2116992465967868E-2</v>
      </c>
      <c r="E141" s="5">
        <v>45673</v>
      </c>
      <c r="F141" s="7">
        <v>5937.34</v>
      </c>
      <c r="G141" s="8">
        <f t="shared" si="15"/>
        <v>-2.1148717634655867E-3</v>
      </c>
      <c r="H141" s="1"/>
      <c r="I141" s="6">
        <f t="shared" si="12"/>
        <v>-1.2282468656444058E-2</v>
      </c>
      <c r="J141" s="6">
        <f t="shared" si="13"/>
        <v>-2.280347953941777E-3</v>
      </c>
    </row>
    <row r="142" spans="2:10" x14ac:dyDescent="0.35">
      <c r="B142" s="5">
        <v>45674</v>
      </c>
      <c r="C142" s="6">
        <v>225.94</v>
      </c>
      <c r="D142" s="6">
        <f t="shared" si="14"/>
        <v>2.364642196662281E-2</v>
      </c>
      <c r="E142" s="5">
        <v>45674</v>
      </c>
      <c r="F142" s="7">
        <v>5996.66</v>
      </c>
      <c r="G142" s="8">
        <f t="shared" si="15"/>
        <v>9.9414259357235579E-3</v>
      </c>
      <c r="H142" s="1"/>
      <c r="I142" s="6">
        <f t="shared" si="12"/>
        <v>2.3480945776146619E-2</v>
      </c>
      <c r="J142" s="6">
        <f t="shared" si="13"/>
        <v>9.7759497452473681E-3</v>
      </c>
    </row>
    <row r="143" spans="2:10" x14ac:dyDescent="0.35">
      <c r="B143" s="5">
        <v>45678</v>
      </c>
      <c r="C143" s="6">
        <v>230.71</v>
      </c>
      <c r="D143" s="6">
        <f t="shared" si="14"/>
        <v>2.0892033278734345E-2</v>
      </c>
      <c r="E143" s="5">
        <v>45678</v>
      </c>
      <c r="F143" s="7">
        <v>6049.24</v>
      </c>
      <c r="G143" s="8">
        <f t="shared" si="15"/>
        <v>8.729996752231628E-3</v>
      </c>
      <c r="H143" s="1"/>
      <c r="I143" s="6">
        <f t="shared" si="12"/>
        <v>2.0726557088258154E-2</v>
      </c>
      <c r="J143" s="6">
        <f t="shared" si="13"/>
        <v>8.5645205617554381E-3</v>
      </c>
    </row>
    <row r="144" spans="2:10" x14ac:dyDescent="0.35">
      <c r="B144" s="5">
        <v>45679</v>
      </c>
      <c r="C144" s="6">
        <v>235.01</v>
      </c>
      <c r="D144" s="6">
        <f t="shared" si="14"/>
        <v>1.846655585276924E-2</v>
      </c>
      <c r="E144" s="5">
        <v>45679</v>
      </c>
      <c r="F144" s="7">
        <v>6086.37</v>
      </c>
      <c r="G144" s="8">
        <f t="shared" si="15"/>
        <v>6.1192005774426406E-3</v>
      </c>
      <c r="H144" s="1"/>
      <c r="I144" s="6">
        <f t="shared" si="12"/>
        <v>1.8301079662293048E-2</v>
      </c>
      <c r="J144" s="6">
        <f t="shared" si="13"/>
        <v>5.9537243869664499E-3</v>
      </c>
    </row>
    <row r="145" spans="2:10" x14ac:dyDescent="0.35">
      <c r="B145" s="5">
        <v>45680</v>
      </c>
      <c r="C145" s="6">
        <v>235.42</v>
      </c>
      <c r="D145" s="6">
        <f t="shared" si="14"/>
        <v>1.7430865540477569E-3</v>
      </c>
      <c r="E145" s="5">
        <v>45680</v>
      </c>
      <c r="F145" s="7">
        <v>6118.71</v>
      </c>
      <c r="G145" s="8">
        <f t="shared" si="15"/>
        <v>5.2994450977230656E-3</v>
      </c>
      <c r="H145" s="1"/>
      <c r="I145" s="6">
        <f t="shared" si="12"/>
        <v>1.5776103635715664E-3</v>
      </c>
      <c r="J145" s="6">
        <f t="shared" si="13"/>
        <v>5.1339689072468749E-3</v>
      </c>
    </row>
    <row r="146" spans="2:10" x14ac:dyDescent="0.35">
      <c r="B146" s="5">
        <v>45681</v>
      </c>
      <c r="C146" s="6">
        <v>234.85</v>
      </c>
      <c r="D146" s="6">
        <f t="shared" si="14"/>
        <v>-2.4241405113301084E-3</v>
      </c>
      <c r="E146" s="5">
        <v>45681</v>
      </c>
      <c r="F146" s="7">
        <v>6101.24</v>
      </c>
      <c r="G146" s="8">
        <f t="shared" si="15"/>
        <v>-2.8592607828965555E-3</v>
      </c>
      <c r="H146" s="1"/>
      <c r="I146" s="6">
        <f t="shared" si="12"/>
        <v>-2.5896167018062987E-3</v>
      </c>
      <c r="J146" s="6">
        <f t="shared" si="13"/>
        <v>-3.0247369733727458E-3</v>
      </c>
    </row>
    <row r="147" spans="2:10" x14ac:dyDescent="0.35">
      <c r="B147" s="5">
        <v>45684</v>
      </c>
      <c r="C147" s="6">
        <v>235.42</v>
      </c>
      <c r="D147" s="6">
        <f t="shared" si="14"/>
        <v>2.4241405113301084E-3</v>
      </c>
      <c r="E147" s="5">
        <v>45684</v>
      </c>
      <c r="F147" s="7">
        <v>6012.28</v>
      </c>
      <c r="G147" s="8">
        <f t="shared" si="15"/>
        <v>-1.4687984883634542E-2</v>
      </c>
      <c r="H147" s="1"/>
      <c r="I147" s="6">
        <f t="shared" si="12"/>
        <v>2.2586643208539182E-3</v>
      </c>
      <c r="J147" s="6">
        <f t="shared" si="13"/>
        <v>-1.4853461074110732E-2</v>
      </c>
    </row>
    <row r="148" spans="2:10" x14ac:dyDescent="0.35">
      <c r="B148" s="5">
        <v>45685</v>
      </c>
      <c r="C148" s="6">
        <v>238.15</v>
      </c>
      <c r="D148" s="6">
        <f t="shared" si="14"/>
        <v>1.1529574262534759E-2</v>
      </c>
      <c r="E148" s="5">
        <v>45685</v>
      </c>
      <c r="F148" s="7">
        <v>6067.7</v>
      </c>
      <c r="G148" s="8">
        <f t="shared" si="15"/>
        <v>9.1755762546767983E-3</v>
      </c>
      <c r="H148" s="1"/>
      <c r="I148" s="6">
        <f t="shared" si="12"/>
        <v>1.1364098072058569E-2</v>
      </c>
      <c r="J148" s="6">
        <f t="shared" si="13"/>
        <v>9.0101000642006084E-3</v>
      </c>
    </row>
    <row r="149" spans="2:10" x14ac:dyDescent="0.35">
      <c r="B149" s="5">
        <v>45686</v>
      </c>
      <c r="C149" s="6">
        <v>237.07</v>
      </c>
      <c r="D149" s="6">
        <f t="shared" si="14"/>
        <v>-4.5452710717279743E-3</v>
      </c>
      <c r="E149" s="5">
        <v>45686</v>
      </c>
      <c r="F149" s="7">
        <v>6039.31</v>
      </c>
      <c r="G149" s="8">
        <f t="shared" si="15"/>
        <v>-4.6898535700954369E-3</v>
      </c>
      <c r="H149" s="1"/>
      <c r="I149" s="6">
        <f t="shared" si="12"/>
        <v>-4.710747262204165E-3</v>
      </c>
      <c r="J149" s="6">
        <f t="shared" si="13"/>
        <v>-4.8553297605716276E-3</v>
      </c>
    </row>
    <row r="150" spans="2:10" x14ac:dyDescent="0.35">
      <c r="B150" s="5">
        <v>45687</v>
      </c>
      <c r="C150" s="6">
        <v>234.64</v>
      </c>
      <c r="D150" s="6">
        <f t="shared" si="14"/>
        <v>-1.0303031505945803E-2</v>
      </c>
      <c r="E150" s="5">
        <v>45687</v>
      </c>
      <c r="F150" s="7">
        <v>6071.17</v>
      </c>
      <c r="G150" s="8">
        <f t="shared" si="15"/>
        <v>5.2615707224354935E-3</v>
      </c>
      <c r="H150" s="1"/>
      <c r="I150" s="6">
        <f t="shared" si="12"/>
        <v>-1.0468507696421993E-2</v>
      </c>
      <c r="J150" s="6">
        <f t="shared" si="13"/>
        <v>5.0960945319593028E-3</v>
      </c>
    </row>
    <row r="151" spans="2:10" x14ac:dyDescent="0.35">
      <c r="B151" s="5">
        <v>45688</v>
      </c>
      <c r="C151" s="6">
        <v>237.68</v>
      </c>
      <c r="D151" s="6">
        <f t="shared" si="14"/>
        <v>1.2872806485156651E-2</v>
      </c>
      <c r="E151" s="5">
        <v>45688</v>
      </c>
      <c r="F151" s="7">
        <v>6040.53</v>
      </c>
      <c r="G151" s="8">
        <f t="shared" si="15"/>
        <v>-5.0595812914249194E-3</v>
      </c>
      <c r="H151" s="1"/>
      <c r="I151" s="6">
        <f t="shared" si="12"/>
        <v>1.2707330294680462E-2</v>
      </c>
      <c r="J151" s="6">
        <f t="shared" si="13"/>
        <v>-5.2250574819011101E-3</v>
      </c>
    </row>
    <row r="152" spans="2:10" x14ac:dyDescent="0.35">
      <c r="B152" s="5">
        <v>45691</v>
      </c>
      <c r="C152" s="6">
        <v>237.42</v>
      </c>
      <c r="D152" s="6">
        <f t="shared" si="14"/>
        <v>-1.0945065289638123E-3</v>
      </c>
      <c r="E152" s="5">
        <v>45691</v>
      </c>
      <c r="F152" s="7">
        <v>5994.57</v>
      </c>
      <c r="G152" s="8">
        <f t="shared" si="15"/>
        <v>-7.6376969731200006E-3</v>
      </c>
      <c r="H152" s="1"/>
      <c r="I152" s="6">
        <f t="shared" si="12"/>
        <v>-1.2599827194400028E-3</v>
      </c>
      <c r="J152" s="6">
        <f t="shared" si="13"/>
        <v>-7.8031731635961913E-3</v>
      </c>
    </row>
    <row r="153" spans="2:10" x14ac:dyDescent="0.35">
      <c r="B153" s="5">
        <v>45692</v>
      </c>
      <c r="C153" s="6">
        <v>242.06</v>
      </c>
      <c r="D153" s="6">
        <f t="shared" si="14"/>
        <v>1.935490468506984E-2</v>
      </c>
      <c r="E153" s="5">
        <v>45692</v>
      </c>
      <c r="F153" s="7">
        <v>6037.88</v>
      </c>
      <c r="G153" s="8">
        <f t="shared" si="15"/>
        <v>7.1988974883332446E-3</v>
      </c>
      <c r="H153" s="1"/>
      <c r="I153" s="6">
        <f t="shared" si="12"/>
        <v>1.9189428494593649E-2</v>
      </c>
      <c r="J153" s="6">
        <f t="shared" si="13"/>
        <v>7.0334212978570539E-3</v>
      </c>
    </row>
    <row r="154" spans="2:10" x14ac:dyDescent="0.35">
      <c r="B154" s="5">
        <v>45693</v>
      </c>
      <c r="C154" s="6">
        <v>236.17</v>
      </c>
      <c r="D154" s="6">
        <f t="shared" si="14"/>
        <v>-2.4633744621398002E-2</v>
      </c>
      <c r="E154" s="5">
        <v>45693</v>
      </c>
      <c r="F154" s="7">
        <v>6061.48</v>
      </c>
      <c r="G154" s="8">
        <f t="shared" si="15"/>
        <v>3.9010377290882303E-3</v>
      </c>
      <c r="H154" s="1"/>
      <c r="I154" s="6">
        <f t="shared" si="12"/>
        <v>-2.4799220811874193E-2</v>
      </c>
      <c r="J154" s="6">
        <f t="shared" si="13"/>
        <v>3.73556153861204E-3</v>
      </c>
    </row>
    <row r="155" spans="2:10" x14ac:dyDescent="0.35">
      <c r="B155" s="5">
        <v>45694</v>
      </c>
      <c r="C155" s="6">
        <v>238.83</v>
      </c>
      <c r="D155" s="6">
        <f t="shared" si="14"/>
        <v>1.1200117079536831E-2</v>
      </c>
      <c r="E155" s="5">
        <v>45694</v>
      </c>
      <c r="F155" s="7">
        <v>6083.57</v>
      </c>
      <c r="G155" s="8">
        <f t="shared" si="15"/>
        <v>3.6377000274985249E-3</v>
      </c>
      <c r="H155" s="1"/>
      <c r="I155" s="6">
        <f t="shared" si="12"/>
        <v>1.1034640889060641E-2</v>
      </c>
      <c r="J155" s="6">
        <f t="shared" si="13"/>
        <v>3.4722238370223347E-3</v>
      </c>
    </row>
    <row r="156" spans="2:10" x14ac:dyDescent="0.35">
      <c r="B156" s="5">
        <v>45695</v>
      </c>
      <c r="C156" s="6">
        <v>229.15</v>
      </c>
      <c r="D156" s="6">
        <f t="shared" si="14"/>
        <v>-4.137519081346408E-2</v>
      </c>
      <c r="E156" s="5">
        <v>45695</v>
      </c>
      <c r="F156" s="7">
        <v>6025.99</v>
      </c>
      <c r="G156" s="8">
        <f t="shared" si="15"/>
        <v>-9.5099134821072795E-3</v>
      </c>
      <c r="H156" s="1"/>
      <c r="I156" s="6">
        <f t="shared" si="12"/>
        <v>-4.1540667003940268E-2</v>
      </c>
      <c r="J156" s="6">
        <f t="shared" si="13"/>
        <v>-9.6753896725834693E-3</v>
      </c>
    </row>
    <row r="157" spans="2:10" x14ac:dyDescent="0.35">
      <c r="B157" s="5">
        <v>45698</v>
      </c>
      <c r="C157" s="6">
        <v>233.14</v>
      </c>
      <c r="D157" s="6">
        <f t="shared" si="14"/>
        <v>1.726232053655341E-2</v>
      </c>
      <c r="E157" s="5">
        <v>45698</v>
      </c>
      <c r="F157" s="7">
        <v>6066.44</v>
      </c>
      <c r="G157" s="8">
        <f t="shared" si="15"/>
        <v>6.6901608481497732E-3</v>
      </c>
      <c r="H157" s="1"/>
      <c r="I157" s="6">
        <f t="shared" si="12"/>
        <v>1.7096844346077219E-2</v>
      </c>
      <c r="J157" s="6">
        <f t="shared" si="13"/>
        <v>6.5246846576735825E-3</v>
      </c>
    </row>
    <row r="158" spans="2:10" x14ac:dyDescent="0.35">
      <c r="B158" s="5">
        <v>45699</v>
      </c>
      <c r="C158" s="6">
        <v>232.76</v>
      </c>
      <c r="D158" s="6">
        <f t="shared" si="14"/>
        <v>-1.6312517032170959E-3</v>
      </c>
      <c r="E158" s="5">
        <v>45699</v>
      </c>
      <c r="F158" s="7">
        <v>6068.5</v>
      </c>
      <c r="G158" s="8">
        <f t="shared" si="15"/>
        <v>3.3951548500255058E-4</v>
      </c>
      <c r="H158" s="1"/>
      <c r="I158" s="6">
        <f t="shared" si="12"/>
        <v>-1.7967278936932864E-3</v>
      </c>
      <c r="J158" s="6">
        <f t="shared" si="13"/>
        <v>1.7403929452636011E-4</v>
      </c>
    </row>
    <row r="159" spans="2:10" x14ac:dyDescent="0.35">
      <c r="B159" s="5">
        <v>45700</v>
      </c>
      <c r="C159" s="6">
        <v>228.93</v>
      </c>
      <c r="D159" s="6">
        <f t="shared" si="14"/>
        <v>-1.6591599818817748E-2</v>
      </c>
      <c r="E159" s="5">
        <v>45700</v>
      </c>
      <c r="F159" s="7">
        <v>6051.97</v>
      </c>
      <c r="G159" s="8">
        <f t="shared" si="15"/>
        <v>-2.7276186894518162E-3</v>
      </c>
      <c r="H159" s="1"/>
      <c r="I159" s="6">
        <f t="shared" si="12"/>
        <v>-1.675707600929394E-2</v>
      </c>
      <c r="J159" s="6">
        <f t="shared" si="13"/>
        <v>-2.8930948799280065E-3</v>
      </c>
    </row>
    <row r="160" spans="2:10" x14ac:dyDescent="0.35">
      <c r="B160" s="5">
        <v>45701</v>
      </c>
      <c r="C160" s="6">
        <v>230.37</v>
      </c>
      <c r="D160" s="6">
        <f t="shared" si="14"/>
        <v>6.2704320409103786E-3</v>
      </c>
      <c r="E160" s="5">
        <v>45701</v>
      </c>
      <c r="F160" s="7">
        <v>6115.07</v>
      </c>
      <c r="G160" s="8">
        <f t="shared" si="15"/>
        <v>1.0372377459622939E-2</v>
      </c>
      <c r="H160" s="1"/>
      <c r="I160" s="6">
        <f t="shared" si="12"/>
        <v>6.1049558504341879E-3</v>
      </c>
      <c r="J160" s="6">
        <f t="shared" si="13"/>
        <v>1.0206901269146749E-2</v>
      </c>
    </row>
    <row r="161" spans="2:10" x14ac:dyDescent="0.35">
      <c r="B161" s="5">
        <v>45702</v>
      </c>
      <c r="C161" s="6">
        <v>228.68</v>
      </c>
      <c r="D161" s="6">
        <f t="shared" si="14"/>
        <v>-7.3630656147907203E-3</v>
      </c>
      <c r="E161" s="5">
        <v>45702</v>
      </c>
      <c r="F161" s="7">
        <v>6114.63</v>
      </c>
      <c r="G161" s="8">
        <f t="shared" si="15"/>
        <v>-7.1955976055804172E-5</v>
      </c>
      <c r="H161" s="1"/>
      <c r="I161" s="6">
        <f t="shared" si="12"/>
        <v>-7.528541805266911E-3</v>
      </c>
      <c r="J161" s="6">
        <f t="shared" si="13"/>
        <v>-2.3743216653199464E-4</v>
      </c>
    </row>
    <row r="162" spans="2:10" x14ac:dyDescent="0.35">
      <c r="B162" s="5">
        <v>45706</v>
      </c>
      <c r="C162" s="6">
        <v>226.65</v>
      </c>
      <c r="D162" s="6">
        <f t="shared" si="14"/>
        <v>-8.9166690089124145E-3</v>
      </c>
      <c r="E162" s="5">
        <v>45706</v>
      </c>
      <c r="F162" s="7">
        <v>6129.58</v>
      </c>
      <c r="G162" s="8">
        <f t="shared" si="15"/>
        <v>2.4419717448793676E-3</v>
      </c>
      <c r="H162" s="1"/>
      <c r="I162" s="6">
        <f t="shared" si="12"/>
        <v>-9.0821451993886044E-3</v>
      </c>
      <c r="J162" s="6">
        <f t="shared" si="13"/>
        <v>2.2764955544031774E-3</v>
      </c>
    </row>
    <row r="163" spans="2:10" x14ac:dyDescent="0.35">
      <c r="B163" s="5">
        <v>45707</v>
      </c>
      <c r="C163" s="6">
        <v>226.63</v>
      </c>
      <c r="D163" s="6">
        <f t="shared" si="14"/>
        <v>-8.8245676019838015E-5</v>
      </c>
      <c r="E163" s="5">
        <v>45707</v>
      </c>
      <c r="F163" s="7">
        <v>6144.15</v>
      </c>
      <c r="G163" s="8">
        <f t="shared" si="15"/>
        <v>2.3741775065797555E-3</v>
      </c>
      <c r="H163" s="1"/>
      <c r="I163" s="6">
        <f t="shared" si="12"/>
        <v>-2.5372186649602851E-4</v>
      </c>
      <c r="J163" s="6">
        <f t="shared" si="13"/>
        <v>2.2087013161035652E-3</v>
      </c>
    </row>
    <row r="164" spans="2:10" x14ac:dyDescent="0.35">
      <c r="B164" s="5">
        <v>45708</v>
      </c>
      <c r="C164" s="6">
        <v>222.88</v>
      </c>
      <c r="D164" s="6">
        <f t="shared" si="14"/>
        <v>-1.6685221679343165E-2</v>
      </c>
      <c r="E164" s="5">
        <v>45708</v>
      </c>
      <c r="F164" s="7">
        <v>6117.52</v>
      </c>
      <c r="G164" s="8">
        <f t="shared" si="15"/>
        <v>-4.3436239711489577E-3</v>
      </c>
      <c r="H164" s="1"/>
      <c r="I164" s="6">
        <f t="shared" si="12"/>
        <v>-1.6850697869819357E-2</v>
      </c>
      <c r="J164" s="6">
        <f t="shared" si="13"/>
        <v>-4.5091001616251484E-3</v>
      </c>
    </row>
    <row r="165" spans="2:10" x14ac:dyDescent="0.35">
      <c r="B165" s="5">
        <v>45709</v>
      </c>
      <c r="C165" s="6">
        <v>216.58</v>
      </c>
      <c r="D165" s="6">
        <f t="shared" si="14"/>
        <v>-2.8673515831261653E-2</v>
      </c>
      <c r="E165" s="5">
        <v>45709</v>
      </c>
      <c r="F165" s="7">
        <v>6013.13</v>
      </c>
      <c r="G165" s="8">
        <f t="shared" si="15"/>
        <v>-1.7211373991262491E-2</v>
      </c>
      <c r="H165" s="1"/>
      <c r="I165" s="6">
        <f t="shared" ref="I165:I191" si="16">D165-$H$3/252</f>
        <v>-2.8838992021737845E-2</v>
      </c>
      <c r="J165" s="6">
        <f t="shared" ref="J165:J191" si="17">G165-$H$3/252</f>
        <v>-1.7376850181738682E-2</v>
      </c>
    </row>
    <row r="166" spans="2:10" x14ac:dyDescent="0.35">
      <c r="B166" s="5">
        <v>45712</v>
      </c>
      <c r="C166" s="6">
        <v>212.71</v>
      </c>
      <c r="D166" s="6">
        <f t="shared" si="14"/>
        <v>-1.8030258524674991E-2</v>
      </c>
      <c r="E166" s="5">
        <v>45712</v>
      </c>
      <c r="F166" s="7">
        <v>5983.25</v>
      </c>
      <c r="G166" s="8">
        <f t="shared" si="15"/>
        <v>-4.9815130548545028E-3</v>
      </c>
      <c r="H166" s="1"/>
      <c r="I166" s="6">
        <f t="shared" si="16"/>
        <v>-1.8195734715151183E-2</v>
      </c>
      <c r="J166" s="6">
        <f t="shared" si="17"/>
        <v>-5.1469892453306935E-3</v>
      </c>
    </row>
    <row r="167" spans="2:10" x14ac:dyDescent="0.35">
      <c r="B167" s="5">
        <v>45713</v>
      </c>
      <c r="C167" s="6">
        <v>212.8</v>
      </c>
      <c r="D167" s="6">
        <f t="shared" si="14"/>
        <v>4.2302179193054457E-4</v>
      </c>
      <c r="E167" s="5">
        <v>45713</v>
      </c>
      <c r="F167" s="7">
        <v>5955.25</v>
      </c>
      <c r="G167" s="8">
        <f t="shared" si="15"/>
        <v>-4.6907151383965839E-3</v>
      </c>
      <c r="H167" s="1"/>
      <c r="I167" s="6">
        <f t="shared" si="16"/>
        <v>2.5754560145435407E-4</v>
      </c>
      <c r="J167" s="6">
        <f t="shared" si="17"/>
        <v>-4.8561913288727747E-3</v>
      </c>
    </row>
    <row r="168" spans="2:10" x14ac:dyDescent="0.35">
      <c r="B168" s="5">
        <v>45714</v>
      </c>
      <c r="C168" s="6">
        <v>214.35</v>
      </c>
      <c r="D168" s="6">
        <f t="shared" si="14"/>
        <v>7.257435576496718E-3</v>
      </c>
      <c r="E168" s="5">
        <v>45714</v>
      </c>
      <c r="F168" s="7">
        <v>5956.06</v>
      </c>
      <c r="G168" s="8">
        <f t="shared" si="15"/>
        <v>1.360051919139238E-4</v>
      </c>
      <c r="H168" s="1"/>
      <c r="I168" s="6">
        <f t="shared" si="16"/>
        <v>7.0919593860205273E-3</v>
      </c>
      <c r="J168" s="6">
        <f t="shared" si="17"/>
        <v>-2.9470998562266675E-5</v>
      </c>
    </row>
    <row r="169" spans="2:10" x14ac:dyDescent="0.35">
      <c r="B169" s="5">
        <v>45715</v>
      </c>
      <c r="C169" s="6">
        <v>208.74</v>
      </c>
      <c r="D169" s="6">
        <f t="shared" si="14"/>
        <v>-2.6520734652080158E-2</v>
      </c>
      <c r="E169" s="5">
        <v>45715</v>
      </c>
      <c r="F169" s="7">
        <v>5861.57</v>
      </c>
      <c r="G169" s="8">
        <f t="shared" si="15"/>
        <v>-1.5991702852089063E-2</v>
      </c>
      <c r="H169" s="1"/>
      <c r="I169" s="6">
        <f t="shared" si="16"/>
        <v>-2.6686210842556349E-2</v>
      </c>
      <c r="J169" s="6">
        <f t="shared" si="17"/>
        <v>-1.6157179042565254E-2</v>
      </c>
    </row>
    <row r="170" spans="2:10" x14ac:dyDescent="0.35">
      <c r="B170" s="5">
        <v>45716</v>
      </c>
      <c r="C170" s="6">
        <v>212.28</v>
      </c>
      <c r="D170" s="6">
        <f t="shared" si="14"/>
        <v>1.6816699567788085E-2</v>
      </c>
      <c r="E170" s="5">
        <v>45716</v>
      </c>
      <c r="F170" s="7">
        <v>5954.5</v>
      </c>
      <c r="G170" s="8">
        <f t="shared" si="15"/>
        <v>1.5729750431898282E-2</v>
      </c>
      <c r="H170" s="1"/>
      <c r="I170" s="6">
        <f t="shared" si="16"/>
        <v>1.6651223377311893E-2</v>
      </c>
      <c r="J170" s="6">
        <f t="shared" si="17"/>
        <v>1.5564274241422092E-2</v>
      </c>
    </row>
    <row r="171" spans="2:10" x14ac:dyDescent="0.35">
      <c r="B171" s="5">
        <v>45719</v>
      </c>
      <c r="C171" s="6">
        <v>205.02</v>
      </c>
      <c r="D171" s="6">
        <f t="shared" si="14"/>
        <v>-3.4798622604438556E-2</v>
      </c>
      <c r="E171" s="5">
        <v>45719</v>
      </c>
      <c r="F171" s="7">
        <v>5849.72</v>
      </c>
      <c r="G171" s="8">
        <f t="shared" si="15"/>
        <v>-1.775343937549323E-2</v>
      </c>
      <c r="H171" s="1"/>
      <c r="I171" s="6">
        <f t="shared" si="16"/>
        <v>-3.4964098794914744E-2</v>
      </c>
      <c r="J171" s="6">
        <f t="shared" si="17"/>
        <v>-1.7918915565969421E-2</v>
      </c>
    </row>
    <row r="172" spans="2:10" x14ac:dyDescent="0.35">
      <c r="B172" s="5">
        <v>45720</v>
      </c>
      <c r="C172" s="6">
        <v>203.8</v>
      </c>
      <c r="D172" s="6">
        <f t="shared" si="14"/>
        <v>-5.9684145666309973E-3</v>
      </c>
      <c r="E172" s="5">
        <v>45720</v>
      </c>
      <c r="F172" s="7">
        <v>5778.15</v>
      </c>
      <c r="G172" s="8">
        <f t="shared" si="15"/>
        <v>-1.2310234603367221E-2</v>
      </c>
      <c r="H172" s="1"/>
      <c r="I172" s="6">
        <f t="shared" si="16"/>
        <v>-6.1338907571071881E-3</v>
      </c>
      <c r="J172" s="6">
        <f t="shared" si="17"/>
        <v>-1.247571079384341E-2</v>
      </c>
    </row>
    <row r="173" spans="2:10" x14ac:dyDescent="0.35">
      <c r="B173" s="5">
        <v>45721</v>
      </c>
      <c r="C173" s="6">
        <v>208.36</v>
      </c>
      <c r="D173" s="6">
        <f t="shared" si="14"/>
        <v>2.2128232088366673E-2</v>
      </c>
      <c r="E173" s="5">
        <v>45721</v>
      </c>
      <c r="F173" s="7">
        <v>5842.63</v>
      </c>
      <c r="G173" s="8">
        <f t="shared" si="15"/>
        <v>1.1097475685101443E-2</v>
      </c>
      <c r="H173" s="1"/>
      <c r="I173" s="6">
        <f t="shared" si="16"/>
        <v>2.1962755897890481E-2</v>
      </c>
      <c r="J173" s="6">
        <f t="shared" si="17"/>
        <v>1.0931999494625253E-2</v>
      </c>
    </row>
    <row r="174" spans="2:10" x14ac:dyDescent="0.35">
      <c r="B174" s="5">
        <v>45722</v>
      </c>
      <c r="C174" s="6">
        <v>200.7</v>
      </c>
      <c r="D174" s="6">
        <f t="shared" si="14"/>
        <v>-3.7456097074699102E-2</v>
      </c>
      <c r="E174" s="5">
        <v>45722</v>
      </c>
      <c r="F174" s="7">
        <v>5738.52</v>
      </c>
      <c r="G174" s="8">
        <f t="shared" si="15"/>
        <v>-1.7979700568309553E-2</v>
      </c>
      <c r="H174" s="1"/>
      <c r="I174" s="6">
        <f t="shared" si="16"/>
        <v>-3.762157326517529E-2</v>
      </c>
      <c r="J174" s="6">
        <f t="shared" si="17"/>
        <v>-1.8145176758785745E-2</v>
      </c>
    </row>
    <row r="175" spans="2:10" x14ac:dyDescent="0.35">
      <c r="B175" s="5">
        <v>45723</v>
      </c>
      <c r="C175" s="6">
        <v>199.25</v>
      </c>
      <c r="D175" s="6">
        <f t="shared" si="14"/>
        <v>-7.2509381319676436E-3</v>
      </c>
      <c r="E175" s="5">
        <v>45723</v>
      </c>
      <c r="F175" s="7">
        <v>5770.2</v>
      </c>
      <c r="G175" s="8">
        <f t="shared" si="15"/>
        <v>5.5054046005089674E-3</v>
      </c>
      <c r="H175" s="1"/>
      <c r="I175" s="6">
        <f t="shared" si="16"/>
        <v>-7.4164143224438343E-3</v>
      </c>
      <c r="J175" s="6">
        <f t="shared" si="17"/>
        <v>5.3399284100327767E-3</v>
      </c>
    </row>
    <row r="176" spans="2:10" x14ac:dyDescent="0.35">
      <c r="B176" s="5">
        <v>45726</v>
      </c>
      <c r="C176" s="6">
        <v>194.54</v>
      </c>
      <c r="D176" s="6">
        <f t="shared" si="14"/>
        <v>-2.3922520229030297E-2</v>
      </c>
      <c r="E176" s="5">
        <v>45726</v>
      </c>
      <c r="F176" s="7">
        <v>5614.56</v>
      </c>
      <c r="G176" s="8">
        <f t="shared" si="15"/>
        <v>-2.7343518375984033E-2</v>
      </c>
      <c r="H176" s="1"/>
      <c r="I176" s="6">
        <f t="shared" si="16"/>
        <v>-2.4087996419506489E-2</v>
      </c>
      <c r="J176" s="6">
        <f t="shared" si="17"/>
        <v>-2.7508994566460224E-2</v>
      </c>
    </row>
    <row r="177" spans="2:10" x14ac:dyDescent="0.35">
      <c r="B177" s="5">
        <v>45727</v>
      </c>
      <c r="C177" s="6">
        <v>196.59</v>
      </c>
      <c r="D177" s="6">
        <f t="shared" si="14"/>
        <v>1.0482544278221262E-2</v>
      </c>
      <c r="E177" s="5">
        <v>45727</v>
      </c>
      <c r="F177" s="7">
        <v>5572.07</v>
      </c>
      <c r="G177" s="8">
        <f t="shared" si="15"/>
        <v>-7.5966049356530618E-3</v>
      </c>
      <c r="H177" s="1"/>
      <c r="I177" s="6">
        <f t="shared" si="16"/>
        <v>1.0317068087745072E-2</v>
      </c>
      <c r="J177" s="6">
        <f t="shared" si="17"/>
        <v>-7.7620811261292525E-3</v>
      </c>
    </row>
    <row r="178" spans="2:10" x14ac:dyDescent="0.35">
      <c r="B178" s="5">
        <v>45728</v>
      </c>
      <c r="C178" s="6">
        <v>198.89</v>
      </c>
      <c r="D178" s="6">
        <f t="shared" si="14"/>
        <v>1.1631566355639222E-2</v>
      </c>
      <c r="E178" s="5">
        <v>45728</v>
      </c>
      <c r="F178" s="7">
        <v>5599.3</v>
      </c>
      <c r="G178" s="8">
        <f t="shared" si="15"/>
        <v>4.8749712752353958E-3</v>
      </c>
      <c r="H178" s="1"/>
      <c r="I178" s="6">
        <f t="shared" si="16"/>
        <v>1.1466090165163033E-2</v>
      </c>
      <c r="J178" s="6">
        <f t="shared" si="17"/>
        <v>4.709495084759205E-3</v>
      </c>
    </row>
    <row r="179" spans="2:10" x14ac:dyDescent="0.35">
      <c r="B179" s="5">
        <v>45729</v>
      </c>
      <c r="C179" s="6">
        <v>193.89</v>
      </c>
      <c r="D179" s="6">
        <f t="shared" si="14"/>
        <v>-2.5460920132241327E-2</v>
      </c>
      <c r="E179" s="5">
        <v>45729</v>
      </c>
      <c r="F179" s="7">
        <v>5521.52</v>
      </c>
      <c r="G179" s="8">
        <f t="shared" si="15"/>
        <v>-1.3988405225353162E-2</v>
      </c>
      <c r="H179" s="1"/>
      <c r="I179" s="6">
        <f t="shared" si="16"/>
        <v>-2.5626396322717519E-2</v>
      </c>
      <c r="J179" s="6">
        <f t="shared" si="17"/>
        <v>-1.4153881415829352E-2</v>
      </c>
    </row>
    <row r="180" spans="2:10" x14ac:dyDescent="0.35">
      <c r="B180" s="5">
        <v>45730</v>
      </c>
      <c r="C180" s="6">
        <v>197.95</v>
      </c>
      <c r="D180" s="6">
        <f t="shared" si="14"/>
        <v>2.0723485609225989E-2</v>
      </c>
      <c r="E180" s="5">
        <v>45730</v>
      </c>
      <c r="F180" s="7">
        <v>5638.94</v>
      </c>
      <c r="G180" s="8">
        <f t="shared" si="15"/>
        <v>2.104291988140794E-2</v>
      </c>
      <c r="H180" s="1"/>
      <c r="I180" s="6">
        <f t="shared" si="16"/>
        <v>2.0558009418749797E-2</v>
      </c>
      <c r="J180" s="6">
        <f t="shared" si="17"/>
        <v>2.0877443690931748E-2</v>
      </c>
    </row>
    <row r="181" spans="2:10" x14ac:dyDescent="0.35">
      <c r="B181" s="5">
        <v>45733</v>
      </c>
      <c r="C181" s="6">
        <v>195.74</v>
      </c>
      <c r="D181" s="6">
        <f t="shared" si="14"/>
        <v>-1.1227225554465647E-2</v>
      </c>
      <c r="E181" s="5">
        <v>45733</v>
      </c>
      <c r="F181" s="7">
        <v>5675.12</v>
      </c>
      <c r="G181" s="8">
        <f t="shared" si="15"/>
        <v>6.3956039343473492E-3</v>
      </c>
      <c r="H181" s="1"/>
      <c r="I181" s="6">
        <f t="shared" si="16"/>
        <v>-1.1392701744941837E-2</v>
      </c>
      <c r="J181" s="6">
        <f t="shared" si="17"/>
        <v>6.2301277438711585E-3</v>
      </c>
    </row>
    <row r="182" spans="2:10" x14ac:dyDescent="0.35">
      <c r="B182" s="5">
        <v>45734</v>
      </c>
      <c r="C182" s="6">
        <v>192.82</v>
      </c>
      <c r="D182" s="6">
        <f t="shared" si="14"/>
        <v>-1.5030136761438939E-2</v>
      </c>
      <c r="E182" s="5">
        <v>45734</v>
      </c>
      <c r="F182" s="7">
        <v>5614.66</v>
      </c>
      <c r="G182" s="8">
        <f t="shared" si="15"/>
        <v>-1.0710674253909147E-2</v>
      </c>
      <c r="H182" s="1"/>
      <c r="I182" s="6">
        <f t="shared" si="16"/>
        <v>-1.5195612951915129E-2</v>
      </c>
      <c r="J182" s="6">
        <f t="shared" si="17"/>
        <v>-1.0876150444385337E-2</v>
      </c>
    </row>
    <row r="183" spans="2:10" x14ac:dyDescent="0.35">
      <c r="B183" s="5">
        <v>45735</v>
      </c>
      <c r="C183" s="6">
        <v>195.54</v>
      </c>
      <c r="D183" s="6">
        <f t="shared" si="14"/>
        <v>1.4007850841290193E-2</v>
      </c>
      <c r="E183" s="5">
        <v>45735</v>
      </c>
      <c r="F183" s="7">
        <v>5675.29</v>
      </c>
      <c r="G183" s="8">
        <f t="shared" si="15"/>
        <v>1.0740629118979328E-2</v>
      </c>
      <c r="H183" s="1"/>
      <c r="I183" s="6">
        <f t="shared" si="16"/>
        <v>1.3842374650814003E-2</v>
      </c>
      <c r="J183" s="6">
        <f t="shared" si="17"/>
        <v>1.0575152928503138E-2</v>
      </c>
    </row>
    <row r="184" spans="2:10" x14ac:dyDescent="0.35">
      <c r="B184" s="5">
        <v>45736</v>
      </c>
      <c r="C184" s="6">
        <v>194.95</v>
      </c>
      <c r="D184" s="6">
        <f t="shared" si="14"/>
        <v>-3.0218466489184692E-3</v>
      </c>
      <c r="E184" s="5">
        <v>45736</v>
      </c>
      <c r="F184" s="7">
        <v>5662.89</v>
      </c>
      <c r="G184" s="8">
        <f t="shared" si="15"/>
        <v>-2.1873007738033579E-3</v>
      </c>
      <c r="H184" s="1"/>
      <c r="I184" s="6">
        <f t="shared" si="16"/>
        <v>-3.1873228393946595E-3</v>
      </c>
      <c r="J184" s="6">
        <f t="shared" si="17"/>
        <v>-2.3527769642795481E-3</v>
      </c>
    </row>
    <row r="185" spans="2:10" x14ac:dyDescent="0.35">
      <c r="B185" s="5">
        <v>45737</v>
      </c>
      <c r="C185" s="6">
        <v>196.21</v>
      </c>
      <c r="D185" s="6">
        <f t="shared" si="14"/>
        <v>6.4423988034034707E-3</v>
      </c>
      <c r="E185" s="5">
        <v>45737</v>
      </c>
      <c r="F185" s="7">
        <v>5667.56</v>
      </c>
      <c r="G185" s="8">
        <f t="shared" si="15"/>
        <v>8.2432741231563966E-4</v>
      </c>
      <c r="H185" s="1"/>
      <c r="I185" s="6">
        <f t="shared" si="16"/>
        <v>6.27692261292728E-3</v>
      </c>
      <c r="J185" s="6">
        <f t="shared" si="17"/>
        <v>6.5885122183944917E-4</v>
      </c>
    </row>
    <row r="186" spans="2:10" x14ac:dyDescent="0.35">
      <c r="B186" s="5">
        <v>45740</v>
      </c>
      <c r="C186" s="6">
        <v>203.26</v>
      </c>
      <c r="D186" s="6">
        <f t="shared" si="14"/>
        <v>3.5300433477610582E-2</v>
      </c>
      <c r="E186" s="5">
        <v>45740</v>
      </c>
      <c r="F186" s="7">
        <v>5767.57</v>
      </c>
      <c r="G186" s="8">
        <f t="shared" si="15"/>
        <v>1.7492157944607456E-2</v>
      </c>
      <c r="H186" s="1"/>
      <c r="I186" s="6">
        <f t="shared" si="16"/>
        <v>3.5134957287134394E-2</v>
      </c>
      <c r="J186" s="6">
        <f t="shared" si="17"/>
        <v>1.7326681754131264E-2</v>
      </c>
    </row>
    <row r="187" spans="2:10" x14ac:dyDescent="0.35">
      <c r="B187" s="5">
        <v>45741</v>
      </c>
      <c r="C187" s="6">
        <v>205.71</v>
      </c>
      <c r="D187" s="6">
        <f t="shared" si="14"/>
        <v>1.1981462254762043E-2</v>
      </c>
      <c r="E187" s="5">
        <v>45741</v>
      </c>
      <c r="F187" s="7">
        <v>5776.65</v>
      </c>
      <c r="G187" s="8">
        <f t="shared" si="15"/>
        <v>1.5730819184724965E-3</v>
      </c>
      <c r="H187" s="1"/>
      <c r="I187" s="6">
        <f t="shared" si="16"/>
        <v>1.1815986064285853E-2</v>
      </c>
      <c r="J187" s="6">
        <f t="shared" si="17"/>
        <v>1.407605727996306E-3</v>
      </c>
    </row>
    <row r="188" spans="2:10" x14ac:dyDescent="0.35">
      <c r="B188" s="5">
        <v>45742</v>
      </c>
      <c r="C188" s="6">
        <v>201.13</v>
      </c>
      <c r="D188" s="6">
        <f t="shared" si="14"/>
        <v>-2.2515944799252452E-2</v>
      </c>
      <c r="E188" s="5">
        <v>45742</v>
      </c>
      <c r="F188" s="7">
        <v>5712.2</v>
      </c>
      <c r="G188" s="8">
        <f t="shared" si="15"/>
        <v>-1.1219691455107039E-2</v>
      </c>
      <c r="H188" s="1"/>
      <c r="I188" s="6">
        <f t="shared" si="16"/>
        <v>-2.2681420989728644E-2</v>
      </c>
      <c r="J188" s="6">
        <f t="shared" si="17"/>
        <v>-1.1385167645583229E-2</v>
      </c>
    </row>
    <row r="189" spans="2:10" x14ac:dyDescent="0.35">
      <c r="B189" s="5">
        <v>45743</v>
      </c>
      <c r="C189" s="6">
        <v>201.36</v>
      </c>
      <c r="D189" s="6">
        <f t="shared" si="14"/>
        <v>1.1428856619302152E-3</v>
      </c>
      <c r="E189" s="5">
        <v>45743</v>
      </c>
      <c r="F189" s="7">
        <v>5693.31</v>
      </c>
      <c r="G189" s="8">
        <f t="shared" si="15"/>
        <v>-3.3124371066506342E-3</v>
      </c>
      <c r="H189" s="1"/>
      <c r="I189" s="6">
        <f t="shared" si="16"/>
        <v>9.7740947145402474E-4</v>
      </c>
      <c r="J189" s="6">
        <f t="shared" si="17"/>
        <v>-3.4779132971268245E-3</v>
      </c>
    </row>
    <row r="190" spans="2:10" x14ac:dyDescent="0.35">
      <c r="B190" s="5">
        <v>45744</v>
      </c>
      <c r="C190" s="6">
        <v>192.72</v>
      </c>
      <c r="D190" s="6">
        <f t="shared" si="14"/>
        <v>-4.3855992520444254E-2</v>
      </c>
      <c r="E190" s="5">
        <v>45744</v>
      </c>
      <c r="F190" s="7">
        <v>5580.94</v>
      </c>
      <c r="G190" s="8">
        <f t="shared" si="15"/>
        <v>-1.9934580336265384E-2</v>
      </c>
      <c r="H190" s="1"/>
      <c r="I190" s="6">
        <f t="shared" si="16"/>
        <v>-4.4021468710920442E-2</v>
      </c>
      <c r="J190" s="6">
        <f t="shared" si="17"/>
        <v>-2.0100056526741576E-2</v>
      </c>
    </row>
    <row r="191" spans="2:10" x14ac:dyDescent="0.35">
      <c r="B191" s="5">
        <v>45747</v>
      </c>
      <c r="C191" s="6">
        <v>190.26</v>
      </c>
      <c r="D191" s="6">
        <f t="shared" si="14"/>
        <v>-1.2846800528304669E-2</v>
      </c>
      <c r="E191" s="5">
        <v>45747</v>
      </c>
      <c r="F191" s="7">
        <v>5611.85</v>
      </c>
      <c r="G191" s="8">
        <f t="shared" si="15"/>
        <v>5.5232124569499774E-3</v>
      </c>
      <c r="H191" s="1"/>
      <c r="I191" s="6">
        <f t="shared" si="16"/>
        <v>-1.3012276718780859E-2</v>
      </c>
      <c r="J191" s="6">
        <f t="shared" si="17"/>
        <v>5.3577362664737867E-3</v>
      </c>
    </row>
  </sheetData>
  <mergeCells count="4">
    <mergeCell ref="N14:N15"/>
    <mergeCell ref="O14:O15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E6CA-8CD6-4E2B-97B4-63D0CF15AA71}">
  <dimension ref="B2:L194"/>
  <sheetViews>
    <sheetView topLeftCell="A9" zoomScale="128" zoomScaleNormal="145" workbookViewId="0">
      <selection activeCell="P27" sqref="P27"/>
    </sheetView>
  </sheetViews>
  <sheetFormatPr defaultRowHeight="14.5" x14ac:dyDescent="0.35"/>
  <cols>
    <col min="2" max="2" width="10.90625" bestFit="1" customWidth="1"/>
    <col min="3" max="3" width="9.1796875" bestFit="1" customWidth="1"/>
    <col min="4" max="5" width="12" style="1" bestFit="1" customWidth="1"/>
    <col min="6" max="6" width="10.81640625" style="1" bestFit="1" customWidth="1"/>
    <col min="7" max="7" width="10" style="1" bestFit="1" customWidth="1"/>
    <col min="8" max="8" width="9.7265625" style="1" bestFit="1" customWidth="1"/>
    <col min="9" max="9" width="9.54296875" style="1" bestFit="1" customWidth="1"/>
    <col min="10" max="12" width="8.7265625" style="1"/>
  </cols>
  <sheetData>
    <row r="2" spans="2:12" x14ac:dyDescent="0.35">
      <c r="C2" s="4" t="s">
        <v>37</v>
      </c>
      <c r="D2" s="6">
        <v>9</v>
      </c>
      <c r="E2" s="6">
        <v>12</v>
      </c>
      <c r="F2" s="6">
        <v>26</v>
      </c>
      <c r="G2" s="6"/>
      <c r="H2" s="6">
        <v>9</v>
      </c>
    </row>
    <row r="3" spans="2:12" x14ac:dyDescent="0.35">
      <c r="C3" s="4" t="s">
        <v>38</v>
      </c>
      <c r="D3" s="6">
        <f>2/(1+D2)</f>
        <v>0.2</v>
      </c>
      <c r="E3" s="6">
        <f>2/(1+E2)</f>
        <v>0.15384615384615385</v>
      </c>
      <c r="F3" s="6">
        <f>2/(1+F2)</f>
        <v>7.407407407407407E-2</v>
      </c>
      <c r="G3" s="6"/>
      <c r="H3" s="6">
        <f>2/(1+H2)</f>
        <v>0.2</v>
      </c>
    </row>
    <row r="4" spans="2:12" x14ac:dyDescent="0.35">
      <c r="C4" s="1"/>
    </row>
    <row r="5" spans="2:12" x14ac:dyDescent="0.35">
      <c r="B5" s="19" t="s">
        <v>11</v>
      </c>
      <c r="C5" s="20"/>
      <c r="D5" s="20"/>
      <c r="E5" s="20"/>
      <c r="F5" s="20"/>
      <c r="G5" s="20"/>
      <c r="H5" s="20"/>
      <c r="I5" s="21"/>
    </row>
    <row r="6" spans="2:12" s="10" customFormat="1" x14ac:dyDescent="0.35">
      <c r="B6" s="4" t="s">
        <v>2</v>
      </c>
      <c r="C6" s="4" t="s">
        <v>3</v>
      </c>
      <c r="D6" s="4" t="s">
        <v>34</v>
      </c>
      <c r="E6" s="4" t="s">
        <v>35</v>
      </c>
      <c r="F6" s="4" t="s">
        <v>36</v>
      </c>
      <c r="G6" s="4" t="s">
        <v>39</v>
      </c>
      <c r="H6" s="4" t="s">
        <v>40</v>
      </c>
      <c r="I6" s="4" t="s">
        <v>41</v>
      </c>
      <c r="J6" s="2"/>
      <c r="K6" s="2"/>
      <c r="L6" s="2"/>
    </row>
    <row r="7" spans="2:12" x14ac:dyDescent="0.35">
      <c r="B7" s="5">
        <v>45474</v>
      </c>
      <c r="C7" s="6">
        <v>197.2</v>
      </c>
      <c r="D7" s="6">
        <f>IF(COUNTA($C$7:$C7)&lt;=D$2,AVERAGE($C$7:$C7),D$3*($C4-$D3)+$D3)</f>
        <v>197.2</v>
      </c>
      <c r="E7" s="6">
        <f>IF(COUNTA($C$7:C7)&lt;=$E$2,AVERAGE($C$7:C7),$E$3*(C7-E6)+E6)</f>
        <v>197.2</v>
      </c>
      <c r="F7" s="6">
        <f>IF(COUNTA($C$7:C7)&lt;=$F$2,AVERAGE($C$7:C7),$F$3*(C7-F6)+F6)</f>
        <v>197.2</v>
      </c>
      <c r="G7" s="6"/>
      <c r="H7" s="6"/>
      <c r="I7" s="6"/>
    </row>
    <row r="8" spans="2:12" x14ac:dyDescent="0.35">
      <c r="B8" s="5">
        <v>45475</v>
      </c>
      <c r="C8" s="6">
        <v>200</v>
      </c>
      <c r="D8" s="6">
        <f>IF(COUNTA($C$7:$C8)&lt;=D$2,AVERAGE($C$7:$C8),D$3*($C5-$D4)+$D4)</f>
        <v>198.6</v>
      </c>
      <c r="E8" s="6">
        <f>IF(COUNTA($C$7:C8)&lt;=$E$2,AVERAGE($C$7:C8),$E$3*(C8-E7)+E7)</f>
        <v>198.6</v>
      </c>
      <c r="F8" s="6">
        <f>IF(COUNTA($C$7:C8)&lt;=$F$2,AVERAGE($C$7:C8),$F$3*(C8-F7)+F7)</f>
        <v>198.6</v>
      </c>
      <c r="G8" s="6"/>
      <c r="H8" s="6"/>
      <c r="I8" s="6"/>
    </row>
    <row r="9" spans="2:12" x14ac:dyDescent="0.35">
      <c r="B9" s="5">
        <v>45476</v>
      </c>
      <c r="C9" s="6">
        <v>197.59</v>
      </c>
      <c r="D9" s="6">
        <f>IF(COUNTA($C$7:$C9)&lt;=D$2,AVERAGE($C$7:$C9),D$3*($C6-$D5)+$D5)</f>
        <v>198.26333333333332</v>
      </c>
      <c r="E9" s="6">
        <f>IF(COUNTA($C$7:C9)&lt;=$E$2,AVERAGE($C$7:C9),$E$3*(C9-E8)+E8)</f>
        <v>198.26333333333332</v>
      </c>
      <c r="F9" s="6">
        <f>IF(COUNTA($C$7:C9)&lt;=$F$2,AVERAGE($C$7:C9),$F$3*(C9-F8)+F8)</f>
        <v>198.26333333333332</v>
      </c>
      <c r="G9" s="6"/>
      <c r="H9" s="6"/>
      <c r="I9" s="6"/>
    </row>
    <row r="10" spans="2:12" x14ac:dyDescent="0.35">
      <c r="B10" s="5">
        <v>45478</v>
      </c>
      <c r="C10" s="6">
        <v>200</v>
      </c>
      <c r="D10" s="6">
        <f>IF(COUNTA($C$7:$C10)&lt;=D$2,AVERAGE($C$7:$C10),D$3*($C7-$D6)+$D6)</f>
        <v>198.69749999999999</v>
      </c>
      <c r="E10" s="6">
        <f>IF(COUNTA($C$7:C10)&lt;=$E$2,AVERAGE($C$7:C10),$E$3*(C10-E9)+E9)</f>
        <v>198.69749999999999</v>
      </c>
      <c r="F10" s="6">
        <f>IF(COUNTA($C$7:C10)&lt;=$F$2,AVERAGE($C$7:C10),$F$3*(C10-F9)+F9)</f>
        <v>198.69749999999999</v>
      </c>
      <c r="G10" s="6"/>
      <c r="H10" s="6"/>
      <c r="I10" s="6"/>
    </row>
    <row r="11" spans="2:12" x14ac:dyDescent="0.35">
      <c r="B11" s="5">
        <v>45481</v>
      </c>
      <c r="C11" s="6">
        <v>199.29</v>
      </c>
      <c r="D11" s="6">
        <f>IF(COUNTA($C$7:$C11)&lt;=D$2,AVERAGE($C$7:$C11),D$3*($C8-$D7)+$D7)</f>
        <v>198.81599999999997</v>
      </c>
      <c r="E11" s="6">
        <f>IF(COUNTA($C$7:C11)&lt;=$E$2,AVERAGE($C$7:C11),$E$3*(C11-E10)+E10)</f>
        <v>198.81599999999997</v>
      </c>
      <c r="F11" s="6">
        <f>IF(COUNTA($C$7:C11)&lt;=$F$2,AVERAGE($C$7:C11),$F$3*(C11-F10)+F10)</f>
        <v>198.81599999999997</v>
      </c>
      <c r="G11" s="6"/>
      <c r="H11" s="6"/>
      <c r="I11" s="6"/>
    </row>
    <row r="12" spans="2:12" x14ac:dyDescent="0.35">
      <c r="B12" s="5">
        <v>45482</v>
      </c>
      <c r="C12" s="6">
        <v>199.34</v>
      </c>
      <c r="D12" s="6">
        <f>IF(COUNTA($C$7:$C12)&lt;=D$2,AVERAGE($C$7:$C12),D$3*($C9-$D8)+$D8)</f>
        <v>198.90333333333331</v>
      </c>
      <c r="E12" s="6">
        <f>IF(COUNTA($C$7:C12)&lt;=$E$2,AVERAGE($C$7:C12),$E$3*(C12-E11)+E11)</f>
        <v>198.90333333333331</v>
      </c>
      <c r="F12" s="6">
        <f>IF(COUNTA($C$7:C12)&lt;=$F$2,AVERAGE($C$7:C12),$F$3*(C12-F11)+F11)</f>
        <v>198.90333333333331</v>
      </c>
      <c r="G12" s="6"/>
      <c r="H12" s="6"/>
      <c r="I12" s="6"/>
    </row>
    <row r="13" spans="2:12" x14ac:dyDescent="0.35">
      <c r="B13" s="5">
        <v>45483</v>
      </c>
      <c r="C13" s="6">
        <v>199.79</v>
      </c>
      <c r="D13" s="6">
        <f>IF(COUNTA($C$7:$C13)&lt;=D$2,AVERAGE($C$7:$C13),D$3*($C10-$D9)+$D9)</f>
        <v>199.02999999999997</v>
      </c>
      <c r="E13" s="6">
        <f>IF(COUNTA($C$7:C13)&lt;=$E$2,AVERAGE($C$7:C13),$E$3*(C13-E12)+E12)</f>
        <v>199.02999999999997</v>
      </c>
      <c r="F13" s="6">
        <f>IF(COUNTA($C$7:C13)&lt;=$F$2,AVERAGE($C$7:C13),$F$3*(C13-F12)+F12)</f>
        <v>199.02999999999997</v>
      </c>
      <c r="G13" s="6"/>
      <c r="H13" s="6"/>
      <c r="I13" s="6"/>
    </row>
    <row r="14" spans="2:12" x14ac:dyDescent="0.35">
      <c r="B14" s="5">
        <v>45484</v>
      </c>
      <c r="C14" s="6">
        <v>195.05</v>
      </c>
      <c r="D14" s="6">
        <f>IF(COUNTA($C$7:$C14)&lt;=D$2,AVERAGE($C$7:$C14),D$3*($C11-$D10)+$D10)</f>
        <v>198.53249999999997</v>
      </c>
      <c r="E14" s="6">
        <f>IF(COUNTA($C$7:C14)&lt;=$E$2,AVERAGE($C$7:C14),$E$3*(C14-E13)+E13)</f>
        <v>198.53249999999997</v>
      </c>
      <c r="F14" s="6">
        <f>IF(COUNTA($C$7:C14)&lt;=$F$2,AVERAGE($C$7:C14),$F$3*(C14-F13)+F13)</f>
        <v>198.53249999999997</v>
      </c>
      <c r="G14" s="6"/>
      <c r="H14" s="6"/>
      <c r="I14" s="6"/>
    </row>
    <row r="15" spans="2:12" x14ac:dyDescent="0.35">
      <c r="B15" s="5">
        <v>45485</v>
      </c>
      <c r="C15" s="6">
        <v>194.49</v>
      </c>
      <c r="D15" s="6">
        <f>IF(COUNTA($C$7:$C15)&lt;=D$2,AVERAGE($C$7:$C15),D$3*($C12-$D11)+$D11)</f>
        <v>198.08333333333331</v>
      </c>
      <c r="E15" s="6">
        <f>IF(COUNTA($C$7:C15)&lt;=$E$2,AVERAGE($C$7:C15),$E$3*(C15-E14)+E14)</f>
        <v>198.08333333333331</v>
      </c>
      <c r="F15" s="6">
        <f>IF(COUNTA($C$7:C15)&lt;=$F$2,AVERAGE($C$7:C15),$F$3*(C15-F14)+F14)</f>
        <v>198.08333333333331</v>
      </c>
      <c r="G15" s="6"/>
      <c r="H15" s="6"/>
      <c r="I15" s="6"/>
    </row>
    <row r="16" spans="2:12" x14ac:dyDescent="0.35">
      <c r="B16" s="5">
        <v>45488</v>
      </c>
      <c r="C16" s="6">
        <v>192.72</v>
      </c>
      <c r="D16" s="6">
        <f>IF(COUNTA($C$7:$C16)&lt;=D$2,AVERAGE($C$7:$C16),D$3*($C13-$D12)+$D12)</f>
        <v>199.08066666666664</v>
      </c>
      <c r="E16" s="6">
        <f>IF(COUNTA($C$7:C16)&lt;=$E$2,AVERAGE($C$7:C16),$E$3*(C16-E15)+E15)</f>
        <v>197.54699999999997</v>
      </c>
      <c r="F16" s="6">
        <f>IF(COUNTA($C$7:C16)&lt;=$F$2,AVERAGE($C$7:C16),$F$3*(C16-F15)+F15)</f>
        <v>197.54699999999997</v>
      </c>
      <c r="G16" s="6"/>
      <c r="H16" s="6"/>
      <c r="I16" s="6"/>
    </row>
    <row r="17" spans="2:9" x14ac:dyDescent="0.35">
      <c r="B17" s="5">
        <v>45489</v>
      </c>
      <c r="C17" s="6">
        <v>193.02</v>
      </c>
      <c r="D17" s="6">
        <f>IF(COUNTA($C$7:$C17)&lt;=D$2,AVERAGE($C$7:$C17),D$3*($C14-$D13)+$D13)</f>
        <v>198.23399999999998</v>
      </c>
      <c r="E17" s="6">
        <f>IF(COUNTA($C$7:C17)&lt;=$E$2,AVERAGE($C$7:C17),$E$3*(C17-E16)+E16)</f>
        <v>197.13545454545454</v>
      </c>
      <c r="F17" s="6">
        <f>IF(COUNTA($C$7:C17)&lt;=$F$2,AVERAGE($C$7:C17),$F$3*(C17-F16)+F16)</f>
        <v>197.13545454545454</v>
      </c>
      <c r="G17" s="6"/>
      <c r="H17" s="6"/>
      <c r="I17" s="6"/>
    </row>
    <row r="18" spans="2:9" x14ac:dyDescent="0.35">
      <c r="B18" s="5">
        <v>45490</v>
      </c>
      <c r="C18" s="6">
        <v>187.93</v>
      </c>
      <c r="D18" s="6">
        <f>IF(COUNTA($C$7:$C18)&lt;=D$2,AVERAGE($C$7:$C18),D$3*($C15-$D14)+$D14)</f>
        <v>197.72399999999999</v>
      </c>
      <c r="E18" s="6">
        <f>IF(COUNTA($C$7:C18)&lt;=$E$2,AVERAGE($C$7:C18),$E$3*(C18-E17)+E17)</f>
        <v>196.36833333333331</v>
      </c>
      <c r="F18" s="6">
        <f>IF(COUNTA($C$7:C18)&lt;=$F$2,AVERAGE($C$7:C18),$F$3*(C18-F17)+F17)</f>
        <v>196.36833333333331</v>
      </c>
      <c r="G18" s="6"/>
      <c r="H18" s="6"/>
      <c r="I18" s="6"/>
    </row>
    <row r="19" spans="2:9" x14ac:dyDescent="0.35">
      <c r="B19" s="5">
        <v>45491</v>
      </c>
      <c r="C19" s="6">
        <v>183.75</v>
      </c>
      <c r="D19" s="6">
        <f>IF(COUNTA($C$7:$C19)&lt;=D$2,AVERAGE($C$7:$C19),D$3*($C16-$D15)+$D15)</f>
        <v>197.01066666666665</v>
      </c>
      <c r="E19" s="6">
        <f>IF(COUNTA($C$7:C19)&lt;=$E$2,AVERAGE($C$7:C19),$E$3*(C19-E18)+E18)</f>
        <v>194.42705128205125</v>
      </c>
      <c r="F19" s="6">
        <f>IF(COUNTA($C$7:C19)&lt;=$F$2,AVERAGE($C$7:C19),$F$3*(C19-F18)+F18)</f>
        <v>195.39769230769227</v>
      </c>
      <c r="G19" s="6">
        <f>E19-F19</f>
        <v>-0.97064102564101518</v>
      </c>
      <c r="H19" s="6">
        <f>IF(COUNTA($G$7:G19)&lt;=$H$2,AVERAGE($G$7:G19),$H$3*(G19-H18)+H18)</f>
        <v>-0.97064102564101518</v>
      </c>
      <c r="I19" s="6">
        <f>G19-H1967</f>
        <v>-0.97064102564101518</v>
      </c>
    </row>
    <row r="20" spans="2:9" x14ac:dyDescent="0.35">
      <c r="B20" s="5">
        <v>45492</v>
      </c>
      <c r="C20" s="6">
        <v>183.13</v>
      </c>
      <c r="D20" s="6">
        <f>IF(COUNTA($C$7:$C20)&lt;=D$2,AVERAGE($C$7:$C20),D$3*($C17-$D16)+$D16)</f>
        <v>197.86853333333332</v>
      </c>
      <c r="E20" s="6">
        <f>IF(COUNTA($C$7:C20)&lt;=$E$2,AVERAGE($C$7:C20),$E$3*(C20-E19)+E19)</f>
        <v>192.68904339250491</v>
      </c>
      <c r="F20" s="6">
        <f>IF(COUNTA($C$7:C20)&lt;=$F$2,AVERAGE($C$7:C20),$F$3*(C20-F19)+F19)</f>
        <v>194.52142857142854</v>
      </c>
      <c r="G20" s="6">
        <f t="shared" ref="G20:G83" si="0">E20-F20</f>
        <v>-1.8323851789236301</v>
      </c>
      <c r="H20" s="6">
        <f>IF(COUNTA($G$7:G20)&lt;=$H$2,AVERAGE($G$7:G20),$H$3*(G20-H19)+H19)</f>
        <v>-1.4015131022823226</v>
      </c>
      <c r="I20" s="6">
        <f t="shared" ref="I20:I83" si="1">G20-H20</f>
        <v>-0.43087207664130744</v>
      </c>
    </row>
    <row r="21" spans="2:9" x14ac:dyDescent="0.35">
      <c r="B21" s="5">
        <v>45495</v>
      </c>
      <c r="C21" s="6">
        <v>182.55</v>
      </c>
      <c r="D21" s="6">
        <f>IF(COUNTA($C$7:$C21)&lt;=D$2,AVERAGE($C$7:$C21),D$3*($C18-$D17)+$D17)</f>
        <v>196.17319999999998</v>
      </c>
      <c r="E21" s="6">
        <f>IF(COUNTA($C$7:C21)&lt;=$E$2,AVERAGE($C$7:C21),$E$3*(C21-E20)+E20)</f>
        <v>191.12919056288877</v>
      </c>
      <c r="F21" s="6">
        <f>IF(COUNTA($C$7:C21)&lt;=$F$2,AVERAGE($C$7:C21),$F$3*(C21-F20)+F20)</f>
        <v>193.72333333333333</v>
      </c>
      <c r="G21" s="6">
        <f t="shared" si="0"/>
        <v>-2.594142770444563</v>
      </c>
      <c r="H21" s="6">
        <f>IF(COUNTA($G$7:G21)&lt;=$H$2,AVERAGE($G$7:G21),$H$3*(G21-H20)+H20)</f>
        <v>-1.7990563250030693</v>
      </c>
      <c r="I21" s="6">
        <f t="shared" si="1"/>
        <v>-0.79508644544149365</v>
      </c>
    </row>
    <row r="22" spans="2:9" x14ac:dyDescent="0.35">
      <c r="B22" s="5">
        <v>45496</v>
      </c>
      <c r="C22" s="6">
        <v>186.41</v>
      </c>
      <c r="D22" s="6">
        <f>IF(COUNTA($C$7:$C22)&lt;=D$2,AVERAGE($C$7:$C22),D$3*($C19-$D18)+$D18)</f>
        <v>194.92919999999998</v>
      </c>
      <c r="E22" s="6">
        <f>IF(COUNTA($C$7:C22)&lt;=$E$2,AVERAGE($C$7:C22),$E$3*(C22-E21)+E21)</f>
        <v>190.40316124552126</v>
      </c>
      <c r="F22" s="6">
        <f>IF(COUNTA($C$7:C22)&lt;=$F$2,AVERAGE($C$7:C22),$F$3*(C22-F21)+F21)</f>
        <v>193.26624999999999</v>
      </c>
      <c r="G22" s="6">
        <f t="shared" si="0"/>
        <v>-2.8630887544787242</v>
      </c>
      <c r="H22" s="6">
        <f>IF(COUNTA($G$7:G22)&lt;=$H$2,AVERAGE($G$7:G22),$H$3*(G22-H21)+H21)</f>
        <v>-2.0650644323719831</v>
      </c>
      <c r="I22" s="6">
        <f t="shared" si="1"/>
        <v>-0.79802432210674112</v>
      </c>
    </row>
    <row r="23" spans="2:9" x14ac:dyDescent="0.35">
      <c r="B23" s="5">
        <v>45497</v>
      </c>
      <c r="C23" s="6">
        <v>180.83</v>
      </c>
      <c r="D23" s="6">
        <f>IF(COUNTA($C$7:$C23)&lt;=D$2,AVERAGE($C$7:$C23),D$3*($C20-$D19)+$D19)</f>
        <v>194.23453333333333</v>
      </c>
      <c r="E23" s="6">
        <f>IF(COUNTA($C$7:C23)&lt;=$E$2,AVERAGE($C$7:C23),$E$3*(C23-E22)+E22)</f>
        <v>188.93036720774876</v>
      </c>
      <c r="F23" s="6">
        <f>IF(COUNTA($C$7:C23)&lt;=$F$2,AVERAGE($C$7:C23),$F$3*(C23-F22)+F22)</f>
        <v>192.53470588235291</v>
      </c>
      <c r="G23" s="6">
        <f t="shared" si="0"/>
        <v>-3.6043386746041506</v>
      </c>
      <c r="H23" s="6">
        <f>IF(COUNTA($G$7:G23)&lt;=$H$2,AVERAGE($G$7:G23),$H$3*(G23-H22)+H22)</f>
        <v>-2.3729192808184165</v>
      </c>
      <c r="I23" s="6">
        <f t="shared" si="1"/>
        <v>-1.2314193937857341</v>
      </c>
    </row>
    <row r="24" spans="2:9" x14ac:dyDescent="0.35">
      <c r="B24" s="5">
        <v>45498</v>
      </c>
      <c r="C24" s="6">
        <v>179.85</v>
      </c>
      <c r="D24" s="6">
        <f>IF(COUNTA($C$7:$C24)&lt;=D$2,AVERAGE($C$7:$C24),D$3*($C21-$D20)+$D20)</f>
        <v>194.80482666666666</v>
      </c>
      <c r="E24" s="6">
        <f>IF(COUNTA($C$7:C24)&lt;=$E$2,AVERAGE($C$7:C24),$E$3*(C24-E23)+E23)</f>
        <v>187.53338763732586</v>
      </c>
      <c r="F24" s="6">
        <f>IF(COUNTA($C$7:C24)&lt;=$F$2,AVERAGE($C$7:C24),$F$3*(C24-F23)+F23)</f>
        <v>191.82999999999998</v>
      </c>
      <c r="G24" s="6">
        <f t="shared" si="0"/>
        <v>-4.2966123626741251</v>
      </c>
      <c r="H24" s="6">
        <f>IF(COUNTA($G$7:G24)&lt;=$H$2,AVERAGE($G$7:G24),$H$3*(G24-H23)+H23)</f>
        <v>-2.6935347944610348</v>
      </c>
      <c r="I24" s="6">
        <f t="shared" si="1"/>
        <v>-1.6030775682130902</v>
      </c>
    </row>
    <row r="25" spans="2:9" x14ac:dyDescent="0.35">
      <c r="B25" s="5">
        <v>45499</v>
      </c>
      <c r="C25" s="6">
        <v>182.5</v>
      </c>
      <c r="D25" s="6">
        <f>IF(COUNTA($C$7:$C25)&lt;=D$2,AVERAGE($C$7:$C25),D$3*($C22-$D21)+$D21)</f>
        <v>194.22055999999998</v>
      </c>
      <c r="E25" s="6">
        <f>IF(COUNTA($C$7:C25)&lt;=$E$2,AVERAGE($C$7:C25),$E$3*(C25-E24)+E24)</f>
        <v>186.75902030850651</v>
      </c>
      <c r="F25" s="6">
        <f>IF(COUNTA($C$7:C25)&lt;=$F$2,AVERAGE($C$7:C25),$F$3*(C25-F24)+F24)</f>
        <v>191.33894736842103</v>
      </c>
      <c r="G25" s="6">
        <f t="shared" si="0"/>
        <v>-4.5799270599145245</v>
      </c>
      <c r="H25" s="6">
        <f>IF(COUNTA($G$7:G25)&lt;=$H$2,AVERAGE($G$7:G25),$H$3*(G25-H24)+H24)</f>
        <v>-2.9630194038115332</v>
      </c>
      <c r="I25" s="6">
        <f t="shared" si="1"/>
        <v>-1.6169076561029914</v>
      </c>
    </row>
    <row r="26" spans="2:9" x14ac:dyDescent="0.35">
      <c r="B26" s="5">
        <v>45502</v>
      </c>
      <c r="C26" s="6">
        <v>183.2</v>
      </c>
      <c r="D26" s="6">
        <f>IF(COUNTA($C$7:$C26)&lt;=D$2,AVERAGE($C$7:$C26),D$3*($C23-$D22)+$D22)</f>
        <v>192.10935999999998</v>
      </c>
      <c r="E26" s="6">
        <f>IF(COUNTA($C$7:C26)&lt;=$E$2,AVERAGE($C$7:C26),$E$3*(C26-E25)+E25)</f>
        <v>186.21147872258243</v>
      </c>
      <c r="F26" s="6">
        <f>IF(COUNTA($C$7:C26)&lt;=$F$2,AVERAGE($C$7:C26),$F$3*(C26-F25)+F25)</f>
        <v>190.93199999999996</v>
      </c>
      <c r="G26" s="6">
        <f t="shared" si="0"/>
        <v>-4.7205212774175322</v>
      </c>
      <c r="H26" s="6">
        <f>IF(COUNTA($G$7:G26)&lt;=$H$2,AVERAGE($G$7:G26),$H$3*(G26-H25)+H25)</f>
        <v>-3.1827071380122831</v>
      </c>
      <c r="I26" s="6">
        <f t="shared" si="1"/>
        <v>-1.5378141394052491</v>
      </c>
    </row>
    <row r="27" spans="2:9" x14ac:dyDescent="0.35">
      <c r="B27" s="5">
        <v>45503</v>
      </c>
      <c r="C27" s="6">
        <v>181.71</v>
      </c>
      <c r="D27" s="6">
        <f>IF(COUNTA($C$7:$C27)&lt;=D$2,AVERAGE($C$7:$C27),D$3*($C24-$D23)+$D23)</f>
        <v>191.35762666666668</v>
      </c>
      <c r="E27" s="6">
        <f>IF(COUNTA($C$7:C27)&lt;=$E$2,AVERAGE($C$7:C27),$E$3*(C27-E26)+E26)</f>
        <v>185.51894353449282</v>
      </c>
      <c r="F27" s="6">
        <f>IF(COUNTA($C$7:C27)&lt;=$F$2,AVERAGE($C$7:C27),$F$3*(C27-F26)+F26)</f>
        <v>190.4928571428571</v>
      </c>
      <c r="G27" s="6">
        <f t="shared" si="0"/>
        <v>-4.9739136083642848</v>
      </c>
      <c r="H27" s="6">
        <f>IF(COUNTA($G$7:G27)&lt;=$H$2,AVERAGE($G$7:G27),$H$3*(G27-H26)+H26)</f>
        <v>-3.3817300791625056</v>
      </c>
      <c r="I27" s="6">
        <f t="shared" si="1"/>
        <v>-1.5921835292017792</v>
      </c>
    </row>
    <row r="28" spans="2:9" x14ac:dyDescent="0.35">
      <c r="B28" s="5">
        <v>45504</v>
      </c>
      <c r="C28" s="6">
        <v>186.98</v>
      </c>
      <c r="D28" s="6">
        <f>IF(COUNTA($C$7:$C28)&lt;=D$2,AVERAGE($C$7:$C28),D$3*($C25-$D24)+$D24)</f>
        <v>192.34386133333334</v>
      </c>
      <c r="E28" s="6">
        <f>IF(COUNTA($C$7:C28)&lt;=$E$2,AVERAGE($C$7:C28),$E$3*(C28-E27)+E27)</f>
        <v>185.74372145226315</v>
      </c>
      <c r="F28" s="6">
        <f>IF(COUNTA($C$7:C28)&lt;=$F$2,AVERAGE($C$7:C28),$F$3*(C28-F27)+F27)</f>
        <v>190.33318181818177</v>
      </c>
      <c r="G28" s="6">
        <f t="shared" si="0"/>
        <v>-4.5894603659186259</v>
      </c>
      <c r="H28" s="6">
        <f>IF(COUNTA($G$7:G28)&lt;=$H$2,AVERAGE($G$7:G28),$H$3*(G28-H27)+H27)</f>
        <v>-3.6232761365137298</v>
      </c>
      <c r="I28" s="6">
        <f t="shared" si="1"/>
        <v>-0.96618422940489612</v>
      </c>
    </row>
    <row r="29" spans="2:9" x14ac:dyDescent="0.35">
      <c r="B29" s="5">
        <v>45505</v>
      </c>
      <c r="C29" s="6">
        <v>184.07</v>
      </c>
      <c r="D29" s="6">
        <f>IF(COUNTA($C$7:$C29)&lt;=D$2,AVERAGE($C$7:$C29),D$3*($C26-$D25)+$D25)</f>
        <v>192.01644799999997</v>
      </c>
      <c r="E29" s="6">
        <f>IF(COUNTA($C$7:C29)&lt;=$E$2,AVERAGE($C$7:C29),$E$3*(C29-E28)+E28)</f>
        <v>185.48622584422267</v>
      </c>
      <c r="F29" s="6">
        <f>IF(COUNTA($C$7:C29)&lt;=$F$2,AVERAGE($C$7:C29),$F$3*(C29-F28)+F28)</f>
        <v>190.06086956521733</v>
      </c>
      <c r="G29" s="6">
        <f t="shared" si="0"/>
        <v>-4.5746437209946578</v>
      </c>
      <c r="H29" s="6">
        <f>IF(COUNTA($G$7:G29)&lt;=$H$2,AVERAGE($G$7:G29),$H$3*(G29-H28)+H28)</f>
        <v>-3.8135496534099156</v>
      </c>
      <c r="I29" s="6">
        <f t="shared" si="1"/>
        <v>-0.76109406758474218</v>
      </c>
    </row>
    <row r="30" spans="2:9" x14ac:dyDescent="0.35">
      <c r="B30" s="5">
        <v>45506</v>
      </c>
      <c r="C30" s="6">
        <v>167.9</v>
      </c>
      <c r="D30" s="6">
        <f>IF(COUNTA($C$7:$C30)&lt;=D$2,AVERAGE($C$7:$C30),D$3*($C27-$D26)+$D26)</f>
        <v>190.02948799999999</v>
      </c>
      <c r="E30" s="6">
        <f>IF(COUNTA($C$7:C30)&lt;=$E$2,AVERAGE($C$7:C30),$E$3*(C30-E29)+E29)</f>
        <v>182.78065263741919</v>
      </c>
      <c r="F30" s="6">
        <f>IF(COUNTA($C$7:C30)&lt;=$F$2,AVERAGE($C$7:C30),$F$3*(C30-F29)+F29)</f>
        <v>189.13749999999993</v>
      </c>
      <c r="G30" s="6">
        <f t="shared" si="0"/>
        <v>-6.3568473625807371</v>
      </c>
      <c r="H30" s="6">
        <f>IF(COUNTA($G$7:G30)&lt;=$H$2,AVERAGE($G$7:G30),$H$3*(G30-H29)+H29)</f>
        <v>-4.3222091952440795</v>
      </c>
      <c r="I30" s="6">
        <f t="shared" si="1"/>
        <v>-2.0346381673366576</v>
      </c>
    </row>
    <row r="31" spans="2:9" x14ac:dyDescent="0.35">
      <c r="B31" s="5">
        <v>45509</v>
      </c>
      <c r="C31" s="6">
        <v>161.02000000000001</v>
      </c>
      <c r="D31" s="6">
        <f>IF(COUNTA($C$7:$C31)&lt;=D$2,AVERAGE($C$7:$C31),D$3*($C28-$D27)+$D27)</f>
        <v>190.48210133333333</v>
      </c>
      <c r="E31" s="6">
        <f>IF(COUNTA($C$7:C31)&lt;=$E$2,AVERAGE($C$7:C31),$E$3*(C31-E30)+E30)</f>
        <v>179.43285992397008</v>
      </c>
      <c r="F31" s="6">
        <f>IF(COUNTA($C$7:C31)&lt;=$F$2,AVERAGE($C$7:C31),$F$3*(C31-F30)+F30)</f>
        <v>188.01279999999994</v>
      </c>
      <c r="G31" s="6">
        <f t="shared" si="0"/>
        <v>-8.5799400760298568</v>
      </c>
      <c r="H31" s="6">
        <f>IF(COUNTA($G$7:G31)&lt;=$H$2,AVERAGE($G$7:G31),$H$3*(G31-H30)+H30)</f>
        <v>-5.173755371401235</v>
      </c>
      <c r="I31" s="6">
        <f t="shared" si="1"/>
        <v>-3.4061847046286218</v>
      </c>
    </row>
    <row r="32" spans="2:9" x14ac:dyDescent="0.35">
      <c r="B32" s="5">
        <v>45510</v>
      </c>
      <c r="C32" s="6">
        <v>161.93</v>
      </c>
      <c r="D32" s="6">
        <f>IF(COUNTA($C$7:$C32)&lt;=D$2,AVERAGE($C$7:$C32),D$3*($C29-$D28)+$D28)</f>
        <v>190.68908906666667</v>
      </c>
      <c r="E32" s="6">
        <f>IF(COUNTA($C$7:C32)&lt;=$E$2,AVERAGE($C$7:C32),$E$3*(C32-E31)+E31)</f>
        <v>176.74011224335931</v>
      </c>
      <c r="F32" s="6">
        <f>IF(COUNTA($C$7:C32)&lt;=$F$2,AVERAGE($C$7:C32),$F$3*(C32-F31)+F31)</f>
        <v>187.00961538461536</v>
      </c>
      <c r="G32" s="6">
        <f t="shared" si="0"/>
        <v>-10.269503141256052</v>
      </c>
      <c r="H32" s="6">
        <f>IF(COUNTA($G$7:G32)&lt;=$H$2,AVERAGE($G$7:G32),$H$3*(G32-H31)+H31)</f>
        <v>-6.1929049253721988</v>
      </c>
      <c r="I32" s="6">
        <f t="shared" si="1"/>
        <v>-4.0765982158838536</v>
      </c>
    </row>
    <row r="33" spans="2:9" x14ac:dyDescent="0.35">
      <c r="B33" s="5">
        <v>45511</v>
      </c>
      <c r="C33" s="6">
        <v>162.77000000000001</v>
      </c>
      <c r="D33" s="6">
        <f>IF(COUNTA($C$7:$C33)&lt;=D$2,AVERAGE($C$7:$C33),D$3*($C30-$D29)+$D29)</f>
        <v>187.19315839999999</v>
      </c>
      <c r="E33" s="6">
        <f>IF(COUNTA($C$7:C33)&lt;=$E$2,AVERAGE($C$7:C33),$E$3*(C33-E32)+E32)</f>
        <v>174.59086420591942</v>
      </c>
      <c r="F33" s="6">
        <f>IF(COUNTA($C$7:C33)&lt;=$F$2,AVERAGE($C$7:C33),$F$3*(C33-F32)+F32)</f>
        <v>185.21408831908829</v>
      </c>
      <c r="G33" s="6">
        <f t="shared" si="0"/>
        <v>-10.623224113168874</v>
      </c>
      <c r="H33" s="6">
        <f>IF(COUNTA($G$7:G33)&lt;=$H$2,AVERAGE($G$7:G33),$H$3*(G33-H32)+H32)</f>
        <v>-7.0789687629315337</v>
      </c>
      <c r="I33" s="6">
        <f t="shared" si="1"/>
        <v>-3.5442553502373402</v>
      </c>
    </row>
    <row r="34" spans="2:9" x14ac:dyDescent="0.35">
      <c r="B34" s="5">
        <v>45512</v>
      </c>
      <c r="C34" s="6">
        <v>165.8</v>
      </c>
      <c r="D34" s="6">
        <f>IF(COUNTA($C$7:$C34)&lt;=D$2,AVERAGE($C$7:$C34),D$3*($C31-$D30)+$D30)</f>
        <v>184.2275904</v>
      </c>
      <c r="E34" s="6">
        <f>IF(COUNTA($C$7:C34)&lt;=$E$2,AVERAGE($C$7:C34),$E$3*(C34-E33)+E33)</f>
        <v>173.23842355885489</v>
      </c>
      <c r="F34" s="6">
        <f>IF(COUNTA($C$7:C34)&lt;=$F$2,AVERAGE($C$7:C34),$F$3*(C34-F33)+F33)</f>
        <v>183.77600770285952</v>
      </c>
      <c r="G34" s="6">
        <f t="shared" si="0"/>
        <v>-10.537584144004626</v>
      </c>
      <c r="H34" s="6">
        <f>IF(COUNTA($G$7:G34)&lt;=$H$2,AVERAGE($G$7:G34),$H$3*(G34-H33)+H33)</f>
        <v>-7.7706918391461519</v>
      </c>
      <c r="I34" s="6">
        <f t="shared" si="1"/>
        <v>-2.7668923048584739</v>
      </c>
    </row>
    <row r="35" spans="2:9" x14ac:dyDescent="0.35">
      <c r="B35" s="5">
        <v>45513</v>
      </c>
      <c r="C35" s="6">
        <v>166.94</v>
      </c>
      <c r="D35" s="6">
        <f>IF(COUNTA($C$7:$C35)&lt;=D$2,AVERAGE($C$7:$C35),D$3*($C32-$D31)+$D31)</f>
        <v>184.77168106666667</v>
      </c>
      <c r="E35" s="6">
        <f>IF(COUNTA($C$7:C35)&lt;=$E$2,AVERAGE($C$7:C35),$E$3*(C35-E34)+E34)</f>
        <v>172.26943531903106</v>
      </c>
      <c r="F35" s="6">
        <f>IF(COUNTA($C$7:C35)&lt;=$F$2,AVERAGE($C$7:C35),$F$3*(C35-F34)+F34)</f>
        <v>182.52889602116622</v>
      </c>
      <c r="G35" s="6">
        <f t="shared" si="0"/>
        <v>-10.259460702135158</v>
      </c>
      <c r="H35" s="6">
        <f>IF(COUNTA($G$7:G35)&lt;=$H$2,AVERAGE($G$7:G35),$H$3*(G35-H34)+H34)</f>
        <v>-8.2684456117439531</v>
      </c>
      <c r="I35" s="6">
        <f t="shared" si="1"/>
        <v>-1.9910150903912047</v>
      </c>
    </row>
    <row r="36" spans="2:9" x14ac:dyDescent="0.35">
      <c r="B36" s="5">
        <v>45516</v>
      </c>
      <c r="C36" s="6">
        <v>166.8</v>
      </c>
      <c r="D36" s="6">
        <f>IF(COUNTA($C$7:$C36)&lt;=D$2,AVERAGE($C$7:$C36),D$3*($C33-$D32)+$D32)</f>
        <v>185.10527125333334</v>
      </c>
      <c r="E36" s="6">
        <f>IF(COUNTA($C$7:C36)&lt;=$E$2,AVERAGE($C$7:C36),$E$3*(C36-E35)+E35)</f>
        <v>171.42798373148781</v>
      </c>
      <c r="F36" s="6">
        <f>IF(COUNTA($C$7:C36)&lt;=$F$2,AVERAGE($C$7:C36),$F$3*(C36-F35)+F35)</f>
        <v>181.36379261219093</v>
      </c>
      <c r="G36" s="6">
        <f t="shared" si="0"/>
        <v>-9.9358088807031208</v>
      </c>
      <c r="H36" s="6">
        <f>IF(COUNTA($G$7:G36)&lt;=$H$2,AVERAGE($G$7:G36),$H$3*(G36-H35)+H35)</f>
        <v>-8.6019182655357866</v>
      </c>
      <c r="I36" s="6">
        <f t="shared" si="1"/>
        <v>-1.3338906151673342</v>
      </c>
    </row>
    <row r="37" spans="2:9" x14ac:dyDescent="0.35">
      <c r="B37" s="5">
        <v>45517</v>
      </c>
      <c r="C37" s="6">
        <v>170.23</v>
      </c>
      <c r="D37" s="6">
        <f>IF(COUNTA($C$7:$C37)&lt;=D$2,AVERAGE($C$7:$C37),D$3*($C34-$D33)+$D33)</f>
        <v>182.91452672</v>
      </c>
      <c r="E37" s="6">
        <f>IF(COUNTA($C$7:C37)&lt;=$E$2,AVERAGE($C$7:C37),$E$3*(C37-E36)+E36)</f>
        <v>171.24367854202814</v>
      </c>
      <c r="F37" s="6">
        <f>IF(COUNTA($C$7:C37)&lt;=$F$2,AVERAGE($C$7:C37),$F$3*(C37-F36)+F36)</f>
        <v>180.53906723351011</v>
      </c>
      <c r="G37" s="6">
        <f t="shared" si="0"/>
        <v>-9.2953886914819748</v>
      </c>
      <c r="H37" s="6">
        <f>IF(COUNTA($G$7:G37)&lt;=$H$2,AVERAGE($G$7:G37),$H$3*(G37-H36)+H36)</f>
        <v>-8.7406123507250246</v>
      </c>
      <c r="I37" s="6">
        <f t="shared" si="1"/>
        <v>-0.55477634075695015</v>
      </c>
    </row>
    <row r="38" spans="2:9" x14ac:dyDescent="0.35">
      <c r="B38" s="5">
        <v>45518</v>
      </c>
      <c r="C38" s="6">
        <v>170.1</v>
      </c>
      <c r="D38" s="6">
        <f>IF(COUNTA($C$7:$C38)&lt;=D$2,AVERAGE($C$7:$C38),D$3*($C35-$D34)+$D34)</f>
        <v>180.77007232</v>
      </c>
      <c r="E38" s="6">
        <f>IF(COUNTA($C$7:C38)&lt;=$E$2,AVERAGE($C$7:C38),$E$3*(C38-E37)+E37)</f>
        <v>171.06772799710072</v>
      </c>
      <c r="F38" s="6">
        <f>IF(COUNTA($C$7:C38)&lt;=$F$2,AVERAGE($C$7:C38),$F$3*(C38-F37)+F37)</f>
        <v>179.76580299399083</v>
      </c>
      <c r="G38" s="6">
        <f t="shared" si="0"/>
        <v>-8.6980749968901137</v>
      </c>
      <c r="H38" s="6">
        <f>IF(COUNTA($G$7:G38)&lt;=$H$2,AVERAGE($G$7:G38),$H$3*(G38-H37)+H37)</f>
        <v>-8.7321048799580421</v>
      </c>
      <c r="I38" s="6">
        <f t="shared" si="1"/>
        <v>3.4029883067928424E-2</v>
      </c>
    </row>
    <row r="39" spans="2:9" x14ac:dyDescent="0.35">
      <c r="B39" s="5">
        <v>45519</v>
      </c>
      <c r="C39" s="6">
        <v>177.59</v>
      </c>
      <c r="D39" s="6">
        <f>IF(COUNTA($C$7:$C39)&lt;=D$2,AVERAGE($C$7:$C39),D$3*($C36-$D35)+$D35)</f>
        <v>181.17734485333335</v>
      </c>
      <c r="E39" s="6">
        <f>IF(COUNTA($C$7:C39)&lt;=$E$2,AVERAGE($C$7:C39),$E$3*(C39-E38)+E38)</f>
        <v>172.07115445908522</v>
      </c>
      <c r="F39" s="6">
        <f>IF(COUNTA($C$7:C39)&lt;=$F$2,AVERAGE($C$7:C39),$F$3*(C39-F38)+F38)</f>
        <v>179.60463240184336</v>
      </c>
      <c r="G39" s="6">
        <f t="shared" si="0"/>
        <v>-7.5334779427581395</v>
      </c>
      <c r="H39" s="6">
        <f>IF(COUNTA($G$7:G39)&lt;=$H$2,AVERAGE($G$7:G39),$H$3*(G39-H38)+H38)</f>
        <v>-8.4923794925180616</v>
      </c>
      <c r="I39" s="6">
        <f t="shared" si="1"/>
        <v>0.95890154975992203</v>
      </c>
    </row>
    <row r="40" spans="2:9" x14ac:dyDescent="0.35">
      <c r="B40" s="5">
        <v>45520</v>
      </c>
      <c r="C40" s="6">
        <v>177.06</v>
      </c>
      <c r="D40" s="6">
        <f>IF(COUNTA($C$7:$C40)&lt;=D$2,AVERAGE($C$7:$C40),D$3*($C37-$D36)+$D36)</f>
        <v>182.13021700266668</v>
      </c>
      <c r="E40" s="6">
        <f>IF(COUNTA($C$7:C40)&lt;=$E$2,AVERAGE($C$7:C40),$E$3*(C40-E39)+E39)</f>
        <v>172.83866915768749</v>
      </c>
      <c r="F40" s="6">
        <f>IF(COUNTA($C$7:C40)&lt;=$F$2,AVERAGE($C$7:C40),$F$3*(C40-F39)+F39)</f>
        <v>179.41614111281794</v>
      </c>
      <c r="G40" s="6">
        <f t="shared" si="0"/>
        <v>-6.5774719551304486</v>
      </c>
      <c r="H40" s="6">
        <f>IF(COUNTA($G$7:G40)&lt;=$H$2,AVERAGE($G$7:G40),$H$3*(G40-H39)+H39)</f>
        <v>-8.1093979850405393</v>
      </c>
      <c r="I40" s="6">
        <f t="shared" si="1"/>
        <v>1.5319260299100907</v>
      </c>
    </row>
    <row r="41" spans="2:9" x14ac:dyDescent="0.35">
      <c r="B41" s="5">
        <v>45523</v>
      </c>
      <c r="C41" s="6">
        <v>178.22</v>
      </c>
      <c r="D41" s="6">
        <f>IF(COUNTA($C$7:$C41)&lt;=D$2,AVERAGE($C$7:$C41),D$3*($C38-$D37)+$D37)</f>
        <v>180.351621376</v>
      </c>
      <c r="E41" s="6">
        <f>IF(COUNTA($C$7:C41)&lt;=$E$2,AVERAGE($C$7:C41),$E$3*(C41-E40)+E40)</f>
        <v>173.66656621035096</v>
      </c>
      <c r="F41" s="6">
        <f>IF(COUNTA($C$7:C41)&lt;=$F$2,AVERAGE($C$7:C41),$F$3*(C41-F40)+F40)</f>
        <v>179.32753806742403</v>
      </c>
      <c r="G41" s="6">
        <f t="shared" si="0"/>
        <v>-5.6609718570730649</v>
      </c>
      <c r="H41" s="6">
        <f>IF(COUNTA($G$7:G41)&lt;=$H$2,AVERAGE($G$7:G41),$H$3*(G41-H40)+H40)</f>
        <v>-7.6197127594470446</v>
      </c>
      <c r="I41" s="6">
        <f t="shared" si="1"/>
        <v>1.9587409023739797</v>
      </c>
    </row>
    <row r="42" spans="2:9" x14ac:dyDescent="0.35">
      <c r="B42" s="5">
        <v>45524</v>
      </c>
      <c r="C42" s="6">
        <v>178.88</v>
      </c>
      <c r="D42" s="6">
        <f>IF(COUNTA($C$7:$C42)&lt;=D$2,AVERAGE($C$7:$C42),D$3*($C39-$D38)+$D38)</f>
        <v>180.134057856</v>
      </c>
      <c r="E42" s="6">
        <f>IF(COUNTA($C$7:C42)&lt;=$E$2,AVERAGE($C$7:C42),$E$3*(C42-E41)+E41)</f>
        <v>174.46863294722004</v>
      </c>
      <c r="F42" s="6">
        <f>IF(COUNTA($C$7:C42)&lt;=$F$2,AVERAGE($C$7:C42),$F$3*(C42-F41)+F41)</f>
        <v>179.29438709946669</v>
      </c>
      <c r="G42" s="6">
        <f t="shared" si="0"/>
        <v>-4.8257541522466454</v>
      </c>
      <c r="H42" s="6">
        <f>IF(COUNTA($G$7:G42)&lt;=$H$2,AVERAGE($G$7:G42),$H$3*(G42-H41)+H41)</f>
        <v>-7.0609210380069651</v>
      </c>
      <c r="I42" s="6">
        <f t="shared" si="1"/>
        <v>2.2351668857603197</v>
      </c>
    </row>
    <row r="43" spans="2:9" x14ac:dyDescent="0.35">
      <c r="B43" s="5">
        <v>45525</v>
      </c>
      <c r="C43" s="6">
        <v>180.11</v>
      </c>
      <c r="D43" s="6">
        <f>IF(COUNTA($C$7:$C43)&lt;=D$2,AVERAGE($C$7:$C43),D$3*($C40-$D39)+$D39)</f>
        <v>180.35387588266667</v>
      </c>
      <c r="E43" s="6">
        <f>IF(COUNTA($C$7:C43)&lt;=$E$2,AVERAGE($C$7:C43),$E$3*(C43-E42)+E42)</f>
        <v>175.33653557072466</v>
      </c>
      <c r="F43" s="6">
        <f>IF(COUNTA($C$7:C43)&lt;=$F$2,AVERAGE($C$7:C43),$F$3*(C43-F42)+F42)</f>
        <v>179.35480286987658</v>
      </c>
      <c r="G43" s="6">
        <f t="shared" si="0"/>
        <v>-4.0182672991519155</v>
      </c>
      <c r="H43" s="6">
        <f>IF(COUNTA($G$7:G43)&lt;=$H$2,AVERAGE($G$7:G43),$H$3*(G43-H42)+H42)</f>
        <v>-6.4523902902359556</v>
      </c>
      <c r="I43" s="6">
        <f t="shared" si="1"/>
        <v>2.4341229910840401</v>
      </c>
    </row>
    <row r="44" spans="2:9" x14ac:dyDescent="0.35">
      <c r="B44" s="5">
        <v>45526</v>
      </c>
      <c r="C44" s="6">
        <v>176.13</v>
      </c>
      <c r="D44" s="6">
        <f>IF(COUNTA($C$7:$C44)&lt;=D$2,AVERAGE($C$7:$C44),D$3*($C41-$D40)+$D40)</f>
        <v>181.34817360213336</v>
      </c>
      <c r="E44" s="6">
        <f>IF(COUNTA($C$7:C44)&lt;=$E$2,AVERAGE($C$7:C44),$E$3*(C44-E43)+E43)</f>
        <v>175.45860702138242</v>
      </c>
      <c r="F44" s="6">
        <f>IF(COUNTA($C$7:C44)&lt;=$F$2,AVERAGE($C$7:C44),$F$3*(C44-F43)+F43)</f>
        <v>179.11592858321904</v>
      </c>
      <c r="G44" s="6">
        <f t="shared" si="0"/>
        <v>-3.6573215618366248</v>
      </c>
      <c r="H44" s="6">
        <f>IF(COUNTA($G$7:G44)&lt;=$H$2,AVERAGE($G$7:G44),$H$3*(G44-H43)+H43)</f>
        <v>-5.8933765445560891</v>
      </c>
      <c r="I44" s="6">
        <f t="shared" si="1"/>
        <v>2.2360549827194642</v>
      </c>
    </row>
    <row r="45" spans="2:9" x14ac:dyDescent="0.35">
      <c r="B45" s="5">
        <v>45527</v>
      </c>
      <c r="C45" s="6">
        <v>177.04</v>
      </c>
      <c r="D45" s="6">
        <f>IF(COUNTA($C$7:$C45)&lt;=D$2,AVERAGE($C$7:$C45),D$3*($C42-$D41)+$D41)</f>
        <v>180.05729710079999</v>
      </c>
      <c r="E45" s="6">
        <f>IF(COUNTA($C$7:C45)&lt;=$E$2,AVERAGE($C$7:C45),$E$3*(C45-E44)+E44)</f>
        <v>175.70189824886205</v>
      </c>
      <c r="F45" s="6">
        <f>IF(COUNTA($C$7:C45)&lt;=$F$2,AVERAGE($C$7:C45),$F$3*(C45-F44)+F44)</f>
        <v>178.96215609557319</v>
      </c>
      <c r="G45" s="6">
        <f t="shared" si="0"/>
        <v>-3.2602578467111414</v>
      </c>
      <c r="H45" s="6">
        <f>IF(COUNTA($G$7:G45)&lt;=$H$2,AVERAGE($G$7:G45),$H$3*(G45-H44)+H44)</f>
        <v>-5.3667528049870992</v>
      </c>
      <c r="I45" s="6">
        <f t="shared" si="1"/>
        <v>2.1064949582759578</v>
      </c>
    </row>
    <row r="46" spans="2:9" x14ac:dyDescent="0.35">
      <c r="B46" s="5">
        <v>45530</v>
      </c>
      <c r="C46" s="6">
        <v>175.5</v>
      </c>
      <c r="D46" s="6">
        <f>IF(COUNTA($C$7:$C46)&lt;=D$2,AVERAGE($C$7:$C46),D$3*($C43-$D42)+$D42)</f>
        <v>180.12924628479999</v>
      </c>
      <c r="E46" s="6">
        <f>IF(COUNTA($C$7:C46)&lt;=$E$2,AVERAGE($C$7:C46),$E$3*(C46-E45)+E45)</f>
        <v>175.67083697980635</v>
      </c>
      <c r="F46" s="6">
        <f>IF(COUNTA($C$7:C46)&lt;=$F$2,AVERAGE($C$7:C46),$F$3*(C46-F45)+F45)</f>
        <v>178.7057000884937</v>
      </c>
      <c r="G46" s="6">
        <f t="shared" si="0"/>
        <v>-3.0348631086873468</v>
      </c>
      <c r="H46" s="6">
        <f>IF(COUNTA($G$7:G46)&lt;=$H$2,AVERAGE($G$7:G46),$H$3*(G46-H45)+H45)</f>
        <v>-4.9003748657271489</v>
      </c>
      <c r="I46" s="6">
        <f t="shared" si="1"/>
        <v>1.8655117570398021</v>
      </c>
    </row>
    <row r="47" spans="2:9" x14ac:dyDescent="0.35">
      <c r="B47" s="5">
        <v>45531</v>
      </c>
      <c r="C47" s="6">
        <v>173.12</v>
      </c>
      <c r="D47" s="6">
        <f>IF(COUNTA($C$7:$C47)&lt;=D$2,AVERAGE($C$7:$C47),D$3*($C44-$D43)+$D43)</f>
        <v>179.50910070613332</v>
      </c>
      <c r="E47" s="6">
        <f>IF(COUNTA($C$7:C47)&lt;=$E$2,AVERAGE($C$7:C47),$E$3*(C47-E46)+E46)</f>
        <v>175.27840052137461</v>
      </c>
      <c r="F47" s="6">
        <f>IF(COUNTA($C$7:C47)&lt;=$F$2,AVERAGE($C$7:C47),$F$3*(C47-F46)+F46)</f>
        <v>178.29194452638305</v>
      </c>
      <c r="G47" s="6">
        <f t="shared" si="0"/>
        <v>-3.0135440050084412</v>
      </c>
      <c r="H47" s="6">
        <f>IF(COUNTA($G$7:G47)&lt;=$H$2,AVERAGE($G$7:G47),$H$3*(G47-H46)+H46)</f>
        <v>-4.5230086935834075</v>
      </c>
      <c r="I47" s="6">
        <f t="shared" si="1"/>
        <v>1.5094646885749663</v>
      </c>
    </row>
    <row r="48" spans="2:9" x14ac:dyDescent="0.35">
      <c r="B48" s="5">
        <v>45532</v>
      </c>
      <c r="C48" s="6">
        <v>170.8</v>
      </c>
      <c r="D48" s="6">
        <f>IF(COUNTA($C$7:$C48)&lt;=D$2,AVERAGE($C$7:$C48),D$3*($C45-$D44)+$D44)</f>
        <v>180.48653888170668</v>
      </c>
      <c r="E48" s="6">
        <f>IF(COUNTA($C$7:C48)&lt;=$E$2,AVERAGE($C$7:C48),$E$3*(C48-E47)+E47)</f>
        <v>174.5894158257785</v>
      </c>
      <c r="F48" s="6">
        <f>IF(COUNTA($C$7:C48)&lt;=$F$2,AVERAGE($C$7:C48),$F$3*(C48-F47)+F47)</f>
        <v>177.73698567257691</v>
      </c>
      <c r="G48" s="6">
        <f t="shared" si="0"/>
        <v>-3.1475698467984046</v>
      </c>
      <c r="H48" s="6">
        <f>IF(COUNTA($G$7:G48)&lt;=$H$2,AVERAGE($G$7:G48),$H$3*(G48-H47)+H47)</f>
        <v>-4.2479209242264071</v>
      </c>
      <c r="I48" s="6">
        <f t="shared" si="1"/>
        <v>1.1003510774280025</v>
      </c>
    </row>
    <row r="49" spans="2:9" x14ac:dyDescent="0.35">
      <c r="B49" s="5">
        <v>45533</v>
      </c>
      <c r="C49" s="6">
        <v>172.12</v>
      </c>
      <c r="D49" s="6">
        <f>IF(COUNTA($C$7:$C49)&lt;=D$2,AVERAGE($C$7:$C49),D$3*($C46-$D45)+$D45)</f>
        <v>179.14583768064</v>
      </c>
      <c r="E49" s="6">
        <f>IF(COUNTA($C$7:C49)&lt;=$E$2,AVERAGE($C$7:C49),$E$3*(C49-E48)+E48)</f>
        <v>174.20950569873565</v>
      </c>
      <c r="F49" s="6">
        <f>IF(COUNTA($C$7:C49)&lt;=$F$2,AVERAGE($C$7:C49),$F$3*(C49-F48)+F48)</f>
        <v>177.32091265979344</v>
      </c>
      <c r="G49" s="6">
        <f t="shared" si="0"/>
        <v>-3.1114069610577815</v>
      </c>
      <c r="H49" s="6">
        <f>IF(COUNTA($G$7:G49)&lt;=$H$2,AVERAGE($G$7:G49),$H$3*(G49-H48)+H48)</f>
        <v>-4.0206181315926823</v>
      </c>
      <c r="I49" s="6">
        <f t="shared" si="1"/>
        <v>0.90921117053490086</v>
      </c>
    </row>
    <row r="50" spans="2:9" x14ac:dyDescent="0.35">
      <c r="B50" s="5">
        <v>45534</v>
      </c>
      <c r="C50" s="6">
        <v>178.5</v>
      </c>
      <c r="D50" s="6">
        <f>IF(COUNTA($C$7:$C50)&lt;=D$2,AVERAGE($C$7:$C50),D$3*($C47-$D46)+$D46)</f>
        <v>178.72739702784</v>
      </c>
      <c r="E50" s="6">
        <f>IF(COUNTA($C$7:C50)&lt;=$E$2,AVERAGE($C$7:C50),$E$3*(C50-E49)+E49)</f>
        <v>174.86958174508402</v>
      </c>
      <c r="F50" s="6">
        <f>IF(COUNTA($C$7:C50)&lt;=$F$2,AVERAGE($C$7:C50),$F$3*(C50-F49)+F49)</f>
        <v>177.40825246277171</v>
      </c>
      <c r="G50" s="6">
        <f t="shared" si="0"/>
        <v>-2.5386707176876939</v>
      </c>
      <c r="H50" s="6">
        <f>IF(COUNTA($G$7:G50)&lt;=$H$2,AVERAGE($G$7:G50),$H$3*(G50-H49)+H49)</f>
        <v>-3.7242286488116845</v>
      </c>
      <c r="I50" s="6">
        <f t="shared" si="1"/>
        <v>1.1855579311239905</v>
      </c>
    </row>
    <row r="51" spans="2:9" x14ac:dyDescent="0.35">
      <c r="B51" s="5">
        <v>45538</v>
      </c>
      <c r="C51" s="6">
        <v>176.25</v>
      </c>
      <c r="D51" s="6">
        <f>IF(COUNTA($C$7:$C51)&lt;=D$2,AVERAGE($C$7:$C51),D$3*($C48-$D47)+$D47)</f>
        <v>177.76728056490666</v>
      </c>
      <c r="E51" s="6">
        <f>IF(COUNTA($C$7:C51)&lt;=$E$2,AVERAGE($C$7:C51),$E$3*(C51-E50)+E50)</f>
        <v>175.08195378430187</v>
      </c>
      <c r="F51" s="6">
        <f>IF(COUNTA($C$7:C51)&lt;=$F$2,AVERAGE($C$7:C51),$F$3*(C51-F50)+F50)</f>
        <v>177.32245598404788</v>
      </c>
      <c r="G51" s="6">
        <f t="shared" si="0"/>
        <v>-2.240502199746004</v>
      </c>
      <c r="H51" s="6">
        <f>IF(COUNTA($G$7:G51)&lt;=$H$2,AVERAGE($G$7:G51),$H$3*(G51-H50)+H50)</f>
        <v>-3.4274833589985483</v>
      </c>
      <c r="I51" s="6">
        <f t="shared" si="1"/>
        <v>1.1869811592525443</v>
      </c>
    </row>
    <row r="52" spans="2:9" x14ac:dyDescent="0.35">
      <c r="B52" s="5">
        <v>45539</v>
      </c>
      <c r="C52" s="6">
        <v>173.33</v>
      </c>
      <c r="D52" s="6">
        <f>IF(COUNTA($C$7:$C52)&lt;=D$2,AVERAGE($C$7:$C52),D$3*($C49-$D48)+$D48)</f>
        <v>178.81323110536533</v>
      </c>
      <c r="E52" s="6">
        <f>IF(COUNTA($C$7:C52)&lt;=$E$2,AVERAGE($C$7:C52),$E$3*(C52-E51)+E51)</f>
        <v>174.81242243287082</v>
      </c>
      <c r="F52" s="6">
        <f>IF(COUNTA($C$7:C52)&lt;=$F$2,AVERAGE($C$7:C52),$F$3*(C52-F51)+F51)</f>
        <v>177.02671850374804</v>
      </c>
      <c r="G52" s="6">
        <f t="shared" si="0"/>
        <v>-2.214296070877225</v>
      </c>
      <c r="H52" s="6">
        <f>IF(COUNTA($G$7:G52)&lt;=$H$2,AVERAGE($G$7:G52),$H$3*(G52-H51)+H51)</f>
        <v>-3.1848459013742838</v>
      </c>
      <c r="I52" s="6">
        <f t="shared" si="1"/>
        <v>0.97054983049705879</v>
      </c>
    </row>
    <row r="53" spans="2:9" x14ac:dyDescent="0.35">
      <c r="B53" s="5">
        <v>45540</v>
      </c>
      <c r="C53" s="6">
        <v>177.89</v>
      </c>
      <c r="D53" s="6">
        <f>IF(COUNTA($C$7:$C53)&lt;=D$2,AVERAGE($C$7:$C53),D$3*($C50-$D49)+$D49)</f>
        <v>179.01667014451201</v>
      </c>
      <c r="E53" s="6">
        <f>IF(COUNTA($C$7:C53)&lt;=$E$2,AVERAGE($C$7:C53),$E$3*(C53-E52)+E52)</f>
        <v>175.28589590473683</v>
      </c>
      <c r="F53" s="6">
        <f>IF(COUNTA($C$7:C53)&lt;=$F$2,AVERAGE($C$7:C53),$F$3*(C53-F52)+F52)</f>
        <v>177.09066528124819</v>
      </c>
      <c r="G53" s="6">
        <f t="shared" si="0"/>
        <v>-1.8047693765113593</v>
      </c>
      <c r="H53" s="6">
        <f>IF(COUNTA($G$7:G53)&lt;=$H$2,AVERAGE($G$7:G53),$H$3*(G53-H52)+H52)</f>
        <v>-2.9088305964016987</v>
      </c>
      <c r="I53" s="6">
        <f t="shared" si="1"/>
        <v>1.1040612198903395</v>
      </c>
    </row>
    <row r="54" spans="2:9" x14ac:dyDescent="0.35">
      <c r="B54" s="5">
        <v>45541</v>
      </c>
      <c r="C54" s="6">
        <v>171.39</v>
      </c>
      <c r="D54" s="6">
        <f>IF(COUNTA($C$7:$C54)&lt;=D$2,AVERAGE($C$7:$C54),D$3*($C51-$D50)+$D50)</f>
        <v>178.23191762227199</v>
      </c>
      <c r="E54" s="6">
        <f>IF(COUNTA($C$7:C54)&lt;=$E$2,AVERAGE($C$7:C54),$E$3*(C54-E53)+E53)</f>
        <v>174.68652730400808</v>
      </c>
      <c r="F54" s="6">
        <f>IF(COUNTA($C$7:C54)&lt;=$F$2,AVERAGE($C$7:C54),$F$3*(C54-F53)+F53)</f>
        <v>176.66839377893351</v>
      </c>
      <c r="G54" s="6">
        <f t="shared" si="0"/>
        <v>-1.9818664749254253</v>
      </c>
      <c r="H54" s="6">
        <f>IF(COUNTA($G$7:G54)&lt;=$H$2,AVERAGE($G$7:G54),$H$3*(G54-H53)+H53)</f>
        <v>-2.7234377721064442</v>
      </c>
      <c r="I54" s="6">
        <f t="shared" si="1"/>
        <v>0.74157129718101888</v>
      </c>
    </row>
    <row r="55" spans="2:9" x14ac:dyDescent="0.35">
      <c r="B55" s="5">
        <v>45544</v>
      </c>
      <c r="C55" s="6">
        <v>175.4</v>
      </c>
      <c r="D55" s="6">
        <f>IF(COUNTA($C$7:$C55)&lt;=D$2,AVERAGE($C$7:$C55),D$3*($C52-$D51)+$D51)</f>
        <v>176.87982445192532</v>
      </c>
      <c r="E55" s="6">
        <f>IF(COUNTA($C$7:C55)&lt;=$E$2,AVERAGE($C$7:C55),$E$3*(C55-E54)+E54)</f>
        <v>174.79629233416068</v>
      </c>
      <c r="F55" s="6">
        <f>IF(COUNTA($C$7:C55)&lt;=$F$2,AVERAGE($C$7:C55),$F$3*(C55-F54)+F54)</f>
        <v>176.5744386841977</v>
      </c>
      <c r="G55" s="6">
        <f t="shared" si="0"/>
        <v>-1.7781463500370194</v>
      </c>
      <c r="H55" s="6">
        <f>IF(COUNTA($G$7:G55)&lt;=$H$2,AVERAGE($G$7:G55),$H$3*(G55-H54)+H54)</f>
        <v>-2.5343794876925592</v>
      </c>
      <c r="I55" s="6">
        <f t="shared" si="1"/>
        <v>0.75623313765553979</v>
      </c>
    </row>
    <row r="56" spans="2:9" x14ac:dyDescent="0.35">
      <c r="B56" s="5">
        <v>45545</v>
      </c>
      <c r="C56" s="6">
        <v>179.55</v>
      </c>
      <c r="D56" s="6">
        <f>IF(COUNTA($C$7:$C56)&lt;=D$2,AVERAGE($C$7:$C56),D$3*($C53-$D52)+$D52)</f>
        <v>178.62858488429225</v>
      </c>
      <c r="E56" s="6">
        <f>IF(COUNTA($C$7:C56)&lt;=$E$2,AVERAGE($C$7:C56),$E$3*(C56-E55)+E55)</f>
        <v>175.52763197505905</v>
      </c>
      <c r="F56" s="6">
        <f>IF(COUNTA($C$7:C56)&lt;=$F$2,AVERAGE($C$7:C56),$F$3*(C56-F55)+F55)</f>
        <v>176.7948506335164</v>
      </c>
      <c r="G56" s="6">
        <f t="shared" si="0"/>
        <v>-1.2672186584573524</v>
      </c>
      <c r="H56" s="6">
        <f>IF(COUNTA($G$7:G56)&lt;=$H$2,AVERAGE($G$7:G56),$H$3*(G56-H55)+H55)</f>
        <v>-2.2809473218455176</v>
      </c>
      <c r="I56" s="6">
        <f t="shared" si="1"/>
        <v>1.0137286633881653</v>
      </c>
    </row>
    <row r="57" spans="2:9" x14ac:dyDescent="0.35">
      <c r="B57" s="5">
        <v>45546</v>
      </c>
      <c r="C57" s="6">
        <v>184.52</v>
      </c>
      <c r="D57" s="6">
        <f>IF(COUNTA($C$7:$C57)&lt;=D$2,AVERAGE($C$7:$C57),D$3*($C54-$D53)+$D53)</f>
        <v>177.49133611560961</v>
      </c>
      <c r="E57" s="6">
        <f>IF(COUNTA($C$7:C57)&lt;=$E$2,AVERAGE($C$7:C57),$E$3*(C57-E56)+E56)</f>
        <v>176.91107320966535</v>
      </c>
      <c r="F57" s="6">
        <f>IF(COUNTA($C$7:C57)&lt;=$F$2,AVERAGE($C$7:C57),$F$3*(C57-F56)+F56)</f>
        <v>177.36708391992261</v>
      </c>
      <c r="G57" s="6">
        <f t="shared" si="0"/>
        <v>-0.45601071025726014</v>
      </c>
      <c r="H57" s="6">
        <f>IF(COUNTA($G$7:G57)&lt;=$H$2,AVERAGE($G$7:G57),$H$3*(G57-H56)+H56)</f>
        <v>-1.9159599995278662</v>
      </c>
      <c r="I57" s="6">
        <f t="shared" si="1"/>
        <v>1.4599492892706061</v>
      </c>
    </row>
    <row r="58" spans="2:9" x14ac:dyDescent="0.35">
      <c r="B58" s="5">
        <v>45547</v>
      </c>
      <c r="C58" s="6">
        <v>187</v>
      </c>
      <c r="D58" s="6">
        <f>IF(COUNTA($C$7:$C58)&lt;=D$2,AVERAGE($C$7:$C58),D$3*($C55-$D54)+$D54)</f>
        <v>177.66553409781758</v>
      </c>
      <c r="E58" s="6">
        <f>IF(COUNTA($C$7:C58)&lt;=$E$2,AVERAGE($C$7:C58),$E$3*(C58-E57)+E57)</f>
        <v>178.46321579279376</v>
      </c>
      <c r="F58" s="6">
        <f>IF(COUNTA($C$7:C58)&lt;=$F$2,AVERAGE($C$7:C58),$F$3*(C58-F57)+F57)</f>
        <v>178.08063325918761</v>
      </c>
      <c r="G58" s="6">
        <f t="shared" si="0"/>
        <v>0.38258253360615413</v>
      </c>
      <c r="H58" s="6">
        <f>IF(COUNTA($G$7:G58)&lt;=$H$2,AVERAGE($G$7:G58),$H$3*(G58-H57)+H57)</f>
        <v>-1.4562514929010622</v>
      </c>
      <c r="I58" s="6">
        <f t="shared" si="1"/>
        <v>1.8388340265072163</v>
      </c>
    </row>
    <row r="59" spans="2:9" x14ac:dyDescent="0.35">
      <c r="B59" s="5">
        <v>45548</v>
      </c>
      <c r="C59" s="6">
        <v>186.49</v>
      </c>
      <c r="D59" s="6">
        <f>IF(COUNTA($C$7:$C59)&lt;=D$2,AVERAGE($C$7:$C59),D$3*($C56-$D55)+$D55)</f>
        <v>177.41385956154025</v>
      </c>
      <c r="E59" s="6">
        <f>IF(COUNTA($C$7:C59)&lt;=$E$2,AVERAGE($C$7:C59),$E$3*(C59-E58)+E58)</f>
        <v>179.6981056708255</v>
      </c>
      <c r="F59" s="6">
        <f>IF(COUNTA($C$7:C59)&lt;=$F$2,AVERAGE($C$7:C59),$F$3*(C59-F58)+F58)</f>
        <v>178.7035493140626</v>
      </c>
      <c r="G59" s="6">
        <f t="shared" si="0"/>
        <v>0.99455635676289944</v>
      </c>
      <c r="H59" s="6">
        <f>IF(COUNTA($G$7:G59)&lt;=$H$2,AVERAGE($G$7:G59),$H$3*(G59-H58)+H58)</f>
        <v>-0.96608992296826979</v>
      </c>
      <c r="I59" s="6">
        <f t="shared" si="1"/>
        <v>1.9606462797311692</v>
      </c>
    </row>
    <row r="60" spans="2:9" x14ac:dyDescent="0.35">
      <c r="B60" s="5">
        <v>45551</v>
      </c>
      <c r="C60" s="6">
        <v>184.89</v>
      </c>
      <c r="D60" s="6">
        <f>IF(COUNTA($C$7:$C60)&lt;=D$2,AVERAGE($C$7:$C60),D$3*($C57-$D56)+$D56)</f>
        <v>179.8068679074338</v>
      </c>
      <c r="E60" s="6">
        <f>IF(COUNTA($C$7:C60)&lt;=$E$2,AVERAGE($C$7:C60),$E$3*(C60-E59)+E59)</f>
        <v>180.49685864454466</v>
      </c>
      <c r="F60" s="6">
        <f>IF(COUNTA($C$7:C60)&lt;=$F$2,AVERAGE($C$7:C60),$F$3*(C60-F59)+F59)</f>
        <v>179.16180492042832</v>
      </c>
      <c r="G60" s="6">
        <f t="shared" si="0"/>
        <v>1.3350537241163352</v>
      </c>
      <c r="H60" s="6">
        <f>IF(COUNTA($G$7:G60)&lt;=$H$2,AVERAGE($G$7:G60),$H$3*(G60-H59)+H59)</f>
        <v>-0.50586119355134873</v>
      </c>
      <c r="I60" s="6">
        <f t="shared" si="1"/>
        <v>1.8409149176676838</v>
      </c>
    </row>
    <row r="61" spans="2:9" x14ac:dyDescent="0.35">
      <c r="B61" s="5">
        <v>45552</v>
      </c>
      <c r="C61" s="6">
        <v>186.88</v>
      </c>
      <c r="D61" s="6">
        <f>IF(COUNTA($C$7:$C61)&lt;=D$2,AVERAGE($C$7:$C61),D$3*($C58-$D57)+$D57)</f>
        <v>179.39306889248769</v>
      </c>
      <c r="E61" s="6">
        <f>IF(COUNTA($C$7:C61)&lt;=$E$2,AVERAGE($C$7:C61),$E$3*(C61-E60)+E60)</f>
        <v>181.47888039153779</v>
      </c>
      <c r="F61" s="6">
        <f>IF(COUNTA($C$7:C61)&lt;=$F$2,AVERAGE($C$7:C61),$F$3*(C61-F60)+F60)</f>
        <v>179.73352307447067</v>
      </c>
      <c r="G61" s="6">
        <f t="shared" si="0"/>
        <v>1.7453573170671177</v>
      </c>
      <c r="H61" s="6">
        <f>IF(COUNTA($G$7:G61)&lt;=$H$2,AVERAGE($G$7:G61),$H$3*(G61-H60)+H60)</f>
        <v>-5.561749142765543E-2</v>
      </c>
      <c r="I61" s="6">
        <f t="shared" si="1"/>
        <v>1.8009748084947732</v>
      </c>
    </row>
    <row r="62" spans="2:9" x14ac:dyDescent="0.35">
      <c r="B62" s="5">
        <v>45553</v>
      </c>
      <c r="C62" s="6">
        <v>186.43</v>
      </c>
      <c r="D62" s="6">
        <f>IF(COUNTA($C$7:$C62)&lt;=D$2,AVERAGE($C$7:$C62),D$3*($C59-$D58)+$D58)</f>
        <v>179.43042727825406</v>
      </c>
      <c r="E62" s="6">
        <f>IF(COUNTA($C$7:C62)&lt;=$E$2,AVERAGE($C$7:C62),$E$3*(C62-E61)+E61)</f>
        <v>182.24059110053199</v>
      </c>
      <c r="F62" s="6">
        <f>IF(COUNTA($C$7:C62)&lt;=$F$2,AVERAGE($C$7:C62),$F$3*(C62-F61)+F61)</f>
        <v>180.22955840228767</v>
      </c>
      <c r="G62" s="6">
        <f t="shared" si="0"/>
        <v>2.0110326982443212</v>
      </c>
      <c r="H62" s="6">
        <f>IF(COUNTA($G$7:G62)&lt;=$H$2,AVERAGE($G$7:G62),$H$3*(G62-H61)+H61)</f>
        <v>0.35771254650673989</v>
      </c>
      <c r="I62" s="6">
        <f t="shared" si="1"/>
        <v>1.6533201517375813</v>
      </c>
    </row>
    <row r="63" spans="2:9" x14ac:dyDescent="0.35">
      <c r="B63" s="5">
        <v>45554</v>
      </c>
      <c r="C63" s="6">
        <v>189.87</v>
      </c>
      <c r="D63" s="6">
        <f>IF(COUNTA($C$7:$C63)&lt;=D$2,AVERAGE($C$7:$C63),D$3*($C60-$D59)+$D59)</f>
        <v>178.90908764923219</v>
      </c>
      <c r="E63" s="6">
        <f>IF(COUNTA($C$7:C63)&lt;=$E$2,AVERAGE($C$7:C63),$E$3*(C63-E62)+E62)</f>
        <v>183.41434631583476</v>
      </c>
      <c r="F63" s="6">
        <f>IF(COUNTA($C$7:C63)&lt;=$F$2,AVERAGE($C$7:C63),$F$3*(C63-F62)+F62)</f>
        <v>180.9436651873034</v>
      </c>
      <c r="G63" s="6">
        <f t="shared" si="0"/>
        <v>2.4706811285313677</v>
      </c>
      <c r="H63" s="6">
        <f>IF(COUNTA($G$7:G63)&lt;=$H$2,AVERAGE($G$7:G63),$H$3*(G63-H62)+H62)</f>
        <v>0.78030626291166549</v>
      </c>
      <c r="I63" s="6">
        <f t="shared" si="1"/>
        <v>1.6903748656197022</v>
      </c>
    </row>
    <row r="64" spans="2:9" x14ac:dyDescent="0.35">
      <c r="B64" s="5">
        <v>45555</v>
      </c>
      <c r="C64" s="6">
        <v>191.6</v>
      </c>
      <c r="D64" s="6">
        <f>IF(COUNTA($C$7:$C64)&lt;=D$2,AVERAGE($C$7:$C64),D$3*($C61-$D60)+$D60)</f>
        <v>181.22149432594705</v>
      </c>
      <c r="E64" s="6">
        <f>IF(COUNTA($C$7:C64)&lt;=$E$2,AVERAGE($C$7:C64),$E$3*(C64-E63)+E63)</f>
        <v>184.67367765186017</v>
      </c>
      <c r="F64" s="6">
        <f>IF(COUNTA($C$7:C64)&lt;=$F$2,AVERAGE($C$7:C64),$F$3*(C64-F63)+F63)</f>
        <v>181.73302332157721</v>
      </c>
      <c r="G64" s="6">
        <f t="shared" si="0"/>
        <v>2.9406543302829675</v>
      </c>
      <c r="H64" s="6">
        <f>IF(COUNTA($G$7:G64)&lt;=$H$2,AVERAGE($G$7:G64),$H$3*(G64-H63)+H63)</f>
        <v>1.212375876385926</v>
      </c>
      <c r="I64" s="6">
        <f t="shared" si="1"/>
        <v>1.7282784538970415</v>
      </c>
    </row>
    <row r="65" spans="2:9" x14ac:dyDescent="0.35">
      <c r="B65" s="5">
        <v>45558</v>
      </c>
      <c r="C65" s="6">
        <v>193.88</v>
      </c>
      <c r="D65" s="6">
        <f>IF(COUNTA($C$7:$C65)&lt;=D$2,AVERAGE($C$7:$C65),D$3*($C62-$D61)+$D61)</f>
        <v>180.80045511399015</v>
      </c>
      <c r="E65" s="6">
        <f>IF(COUNTA($C$7:C65)&lt;=$E$2,AVERAGE($C$7:C65),$E$3*(C65-E64)+E64)</f>
        <v>186.09003493618937</v>
      </c>
      <c r="F65" s="6">
        <f>IF(COUNTA($C$7:C65)&lt;=$F$2,AVERAGE($C$7:C65),$F$3*(C65-F64)+F64)</f>
        <v>182.63279937183074</v>
      </c>
      <c r="G65" s="6">
        <f t="shared" si="0"/>
        <v>3.4572355643586263</v>
      </c>
      <c r="H65" s="6">
        <f>IF(COUNTA($G$7:G65)&lt;=$H$2,AVERAGE($G$7:G65),$H$3*(G65-H64)+H64)</f>
        <v>1.661347813980466</v>
      </c>
      <c r="I65" s="6">
        <f t="shared" si="1"/>
        <v>1.7958877503781603</v>
      </c>
    </row>
    <row r="66" spans="2:9" x14ac:dyDescent="0.35">
      <c r="B66" s="5">
        <v>45559</v>
      </c>
      <c r="C66" s="6">
        <v>193.96</v>
      </c>
      <c r="D66" s="6">
        <f>IF(COUNTA($C$7:$C66)&lt;=D$2,AVERAGE($C$7:$C66),D$3*($C63-$D62)+$D62)</f>
        <v>181.51834182260325</v>
      </c>
      <c r="E66" s="6">
        <f>IF(COUNTA($C$7:C66)&lt;=$E$2,AVERAGE($C$7:C66),$E$3*(C66-E65)+E65)</f>
        <v>187.30079879216024</v>
      </c>
      <c r="F66" s="6">
        <f>IF(COUNTA($C$7:C66)&lt;=$F$2,AVERAGE($C$7:C66),$F$3*(C66-F65)+F65)</f>
        <v>183.47185127021365</v>
      </c>
      <c r="G66" s="6">
        <f t="shared" si="0"/>
        <v>3.8289475219465885</v>
      </c>
      <c r="H66" s="6">
        <f>IF(COUNTA($G$7:G66)&lt;=$H$2,AVERAGE($G$7:G66),$H$3*(G66-H65)+H65)</f>
        <v>2.0948677555736905</v>
      </c>
      <c r="I66" s="6">
        <f t="shared" si="1"/>
        <v>1.734079766372898</v>
      </c>
    </row>
    <row r="67" spans="2:9" x14ac:dyDescent="0.35">
      <c r="B67" s="5">
        <v>45560</v>
      </c>
      <c r="C67" s="6">
        <v>192.53</v>
      </c>
      <c r="D67" s="6">
        <f>IF(COUNTA($C$7:$C67)&lt;=D$2,AVERAGE($C$7:$C67),D$3*($C64-$D63)+$D63)</f>
        <v>181.44727011938576</v>
      </c>
      <c r="E67" s="6">
        <f>IF(COUNTA($C$7:C67)&lt;=$E$2,AVERAGE($C$7:C67),$E$3*(C67-E66)+E66)</f>
        <v>188.10529128567404</v>
      </c>
      <c r="F67" s="6">
        <f>IF(COUNTA($C$7:C67)&lt;=$F$2,AVERAGE($C$7:C67),$F$3*(C67-F66)+F66)</f>
        <v>184.14282525019783</v>
      </c>
      <c r="G67" s="6">
        <f t="shared" si="0"/>
        <v>3.9624660354762113</v>
      </c>
      <c r="H67" s="6">
        <f>IF(COUNTA($G$7:G67)&lt;=$H$2,AVERAGE($G$7:G67),$H$3*(G67-H66)+H66)</f>
        <v>2.4683874115541946</v>
      </c>
      <c r="I67" s="6">
        <f t="shared" si="1"/>
        <v>1.4940786239220167</v>
      </c>
    </row>
    <row r="68" spans="2:9" x14ac:dyDescent="0.35">
      <c r="B68" s="5">
        <v>45561</v>
      </c>
      <c r="C68" s="6">
        <v>191.16</v>
      </c>
      <c r="D68" s="6">
        <f>IF(COUNTA($C$7:$C68)&lt;=D$2,AVERAGE($C$7:$C68),D$3*($C65-$D64)+$D64)</f>
        <v>183.75319546075764</v>
      </c>
      <c r="E68" s="6">
        <f>IF(COUNTA($C$7:C68)&lt;=$E$2,AVERAGE($C$7:C68),$E$3*(C68-E67)+E67)</f>
        <v>188.57524647249343</v>
      </c>
      <c r="F68" s="6">
        <f>IF(COUNTA($C$7:C68)&lt;=$F$2,AVERAGE($C$7:C68),$F$3*(C68-F67)+F67)</f>
        <v>184.6626159724054</v>
      </c>
      <c r="G68" s="6">
        <f t="shared" si="0"/>
        <v>3.9126305000880279</v>
      </c>
      <c r="H68" s="6">
        <f>IF(COUNTA($G$7:G68)&lt;=$H$2,AVERAGE($G$7:G68),$H$3*(G68-H67)+H67)</f>
        <v>2.7572360292609615</v>
      </c>
      <c r="I68" s="6">
        <f t="shared" si="1"/>
        <v>1.1553944708270665</v>
      </c>
    </row>
    <row r="69" spans="2:9" x14ac:dyDescent="0.35">
      <c r="B69" s="5">
        <v>45562</v>
      </c>
      <c r="C69" s="6">
        <v>187.97</v>
      </c>
      <c r="D69" s="6">
        <f>IF(COUNTA($C$7:$C69)&lt;=D$2,AVERAGE($C$7:$C69),D$3*($C66-$D65)+$D65)</f>
        <v>183.43236409119211</v>
      </c>
      <c r="E69" s="6">
        <f>IF(COUNTA($C$7:C69)&lt;=$E$2,AVERAGE($C$7:C69),$E$3*(C69-E68)+E68)</f>
        <v>188.48213163057136</v>
      </c>
      <c r="F69" s="6">
        <f>IF(COUNTA($C$7:C69)&lt;=$F$2,AVERAGE($C$7:C69),$F$3*(C69-F68)+F68)</f>
        <v>184.90760738185685</v>
      </c>
      <c r="G69" s="6">
        <f t="shared" si="0"/>
        <v>3.5745242487145106</v>
      </c>
      <c r="H69" s="6">
        <f>IF(COUNTA($G$7:G69)&lt;=$H$2,AVERAGE($G$7:G69),$H$3*(G69-H68)+H68)</f>
        <v>2.9206936731516713</v>
      </c>
      <c r="I69" s="6">
        <f t="shared" si="1"/>
        <v>0.6538305755628393</v>
      </c>
    </row>
    <row r="70" spans="2:9" x14ac:dyDescent="0.35">
      <c r="B70" s="5">
        <v>45565</v>
      </c>
      <c r="C70" s="6">
        <v>186.33</v>
      </c>
      <c r="D70" s="6">
        <f>IF(COUNTA($C$7:$C70)&lt;=D$2,AVERAGE($C$7:$C70),D$3*($C67-$D66)+$D66)</f>
        <v>183.72067345808259</v>
      </c>
      <c r="E70" s="6">
        <f>IF(COUNTA($C$7:C70)&lt;=$E$2,AVERAGE($C$7:C70),$E$3*(C70-E69)+E69)</f>
        <v>188.15103445663732</v>
      </c>
      <c r="F70" s="6">
        <f>IF(COUNTA($C$7:C70)&lt;=$F$2,AVERAGE($C$7:C70),$F$3*(C70-F69)+F69)</f>
        <v>185.0129697980156</v>
      </c>
      <c r="G70" s="6">
        <f t="shared" si="0"/>
        <v>3.1380646586217154</v>
      </c>
      <c r="H70" s="6">
        <f>IF(COUNTA($G$7:G70)&lt;=$H$2,AVERAGE($G$7:G70),$H$3*(G70-H69)+H69)</f>
        <v>2.9641678702456802</v>
      </c>
      <c r="I70" s="6">
        <f t="shared" si="1"/>
        <v>0.17389678837603517</v>
      </c>
    </row>
    <row r="71" spans="2:9" x14ac:dyDescent="0.35">
      <c r="B71" s="5">
        <v>45566</v>
      </c>
      <c r="C71" s="6">
        <v>185.13</v>
      </c>
      <c r="D71" s="6">
        <f>IF(COUNTA($C$7:$C71)&lt;=D$2,AVERAGE($C$7:$C71),D$3*($C68-$D67)+$D67)</f>
        <v>183.38981609550862</v>
      </c>
      <c r="E71" s="6">
        <f>IF(COUNTA($C$7:C71)&lt;=$E$2,AVERAGE($C$7:C71),$E$3*(C71-E70)+E70)</f>
        <v>187.68625992484695</v>
      </c>
      <c r="F71" s="6">
        <f>IF(COUNTA($C$7:C71)&lt;=$F$2,AVERAGE($C$7:C71),$F$3*(C71-F70)+F70)</f>
        <v>185.02163870186629</v>
      </c>
      <c r="G71" s="6">
        <f t="shared" si="0"/>
        <v>2.6646212229806565</v>
      </c>
      <c r="H71" s="6">
        <f>IF(COUNTA($G$7:G71)&lt;=$H$2,AVERAGE($G$7:G71),$H$3*(G71-H70)+H70)</f>
        <v>2.9042585407926755</v>
      </c>
      <c r="I71" s="6">
        <f t="shared" si="1"/>
        <v>-0.23963731781201902</v>
      </c>
    </row>
    <row r="72" spans="2:9" x14ac:dyDescent="0.35">
      <c r="B72" s="5">
        <v>45567</v>
      </c>
      <c r="C72" s="6">
        <v>184.76</v>
      </c>
      <c r="D72" s="6">
        <f>IF(COUNTA($C$7:$C72)&lt;=D$2,AVERAGE($C$7:$C72),D$3*($C69-$D68)+$D68)</f>
        <v>184.59655636860612</v>
      </c>
      <c r="E72" s="6">
        <f>IF(COUNTA($C$7:C72)&lt;=$E$2,AVERAGE($C$7:C72),$E$3*(C72-E71)+E71)</f>
        <v>187.23606609025512</v>
      </c>
      <c r="F72" s="6">
        <f>IF(COUNTA($C$7:C72)&lt;=$F$2,AVERAGE($C$7:C72),$F$3*(C72-F71)+F71)</f>
        <v>185.0022580572836</v>
      </c>
      <c r="G72" s="6">
        <f t="shared" si="0"/>
        <v>2.233808032971524</v>
      </c>
      <c r="H72" s="6">
        <f>IF(COUNTA($G$7:G72)&lt;=$H$2,AVERAGE($G$7:G72),$H$3*(G72-H71)+H71)</f>
        <v>2.7701684392284451</v>
      </c>
      <c r="I72" s="6">
        <f t="shared" si="1"/>
        <v>-0.53636040625692116</v>
      </c>
    </row>
    <row r="73" spans="2:9" x14ac:dyDescent="0.35">
      <c r="B73" s="5">
        <v>45568</v>
      </c>
      <c r="C73" s="6">
        <v>181.96</v>
      </c>
      <c r="D73" s="6">
        <f>IF(COUNTA($C$7:$C73)&lt;=D$2,AVERAGE($C$7:$C73),D$3*($C70-$D69)+$D69)</f>
        <v>184.0118912729537</v>
      </c>
      <c r="E73" s="6">
        <f>IF(COUNTA($C$7:C73)&lt;=$E$2,AVERAGE($C$7:C73),$E$3*(C73-E72)+E72)</f>
        <v>186.42436361483126</v>
      </c>
      <c r="F73" s="6">
        <f>IF(COUNTA($C$7:C73)&lt;=$F$2,AVERAGE($C$7:C73),$F$3*(C73-F72)+F72)</f>
        <v>184.77690560859591</v>
      </c>
      <c r="G73" s="6">
        <f t="shared" si="0"/>
        <v>1.6474580062353539</v>
      </c>
      <c r="H73" s="6">
        <f>IF(COUNTA($G$7:G73)&lt;=$H$2,AVERAGE($G$7:G73),$H$3*(G73-H72)+H72)</f>
        <v>2.5456263526298271</v>
      </c>
      <c r="I73" s="6">
        <f t="shared" si="1"/>
        <v>-0.89816834639447318</v>
      </c>
    </row>
    <row r="74" spans="2:9" x14ac:dyDescent="0.35">
      <c r="B74" s="5">
        <v>45569</v>
      </c>
      <c r="C74" s="6">
        <v>186.51</v>
      </c>
      <c r="D74" s="6">
        <f>IF(COUNTA($C$7:$C74)&lt;=D$2,AVERAGE($C$7:$C74),D$3*($C71-$D70)+$D70)</f>
        <v>184.00253876646607</v>
      </c>
      <c r="E74" s="6">
        <f>IF(COUNTA($C$7:C74)&lt;=$E$2,AVERAGE($C$7:C74),$E$3*(C74-E73)+E73)</f>
        <v>186.43753844331877</v>
      </c>
      <c r="F74" s="6">
        <f>IF(COUNTA($C$7:C74)&lt;=$F$2,AVERAGE($C$7:C74),$F$3*(C74-F73)+F73)</f>
        <v>184.90528297092214</v>
      </c>
      <c r="G74" s="6">
        <f t="shared" si="0"/>
        <v>1.5322554723966277</v>
      </c>
      <c r="H74" s="6">
        <f>IF(COUNTA($G$7:G74)&lt;=$H$2,AVERAGE($G$7:G74),$H$3*(G74-H73)+H73)</f>
        <v>2.3429521765831871</v>
      </c>
      <c r="I74" s="6">
        <f t="shared" si="1"/>
        <v>-0.81069670418655937</v>
      </c>
    </row>
    <row r="75" spans="2:9" x14ac:dyDescent="0.35">
      <c r="B75" s="5">
        <v>45572</v>
      </c>
      <c r="C75" s="6">
        <v>180.8</v>
      </c>
      <c r="D75" s="6">
        <f>IF(COUNTA($C$7:$C75)&lt;=D$2,AVERAGE($C$7:$C75),D$3*($C72-$D71)+$D71)</f>
        <v>183.66385287640691</v>
      </c>
      <c r="E75" s="6">
        <f>IF(COUNTA($C$7:C75)&lt;=$E$2,AVERAGE($C$7:C75),$E$3*(C75-E74)+E74)</f>
        <v>185.57022483665435</v>
      </c>
      <c r="F75" s="6">
        <f>IF(COUNTA($C$7:C75)&lt;=$F$2,AVERAGE($C$7:C75),$F$3*(C75-F74)+F74)</f>
        <v>184.60118793603903</v>
      </c>
      <c r="G75" s="6">
        <f t="shared" si="0"/>
        <v>0.96903690061532188</v>
      </c>
      <c r="H75" s="6">
        <f>IF(COUNTA($G$7:G75)&lt;=$H$2,AVERAGE($G$7:G75),$H$3*(G75-H74)+H74)</f>
        <v>2.0681691213896141</v>
      </c>
      <c r="I75" s="6">
        <f t="shared" si="1"/>
        <v>-1.0991322207742922</v>
      </c>
    </row>
    <row r="76" spans="2:9" x14ac:dyDescent="0.35">
      <c r="B76" s="5">
        <v>45573</v>
      </c>
      <c r="C76" s="6">
        <v>182.72</v>
      </c>
      <c r="D76" s="6">
        <f>IF(COUNTA($C$7:$C76)&lt;=D$2,AVERAGE($C$7:$C76),D$3*($C73-$D72)+$D72)</f>
        <v>184.06924509488491</v>
      </c>
      <c r="E76" s="6">
        <f>IF(COUNTA($C$7:C76)&lt;=$E$2,AVERAGE($C$7:C76),$E$3*(C76-E75)+E75)</f>
        <v>185.13172870793829</v>
      </c>
      <c r="F76" s="6">
        <f>IF(COUNTA($C$7:C76)&lt;=$F$2,AVERAGE($C$7:C76),$F$3*(C76-F75)+F75)</f>
        <v>184.46184068151763</v>
      </c>
      <c r="G76" s="6">
        <f t="shared" si="0"/>
        <v>0.66988802642066503</v>
      </c>
      <c r="H76" s="6">
        <f>IF(COUNTA($G$7:G76)&lt;=$H$2,AVERAGE($G$7:G76),$H$3*(G76-H75)+H75)</f>
        <v>1.7885129023958242</v>
      </c>
      <c r="I76" s="6">
        <f t="shared" si="1"/>
        <v>-1.1186248759751591</v>
      </c>
    </row>
    <row r="77" spans="2:9" x14ac:dyDescent="0.35">
      <c r="B77" s="5">
        <v>45574</v>
      </c>
      <c r="C77" s="6">
        <v>185.17</v>
      </c>
      <c r="D77" s="6">
        <f>IF(COUNTA($C$7:$C77)&lt;=D$2,AVERAGE($C$7:$C77),D$3*($C74-$D73)+$D73)</f>
        <v>184.51151301836296</v>
      </c>
      <c r="E77" s="6">
        <f>IF(COUNTA($C$7:C77)&lt;=$E$2,AVERAGE($C$7:C77),$E$3*(C77-E76)+E76)</f>
        <v>185.13761659902471</v>
      </c>
      <c r="F77" s="6">
        <f>IF(COUNTA($C$7:C77)&lt;=$F$2,AVERAGE($C$7:C77),$F$3*(C77-F76)+F76)</f>
        <v>184.51429692733115</v>
      </c>
      <c r="G77" s="6">
        <f t="shared" si="0"/>
        <v>0.62331967169356517</v>
      </c>
      <c r="H77" s="6">
        <f>IF(COUNTA($G$7:G77)&lt;=$H$2,AVERAGE($G$7:G77),$H$3*(G77-H76)+H76)</f>
        <v>1.5554742562553723</v>
      </c>
      <c r="I77" s="6">
        <f t="shared" si="1"/>
        <v>-0.93215458456180711</v>
      </c>
    </row>
    <row r="78" spans="2:9" x14ac:dyDescent="0.35">
      <c r="B78" s="5">
        <v>45575</v>
      </c>
      <c r="C78" s="6">
        <v>186.65</v>
      </c>
      <c r="D78" s="6">
        <f>IF(COUNTA($C$7:$C78)&lt;=D$2,AVERAGE($C$7:$C78),D$3*($C75-$D74)+$D74)</f>
        <v>183.36203101317287</v>
      </c>
      <c r="E78" s="6">
        <f>IF(COUNTA($C$7:C78)&lt;=$E$2,AVERAGE($C$7:C78),$E$3*(C78-E77)+E77)</f>
        <v>185.37029096840553</v>
      </c>
      <c r="F78" s="6">
        <f>IF(COUNTA($C$7:C78)&lt;=$F$2,AVERAGE($C$7:C78),$F$3*(C78-F77)+F77)</f>
        <v>184.67249715493625</v>
      </c>
      <c r="G78" s="6">
        <f t="shared" si="0"/>
        <v>0.69779381346927494</v>
      </c>
      <c r="H78" s="6">
        <f>IF(COUNTA($G$7:G78)&lt;=$H$2,AVERAGE($G$7:G78),$H$3*(G78-H77)+H77)</f>
        <v>1.3839381676981528</v>
      </c>
      <c r="I78" s="6">
        <f t="shared" si="1"/>
        <v>-0.68614435422887787</v>
      </c>
    </row>
    <row r="79" spans="2:9" x14ac:dyDescent="0.35">
      <c r="B79" s="5">
        <v>45576</v>
      </c>
      <c r="C79" s="6">
        <v>188.82</v>
      </c>
      <c r="D79" s="6">
        <f>IF(COUNTA($C$7:$C79)&lt;=D$2,AVERAGE($C$7:$C79),D$3*($C76-$D75)+$D75)</f>
        <v>183.47508230112552</v>
      </c>
      <c r="E79" s="6">
        <f>IF(COUNTA($C$7:C79)&lt;=$E$2,AVERAGE($C$7:C79),$E$3*(C79-E78)+E78)</f>
        <v>185.90101543480466</v>
      </c>
      <c r="F79" s="6">
        <f>IF(COUNTA($C$7:C79)&lt;=$F$2,AVERAGE($C$7:C79),$F$3*(C79-F78)+F78)</f>
        <v>184.97971958790393</v>
      </c>
      <c r="G79" s="6">
        <f t="shared" si="0"/>
        <v>0.9212958469007333</v>
      </c>
      <c r="H79" s="6">
        <f>IF(COUNTA($G$7:G79)&lt;=$H$2,AVERAGE($G$7:G79),$H$3*(G79-H78)+H78)</f>
        <v>1.2914097035386689</v>
      </c>
      <c r="I79" s="6">
        <f t="shared" si="1"/>
        <v>-0.37011385663793561</v>
      </c>
    </row>
    <row r="80" spans="2:9" x14ac:dyDescent="0.35">
      <c r="B80" s="5">
        <v>45579</v>
      </c>
      <c r="C80" s="6">
        <v>187.54</v>
      </c>
      <c r="D80" s="6">
        <f>IF(COUNTA($C$7:$C80)&lt;=D$2,AVERAGE($C$7:$C80),D$3*($C77-$D76)+$D76)</f>
        <v>184.28939607590792</v>
      </c>
      <c r="E80" s="6">
        <f>IF(COUNTA($C$7:C80)&lt;=$E$2,AVERAGE($C$7:C80),$E$3*(C80-E79)+E79)</f>
        <v>186.15316690637317</v>
      </c>
      <c r="F80" s="6">
        <f>IF(COUNTA($C$7:C80)&lt;=$F$2,AVERAGE($C$7:C80),$F$3*(C80-F79)+F79)</f>
        <v>185.16936998879993</v>
      </c>
      <c r="G80" s="6">
        <f t="shared" si="0"/>
        <v>0.98379691757324395</v>
      </c>
      <c r="H80" s="6">
        <f>IF(COUNTA($G$7:G80)&lt;=$H$2,AVERAGE($G$7:G80),$H$3*(G80-H79)+H79)</f>
        <v>1.2298871463455838</v>
      </c>
      <c r="I80" s="6">
        <f t="shared" si="1"/>
        <v>-0.24609022877233988</v>
      </c>
    </row>
    <row r="81" spans="2:9" x14ac:dyDescent="0.35">
      <c r="B81" s="5">
        <v>45580</v>
      </c>
      <c r="C81" s="6">
        <v>187.69</v>
      </c>
      <c r="D81" s="6">
        <f>IF(COUNTA($C$7:$C81)&lt;=D$2,AVERAGE($C$7:$C81),D$3*($C78-$D77)+$D77)</f>
        <v>184.93921041469036</v>
      </c>
      <c r="E81" s="6">
        <f>IF(COUNTA($C$7:C81)&lt;=$E$2,AVERAGE($C$7:C81),$E$3*(C81-E80)+E80)</f>
        <v>186.38960276693115</v>
      </c>
      <c r="F81" s="6">
        <f>IF(COUNTA($C$7:C81)&lt;=$F$2,AVERAGE($C$7:C81),$F$3*(C81-F80)+F80)</f>
        <v>185.35608332296289</v>
      </c>
      <c r="G81" s="6">
        <f t="shared" si="0"/>
        <v>1.0335194439682596</v>
      </c>
      <c r="H81" s="6">
        <f>IF(COUNTA($G$7:G81)&lt;=$H$2,AVERAGE($G$7:G81),$H$3*(G81-H80)+H80)</f>
        <v>1.1906136058701189</v>
      </c>
      <c r="I81" s="6">
        <f t="shared" si="1"/>
        <v>-0.15709416190185932</v>
      </c>
    </row>
    <row r="82" spans="2:9" x14ac:dyDescent="0.35">
      <c r="B82" s="5">
        <v>45581</v>
      </c>
      <c r="C82" s="6">
        <v>186.89</v>
      </c>
      <c r="D82" s="6">
        <f>IF(COUNTA($C$7:$C82)&lt;=D$2,AVERAGE($C$7:$C82),D$3*($C79-$D78)+$D78)</f>
        <v>184.45362481053829</v>
      </c>
      <c r="E82" s="6">
        <f>IF(COUNTA($C$7:C82)&lt;=$E$2,AVERAGE($C$7:C82),$E$3*(C82-E81)+E81)</f>
        <v>186.46658695663405</v>
      </c>
      <c r="F82" s="6">
        <f>IF(COUNTA($C$7:C82)&lt;=$F$2,AVERAGE($C$7:C82),$F$3*(C82-F81)+F81)</f>
        <v>185.46970678052119</v>
      </c>
      <c r="G82" s="6">
        <f t="shared" si="0"/>
        <v>0.99688017611285318</v>
      </c>
      <c r="H82" s="6">
        <f>IF(COUNTA($G$7:G82)&lt;=$H$2,AVERAGE($G$7:G82),$H$3*(G82-H81)+H81)</f>
        <v>1.1518669199186657</v>
      </c>
      <c r="I82" s="6">
        <f t="shared" si="1"/>
        <v>-0.15498674380581257</v>
      </c>
    </row>
    <row r="83" spans="2:9" x14ac:dyDescent="0.35">
      <c r="B83" s="5">
        <v>45582</v>
      </c>
      <c r="C83" s="6">
        <v>187.53</v>
      </c>
      <c r="D83" s="6">
        <f>IF(COUNTA($C$7:$C83)&lt;=D$2,AVERAGE($C$7:$C83),D$3*($C80-$D79)+$D79)</f>
        <v>184.28806584090043</v>
      </c>
      <c r="E83" s="6">
        <f>IF(COUNTA($C$7:C83)&lt;=$E$2,AVERAGE($C$7:C83),$E$3*(C83-E82)+E82)</f>
        <v>186.63018896330573</v>
      </c>
      <c r="F83" s="6">
        <f>IF(COUNTA($C$7:C83)&lt;=$F$2,AVERAGE($C$7:C83),$F$3*(C83-F82)+F82)</f>
        <v>185.62232109307519</v>
      </c>
      <c r="G83" s="6">
        <f t="shared" si="0"/>
        <v>1.007867870230541</v>
      </c>
      <c r="H83" s="6">
        <f>IF(COUNTA($G$7:G83)&lt;=$H$2,AVERAGE($G$7:G83),$H$3*(G83-H82)+H82)</f>
        <v>1.1230671099810408</v>
      </c>
      <c r="I83" s="6">
        <f t="shared" si="1"/>
        <v>-0.11519923975049973</v>
      </c>
    </row>
    <row r="84" spans="2:9" x14ac:dyDescent="0.35">
      <c r="B84" s="5">
        <v>45583</v>
      </c>
      <c r="C84" s="6">
        <v>188.99</v>
      </c>
      <c r="D84" s="6">
        <f>IF(COUNTA($C$7:$C84)&lt;=D$2,AVERAGE($C$7:$C84),D$3*($C81-$D80)+$D80)</f>
        <v>184.96951686072634</v>
      </c>
      <c r="E84" s="6">
        <f>IF(COUNTA($C$7:C84)&lt;=$E$2,AVERAGE($C$7:C84),$E$3*(C84-E83)+E83)</f>
        <v>186.99323681510484</v>
      </c>
      <c r="F84" s="6">
        <f>IF(COUNTA($C$7:C84)&lt;=$F$2,AVERAGE($C$7:C84),$F$3*(C84-F83)+F83)</f>
        <v>185.87177878988444</v>
      </c>
      <c r="G84" s="6">
        <f t="shared" ref="G84:G147" si="2">E84-F84</f>
        <v>1.1214580252203916</v>
      </c>
      <c r="H84" s="6">
        <f>IF(COUNTA($G$7:G84)&lt;=$H$2,AVERAGE($G$7:G84),$H$3*(G84-H83)+H83)</f>
        <v>1.122745293028911</v>
      </c>
      <c r="I84" s="6">
        <f t="shared" ref="I84:I147" si="3">G84-H84</f>
        <v>-1.2872678085193989E-3</v>
      </c>
    </row>
    <row r="85" spans="2:9" x14ac:dyDescent="0.35">
      <c r="B85" s="5">
        <v>45586</v>
      </c>
      <c r="C85" s="6">
        <v>189.07</v>
      </c>
      <c r="D85" s="6">
        <f>IF(COUNTA($C$7:$C85)&lt;=D$2,AVERAGE($C$7:$C85),D$3*($C82-$D81)+$D81)</f>
        <v>185.32936833175228</v>
      </c>
      <c r="E85" s="6">
        <f>IF(COUNTA($C$7:C85)&lt;=$E$2,AVERAGE($C$7:C85),$E$3*(C85-E84)+E84)</f>
        <v>187.31273884355025</v>
      </c>
      <c r="F85" s="6">
        <f>IF(COUNTA($C$7:C85)&lt;=$F$2,AVERAGE($C$7:C85),$F$3*(C85-F84)+F84)</f>
        <v>186.10868406470783</v>
      </c>
      <c r="G85" s="6">
        <f t="shared" si="2"/>
        <v>1.2040547788424192</v>
      </c>
      <c r="H85" s="6">
        <f>IF(COUNTA($G$7:G85)&lt;=$H$2,AVERAGE($G$7:G85),$H$3*(G85-H84)+H84)</f>
        <v>1.1390071901916126</v>
      </c>
      <c r="I85" s="6">
        <f t="shared" si="3"/>
        <v>6.504758865080662E-2</v>
      </c>
    </row>
    <row r="86" spans="2:9" x14ac:dyDescent="0.35">
      <c r="B86" s="5">
        <v>45587</v>
      </c>
      <c r="C86" s="6">
        <v>189.7</v>
      </c>
      <c r="D86" s="6">
        <f>IF(COUNTA($C$7:$C86)&lt;=D$2,AVERAGE($C$7:$C86),D$3*($C83-$D82)+$D82)</f>
        <v>185.06889984843062</v>
      </c>
      <c r="E86" s="6">
        <f>IF(COUNTA($C$7:C86)&lt;=$E$2,AVERAGE($C$7:C86),$E$3*(C86-E85)+E85)</f>
        <v>187.68000979069637</v>
      </c>
      <c r="F86" s="6">
        <f>IF(COUNTA($C$7:C86)&lt;=$F$2,AVERAGE($C$7:C86),$F$3*(C86-F85)+F85)</f>
        <v>186.37470746732205</v>
      </c>
      <c r="G86" s="6">
        <f t="shared" si="2"/>
        <v>1.3053023233743204</v>
      </c>
      <c r="H86" s="6">
        <f>IF(COUNTA($G$7:G86)&lt;=$H$2,AVERAGE($G$7:G86),$H$3*(G86-H85)+H85)</f>
        <v>1.1722662168281541</v>
      </c>
      <c r="I86" s="6">
        <f t="shared" si="3"/>
        <v>0.13303610654616627</v>
      </c>
    </row>
    <row r="87" spans="2:9" x14ac:dyDescent="0.35">
      <c r="B87" s="5">
        <v>45588</v>
      </c>
      <c r="C87" s="6">
        <v>184.71</v>
      </c>
      <c r="D87" s="6">
        <f>IF(COUNTA($C$7:$C87)&lt;=D$2,AVERAGE($C$7:$C87),D$3*($C84-$D83)+$D83)</f>
        <v>185.22845267272035</v>
      </c>
      <c r="E87" s="6">
        <f>IF(COUNTA($C$7:C87)&lt;=$E$2,AVERAGE($C$7:C87),$E$3*(C87-E86)+E86)</f>
        <v>187.22308520751233</v>
      </c>
      <c r="F87" s="6">
        <f>IF(COUNTA($C$7:C87)&lt;=$F$2,AVERAGE($C$7:C87),$F$3*(C87-F86)+F86)</f>
        <v>186.25139580307598</v>
      </c>
      <c r="G87" s="6">
        <f t="shared" si="2"/>
        <v>0.9716894044363471</v>
      </c>
      <c r="H87" s="6">
        <f>IF(COUNTA($G$7:G87)&lt;=$H$2,AVERAGE($G$7:G87),$H$3*(G87-H86)+H86)</f>
        <v>1.1321508543497927</v>
      </c>
      <c r="I87" s="6">
        <f t="shared" si="3"/>
        <v>-0.16046144991344558</v>
      </c>
    </row>
    <row r="88" spans="2:9" x14ac:dyDescent="0.35">
      <c r="B88" s="5">
        <v>45589</v>
      </c>
      <c r="C88" s="6">
        <v>186.38</v>
      </c>
      <c r="D88" s="6">
        <f>IF(COUNTA($C$7:$C88)&lt;=D$2,AVERAGE($C$7:$C88),D$3*($C85-$D84)+$D84)</f>
        <v>185.78961348858107</v>
      </c>
      <c r="E88" s="6">
        <f>IF(COUNTA($C$7:C88)&lt;=$E$2,AVERAGE($C$7:C88),$E$3*(C88-E87)+E87)</f>
        <v>187.09337979097197</v>
      </c>
      <c r="F88" s="6">
        <f>IF(COUNTA($C$7:C88)&lt;=$F$2,AVERAGE($C$7:C88),$F$3*(C88-F87)+F87)</f>
        <v>186.26092203988517</v>
      </c>
      <c r="G88" s="6">
        <f t="shared" si="2"/>
        <v>0.83245775108679254</v>
      </c>
      <c r="H88" s="6">
        <f>IF(COUNTA($G$7:G88)&lt;=$H$2,AVERAGE($G$7:G88),$H$3*(G88-H87)+H87)</f>
        <v>1.0722122336971927</v>
      </c>
      <c r="I88" s="6">
        <f t="shared" si="3"/>
        <v>-0.23975448261040011</v>
      </c>
    </row>
    <row r="89" spans="2:9" x14ac:dyDescent="0.35">
      <c r="B89" s="5">
        <v>45590</v>
      </c>
      <c r="C89" s="6">
        <v>187.83</v>
      </c>
      <c r="D89" s="6">
        <f>IF(COUNTA($C$7:$C89)&lt;=D$2,AVERAGE($C$7:$C89),D$3*($C86-$D85)+$D85)</f>
        <v>186.20349466540182</v>
      </c>
      <c r="E89" s="6">
        <f>IF(COUNTA($C$7:C89)&lt;=$E$2,AVERAGE($C$7:C89),$E$3*(C89-E88)+E88)</f>
        <v>187.20670597697628</v>
      </c>
      <c r="F89" s="6">
        <f>IF(COUNTA($C$7:C89)&lt;=$F$2,AVERAGE($C$7:C89),$F$3*(C89-F88)+F88)</f>
        <v>186.37715003693071</v>
      </c>
      <c r="G89" s="6">
        <f t="shared" si="2"/>
        <v>0.82955594004556588</v>
      </c>
      <c r="H89" s="6">
        <f>IF(COUNTA($G$7:G89)&lt;=$H$2,AVERAGE($G$7:G89),$H$3*(G89-H88)+H88)</f>
        <v>1.0236809749668674</v>
      </c>
      <c r="I89" s="6">
        <f t="shared" si="3"/>
        <v>-0.19412503492130151</v>
      </c>
    </row>
    <row r="90" spans="2:9" x14ac:dyDescent="0.35">
      <c r="B90" s="5">
        <v>45593</v>
      </c>
      <c r="C90" s="6">
        <v>188.39</v>
      </c>
      <c r="D90" s="6">
        <f>IF(COUNTA($C$7:$C90)&lt;=D$2,AVERAGE($C$7:$C90),D$3*($C87-$D86)+$D86)</f>
        <v>184.99711987874448</v>
      </c>
      <c r="E90" s="6">
        <f>IF(COUNTA($C$7:C90)&lt;=$E$2,AVERAGE($C$7:C90),$E$3*(C90-E89)+E89)</f>
        <v>187.38875121128763</v>
      </c>
      <c r="F90" s="6">
        <f>IF(COUNTA($C$7:C90)&lt;=$F$2,AVERAGE($C$7:C90),$F$3*(C90-F89)+F89)</f>
        <v>186.5262500341951</v>
      </c>
      <c r="G90" s="6">
        <f t="shared" si="2"/>
        <v>0.8625011770925255</v>
      </c>
      <c r="H90" s="6">
        <f>IF(COUNTA($G$7:G90)&lt;=$H$2,AVERAGE($G$7:G90),$H$3*(G90-H89)+H89)</f>
        <v>0.99144501539199903</v>
      </c>
      <c r="I90" s="6">
        <f t="shared" si="3"/>
        <v>-0.12894383829947353</v>
      </c>
    </row>
    <row r="91" spans="2:9" x14ac:dyDescent="0.35">
      <c r="B91" s="5">
        <v>45594</v>
      </c>
      <c r="C91" s="6">
        <v>190.83</v>
      </c>
      <c r="D91" s="6">
        <f>IF(COUNTA($C$7:$C91)&lt;=D$2,AVERAGE($C$7:$C91),D$3*($C88-$D87)+$D87)</f>
        <v>185.45876213817627</v>
      </c>
      <c r="E91" s="6">
        <f>IF(COUNTA($C$7:C91)&lt;=$E$2,AVERAGE($C$7:C91),$E$3*(C91-E90)+E90)</f>
        <v>187.91817410185877</v>
      </c>
      <c r="F91" s="6">
        <f>IF(COUNTA($C$7:C91)&lt;=$F$2,AVERAGE($C$7:C91),$F$3*(C91-F90)+F90)</f>
        <v>186.84504632795841</v>
      </c>
      <c r="G91" s="6">
        <f t="shared" si="2"/>
        <v>1.0731277739003531</v>
      </c>
      <c r="H91" s="6">
        <f>IF(COUNTA($G$7:G91)&lt;=$H$2,AVERAGE($G$7:G91),$H$3*(G91-H90)+H90)</f>
        <v>1.0077815670936698</v>
      </c>
      <c r="I91" s="6">
        <f t="shared" si="3"/>
        <v>6.5346206806683238E-2</v>
      </c>
    </row>
    <row r="92" spans="2:9" x14ac:dyDescent="0.35">
      <c r="B92" s="5">
        <v>45595</v>
      </c>
      <c r="C92" s="6">
        <v>192.73</v>
      </c>
      <c r="D92" s="6">
        <f>IF(COUNTA($C$7:$C92)&lt;=D$2,AVERAGE($C$7:$C92),D$3*($C89-$D88)+$D88)</f>
        <v>186.19769079086487</v>
      </c>
      <c r="E92" s="6">
        <f>IF(COUNTA($C$7:C92)&lt;=$E$2,AVERAGE($C$7:C92),$E$3*(C92-E91)+E91)</f>
        <v>188.65845500926511</v>
      </c>
      <c r="F92" s="6">
        <f>IF(COUNTA($C$7:C92)&lt;=$F$2,AVERAGE($C$7:C92),$F$3*(C92-F91)+F91)</f>
        <v>187.28096882218372</v>
      </c>
      <c r="G92" s="6">
        <f t="shared" si="2"/>
        <v>1.3774861870813879</v>
      </c>
      <c r="H92" s="6">
        <f>IF(COUNTA($G$7:G92)&lt;=$H$2,AVERAGE($G$7:G92),$H$3*(G92-H91)+H91)</f>
        <v>1.0817224910912135</v>
      </c>
      <c r="I92" s="6">
        <f t="shared" si="3"/>
        <v>0.29576369599017438</v>
      </c>
    </row>
    <row r="93" spans="2:9" x14ac:dyDescent="0.35">
      <c r="B93" s="5">
        <v>45596</v>
      </c>
      <c r="C93" s="6">
        <v>186.4</v>
      </c>
      <c r="D93" s="6">
        <f>IF(COUNTA($C$7:$C93)&lt;=D$2,AVERAGE($C$7:$C93),D$3*($C90-$D89)+$D89)</f>
        <v>186.64079573232146</v>
      </c>
      <c r="E93" s="6">
        <f>IF(COUNTA($C$7:C93)&lt;=$E$2,AVERAGE($C$7:C93),$E$3*(C93-E92)+E92)</f>
        <v>188.3110003924551</v>
      </c>
      <c r="F93" s="6">
        <f>IF(COUNTA($C$7:C93)&lt;=$F$2,AVERAGE($C$7:C93),$F$3*(C93-F92)+F92)</f>
        <v>187.21571187239235</v>
      </c>
      <c r="G93" s="6">
        <f t="shared" si="2"/>
        <v>1.095288520062752</v>
      </c>
      <c r="H93" s="6">
        <f>IF(COUNTA($G$7:G93)&lt;=$H$2,AVERAGE($G$7:G93),$H$3*(G93-H92)+H92)</f>
        <v>1.0844356968855213</v>
      </c>
      <c r="I93" s="6">
        <f t="shared" si="3"/>
        <v>1.0852823177230686E-2</v>
      </c>
    </row>
    <row r="94" spans="2:9" x14ac:dyDescent="0.35">
      <c r="B94" s="5">
        <v>45597</v>
      </c>
      <c r="C94" s="6">
        <v>197.93</v>
      </c>
      <c r="D94" s="6">
        <f>IF(COUNTA($C$7:$C94)&lt;=D$2,AVERAGE($C$7:$C94),D$3*($C91-$D90)+$D90)</f>
        <v>186.16369590299558</v>
      </c>
      <c r="E94" s="6">
        <f>IF(COUNTA($C$7:C94)&lt;=$E$2,AVERAGE($C$7:C94),$E$3*(C94-E93)+E93)</f>
        <v>189.79084648592354</v>
      </c>
      <c r="F94" s="6">
        <f>IF(COUNTA($C$7:C94)&lt;=$F$2,AVERAGE($C$7:C94),$F$3*(C94-F93)+F93)</f>
        <v>188.00936284480773</v>
      </c>
      <c r="G94" s="6">
        <f t="shared" si="2"/>
        <v>1.7814836411158126</v>
      </c>
      <c r="H94" s="6">
        <f>IF(COUNTA($G$7:G94)&lt;=$H$2,AVERAGE($G$7:G94),$H$3*(G94-H93)+H93)</f>
        <v>1.2238452857315796</v>
      </c>
      <c r="I94" s="6">
        <f t="shared" si="3"/>
        <v>0.55763835538423301</v>
      </c>
    </row>
    <row r="95" spans="2:9" x14ac:dyDescent="0.35">
      <c r="B95" s="5">
        <v>45600</v>
      </c>
      <c r="C95" s="6">
        <v>195.78</v>
      </c>
      <c r="D95" s="6">
        <f>IF(COUNTA($C$7:$C95)&lt;=D$2,AVERAGE($C$7:$C95),D$3*($C92-$D91)+$D91)</f>
        <v>186.91300971054102</v>
      </c>
      <c r="E95" s="6">
        <f>IF(COUNTA($C$7:C95)&lt;=$E$2,AVERAGE($C$7:C95),$E$3*(C95-E94)+E94)</f>
        <v>190.71225471885839</v>
      </c>
      <c r="F95" s="6">
        <f>IF(COUNTA($C$7:C95)&lt;=$F$2,AVERAGE($C$7:C95),$F$3*(C95-F94)+F94)</f>
        <v>188.5849655970442</v>
      </c>
      <c r="G95" s="6">
        <f t="shared" si="2"/>
        <v>2.1272891218141865</v>
      </c>
      <c r="H95" s="6">
        <f>IF(COUNTA($G$7:G95)&lt;=$H$2,AVERAGE($G$7:G95),$H$3*(G95-H94)+H94)</f>
        <v>1.404534052948101</v>
      </c>
      <c r="I95" s="6">
        <f t="shared" si="3"/>
        <v>0.72275506886608554</v>
      </c>
    </row>
    <row r="96" spans="2:9" x14ac:dyDescent="0.35">
      <c r="B96" s="5">
        <v>45601</v>
      </c>
      <c r="C96" s="6">
        <v>199.5</v>
      </c>
      <c r="D96" s="6">
        <f>IF(COUNTA($C$7:$C96)&lt;=D$2,AVERAGE($C$7:$C96),D$3*($C93-$D92)+$D92)</f>
        <v>186.23815263269191</v>
      </c>
      <c r="E96" s="6">
        <f>IF(COUNTA($C$7:C96)&lt;=$E$2,AVERAGE($C$7:C96),$E$3*(C96-E95)+E95)</f>
        <v>192.06421553134172</v>
      </c>
      <c r="F96" s="6">
        <f>IF(COUNTA($C$7:C96)&lt;=$F$2,AVERAGE($C$7:C96),$F$3*(C96-F95)+F95)</f>
        <v>189.39348666392982</v>
      </c>
      <c r="G96" s="6">
        <f t="shared" si="2"/>
        <v>2.6707288674118956</v>
      </c>
      <c r="H96" s="6">
        <f>IF(COUNTA($G$7:G96)&lt;=$H$2,AVERAGE($G$7:G96),$H$3*(G96-H95)+H95)</f>
        <v>1.6577730158408599</v>
      </c>
      <c r="I96" s="6">
        <f t="shared" si="3"/>
        <v>1.0129558515710357</v>
      </c>
    </row>
    <row r="97" spans="2:9" x14ac:dyDescent="0.35">
      <c r="B97" s="5">
        <v>45602</v>
      </c>
      <c r="C97" s="6">
        <v>207.09</v>
      </c>
      <c r="D97" s="6">
        <f>IF(COUNTA($C$7:$C97)&lt;=D$2,AVERAGE($C$7:$C97),D$3*($C94-$D93)+$D93)</f>
        <v>188.89863658585716</v>
      </c>
      <c r="E97" s="6">
        <f>IF(COUNTA($C$7:C97)&lt;=$E$2,AVERAGE($C$7:C97),$E$3*(C97-E96)+E96)</f>
        <v>194.37587468036608</v>
      </c>
      <c r="F97" s="6">
        <f>IF(COUNTA($C$7:C97)&lt;=$F$2,AVERAGE($C$7:C97),$F$3*(C97-F96)+F96)</f>
        <v>190.70433950363872</v>
      </c>
      <c r="G97" s="6">
        <f t="shared" si="2"/>
        <v>3.6715351767273603</v>
      </c>
      <c r="H97" s="6">
        <f>IF(COUNTA($G$7:G97)&lt;=$H$2,AVERAGE($G$7:G97),$H$3*(G97-H96)+H96)</f>
        <v>2.0605254480181601</v>
      </c>
      <c r="I97" s="6">
        <f t="shared" si="3"/>
        <v>1.6110097287092002</v>
      </c>
    </row>
    <row r="98" spans="2:9" x14ac:dyDescent="0.35">
      <c r="B98" s="5">
        <v>45603</v>
      </c>
      <c r="C98" s="6">
        <v>210.05</v>
      </c>
      <c r="D98" s="6">
        <f>IF(COUNTA($C$7:$C98)&lt;=D$2,AVERAGE($C$7:$C98),D$3*($C95-$D94)+$D94)</f>
        <v>188.08695672239648</v>
      </c>
      <c r="E98" s="6">
        <f>IF(COUNTA($C$7:C98)&lt;=$E$2,AVERAGE($C$7:C98),$E$3*(C98-E97)+E97)</f>
        <v>196.78727857569439</v>
      </c>
      <c r="F98" s="6">
        <f>IF(COUNTA($C$7:C98)&lt;=$F$2,AVERAGE($C$7:C98),$F$3*(C98-F97)+F97)</f>
        <v>192.13735139225807</v>
      </c>
      <c r="G98" s="6">
        <f t="shared" si="2"/>
        <v>4.6499271834363185</v>
      </c>
      <c r="H98" s="6">
        <f>IF(COUNTA($G$7:G98)&lt;=$H$2,AVERAGE($G$7:G98),$H$3*(G98-H97)+H97)</f>
        <v>2.5784057951017916</v>
      </c>
      <c r="I98" s="6">
        <f t="shared" si="3"/>
        <v>2.0715213883345269</v>
      </c>
    </row>
    <row r="99" spans="2:9" x14ac:dyDescent="0.35">
      <c r="B99" s="5">
        <v>45604</v>
      </c>
      <c r="C99" s="6">
        <v>208.18</v>
      </c>
      <c r="D99" s="6">
        <f>IF(COUNTA($C$7:$C99)&lt;=D$2,AVERAGE($C$7:$C99),D$3*($C96-$D95)+$D95)</f>
        <v>189.43040776843281</v>
      </c>
      <c r="E99" s="6">
        <f>IF(COUNTA($C$7:C99)&lt;=$E$2,AVERAGE($C$7:C99),$E$3*(C99-E98)+E98)</f>
        <v>198.54000494866449</v>
      </c>
      <c r="F99" s="6">
        <f>IF(COUNTA($C$7:C99)&lt;=$F$2,AVERAGE($C$7:C99),$F$3*(C99-F98)+F98)</f>
        <v>193.32569573357227</v>
      </c>
      <c r="G99" s="6">
        <f t="shared" si="2"/>
        <v>5.2143092150922143</v>
      </c>
      <c r="H99" s="6">
        <f>IF(COUNTA($G$7:G99)&lt;=$H$2,AVERAGE($G$7:G99),$H$3*(G99-H98)+H98)</f>
        <v>3.105586479099876</v>
      </c>
      <c r="I99" s="6">
        <f t="shared" si="3"/>
        <v>2.1087227359923384</v>
      </c>
    </row>
    <row r="100" spans="2:9" x14ac:dyDescent="0.35">
      <c r="B100" s="5">
        <v>45607</v>
      </c>
      <c r="C100" s="6">
        <v>206.84</v>
      </c>
      <c r="D100" s="6">
        <f>IF(COUNTA($C$7:$C100)&lt;=D$2,AVERAGE($C$7:$C100),D$3*($C97-$D96)+$D96)</f>
        <v>190.40852210615353</v>
      </c>
      <c r="E100" s="6">
        <f>IF(COUNTA($C$7:C100)&lt;=$E$2,AVERAGE($C$7:C100),$E$3*(C100-E99)+E99)</f>
        <v>199.81692726425456</v>
      </c>
      <c r="F100" s="6">
        <f>IF(COUNTA($C$7:C100)&lt;=$F$2,AVERAGE($C$7:C100),$F$3*(C100-F99)+F99)</f>
        <v>194.32675530886323</v>
      </c>
      <c r="G100" s="6">
        <f t="shared" si="2"/>
        <v>5.4901719553913324</v>
      </c>
      <c r="H100" s="6">
        <f>IF(COUNTA($G$7:G100)&lt;=$H$2,AVERAGE($G$7:G100),$H$3*(G100-H99)+H99)</f>
        <v>3.5825035743581672</v>
      </c>
      <c r="I100" s="6">
        <f t="shared" si="3"/>
        <v>1.9076683810331652</v>
      </c>
    </row>
    <row r="101" spans="2:9" x14ac:dyDescent="0.35">
      <c r="B101" s="5">
        <v>45608</v>
      </c>
      <c r="C101" s="6">
        <v>208.91</v>
      </c>
      <c r="D101" s="6">
        <f>IF(COUNTA($C$7:$C101)&lt;=D$2,AVERAGE($C$7:$C101),D$3*($C98-$D97)+$D97)</f>
        <v>193.12890926868573</v>
      </c>
      <c r="E101" s="6">
        <f>IF(COUNTA($C$7:C101)&lt;=$E$2,AVERAGE($C$7:C101),$E$3*(C101-E100)+E100)</f>
        <v>201.21586153129232</v>
      </c>
      <c r="F101" s="6">
        <f>IF(COUNTA($C$7:C101)&lt;=$F$2,AVERAGE($C$7:C101),$F$3*(C101-F100)+F100)</f>
        <v>195.40699565635484</v>
      </c>
      <c r="G101" s="6">
        <f t="shared" si="2"/>
        <v>5.8088658749374815</v>
      </c>
      <c r="H101" s="6">
        <f>IF(COUNTA($G$7:G101)&lt;=$H$2,AVERAGE($G$7:G101),$H$3*(G101-H100)+H100)</f>
        <v>4.0277760344740301</v>
      </c>
      <c r="I101" s="6">
        <f t="shared" si="3"/>
        <v>1.7810898404634514</v>
      </c>
    </row>
    <row r="102" spans="2:9" x14ac:dyDescent="0.35">
      <c r="B102" s="5">
        <v>45609</v>
      </c>
      <c r="C102" s="6">
        <v>214.1</v>
      </c>
      <c r="D102" s="6">
        <f>IF(COUNTA($C$7:$C102)&lt;=D$2,AVERAGE($C$7:$C102),D$3*($C99-$D98)+$D98)</f>
        <v>192.10556537791717</v>
      </c>
      <c r="E102" s="6">
        <f>IF(COUNTA($C$7:C102)&lt;=$E$2,AVERAGE($C$7:C102),$E$3*(C102-E101)+E101)</f>
        <v>203.19803668032426</v>
      </c>
      <c r="F102" s="6">
        <f>IF(COUNTA($C$7:C102)&lt;=$F$2,AVERAGE($C$7:C102),$F$3*(C102-F101)+F101)</f>
        <v>196.791662644773</v>
      </c>
      <c r="G102" s="6">
        <f t="shared" si="2"/>
        <v>6.4063740355512664</v>
      </c>
      <c r="H102" s="6">
        <f>IF(COUNTA($G$7:G102)&lt;=$H$2,AVERAGE($G$7:G102),$H$3*(G102-H101)+H101)</f>
        <v>4.503495634689477</v>
      </c>
      <c r="I102" s="6">
        <f t="shared" si="3"/>
        <v>1.9028784008617894</v>
      </c>
    </row>
    <row r="103" spans="2:9" x14ac:dyDescent="0.35">
      <c r="B103" s="5">
        <v>45610</v>
      </c>
      <c r="C103" s="6">
        <v>211.48</v>
      </c>
      <c r="D103" s="6">
        <f>IF(COUNTA($C$7:$C103)&lt;=D$2,AVERAGE($C$7:$C103),D$3*($C100-$D99)+$D99)</f>
        <v>192.91232621474626</v>
      </c>
      <c r="E103" s="6">
        <f>IF(COUNTA($C$7:C103)&lt;=$E$2,AVERAGE($C$7:C103),$E$3*(C103-E102)+E102)</f>
        <v>204.4721848833513</v>
      </c>
      <c r="F103" s="6">
        <f>IF(COUNTA($C$7:C103)&lt;=$F$2,AVERAGE($C$7:C103),$F$3*(C103-F102)+F102)</f>
        <v>197.87968763404908</v>
      </c>
      <c r="G103" s="6">
        <f t="shared" si="2"/>
        <v>6.5924972493022267</v>
      </c>
      <c r="H103" s="6">
        <f>IF(COUNTA($G$7:G103)&lt;=$H$2,AVERAGE($G$7:G103),$H$3*(G103-H102)+H102)</f>
        <v>4.9212959576120268</v>
      </c>
      <c r="I103" s="6">
        <f t="shared" si="3"/>
        <v>1.6712012916901999</v>
      </c>
    </row>
    <row r="104" spans="2:9" x14ac:dyDescent="0.35">
      <c r="B104" s="5">
        <v>45611</v>
      </c>
      <c r="C104" s="6">
        <v>202.61</v>
      </c>
      <c r="D104" s="6">
        <f>IF(COUNTA($C$7:$C104)&lt;=D$2,AVERAGE($C$7:$C104),D$3*($C101-$D100)+$D100)</f>
        <v>194.10881768492283</v>
      </c>
      <c r="E104" s="6">
        <f>IF(COUNTA($C$7:C104)&lt;=$E$2,AVERAGE($C$7:C104),$E$3*(C104-E103)+E103)</f>
        <v>204.18569490129727</v>
      </c>
      <c r="F104" s="6">
        <f>IF(COUNTA($C$7:C104)&lt;=$F$2,AVERAGE($C$7:C104),$F$3*(C104-F103)+F103)</f>
        <v>198.23008114263803</v>
      </c>
      <c r="G104" s="6">
        <f t="shared" si="2"/>
        <v>5.9556137586592399</v>
      </c>
      <c r="H104" s="6">
        <f>IF(COUNTA($G$7:G104)&lt;=$H$2,AVERAGE($G$7:G104),$H$3*(G104-H103)+H103)</f>
        <v>5.1281595178214694</v>
      </c>
      <c r="I104" s="6">
        <f t="shared" si="3"/>
        <v>0.82745424083777053</v>
      </c>
    </row>
    <row r="105" spans="2:9" x14ac:dyDescent="0.35">
      <c r="B105" s="5">
        <v>45614</v>
      </c>
      <c r="C105" s="6">
        <v>201.7</v>
      </c>
      <c r="D105" s="6">
        <f>IF(COUNTA($C$7:$C105)&lt;=D$2,AVERAGE($C$7:$C105),D$3*($C102-$D101)+$D101)</f>
        <v>197.32312741494857</v>
      </c>
      <c r="E105" s="6">
        <f>IF(COUNTA($C$7:C105)&lt;=$E$2,AVERAGE($C$7:C105),$E$3*(C105-E104)+E104)</f>
        <v>203.80328030109769</v>
      </c>
      <c r="F105" s="6">
        <f>IF(COUNTA($C$7:C105)&lt;=$F$2,AVERAGE($C$7:C105),$F$3*(C105-F104)+F104)</f>
        <v>198.48711216910928</v>
      </c>
      <c r="G105" s="6">
        <f t="shared" si="2"/>
        <v>5.3161681319884053</v>
      </c>
      <c r="H105" s="6">
        <f>IF(COUNTA($G$7:G105)&lt;=$H$2,AVERAGE($G$7:G105),$H$3*(G105-H104)+H104)</f>
        <v>5.1657612406548568</v>
      </c>
      <c r="I105" s="6">
        <f t="shared" si="3"/>
        <v>0.15040689133354856</v>
      </c>
    </row>
    <row r="106" spans="2:9" x14ac:dyDescent="0.35">
      <c r="B106" s="5">
        <v>45615</v>
      </c>
      <c r="C106" s="6">
        <v>204.61</v>
      </c>
      <c r="D106" s="6">
        <f>IF(COUNTA($C$7:$C106)&lt;=D$2,AVERAGE($C$7:$C106),D$3*($C103-$D102)+$D102)</f>
        <v>195.98045230233373</v>
      </c>
      <c r="E106" s="6">
        <f>IF(COUNTA($C$7:C106)&lt;=$E$2,AVERAGE($C$7:C106),$E$3*(C106-E105)+E105)</f>
        <v>203.92739102400574</v>
      </c>
      <c r="F106" s="6">
        <f>IF(COUNTA($C$7:C106)&lt;=$F$2,AVERAGE($C$7:C106),$F$3*(C106-F105)+F105)</f>
        <v>198.94065941584194</v>
      </c>
      <c r="G106" s="6">
        <f t="shared" si="2"/>
        <v>4.986731608163808</v>
      </c>
      <c r="H106" s="6">
        <f>IF(COUNTA($G$7:G106)&lt;=$H$2,AVERAGE($G$7:G106),$H$3*(G106-H105)+H105)</f>
        <v>5.1299553141566472</v>
      </c>
      <c r="I106" s="6">
        <f t="shared" si="3"/>
        <v>-0.14322370599283918</v>
      </c>
    </row>
    <row r="107" spans="2:9" x14ac:dyDescent="0.35">
      <c r="B107" s="5">
        <v>45616</v>
      </c>
      <c r="C107" s="6">
        <v>202.88</v>
      </c>
      <c r="D107" s="6">
        <f>IF(COUNTA($C$7:$C107)&lt;=D$2,AVERAGE($C$7:$C107),D$3*($C104-$D103)+$D103)</f>
        <v>194.85186097179701</v>
      </c>
      <c r="E107" s="6">
        <f>IF(COUNTA($C$7:C107)&lt;=$E$2,AVERAGE($C$7:C107),$E$3*(C107-E106)+E106)</f>
        <v>203.76625394338947</v>
      </c>
      <c r="F107" s="6">
        <f>IF(COUNTA($C$7:C107)&lt;=$F$2,AVERAGE($C$7:C107),$F$3*(C107-F106)+F106)</f>
        <v>199.23246242207586</v>
      </c>
      <c r="G107" s="6">
        <f t="shared" si="2"/>
        <v>4.5337915213136171</v>
      </c>
      <c r="H107" s="6">
        <f>IF(COUNTA($G$7:G107)&lt;=$H$2,AVERAGE($G$7:G107),$H$3*(G107-H106)+H106)</f>
        <v>5.0107225555880408</v>
      </c>
      <c r="I107" s="6">
        <f t="shared" si="3"/>
        <v>-0.47693103427442374</v>
      </c>
    </row>
    <row r="108" spans="2:9" x14ac:dyDescent="0.35">
      <c r="B108" s="5">
        <v>45617</v>
      </c>
      <c r="C108" s="6">
        <v>198.38</v>
      </c>
      <c r="D108" s="6">
        <f>IF(COUNTA($C$7:$C108)&lt;=D$2,AVERAGE($C$7:$C108),D$3*($C105-$D104)+$D104)</f>
        <v>195.62705414793825</v>
      </c>
      <c r="E108" s="6">
        <f>IF(COUNTA($C$7:C108)&lt;=$E$2,AVERAGE($C$7:C108),$E$3*(C108-E107)+E107)</f>
        <v>202.93759949056033</v>
      </c>
      <c r="F108" s="6">
        <f>IF(COUNTA($C$7:C108)&lt;=$F$2,AVERAGE($C$7:C108),$F$3*(C108-F107)+F107)</f>
        <v>199.16931705747766</v>
      </c>
      <c r="G108" s="6">
        <f t="shared" si="2"/>
        <v>3.7682824330826747</v>
      </c>
      <c r="H108" s="6">
        <f>IF(COUNTA($G$7:G108)&lt;=$H$2,AVERAGE($G$7:G108),$H$3*(G108-H107)+H107)</f>
        <v>4.7622345310869676</v>
      </c>
      <c r="I108" s="6">
        <f t="shared" si="3"/>
        <v>-0.99395209800429285</v>
      </c>
    </row>
    <row r="109" spans="2:9" x14ac:dyDescent="0.35">
      <c r="B109" s="5">
        <v>45618</v>
      </c>
      <c r="C109" s="6">
        <v>197.12</v>
      </c>
      <c r="D109" s="6">
        <f>IF(COUNTA($C$7:$C109)&lt;=D$2,AVERAGE($C$7:$C109),D$3*($C106-$D105)+$D105)</f>
        <v>198.78050193195887</v>
      </c>
      <c r="E109" s="6">
        <f>IF(COUNTA($C$7:C109)&lt;=$E$2,AVERAGE($C$7:C109),$E$3*(C109-E108)+E108)</f>
        <v>202.04258418432028</v>
      </c>
      <c r="F109" s="6">
        <f>IF(COUNTA($C$7:C109)&lt;=$F$2,AVERAGE($C$7:C109),$F$3*(C109-F108)+F108)</f>
        <v>199.0175157939608</v>
      </c>
      <c r="G109" s="6">
        <f t="shared" si="2"/>
        <v>3.0250683903594791</v>
      </c>
      <c r="H109" s="6">
        <f>IF(COUNTA($G$7:G109)&lt;=$H$2,AVERAGE($G$7:G109),$H$3*(G109-H108)+H108)</f>
        <v>4.4148013029414699</v>
      </c>
      <c r="I109" s="6">
        <f t="shared" si="3"/>
        <v>-1.3897329125819908</v>
      </c>
    </row>
    <row r="110" spans="2:9" x14ac:dyDescent="0.35">
      <c r="B110" s="5">
        <v>45621</v>
      </c>
      <c r="C110" s="6">
        <v>201.45</v>
      </c>
      <c r="D110" s="6">
        <f>IF(COUNTA($C$7:$C110)&lt;=D$2,AVERAGE($C$7:$C110),D$3*($C107-$D106)+$D106)</f>
        <v>197.36036184186699</v>
      </c>
      <c r="E110" s="6">
        <f>IF(COUNTA($C$7:C110)&lt;=$E$2,AVERAGE($C$7:C110),$E$3*(C110-E109)+E109)</f>
        <v>201.95141738673254</v>
      </c>
      <c r="F110" s="6">
        <f>IF(COUNTA($C$7:C110)&lt;=$F$2,AVERAGE($C$7:C110),$F$3*(C110-F109)+F109)</f>
        <v>199.19769980922297</v>
      </c>
      <c r="G110" s="6">
        <f t="shared" si="2"/>
        <v>2.7537175775095761</v>
      </c>
      <c r="H110" s="6">
        <f>IF(COUNTA($G$7:G110)&lt;=$H$2,AVERAGE($G$7:G110),$H$3*(G110-H109)+H109)</f>
        <v>4.0825845578550908</v>
      </c>
      <c r="I110" s="6">
        <f t="shared" si="3"/>
        <v>-1.3288669803455146</v>
      </c>
    </row>
    <row r="111" spans="2:9" x14ac:dyDescent="0.35">
      <c r="B111" s="5">
        <v>45622</v>
      </c>
      <c r="C111" s="6">
        <v>207.86</v>
      </c>
      <c r="D111" s="6">
        <f>IF(COUNTA($C$7:$C111)&lt;=D$2,AVERAGE($C$7:$C111),D$3*($C108-$D107)+$D107)</f>
        <v>195.55748877743761</v>
      </c>
      <c r="E111" s="6">
        <f>IF(COUNTA($C$7:C111)&lt;=$E$2,AVERAGE($C$7:C111),$E$3*(C111-E110)+E110)</f>
        <v>202.86043009646599</v>
      </c>
      <c r="F111" s="6">
        <f>IF(COUNTA($C$7:C111)&lt;=$F$2,AVERAGE($C$7:C111),$F$3*(C111-F110)+F110)</f>
        <v>199.83935167520644</v>
      </c>
      <c r="G111" s="6">
        <f t="shared" si="2"/>
        <v>3.0210784212595456</v>
      </c>
      <c r="H111" s="6">
        <f>IF(COUNTA($G$7:G111)&lt;=$H$2,AVERAGE($G$7:G111),$H$3*(G111-H110)+H110)</f>
        <v>3.8702833305359818</v>
      </c>
      <c r="I111" s="6">
        <f t="shared" si="3"/>
        <v>-0.84920490927643622</v>
      </c>
    </row>
    <row r="112" spans="2:9" x14ac:dyDescent="0.35">
      <c r="B112" s="5">
        <v>45623</v>
      </c>
      <c r="C112" s="6">
        <v>205.74</v>
      </c>
      <c r="D112" s="6">
        <f>IF(COUNTA($C$7:$C112)&lt;=D$2,AVERAGE($C$7:$C112),D$3*($C109-$D108)+$D108)</f>
        <v>195.92564331835061</v>
      </c>
      <c r="E112" s="6">
        <f>IF(COUNTA($C$7:C112)&lt;=$E$2,AVERAGE($C$7:C112),$E$3*(C112-E111)+E111)</f>
        <v>203.30344085085585</v>
      </c>
      <c r="F112" s="6">
        <f>IF(COUNTA($C$7:C112)&lt;=$F$2,AVERAGE($C$7:C112),$F$3*(C112-F111)+F111)</f>
        <v>200.27643673630226</v>
      </c>
      <c r="G112" s="6">
        <f t="shared" si="2"/>
        <v>3.0270041145535913</v>
      </c>
      <c r="H112" s="6">
        <f>IF(COUNTA($G$7:G112)&lt;=$H$2,AVERAGE($G$7:G112),$H$3*(G112-H111)+H111)</f>
        <v>3.7016274873395036</v>
      </c>
      <c r="I112" s="6">
        <f t="shared" si="3"/>
        <v>-0.67462337278591233</v>
      </c>
    </row>
    <row r="113" spans="2:9" x14ac:dyDescent="0.35">
      <c r="B113" s="5">
        <v>45625</v>
      </c>
      <c r="C113" s="6">
        <v>207.89</v>
      </c>
      <c r="D113" s="6">
        <f>IF(COUNTA($C$7:$C113)&lt;=D$2,AVERAGE($C$7:$C113),D$3*($C110-$D109)+$D109)</f>
        <v>199.31440154556708</v>
      </c>
      <c r="E113" s="6">
        <f>IF(COUNTA($C$7:C113)&lt;=$E$2,AVERAGE($C$7:C113),$E$3*(C113-E112)+E112)</f>
        <v>204.00906533533956</v>
      </c>
      <c r="F113" s="6">
        <f>IF(COUNTA($C$7:C113)&lt;=$F$2,AVERAGE($C$7:C113),$F$3*(C113-F112)+F112)</f>
        <v>200.84040438546506</v>
      </c>
      <c r="G113" s="6">
        <f t="shared" si="2"/>
        <v>3.1686609498744929</v>
      </c>
      <c r="H113" s="6">
        <f>IF(COUNTA($G$7:G113)&lt;=$H$2,AVERAGE($G$7:G113),$H$3*(G113-H112)+H112)</f>
        <v>3.5950341798465013</v>
      </c>
      <c r="I113" s="6">
        <f t="shared" si="3"/>
        <v>-0.42637322997200844</v>
      </c>
    </row>
    <row r="114" spans="2:9" x14ac:dyDescent="0.35">
      <c r="B114" s="5">
        <v>45628</v>
      </c>
      <c r="C114" s="6">
        <v>210.71</v>
      </c>
      <c r="D114" s="6">
        <f>IF(COUNTA($C$7:$C114)&lt;=D$2,AVERAGE($C$7:$C114),D$3*($C111-$D110)+$D110)</f>
        <v>199.46028947349359</v>
      </c>
      <c r="E114" s="6">
        <f>IF(COUNTA($C$7:C114)&lt;=$E$2,AVERAGE($C$7:C114),$E$3*(C114-E113)+E113)</f>
        <v>205.03997836067194</v>
      </c>
      <c r="F114" s="6">
        <f>IF(COUNTA($C$7:C114)&lt;=$F$2,AVERAGE($C$7:C114),$F$3*(C114-F113)+F113)</f>
        <v>201.57148554209729</v>
      </c>
      <c r="G114" s="6">
        <f t="shared" si="2"/>
        <v>3.4684928185746458</v>
      </c>
      <c r="H114" s="6">
        <f>IF(COUNTA($G$7:G114)&lt;=$H$2,AVERAGE($G$7:G114),$H$3*(G114-H113)+H113)</f>
        <v>3.5697259075921304</v>
      </c>
      <c r="I114" s="6">
        <f t="shared" si="3"/>
        <v>-0.10123308901748462</v>
      </c>
    </row>
    <row r="115" spans="2:9" x14ac:dyDescent="0.35">
      <c r="B115" s="5">
        <v>45629</v>
      </c>
      <c r="C115" s="6">
        <v>213.44</v>
      </c>
      <c r="D115" s="6">
        <f>IF(COUNTA($C$7:$C115)&lt;=D$2,AVERAGE($C$7:$C115),D$3*($C112-$D111)+$D111)</f>
        <v>197.5939910219501</v>
      </c>
      <c r="E115" s="6">
        <f>IF(COUNTA($C$7:C115)&lt;=$E$2,AVERAGE($C$7:C115),$E$3*(C115-E114)+E114)</f>
        <v>206.33228938210704</v>
      </c>
      <c r="F115" s="6">
        <f>IF(COUNTA($C$7:C115)&lt;=$F$2,AVERAGE($C$7:C115),$F$3*(C115-F114)+F114)</f>
        <v>202.4506347612012</v>
      </c>
      <c r="G115" s="6">
        <f t="shared" si="2"/>
        <v>3.8816546209058345</v>
      </c>
      <c r="H115" s="6">
        <f>IF(COUNTA($G$7:G115)&lt;=$H$2,AVERAGE($G$7:G115),$H$3*(G115-H114)+H114)</f>
        <v>3.6321116502548714</v>
      </c>
      <c r="I115" s="6">
        <f t="shared" si="3"/>
        <v>0.24954297065096309</v>
      </c>
    </row>
    <row r="116" spans="2:9" x14ac:dyDescent="0.35">
      <c r="B116" s="5">
        <v>45630</v>
      </c>
      <c r="C116" s="6">
        <v>218.16</v>
      </c>
      <c r="D116" s="6">
        <f>IF(COUNTA($C$7:$C116)&lt;=D$2,AVERAGE($C$7:$C116),D$3*($C113-$D112)+$D112)</f>
        <v>198.31851465468048</v>
      </c>
      <c r="E116" s="6">
        <f>IF(COUNTA($C$7:C116)&lt;=$E$2,AVERAGE($C$7:C116),$E$3*(C116-E115)+E115)</f>
        <v>208.15193716947519</v>
      </c>
      <c r="F116" s="6">
        <f>IF(COUNTA($C$7:C116)&lt;=$F$2,AVERAGE($C$7:C116),$F$3*(C116-F115)+F115)</f>
        <v>203.61429144555666</v>
      </c>
      <c r="G116" s="6">
        <f t="shared" si="2"/>
        <v>4.5376457239185299</v>
      </c>
      <c r="H116" s="6">
        <f>IF(COUNTA($G$7:G116)&lt;=$H$2,AVERAGE($G$7:G116),$H$3*(G116-H115)+H115)</f>
        <v>3.8132184649876031</v>
      </c>
      <c r="I116" s="6">
        <f t="shared" si="3"/>
        <v>0.72442725893092685</v>
      </c>
    </row>
    <row r="117" spans="2:9" x14ac:dyDescent="0.35">
      <c r="B117" s="5">
        <v>45631</v>
      </c>
      <c r="C117" s="6">
        <v>220.55</v>
      </c>
      <c r="D117" s="6">
        <f>IF(COUNTA($C$7:$C117)&lt;=D$2,AVERAGE($C$7:$C117),D$3*($C114-$D113)+$D113)</f>
        <v>201.59352123645365</v>
      </c>
      <c r="E117" s="6">
        <f>IF(COUNTA($C$7:C117)&lt;=$E$2,AVERAGE($C$7:C117),$E$3*(C117-E116)+E116)</f>
        <v>210.05933145109438</v>
      </c>
      <c r="F117" s="6">
        <f>IF(COUNTA($C$7:C117)&lt;=$F$2,AVERAGE($C$7:C117),$F$3*(C117-F116)+F116)</f>
        <v>204.86878837551544</v>
      </c>
      <c r="G117" s="6">
        <f t="shared" si="2"/>
        <v>5.1905430755789439</v>
      </c>
      <c r="H117" s="6">
        <f>IF(COUNTA($G$7:G117)&lt;=$H$2,AVERAGE($G$7:G117),$H$3*(G117-H116)+H116)</f>
        <v>4.0886833871058714</v>
      </c>
      <c r="I117" s="6">
        <f t="shared" si="3"/>
        <v>1.1018596884730725</v>
      </c>
    </row>
    <row r="118" spans="2:9" x14ac:dyDescent="0.35">
      <c r="B118" s="5">
        <v>45632</v>
      </c>
      <c r="C118" s="6">
        <v>227.03</v>
      </c>
      <c r="D118" s="6">
        <f>IF(COUNTA($C$7:$C118)&lt;=D$2,AVERAGE($C$7:$C118),D$3*($C115-$D114)+$D114)</f>
        <v>202.25623157879488</v>
      </c>
      <c r="E118" s="6">
        <f>IF(COUNTA($C$7:C118)&lt;=$E$2,AVERAGE($C$7:C118),$E$3*(C118-E117)+E117)</f>
        <v>212.67020353554139</v>
      </c>
      <c r="F118" s="6">
        <f>IF(COUNTA($C$7:C118)&lt;=$F$2,AVERAGE($C$7:C118),$F$3*(C118-F117)+F117)</f>
        <v>206.51035960695873</v>
      </c>
      <c r="G118" s="6">
        <f t="shared" si="2"/>
        <v>6.1598439285826601</v>
      </c>
      <c r="H118" s="6">
        <f>IF(COUNTA($G$7:G118)&lt;=$H$2,AVERAGE($G$7:G118),$H$3*(G118-H117)+H117)</f>
        <v>4.5029154954012292</v>
      </c>
      <c r="I118" s="6">
        <f t="shared" si="3"/>
        <v>1.6569284331814309</v>
      </c>
    </row>
    <row r="119" spans="2:9" x14ac:dyDescent="0.35">
      <c r="B119" s="5">
        <v>45635</v>
      </c>
      <c r="C119" s="6">
        <v>226.09</v>
      </c>
      <c r="D119" s="6">
        <f>IF(COUNTA($C$7:$C119)&lt;=D$2,AVERAGE($C$7:$C119),D$3*($C116-$D115)+$D115)</f>
        <v>201.70719281756007</v>
      </c>
      <c r="E119" s="6">
        <f>IF(COUNTA($C$7:C119)&lt;=$E$2,AVERAGE($C$7:C119),$E$3*(C119-E118)+E118)</f>
        <v>214.73478760699655</v>
      </c>
      <c r="F119" s="6">
        <f>IF(COUNTA($C$7:C119)&lt;=$F$2,AVERAGE($C$7:C119),$F$3*(C119-F118)+F118)</f>
        <v>207.96070333977661</v>
      </c>
      <c r="G119" s="6">
        <f t="shared" si="2"/>
        <v>6.7740842672199335</v>
      </c>
      <c r="H119" s="6">
        <f>IF(COUNTA($G$7:G119)&lt;=$H$2,AVERAGE($G$7:G119),$H$3*(G119-H118)+H118)</f>
        <v>4.9571492497649698</v>
      </c>
      <c r="I119" s="6">
        <f t="shared" si="3"/>
        <v>1.8169350174549637</v>
      </c>
    </row>
    <row r="120" spans="2:9" x14ac:dyDescent="0.35">
      <c r="B120" s="5">
        <v>45636</v>
      </c>
      <c r="C120" s="6">
        <v>225.04</v>
      </c>
      <c r="D120" s="6">
        <f>IF(COUNTA($C$7:$C120)&lt;=D$2,AVERAGE($C$7:$C120),D$3*($C117-$D116)+$D116)</f>
        <v>202.7648117237444</v>
      </c>
      <c r="E120" s="6">
        <f>IF(COUNTA($C$7:C120)&lt;=$E$2,AVERAGE($C$7:C120),$E$3*(C120-E119)+E119)</f>
        <v>216.32020489822784</v>
      </c>
      <c r="F120" s="6">
        <f>IF(COUNTA($C$7:C120)&lt;=$F$2,AVERAGE($C$7:C120),$F$3*(C120-F119)+F119)</f>
        <v>209.22583642571908</v>
      </c>
      <c r="G120" s="6">
        <f t="shared" si="2"/>
        <v>7.0943684725087621</v>
      </c>
      <c r="H120" s="6">
        <f>IF(COUNTA($G$7:G120)&lt;=$H$2,AVERAGE($G$7:G120),$H$3*(G120-H119)+H119)</f>
        <v>5.3845930943137281</v>
      </c>
      <c r="I120" s="6">
        <f t="shared" si="3"/>
        <v>1.709775378195034</v>
      </c>
    </row>
    <row r="121" spans="2:9" x14ac:dyDescent="0.35">
      <c r="B121" s="5">
        <v>45637</v>
      </c>
      <c r="C121" s="6">
        <v>230.26</v>
      </c>
      <c r="D121" s="6">
        <f>IF(COUNTA($C$7:$C121)&lt;=D$2,AVERAGE($C$7:$C121),D$3*($C118-$D117)+$D117)</f>
        <v>206.68081698916293</v>
      </c>
      <c r="E121" s="6">
        <f>IF(COUNTA($C$7:C121)&lt;=$E$2,AVERAGE($C$7:C121),$E$3*(C121-E120)+E120)</f>
        <v>218.46478876003894</v>
      </c>
      <c r="F121" s="6">
        <f>IF(COUNTA($C$7:C121)&lt;=$F$2,AVERAGE($C$7:C121),$F$3*(C121-F120)+F120)</f>
        <v>210.78392261640656</v>
      </c>
      <c r="G121" s="6">
        <f t="shared" si="2"/>
        <v>7.680866143632386</v>
      </c>
      <c r="H121" s="6">
        <f>IF(COUNTA($G$7:G121)&lt;=$H$2,AVERAGE($G$7:G121),$H$3*(G121-H120)+H120)</f>
        <v>5.8438477041774597</v>
      </c>
      <c r="I121" s="6">
        <f t="shared" si="3"/>
        <v>1.8370184394549263</v>
      </c>
    </row>
    <row r="122" spans="2:9" x14ac:dyDescent="0.35">
      <c r="B122" s="5">
        <v>45638</v>
      </c>
      <c r="C122" s="6">
        <v>228.97</v>
      </c>
      <c r="D122" s="6">
        <f>IF(COUNTA($C$7:$C122)&lt;=D$2,AVERAGE($C$7:$C122),D$3*($C119-$D118)+$D118)</f>
        <v>207.02298526303591</v>
      </c>
      <c r="E122" s="6">
        <f>IF(COUNTA($C$7:C122)&lt;=$E$2,AVERAGE($C$7:C122),$E$3*(C122-E121)+E121)</f>
        <v>220.08097510464833</v>
      </c>
      <c r="F122" s="6">
        <f>IF(COUNTA($C$7:C122)&lt;=$F$2,AVERAGE($C$7:C122),$F$3*(C122-F121)+F121)</f>
        <v>212.1310394596357</v>
      </c>
      <c r="G122" s="6">
        <f t="shared" si="2"/>
        <v>7.9499356450126299</v>
      </c>
      <c r="H122" s="6">
        <f>IF(COUNTA($G$7:G122)&lt;=$H$2,AVERAGE($G$7:G122),$H$3*(G122-H121)+H121)</f>
        <v>6.2650652923444934</v>
      </c>
      <c r="I122" s="6">
        <f t="shared" si="3"/>
        <v>1.6848703526681366</v>
      </c>
    </row>
    <row r="123" spans="2:9" x14ac:dyDescent="0.35">
      <c r="B123" s="5">
        <v>45639</v>
      </c>
      <c r="C123" s="6">
        <v>227.46</v>
      </c>
      <c r="D123" s="6">
        <f>IF(COUNTA($C$7:$C123)&lt;=D$2,AVERAGE($C$7:$C123),D$3*($C120-$D119)+$D119)</f>
        <v>206.37375425404807</v>
      </c>
      <c r="E123" s="6">
        <f>IF(COUNTA($C$7:C123)&lt;=$E$2,AVERAGE($C$7:C123),$E$3*(C123-E122)+E122)</f>
        <v>221.2162097039332</v>
      </c>
      <c r="F123" s="6">
        <f>IF(COUNTA($C$7:C123)&lt;=$F$2,AVERAGE($C$7:C123),$F$3*(C123-F122)+F122)</f>
        <v>213.26651801818122</v>
      </c>
      <c r="G123" s="6">
        <f t="shared" si="2"/>
        <v>7.9496916857519864</v>
      </c>
      <c r="H123" s="6">
        <f>IF(COUNTA($G$7:G123)&lt;=$H$2,AVERAGE($G$7:G123),$H$3*(G123-H122)+H122)</f>
        <v>6.6019905710259916</v>
      </c>
      <c r="I123" s="6">
        <f t="shared" si="3"/>
        <v>1.3477011147259947</v>
      </c>
    </row>
    <row r="124" spans="2:9" x14ac:dyDescent="0.35">
      <c r="B124" s="5">
        <v>45642</v>
      </c>
      <c r="C124" s="6">
        <v>232.93</v>
      </c>
      <c r="D124" s="6">
        <f>IF(COUNTA($C$7:$C124)&lt;=D$2,AVERAGE($C$7:$C124),D$3*($C121-$D120)+$D120)</f>
        <v>208.26384937899553</v>
      </c>
      <c r="E124" s="6">
        <f>IF(COUNTA($C$7:C124)&lt;=$E$2,AVERAGE($C$7:C124),$E$3*(C124-E123)+E123)</f>
        <v>223.01833128794348</v>
      </c>
      <c r="F124" s="6">
        <f>IF(COUNTA($C$7:C124)&lt;=$F$2,AVERAGE($C$7:C124),$F$3*(C124-F123)+F123)</f>
        <v>214.72307223905668</v>
      </c>
      <c r="G124" s="6">
        <f t="shared" si="2"/>
        <v>8.2952590488868054</v>
      </c>
      <c r="H124" s="6">
        <f>IF(COUNTA($G$7:G124)&lt;=$H$2,AVERAGE($G$7:G124),$H$3*(G124-H123)+H123)</f>
        <v>6.940644266598154</v>
      </c>
      <c r="I124" s="6">
        <f t="shared" si="3"/>
        <v>1.3546147822886514</v>
      </c>
    </row>
    <row r="125" spans="2:9" x14ac:dyDescent="0.35">
      <c r="B125" s="5">
        <v>45643</v>
      </c>
      <c r="C125" s="6">
        <v>231.15</v>
      </c>
      <c r="D125" s="6">
        <f>IF(COUNTA($C$7:$C125)&lt;=D$2,AVERAGE($C$7:$C125),D$3*($C122-$D121)+$D121)</f>
        <v>211.13865359133035</v>
      </c>
      <c r="E125" s="6">
        <f>IF(COUNTA($C$7:C125)&lt;=$E$2,AVERAGE($C$7:C125),$E$3*(C125-E124)+E124)</f>
        <v>224.26935724364449</v>
      </c>
      <c r="F125" s="6">
        <f>IF(COUNTA($C$7:C125)&lt;=$F$2,AVERAGE($C$7:C125),$F$3*(C125-F124)+F124)</f>
        <v>215.93988170283026</v>
      </c>
      <c r="G125" s="6">
        <f t="shared" si="2"/>
        <v>8.3294755408142294</v>
      </c>
      <c r="H125" s="6">
        <f>IF(COUNTA($G$7:G125)&lt;=$H$2,AVERAGE($G$7:G125),$H$3*(G125-H124)+H124)</f>
        <v>7.2184105214413687</v>
      </c>
      <c r="I125" s="6">
        <f t="shared" si="3"/>
        <v>1.1110650193728606</v>
      </c>
    </row>
    <row r="126" spans="2:9" x14ac:dyDescent="0.35">
      <c r="B126" s="5">
        <v>45644</v>
      </c>
      <c r="C126" s="6">
        <v>220.52</v>
      </c>
      <c r="D126" s="6">
        <f>IF(COUNTA($C$7:$C126)&lt;=D$2,AVERAGE($C$7:$C126),D$3*($C123-$D122)+$D122)</f>
        <v>211.11038821042874</v>
      </c>
      <c r="E126" s="6">
        <f>IF(COUNTA($C$7:C126)&lt;=$E$2,AVERAGE($C$7:C126),$E$3*(C126-E125)+E125)</f>
        <v>223.69253305231456</v>
      </c>
      <c r="F126" s="6">
        <f>IF(COUNTA($C$7:C126)&lt;=$F$2,AVERAGE($C$7:C126),$F$3*(C126-F125)+F125)</f>
        <v>216.27914972484282</v>
      </c>
      <c r="G126" s="6">
        <f t="shared" si="2"/>
        <v>7.4133833274717347</v>
      </c>
      <c r="H126" s="6">
        <f>IF(COUNTA($G$7:G126)&lt;=$H$2,AVERAGE($G$7:G126),$H$3*(G126-H125)+H125)</f>
        <v>7.2574050826474421</v>
      </c>
      <c r="I126" s="6">
        <f t="shared" si="3"/>
        <v>0.15597824482429257</v>
      </c>
    </row>
    <row r="127" spans="2:9" x14ac:dyDescent="0.35">
      <c r="B127" s="5">
        <v>45645</v>
      </c>
      <c r="C127" s="6">
        <v>223.29</v>
      </c>
      <c r="D127" s="6">
        <f>IF(COUNTA($C$7:$C127)&lt;=D$2,AVERAGE($C$7:$C127),D$3*($C124-$D123)+$D123)</f>
        <v>211.68500340323845</v>
      </c>
      <c r="E127" s="6">
        <f>IF(COUNTA($C$7:C127)&lt;=$E$2,AVERAGE($C$7:C127),$E$3*(C127-E126)+E126)</f>
        <v>223.63060489042002</v>
      </c>
      <c r="F127" s="6">
        <f>IF(COUNTA($C$7:C127)&lt;=$F$2,AVERAGE($C$7:C127),$F$3*(C127-F126)+F126)</f>
        <v>216.79847196744706</v>
      </c>
      <c r="G127" s="6">
        <f t="shared" si="2"/>
        <v>6.8321329229729599</v>
      </c>
      <c r="H127" s="6">
        <f>IF(COUNTA($G$7:G127)&lt;=$H$2,AVERAGE($G$7:G127),$H$3*(G127-H126)+H126)</f>
        <v>7.1723506507125458</v>
      </c>
      <c r="I127" s="6">
        <f t="shared" si="3"/>
        <v>-0.34021772773958592</v>
      </c>
    </row>
    <row r="128" spans="2:9" x14ac:dyDescent="0.35">
      <c r="B128" s="5">
        <v>45646</v>
      </c>
      <c r="C128" s="6">
        <v>224.92</v>
      </c>
      <c r="D128" s="6">
        <f>IF(COUNTA($C$7:$C128)&lt;=D$2,AVERAGE($C$7:$C128),D$3*($C125-$D124)+$D124)</f>
        <v>212.84107950319643</v>
      </c>
      <c r="E128" s="6">
        <f>IF(COUNTA($C$7:C128)&lt;=$E$2,AVERAGE($C$7:C128),$E$3*(C128-E127)+E127)</f>
        <v>223.82897336881695</v>
      </c>
      <c r="F128" s="6">
        <f>IF(COUNTA($C$7:C128)&lt;=$F$2,AVERAGE($C$7:C128),$F$3*(C128-F127)+F127)</f>
        <v>217.40006663652505</v>
      </c>
      <c r="G128" s="6">
        <f t="shared" si="2"/>
        <v>6.4289067322918925</v>
      </c>
      <c r="H128" s="6">
        <f>IF(COUNTA($G$7:G128)&lt;=$H$2,AVERAGE($G$7:G128),$H$3*(G128-H127)+H127)</f>
        <v>7.023661867028415</v>
      </c>
      <c r="I128" s="6">
        <f t="shared" si="3"/>
        <v>-0.59475513473652253</v>
      </c>
    </row>
    <row r="129" spans="2:9" x14ac:dyDescent="0.35">
      <c r="B129" s="5">
        <v>45649</v>
      </c>
      <c r="C129" s="6">
        <v>225.06</v>
      </c>
      <c r="D129" s="6">
        <f>IF(COUNTA($C$7:$C129)&lt;=D$2,AVERAGE($C$7:$C129),D$3*($C126-$D125)+$D125)</f>
        <v>213.01492287306428</v>
      </c>
      <c r="E129" s="6">
        <f>IF(COUNTA($C$7:C129)&lt;=$E$2,AVERAGE($C$7:C129),$E$3*(C129-E128)+E128)</f>
        <v>224.01836208130663</v>
      </c>
      <c r="F129" s="6">
        <f>IF(COUNTA($C$7:C129)&lt;=$F$2,AVERAGE($C$7:C129),$F$3*(C129-F128)+F128)</f>
        <v>217.96746910789358</v>
      </c>
      <c r="G129" s="6">
        <f t="shared" si="2"/>
        <v>6.0508929734130561</v>
      </c>
      <c r="H129" s="6">
        <f>IF(COUNTA($G$7:G129)&lt;=$H$2,AVERAGE($G$7:G129),$H$3*(G129-H128)+H128)</f>
        <v>6.8291080883053432</v>
      </c>
      <c r="I129" s="6">
        <f t="shared" si="3"/>
        <v>-0.77821511489228712</v>
      </c>
    </row>
    <row r="130" spans="2:9" x14ac:dyDescent="0.35">
      <c r="B130" s="5">
        <v>45650</v>
      </c>
      <c r="C130" s="6">
        <v>229.05</v>
      </c>
      <c r="D130" s="6">
        <f>IF(COUNTA($C$7:$C130)&lt;=D$2,AVERAGE($C$7:$C130),D$3*($C127-$D126)+$D126)</f>
        <v>213.54631056834299</v>
      </c>
      <c r="E130" s="6">
        <f>IF(COUNTA($C$7:C130)&lt;=$E$2,AVERAGE($C$7:C130),$E$3*(C130-E129)+E129)</f>
        <v>224.79246022264408</v>
      </c>
      <c r="F130" s="6">
        <f>IF(COUNTA($C$7:C130)&lt;=$F$2,AVERAGE($C$7:C130),$F$3*(C130-F129)+F129)</f>
        <v>218.78839732212367</v>
      </c>
      <c r="G130" s="6">
        <f t="shared" si="2"/>
        <v>6.0040629005204096</v>
      </c>
      <c r="H130" s="6">
        <f>IF(COUNTA($G$7:G130)&lt;=$H$2,AVERAGE($G$7:G130),$H$3*(G130-H129)+H129)</f>
        <v>6.6640990507483568</v>
      </c>
      <c r="I130" s="6">
        <f t="shared" si="3"/>
        <v>-0.66003615022794726</v>
      </c>
    </row>
    <row r="131" spans="2:9" x14ac:dyDescent="0.35">
      <c r="B131" s="5">
        <v>45652</v>
      </c>
      <c r="C131" s="6">
        <v>227.05</v>
      </c>
      <c r="D131" s="6">
        <f>IF(COUNTA($C$7:$C131)&lt;=D$2,AVERAGE($C$7:$C131),D$3*($C128-$D127)+$D127)</f>
        <v>214.33200272259077</v>
      </c>
      <c r="E131" s="6">
        <f>IF(COUNTA($C$7:C131)&lt;=$E$2,AVERAGE($C$7:C131),$E$3*(C131-E130)+E130)</f>
        <v>225.13977403454498</v>
      </c>
      <c r="F131" s="6">
        <f>IF(COUNTA($C$7:C131)&lt;=$F$2,AVERAGE($C$7:C131),$F$3*(C131-F130)+F130)</f>
        <v>219.40036789085525</v>
      </c>
      <c r="G131" s="6">
        <f t="shared" si="2"/>
        <v>5.7394061436897346</v>
      </c>
      <c r="H131" s="6">
        <f>IF(COUNTA($G$7:G131)&lt;=$H$2,AVERAGE($G$7:G131),$H$3*(G131-H130)+H130)</f>
        <v>6.479160469336632</v>
      </c>
      <c r="I131" s="6">
        <f t="shared" si="3"/>
        <v>-0.73975432564689747</v>
      </c>
    </row>
    <row r="132" spans="2:9" x14ac:dyDescent="0.35">
      <c r="B132" s="5">
        <v>45653</v>
      </c>
      <c r="C132" s="6">
        <v>223.75</v>
      </c>
      <c r="D132" s="6">
        <f>IF(COUNTA($C$7:$C132)&lt;=D$2,AVERAGE($C$7:$C132),D$3*($C129-$D128)+$D128)</f>
        <v>215.28486360255715</v>
      </c>
      <c r="E132" s="6">
        <f>IF(COUNTA($C$7:C132)&lt;=$E$2,AVERAGE($C$7:C132),$E$3*(C132-E131)+E131)</f>
        <v>224.925962644615</v>
      </c>
      <c r="F132" s="6">
        <f>IF(COUNTA($C$7:C132)&lt;=$F$2,AVERAGE($C$7:C132),$F$3*(C132-F131)+F131)</f>
        <v>219.72256286190301</v>
      </c>
      <c r="G132" s="6">
        <f t="shared" si="2"/>
        <v>5.2033997827119833</v>
      </c>
      <c r="H132" s="6">
        <f>IF(COUNTA($G$7:G132)&lt;=$H$2,AVERAGE($G$7:G132),$H$3*(G132-H131)+H131)</f>
        <v>6.2240083320117021</v>
      </c>
      <c r="I132" s="6">
        <f t="shared" si="3"/>
        <v>-1.0206085492997188</v>
      </c>
    </row>
    <row r="133" spans="2:9" x14ac:dyDescent="0.35">
      <c r="B133" s="5">
        <v>45656</v>
      </c>
      <c r="C133" s="6">
        <v>221.3</v>
      </c>
      <c r="D133" s="6">
        <f>IF(COUNTA($C$7:$C133)&lt;=D$2,AVERAGE($C$7:$C133),D$3*($C130-$D129)+$D129)</f>
        <v>216.22193829845142</v>
      </c>
      <c r="E133" s="6">
        <f>IF(COUNTA($C$7:C133)&lt;=$E$2,AVERAGE($C$7:C133),$E$3*(C133-E132)+E132)</f>
        <v>224.36812223775115</v>
      </c>
      <c r="F133" s="6">
        <f>IF(COUNTA($C$7:C133)&lt;=$F$2,AVERAGE($C$7:C133),$F$3*(C133-F132)+F132)</f>
        <v>219.83941005731759</v>
      </c>
      <c r="G133" s="6">
        <f t="shared" si="2"/>
        <v>4.5287121804335584</v>
      </c>
      <c r="H133" s="6">
        <f>IF(COUNTA($G$7:G133)&lt;=$H$2,AVERAGE($G$7:G133),$H$3*(G133-H132)+H132)</f>
        <v>5.8849491016960735</v>
      </c>
      <c r="I133" s="6">
        <f t="shared" si="3"/>
        <v>-1.3562369212625152</v>
      </c>
    </row>
    <row r="134" spans="2:9" x14ac:dyDescent="0.35">
      <c r="B134" s="5">
        <v>45657</v>
      </c>
      <c r="C134" s="6">
        <v>219.39</v>
      </c>
      <c r="D134" s="6">
        <f>IF(COUNTA($C$7:$C134)&lt;=D$2,AVERAGE($C$7:$C134),D$3*($C131-$D130)+$D130)</f>
        <v>216.2470484546744</v>
      </c>
      <c r="E134" s="6">
        <f>IF(COUNTA($C$7:C134)&lt;=$E$2,AVERAGE($C$7:C134),$E$3*(C134-E133)+E133)</f>
        <v>223.60225727809711</v>
      </c>
      <c r="F134" s="6">
        <f>IF(COUNTA($C$7:C134)&lt;=$F$2,AVERAGE($C$7:C134),$F$3*(C134-F133)+F133)</f>
        <v>219.80612042344222</v>
      </c>
      <c r="G134" s="6">
        <f t="shared" si="2"/>
        <v>3.7961368546548897</v>
      </c>
      <c r="H134" s="6">
        <f>IF(COUNTA($G$7:G134)&lt;=$H$2,AVERAGE($G$7:G134),$H$3*(G134-H133)+H133)</f>
        <v>5.467186652287837</v>
      </c>
      <c r="I134" s="6">
        <f t="shared" si="3"/>
        <v>-1.6710497976329473</v>
      </c>
    </row>
    <row r="135" spans="2:9" x14ac:dyDescent="0.35">
      <c r="B135" s="5">
        <v>45659</v>
      </c>
      <c r="C135" s="6">
        <v>220.22</v>
      </c>
      <c r="D135" s="6">
        <f>IF(COUNTA($C$7:$C135)&lt;=D$2,AVERAGE($C$7:$C135),D$3*($C132-$D131)+$D131)</f>
        <v>216.21560217807263</v>
      </c>
      <c r="E135" s="6">
        <f>IF(COUNTA($C$7:C135)&lt;=$E$2,AVERAGE($C$7:C135),$E$3*(C135-E134)+E134)</f>
        <v>223.08191000454372</v>
      </c>
      <c r="F135" s="6">
        <f>IF(COUNTA($C$7:C135)&lt;=$F$2,AVERAGE($C$7:C135),$F$3*(C135-F134)+F134)</f>
        <v>219.83677816985391</v>
      </c>
      <c r="G135" s="6">
        <f t="shared" si="2"/>
        <v>3.2451318346898006</v>
      </c>
      <c r="H135" s="6">
        <f>IF(COUNTA($G$7:G135)&lt;=$H$2,AVERAGE($G$7:G135),$H$3*(G135-H134)+H134)</f>
        <v>5.0227756887682293</v>
      </c>
      <c r="I135" s="6">
        <f t="shared" si="3"/>
        <v>-1.7776438540784287</v>
      </c>
    </row>
    <row r="136" spans="2:9" x14ac:dyDescent="0.35">
      <c r="B136" s="5">
        <v>45660</v>
      </c>
      <c r="C136" s="6">
        <v>224.19</v>
      </c>
      <c r="D136" s="6">
        <f>IF(COUNTA($C$7:$C136)&lt;=D$2,AVERAGE($C$7:$C136),D$3*($C133-$D132)+$D132)</f>
        <v>216.48789088204572</v>
      </c>
      <c r="E136" s="6">
        <f>IF(COUNTA($C$7:C136)&lt;=$E$2,AVERAGE($C$7:C136),$E$3*(C136-E135)+E135)</f>
        <v>223.25238538846006</v>
      </c>
      <c r="F136" s="6">
        <f>IF(COUNTA($C$7:C136)&lt;=$F$2,AVERAGE($C$7:C136),$F$3*(C136-F135)+F135)</f>
        <v>220.15923904616102</v>
      </c>
      <c r="G136" s="6">
        <f t="shared" si="2"/>
        <v>3.0931463422990362</v>
      </c>
      <c r="H136" s="6">
        <f>IF(COUNTA($G$7:G136)&lt;=$H$2,AVERAGE($G$7:G136),$H$3*(G136-H135)+H135)</f>
        <v>4.6368498194743903</v>
      </c>
      <c r="I136" s="6">
        <f t="shared" si="3"/>
        <v>-1.5437034771753542</v>
      </c>
    </row>
    <row r="137" spans="2:9" x14ac:dyDescent="0.35">
      <c r="B137" s="5">
        <v>45663</v>
      </c>
      <c r="C137" s="6">
        <v>227.61</v>
      </c>
      <c r="D137" s="6">
        <f>IF(COUNTA($C$7:$C137)&lt;=D$2,AVERAGE($C$7:$C137),D$3*($C134-$D133)+$D133)</f>
        <v>216.85555063876114</v>
      </c>
      <c r="E137" s="6">
        <f>IF(COUNTA($C$7:C137)&lt;=$E$2,AVERAGE($C$7:C137),$E$3*(C137-E136)+E136)</f>
        <v>223.92278763638927</v>
      </c>
      <c r="F137" s="6">
        <f>IF(COUNTA($C$7:C137)&lt;=$F$2,AVERAGE($C$7:C137),$F$3*(C137-F136)+F136)</f>
        <v>220.7111472649639</v>
      </c>
      <c r="G137" s="6">
        <f t="shared" si="2"/>
        <v>3.211640371425375</v>
      </c>
      <c r="H137" s="6">
        <f>IF(COUNTA($G$7:G137)&lt;=$H$2,AVERAGE($G$7:G137),$H$3*(G137-H136)+H136)</f>
        <v>4.3518079298645871</v>
      </c>
      <c r="I137" s="6">
        <f t="shared" si="3"/>
        <v>-1.1401675584392121</v>
      </c>
    </row>
    <row r="138" spans="2:9" x14ac:dyDescent="0.35">
      <c r="B138" s="5">
        <v>45664</v>
      </c>
      <c r="C138" s="6">
        <v>222.11</v>
      </c>
      <c r="D138" s="6">
        <f>IF(COUNTA($C$7:$C138)&lt;=D$2,AVERAGE($C$7:$C138),D$3*($C135-$D134)+$D134)</f>
        <v>217.04163876373951</v>
      </c>
      <c r="E138" s="6">
        <f>IF(COUNTA($C$7:C138)&lt;=$E$2,AVERAGE($C$7:C138),$E$3*(C138-E137)+E137)</f>
        <v>223.64389723079091</v>
      </c>
      <c r="F138" s="6">
        <f>IF(COUNTA($C$7:C138)&lt;=$F$2,AVERAGE($C$7:C138),$F$3*(C138-F137)+F137)</f>
        <v>220.81476598607767</v>
      </c>
      <c r="G138" s="6">
        <f t="shared" si="2"/>
        <v>2.8291312447132384</v>
      </c>
      <c r="H138" s="6">
        <f>IF(COUNTA($G$7:G138)&lt;=$H$2,AVERAGE($G$7:G138),$H$3*(G138-H137)+H137)</f>
        <v>4.0472725928343172</v>
      </c>
      <c r="I138" s="6">
        <f t="shared" si="3"/>
        <v>-1.2181413481210788</v>
      </c>
    </row>
    <row r="139" spans="2:9" x14ac:dyDescent="0.35">
      <c r="B139" s="5">
        <v>45665</v>
      </c>
      <c r="C139" s="6">
        <v>222.13</v>
      </c>
      <c r="D139" s="6">
        <f>IF(COUNTA($C$7:$C139)&lt;=D$2,AVERAGE($C$7:$C139),D$3*($C136-$D135)+$D135)</f>
        <v>217.81048174245811</v>
      </c>
      <c r="E139" s="6">
        <f>IF(COUNTA($C$7:C139)&lt;=$E$2,AVERAGE($C$7:C139),$E$3*(C139-E138)+E138)</f>
        <v>223.41098996451538</v>
      </c>
      <c r="F139" s="6">
        <f>IF(COUNTA($C$7:C139)&lt;=$F$2,AVERAGE($C$7:C139),$F$3*(C139-F138)+F138)</f>
        <v>220.91219072784969</v>
      </c>
      <c r="G139" s="6">
        <f t="shared" si="2"/>
        <v>2.4987992366656897</v>
      </c>
      <c r="H139" s="6">
        <f>IF(COUNTA($G$7:G139)&lt;=$H$2,AVERAGE($G$7:G139),$H$3*(G139-H138)+H138)</f>
        <v>3.7375779216005918</v>
      </c>
      <c r="I139" s="6">
        <f t="shared" si="3"/>
        <v>-1.2387786849349021</v>
      </c>
    </row>
    <row r="140" spans="2:9" x14ac:dyDescent="0.35">
      <c r="B140" s="5">
        <v>45667</v>
      </c>
      <c r="C140" s="6">
        <v>218.94</v>
      </c>
      <c r="D140" s="6">
        <f>IF(COUNTA($C$7:$C140)&lt;=D$2,AVERAGE($C$7:$C140),D$3*($C137-$D136)+$D136)</f>
        <v>218.71231270563658</v>
      </c>
      <c r="E140" s="6">
        <f>IF(COUNTA($C$7:C140)&lt;=$E$2,AVERAGE($C$7:C140),$E$3*(C140-E139)+E139)</f>
        <v>222.72314535458995</v>
      </c>
      <c r="F140" s="6">
        <f>IF(COUNTA($C$7:C140)&lt;=$F$2,AVERAGE($C$7:C140),$F$3*(C140-F139)+F139)</f>
        <v>220.76610252578675</v>
      </c>
      <c r="G140" s="6">
        <f t="shared" si="2"/>
        <v>1.9570428288031962</v>
      </c>
      <c r="H140" s="6">
        <f>IF(COUNTA($G$7:G140)&lt;=$H$2,AVERAGE($G$7:G140),$H$3*(G140-H139)+H139)</f>
        <v>3.3814709030411128</v>
      </c>
      <c r="I140" s="6">
        <f t="shared" si="3"/>
        <v>-1.4244280742379165</v>
      </c>
    </row>
    <row r="141" spans="2:9" x14ac:dyDescent="0.35">
      <c r="B141" s="5">
        <v>45670</v>
      </c>
      <c r="C141" s="6">
        <v>218.46</v>
      </c>
      <c r="D141" s="6">
        <f>IF(COUNTA($C$7:$C141)&lt;=D$2,AVERAGE($C$7:$C141),D$3*($C138-$D137)+$D137)</f>
        <v>217.90644051100892</v>
      </c>
      <c r="E141" s="6">
        <f>IF(COUNTA($C$7:C141)&lt;=$E$2,AVERAGE($C$7:C141),$E$3*(C141-E140)+E140)</f>
        <v>222.0672768384992</v>
      </c>
      <c r="F141" s="6">
        <f>IF(COUNTA($C$7:C141)&lt;=$F$2,AVERAGE($C$7:C141),$F$3*(C141-F140)+F140)</f>
        <v>220.59528011646921</v>
      </c>
      <c r="G141" s="6">
        <f t="shared" si="2"/>
        <v>1.471996722029985</v>
      </c>
      <c r="H141" s="6">
        <f>IF(COUNTA($G$7:G141)&lt;=$H$2,AVERAGE($G$7:G141),$H$3*(G141-H140)+H140)</f>
        <v>2.9995760668388871</v>
      </c>
      <c r="I141" s="6">
        <f t="shared" si="3"/>
        <v>-1.5275793448089021</v>
      </c>
    </row>
    <row r="142" spans="2:9" x14ac:dyDescent="0.35">
      <c r="B142" s="5">
        <v>45671</v>
      </c>
      <c r="C142" s="6">
        <v>217.76</v>
      </c>
      <c r="D142" s="6">
        <f>IF(COUNTA($C$7:$C142)&lt;=D$2,AVERAGE($C$7:$C142),D$3*($C139-$D138)+$D138)</f>
        <v>218.05931101099162</v>
      </c>
      <c r="E142" s="6">
        <f>IF(COUNTA($C$7:C142)&lt;=$E$2,AVERAGE($C$7:C142),$E$3*(C142-E141)+E141)</f>
        <v>221.40461886334546</v>
      </c>
      <c r="F142" s="6">
        <f>IF(COUNTA($C$7:C142)&lt;=$F$2,AVERAGE($C$7:C142),$F$3*(C142-F141)+F141)</f>
        <v>220.38525936710113</v>
      </c>
      <c r="G142" s="6">
        <f t="shared" si="2"/>
        <v>1.0193594962443342</v>
      </c>
      <c r="H142" s="6">
        <f>IF(COUNTA($G$7:G142)&lt;=$H$2,AVERAGE($G$7:G142),$H$3*(G142-H141)+H141)</f>
        <v>2.6035327527199765</v>
      </c>
      <c r="I142" s="6">
        <f t="shared" si="3"/>
        <v>-1.5841732564756423</v>
      </c>
    </row>
    <row r="143" spans="2:9" x14ac:dyDescent="0.35">
      <c r="B143" s="5">
        <v>45672</v>
      </c>
      <c r="C143" s="6">
        <v>223.35</v>
      </c>
      <c r="D143" s="6">
        <f>IF(COUNTA($C$7:$C143)&lt;=D$2,AVERAGE($C$7:$C143),D$3*($C140-$D139)+$D139)</f>
        <v>218.0363853939665</v>
      </c>
      <c r="E143" s="6">
        <f>IF(COUNTA($C$7:C143)&lt;=$E$2,AVERAGE($C$7:C143),$E$3*(C143-E142)+E142)</f>
        <v>221.70390826898463</v>
      </c>
      <c r="F143" s="6">
        <f>IF(COUNTA($C$7:C143)&lt;=$F$2,AVERAGE($C$7:C143),$F$3*(C143-F142)+F142)</f>
        <v>220.6048697843529</v>
      </c>
      <c r="G143" s="6">
        <f t="shared" si="2"/>
        <v>1.099038484631734</v>
      </c>
      <c r="H143" s="6">
        <f>IF(COUNTA($G$7:G143)&lt;=$H$2,AVERAGE($G$7:G143),$H$3*(G143-H142)+H142)</f>
        <v>2.3026338991023279</v>
      </c>
      <c r="I143" s="6">
        <f t="shared" si="3"/>
        <v>-1.2035954144705938</v>
      </c>
    </row>
    <row r="144" spans="2:9" x14ac:dyDescent="0.35">
      <c r="B144" s="5">
        <v>45673</v>
      </c>
      <c r="C144" s="6">
        <v>220.66</v>
      </c>
      <c r="D144" s="6">
        <f>IF(COUNTA($C$7:$C144)&lt;=D$2,AVERAGE($C$7:$C144),D$3*($C141-$D140)+$D140)</f>
        <v>218.66185016450927</v>
      </c>
      <c r="E144" s="6">
        <f>IF(COUNTA($C$7:C144)&lt;=$E$2,AVERAGE($C$7:C144),$E$3*(C144-E143)+E143)</f>
        <v>221.54330699683314</v>
      </c>
      <c r="F144" s="6">
        <f>IF(COUNTA($C$7:C144)&lt;=$F$2,AVERAGE($C$7:C144),$F$3*(C144-F143)+F143)</f>
        <v>220.60895350403047</v>
      </c>
      <c r="G144" s="6">
        <f t="shared" si="2"/>
        <v>0.93435349280267133</v>
      </c>
      <c r="H144" s="6">
        <f>IF(COUNTA($G$7:G144)&lt;=$H$2,AVERAGE($G$7:G144),$H$3*(G144-H143)+H143)</f>
        <v>2.0289778178423967</v>
      </c>
      <c r="I144" s="6">
        <f t="shared" si="3"/>
        <v>-1.0946243250397254</v>
      </c>
    </row>
    <row r="145" spans="2:9" x14ac:dyDescent="0.35">
      <c r="B145" s="5">
        <v>45674</v>
      </c>
      <c r="C145" s="6">
        <v>225.94</v>
      </c>
      <c r="D145" s="6">
        <f>IF(COUNTA($C$7:$C145)&lt;=D$2,AVERAGE($C$7:$C145),D$3*($C142-$D141)+$D141)</f>
        <v>217.87715240880715</v>
      </c>
      <c r="E145" s="6">
        <f>IF(COUNTA($C$7:C145)&lt;=$E$2,AVERAGE($C$7:C145),$E$3*(C145-E144)+E144)</f>
        <v>222.21972130501265</v>
      </c>
      <c r="F145" s="6">
        <f>IF(COUNTA($C$7:C145)&lt;=$F$2,AVERAGE($C$7:C145),$F$3*(C145-F144)+F144)</f>
        <v>221.00384583706526</v>
      </c>
      <c r="G145" s="6">
        <f t="shared" si="2"/>
        <v>1.2158754679473986</v>
      </c>
      <c r="H145" s="6">
        <f>IF(COUNTA($G$7:G145)&lt;=$H$2,AVERAGE($G$7:G145),$H$3*(G145-H144)+H144)</f>
        <v>1.866357347863397</v>
      </c>
      <c r="I145" s="6">
        <f t="shared" si="3"/>
        <v>-0.65048187991599837</v>
      </c>
    </row>
    <row r="146" spans="2:9" x14ac:dyDescent="0.35">
      <c r="B146" s="5">
        <v>45678</v>
      </c>
      <c r="C146" s="6">
        <v>230.71</v>
      </c>
      <c r="D146" s="6">
        <f>IF(COUNTA($C$7:$C146)&lt;=D$2,AVERAGE($C$7:$C146),D$3*($C143-$D142)+$D142)</f>
        <v>219.11744880879328</v>
      </c>
      <c r="E146" s="6">
        <f>IF(COUNTA($C$7:C146)&lt;=$E$2,AVERAGE($C$7:C146),$E$3*(C146-E145)+E145)</f>
        <v>223.5259180273184</v>
      </c>
      <c r="F146" s="6">
        <f>IF(COUNTA($C$7:C146)&lt;=$F$2,AVERAGE($C$7:C146),$F$3*(C146-F145)+F145)</f>
        <v>221.72282021950485</v>
      </c>
      <c r="G146" s="6">
        <f t="shared" si="2"/>
        <v>1.8030978078135433</v>
      </c>
      <c r="H146" s="6">
        <f>IF(COUNTA($G$7:G146)&lt;=$H$2,AVERAGE($G$7:G146),$H$3*(G146-H145)+H145)</f>
        <v>1.8537054398534263</v>
      </c>
      <c r="I146" s="6">
        <f t="shared" si="3"/>
        <v>-5.0607632039882944E-2</v>
      </c>
    </row>
    <row r="147" spans="2:9" x14ac:dyDescent="0.35">
      <c r="B147" s="5">
        <v>45679</v>
      </c>
      <c r="C147" s="6">
        <v>235.01</v>
      </c>
      <c r="D147" s="6">
        <f>IF(COUNTA($C$7:$C147)&lt;=D$2,AVERAGE($C$7:$C147),D$3*($C144-$D143)+$D143)</f>
        <v>218.56110831517319</v>
      </c>
      <c r="E147" s="6">
        <f>IF(COUNTA($C$7:C147)&lt;=$E$2,AVERAGE($C$7:C147),$E$3*(C147-E146)+E146)</f>
        <v>225.2926998692694</v>
      </c>
      <c r="F147" s="6">
        <f>IF(COUNTA($C$7:C147)&lt;=$F$2,AVERAGE($C$7:C147),$F$3*(C147-F146)+F146)</f>
        <v>222.70705575880078</v>
      </c>
      <c r="G147" s="6">
        <f t="shared" si="2"/>
        <v>2.5856441104686212</v>
      </c>
      <c r="H147" s="6">
        <f>IF(COUNTA($G$7:G147)&lt;=$H$2,AVERAGE($G$7:G147),$H$3*(G147-H146)+H146)</f>
        <v>2.0000931739764654</v>
      </c>
      <c r="I147" s="6">
        <f t="shared" si="3"/>
        <v>0.58555093649215584</v>
      </c>
    </row>
    <row r="148" spans="2:9" x14ac:dyDescent="0.35">
      <c r="B148" s="5">
        <v>45680</v>
      </c>
      <c r="C148" s="6">
        <v>235.42</v>
      </c>
      <c r="D148" s="6">
        <f>IF(COUNTA($C$7:$C148)&lt;=D$2,AVERAGE($C$7:$C148),D$3*($C145-$D144)+$D144)</f>
        <v>220.11748013160741</v>
      </c>
      <c r="E148" s="6">
        <f>IF(COUNTA($C$7:C148)&lt;=$E$2,AVERAGE($C$7:C148),$E$3*(C148-E147)+E147)</f>
        <v>226.85074604322796</v>
      </c>
      <c r="F148" s="6">
        <f>IF(COUNTA($C$7:C148)&lt;=$F$2,AVERAGE($C$7:C148),$F$3*(C148-F147)+F147)</f>
        <v>223.64875533222295</v>
      </c>
      <c r="G148" s="6">
        <f t="shared" ref="G148:G194" si="4">E148-F148</f>
        <v>3.2019907110050099</v>
      </c>
      <c r="H148" s="6">
        <f>IF(COUNTA($G$7:G148)&lt;=$H$2,AVERAGE($G$7:G148),$H$3*(G148-H147)+H147)</f>
        <v>2.2404726813821743</v>
      </c>
      <c r="I148" s="6">
        <f t="shared" ref="I148:I194" si="5">G148-H148</f>
        <v>0.96151802962283561</v>
      </c>
    </row>
    <row r="149" spans="2:9" x14ac:dyDescent="0.35">
      <c r="B149" s="5">
        <v>45681</v>
      </c>
      <c r="C149" s="6">
        <v>234.85</v>
      </c>
      <c r="D149" s="6">
        <f>IF(COUNTA($C$7:$C149)&lt;=D$2,AVERAGE($C$7:$C149),D$3*($C146-$D145)+$D145)</f>
        <v>220.44372192704571</v>
      </c>
      <c r="E149" s="6">
        <f>IF(COUNTA($C$7:C149)&lt;=$E$2,AVERAGE($C$7:C149),$E$3*(C149-E148)+E148)</f>
        <v>228.08140049811595</v>
      </c>
      <c r="F149" s="6">
        <f>IF(COUNTA($C$7:C149)&lt;=$F$2,AVERAGE($C$7:C149),$F$3*(C149-F148)+F148)</f>
        <v>224.47847715946568</v>
      </c>
      <c r="G149" s="6">
        <f t="shared" si="4"/>
        <v>3.602923338650271</v>
      </c>
      <c r="H149" s="6">
        <f>IF(COUNTA($G$7:G149)&lt;=$H$2,AVERAGE($G$7:G149),$H$3*(G149-H148)+H148)</f>
        <v>2.5129628128357937</v>
      </c>
      <c r="I149" s="6">
        <f t="shared" si="5"/>
        <v>1.0899605258144773</v>
      </c>
    </row>
    <row r="150" spans="2:9" x14ac:dyDescent="0.35">
      <c r="B150" s="5">
        <v>45684</v>
      </c>
      <c r="C150" s="6">
        <v>235.42</v>
      </c>
      <c r="D150" s="6">
        <f>IF(COUNTA($C$7:$C150)&lt;=D$2,AVERAGE($C$7:$C150),D$3*($C147-$D146)+$D146)</f>
        <v>222.29595904703461</v>
      </c>
      <c r="E150" s="6">
        <f>IF(COUNTA($C$7:C150)&lt;=$E$2,AVERAGE($C$7:C150),$E$3*(C150-E149)+E149)</f>
        <v>229.21041580609813</v>
      </c>
      <c r="F150" s="6">
        <f>IF(COUNTA($C$7:C150)&lt;=$F$2,AVERAGE($C$7:C150),$F$3*(C150-F149)+F149)</f>
        <v>225.2889603328386</v>
      </c>
      <c r="G150" s="6">
        <f t="shared" si="4"/>
        <v>3.9214554732595275</v>
      </c>
      <c r="H150" s="6">
        <f>IF(COUNTA($G$7:G150)&lt;=$H$2,AVERAGE($G$7:G150),$H$3*(G150-H149)+H149)</f>
        <v>2.7946613449205406</v>
      </c>
      <c r="I150" s="6">
        <f t="shared" si="5"/>
        <v>1.1267941283389868</v>
      </c>
    </row>
    <row r="151" spans="2:9" x14ac:dyDescent="0.35">
      <c r="B151" s="5">
        <v>45685</v>
      </c>
      <c r="C151" s="6">
        <v>238.15</v>
      </c>
      <c r="D151" s="6">
        <f>IF(COUNTA($C$7:$C151)&lt;=D$2,AVERAGE($C$7:$C151),D$3*($C148-$D147)+$D147)</f>
        <v>221.93288665213854</v>
      </c>
      <c r="E151" s="6">
        <f>IF(COUNTA($C$7:C151)&lt;=$E$2,AVERAGE($C$7:C151),$E$3*(C151-E150)+E150)</f>
        <v>230.58573645131381</v>
      </c>
      <c r="F151" s="6">
        <f>IF(COUNTA($C$7:C151)&lt;=$F$2,AVERAGE($C$7:C151),$F$3*(C151-F150)+F150)</f>
        <v>226.24162993781351</v>
      </c>
      <c r="G151" s="6">
        <f t="shared" si="4"/>
        <v>4.344106513500293</v>
      </c>
      <c r="H151" s="6">
        <f>IF(COUNTA($G$7:G151)&lt;=$H$2,AVERAGE($G$7:G151),$H$3*(G151-H150)+H150)</f>
        <v>3.1045503786364912</v>
      </c>
      <c r="I151" s="6">
        <f t="shared" si="5"/>
        <v>1.2395561348638018</v>
      </c>
    </row>
    <row r="152" spans="2:9" x14ac:dyDescent="0.35">
      <c r="B152" s="5">
        <v>45686</v>
      </c>
      <c r="C152" s="6">
        <v>237.07</v>
      </c>
      <c r="D152" s="6">
        <f>IF(COUNTA($C$7:$C152)&lt;=D$2,AVERAGE($C$7:$C152),D$3*($C149-$D148)+$D148)</f>
        <v>223.06398410528593</v>
      </c>
      <c r="E152" s="6">
        <f>IF(COUNTA($C$7:C152)&lt;=$E$2,AVERAGE($C$7:C152),$E$3*(C152-E151)+E151)</f>
        <v>231.58331545880398</v>
      </c>
      <c r="F152" s="6">
        <f>IF(COUNTA($C$7:C152)&lt;=$F$2,AVERAGE($C$7:C152),$F$3*(C152-F151)+F151)</f>
        <v>227.04373142390139</v>
      </c>
      <c r="G152" s="6">
        <f t="shared" si="4"/>
        <v>4.5395840349025889</v>
      </c>
      <c r="H152" s="6">
        <f>IF(COUNTA($G$7:G152)&lt;=$H$2,AVERAGE($G$7:G152),$H$3*(G152-H151)+H151)</f>
        <v>3.3915571098897108</v>
      </c>
      <c r="I152" s="6">
        <f t="shared" si="5"/>
        <v>1.1480269250128781</v>
      </c>
    </row>
    <row r="153" spans="2:9" x14ac:dyDescent="0.35">
      <c r="B153" s="5">
        <v>45687</v>
      </c>
      <c r="C153" s="6">
        <v>234.64</v>
      </c>
      <c r="D153" s="6">
        <f>IF(COUNTA($C$7:$C153)&lt;=D$2,AVERAGE($C$7:$C153),D$3*($C150-$D149)+$D149)</f>
        <v>223.43897754163658</v>
      </c>
      <c r="E153" s="6">
        <f>IF(COUNTA($C$7:C153)&lt;=$E$2,AVERAGE($C$7:C153),$E$3*(C153-E152)+E152)</f>
        <v>232.05357461898799</v>
      </c>
      <c r="F153" s="6">
        <f>IF(COUNTA($C$7:C153)&lt;=$F$2,AVERAGE($C$7:C153),$F$3*(C153-F152)+F152)</f>
        <v>227.60641798509388</v>
      </c>
      <c r="G153" s="6">
        <f t="shared" si="4"/>
        <v>4.4471566338941102</v>
      </c>
      <c r="H153" s="6">
        <f>IF(COUNTA($G$7:G153)&lt;=$H$2,AVERAGE($G$7:G153),$H$3*(G153-H152)+H152)</f>
        <v>3.6026770146905909</v>
      </c>
      <c r="I153" s="6">
        <f t="shared" si="5"/>
        <v>0.84447961920351933</v>
      </c>
    </row>
    <row r="154" spans="2:9" x14ac:dyDescent="0.35">
      <c r="B154" s="5">
        <v>45688</v>
      </c>
      <c r="C154" s="6">
        <v>237.68</v>
      </c>
      <c r="D154" s="6">
        <f>IF(COUNTA($C$7:$C154)&lt;=D$2,AVERAGE($C$7:$C154),D$3*($C151-$D150)+$D150)</f>
        <v>225.46676723762769</v>
      </c>
      <c r="E154" s="6">
        <f>IF(COUNTA($C$7:C154)&lt;=$E$2,AVERAGE($C$7:C154),$E$3*(C154-E153)+E153)</f>
        <v>232.91917852375909</v>
      </c>
      <c r="F154" s="6">
        <f>IF(COUNTA($C$7:C154)&lt;=$F$2,AVERAGE($C$7:C154),$F$3*(C154-F153)+F153)</f>
        <v>228.3526092454573</v>
      </c>
      <c r="G154" s="6">
        <f t="shared" si="4"/>
        <v>4.5665692783017846</v>
      </c>
      <c r="H154" s="6">
        <f>IF(COUNTA($G$7:G154)&lt;=$H$2,AVERAGE($G$7:G154),$H$3*(G154-H153)+H153)</f>
        <v>3.7954554674128298</v>
      </c>
      <c r="I154" s="6">
        <f t="shared" si="5"/>
        <v>0.77111381088895481</v>
      </c>
    </row>
    <row r="155" spans="2:9" x14ac:dyDescent="0.35">
      <c r="B155" s="5">
        <v>45691</v>
      </c>
      <c r="C155" s="6">
        <v>237.42</v>
      </c>
      <c r="D155" s="6">
        <f>IF(COUNTA($C$7:$C155)&lt;=D$2,AVERAGE($C$7:$C155),D$3*($C152-$D151)+$D151)</f>
        <v>224.96030932171084</v>
      </c>
      <c r="E155" s="6">
        <f>IF(COUNTA($C$7:C155)&lt;=$E$2,AVERAGE($C$7:C155),$E$3*(C155-E154)+E154)</f>
        <v>233.61161259702692</v>
      </c>
      <c r="F155" s="6">
        <f>IF(COUNTA($C$7:C155)&lt;=$F$2,AVERAGE($C$7:C155),$F$3*(C155-F154)+F154)</f>
        <v>229.02426781986787</v>
      </c>
      <c r="G155" s="6">
        <f t="shared" si="4"/>
        <v>4.5873447771590463</v>
      </c>
      <c r="H155" s="6">
        <f>IF(COUNTA($G$7:G155)&lt;=$H$2,AVERAGE($G$7:G155),$H$3*(G155-H154)+H154)</f>
        <v>3.9538333293620731</v>
      </c>
      <c r="I155" s="6">
        <f t="shared" si="5"/>
        <v>0.63351144779697321</v>
      </c>
    </row>
    <row r="156" spans="2:9" x14ac:dyDescent="0.35">
      <c r="B156" s="5">
        <v>45692</v>
      </c>
      <c r="C156" s="6">
        <v>242.06</v>
      </c>
      <c r="D156" s="6">
        <f>IF(COUNTA($C$7:$C156)&lt;=D$2,AVERAGE($C$7:$C156),D$3*($C153-$D152)+$D152)</f>
        <v>225.37918728422875</v>
      </c>
      <c r="E156" s="6">
        <f>IF(COUNTA($C$7:C156)&lt;=$E$2,AVERAGE($C$7:C156),$E$3*(C156-E155)+E155)</f>
        <v>234.91136450517664</v>
      </c>
      <c r="F156" s="6">
        <f>IF(COUNTA($C$7:C156)&lt;=$F$2,AVERAGE($C$7:C156),$F$3*(C156-F155)+F155)</f>
        <v>229.98987761098877</v>
      </c>
      <c r="G156" s="6">
        <f t="shared" si="4"/>
        <v>4.9214868941878649</v>
      </c>
      <c r="H156" s="6">
        <f>IF(COUNTA($G$7:G156)&lt;=$H$2,AVERAGE($G$7:G156),$H$3*(G156-H155)+H155)</f>
        <v>4.1473640423272311</v>
      </c>
      <c r="I156" s="6">
        <f t="shared" si="5"/>
        <v>0.77412285186063379</v>
      </c>
    </row>
    <row r="157" spans="2:9" x14ac:dyDescent="0.35">
      <c r="B157" s="5">
        <v>45693</v>
      </c>
      <c r="C157" s="6">
        <v>236.17</v>
      </c>
      <c r="D157" s="6">
        <f>IF(COUNTA($C$7:$C157)&lt;=D$2,AVERAGE($C$7:$C157),D$3*($C154-$D153)+$D153)</f>
        <v>226.28718203330925</v>
      </c>
      <c r="E157" s="6">
        <f>IF(COUNTA($C$7:C157)&lt;=$E$2,AVERAGE($C$7:C157),$E$3*(C157-E156)+E156)</f>
        <v>235.10500073514945</v>
      </c>
      <c r="F157" s="6">
        <f>IF(COUNTA($C$7:C157)&lt;=$F$2,AVERAGE($C$7:C157),$F$3*(C157-F156)+F156)</f>
        <v>230.44766445461923</v>
      </c>
      <c r="G157" s="6">
        <f t="shared" si="4"/>
        <v>4.6573362805302168</v>
      </c>
      <c r="H157" s="6">
        <f>IF(COUNTA($G$7:G157)&lt;=$H$2,AVERAGE($G$7:G157),$H$3*(G157-H156)+H156)</f>
        <v>4.2493584899678281</v>
      </c>
      <c r="I157" s="6">
        <f t="shared" si="5"/>
        <v>0.4079777905623887</v>
      </c>
    </row>
    <row r="158" spans="2:9" x14ac:dyDescent="0.35">
      <c r="B158" s="5">
        <v>45694</v>
      </c>
      <c r="C158" s="6">
        <v>238.83</v>
      </c>
      <c r="D158" s="6">
        <f>IF(COUNTA($C$7:$C158)&lt;=D$2,AVERAGE($C$7:$C158),D$3*($C155-$D154)+$D154)</f>
        <v>227.85741379010216</v>
      </c>
      <c r="E158" s="6">
        <f>IF(COUNTA($C$7:C158)&lt;=$E$2,AVERAGE($C$7:C158),$E$3*(C158-E157)+E157)</f>
        <v>235.67807754512646</v>
      </c>
      <c r="F158" s="6">
        <f>IF(COUNTA($C$7:C158)&lt;=$F$2,AVERAGE($C$7:C158),$F$3*(C158-F157)+F157)</f>
        <v>231.0685781987215</v>
      </c>
      <c r="G158" s="6">
        <f t="shared" si="4"/>
        <v>4.6094993464049594</v>
      </c>
      <c r="H158" s="6">
        <f>IF(COUNTA($G$7:G158)&lt;=$H$2,AVERAGE($G$7:G158),$H$3*(G158-H157)+H157)</f>
        <v>4.3213866612552545</v>
      </c>
      <c r="I158" s="6">
        <f t="shared" si="5"/>
        <v>0.28811268514970489</v>
      </c>
    </row>
    <row r="159" spans="2:9" x14ac:dyDescent="0.35">
      <c r="B159" s="5">
        <v>45695</v>
      </c>
      <c r="C159" s="6">
        <v>229.15</v>
      </c>
      <c r="D159" s="6">
        <f>IF(COUNTA($C$7:$C159)&lt;=D$2,AVERAGE($C$7:$C159),D$3*($C156-$D155)+$D155)</f>
        <v>228.38024745736868</v>
      </c>
      <c r="E159" s="6">
        <f>IF(COUNTA($C$7:C159)&lt;=$E$2,AVERAGE($C$7:C159),$E$3*(C159-E158)+E158)</f>
        <v>234.6737579227993</v>
      </c>
      <c r="F159" s="6">
        <f>IF(COUNTA($C$7:C159)&lt;=$F$2,AVERAGE($C$7:C159),$F$3*(C159-F158)+F158)</f>
        <v>230.92646129511249</v>
      </c>
      <c r="G159" s="6">
        <f t="shared" si="4"/>
        <v>3.7472966276868078</v>
      </c>
      <c r="H159" s="6">
        <f>IF(COUNTA($G$7:G159)&lt;=$H$2,AVERAGE($G$7:G159),$H$3*(G159-H158)+H158)</f>
        <v>4.2065686545415648</v>
      </c>
      <c r="I159" s="6">
        <f t="shared" si="5"/>
        <v>-0.45927202685475699</v>
      </c>
    </row>
    <row r="160" spans="2:9" x14ac:dyDescent="0.35">
      <c r="B160" s="5">
        <v>45698</v>
      </c>
      <c r="C160" s="6">
        <v>233.14</v>
      </c>
      <c r="D160" s="6">
        <f>IF(COUNTA($C$7:$C160)&lt;=D$2,AVERAGE($C$7:$C160),D$3*($C157-$D156)+$D156)</f>
        <v>227.537349827383</v>
      </c>
      <c r="E160" s="6">
        <f>IF(COUNTA($C$7:C160)&lt;=$E$2,AVERAGE($C$7:C160),$E$3*(C160-E159)+E159)</f>
        <v>234.43779516544555</v>
      </c>
      <c r="F160" s="6">
        <f>IF(COUNTA($C$7:C160)&lt;=$F$2,AVERAGE($C$7:C160),$F$3*(C160-F159)+F159)</f>
        <v>231.09042712510416</v>
      </c>
      <c r="G160" s="6">
        <f t="shared" si="4"/>
        <v>3.3473680403413937</v>
      </c>
      <c r="H160" s="6">
        <f>IF(COUNTA($G$7:G160)&lt;=$H$2,AVERAGE($G$7:G160),$H$3*(G160-H159)+H159)</f>
        <v>4.0347285317015302</v>
      </c>
      <c r="I160" s="6">
        <f t="shared" si="5"/>
        <v>-0.68736049136013655</v>
      </c>
    </row>
    <row r="161" spans="2:9" x14ac:dyDescent="0.35">
      <c r="B161" s="5">
        <v>45699</v>
      </c>
      <c r="C161" s="6">
        <v>232.76</v>
      </c>
      <c r="D161" s="6">
        <f>IF(COUNTA($C$7:$C161)&lt;=D$2,AVERAGE($C$7:$C161),D$3*($C158-$D157)+$D157)</f>
        <v>228.7957456266474</v>
      </c>
      <c r="E161" s="6">
        <f>IF(COUNTA($C$7:C161)&lt;=$E$2,AVERAGE($C$7:C161),$E$3*(C161-E160)+E160)</f>
        <v>234.17967283230007</v>
      </c>
      <c r="F161" s="6">
        <f>IF(COUNTA($C$7:C161)&lt;=$F$2,AVERAGE($C$7:C161),$F$3*(C161-F160)+F160)</f>
        <v>231.21409918991125</v>
      </c>
      <c r="G161" s="6">
        <f t="shared" si="4"/>
        <v>2.9655736423888186</v>
      </c>
      <c r="H161" s="6">
        <f>IF(COUNTA($G$7:G161)&lt;=$H$2,AVERAGE($G$7:G161),$H$3*(G161-H160)+H160)</f>
        <v>3.820897553838988</v>
      </c>
      <c r="I161" s="6">
        <f t="shared" si="5"/>
        <v>-0.85532391145016939</v>
      </c>
    </row>
    <row r="162" spans="2:9" x14ac:dyDescent="0.35">
      <c r="B162" s="5">
        <v>45700</v>
      </c>
      <c r="C162" s="6">
        <v>228.93</v>
      </c>
      <c r="D162" s="6">
        <f>IF(COUNTA($C$7:$C162)&lt;=D$2,AVERAGE($C$7:$C162),D$3*($C159-$D158)+$D158)</f>
        <v>228.11593103208173</v>
      </c>
      <c r="E162" s="6">
        <f>IF(COUNTA($C$7:C162)&lt;=$E$2,AVERAGE($C$7:C162),$E$3*(C162-E161)+E161)</f>
        <v>233.37203085810006</v>
      </c>
      <c r="F162" s="6">
        <f>IF(COUNTA($C$7:C162)&lt;=$F$2,AVERAGE($C$7:C162),$F$3*(C162-F161)+F161)</f>
        <v>231.04490665732524</v>
      </c>
      <c r="G162" s="6">
        <f t="shared" si="4"/>
        <v>2.3271242007748185</v>
      </c>
      <c r="H162" s="6">
        <f>IF(COUNTA($G$7:G162)&lt;=$H$2,AVERAGE($G$7:G162),$H$3*(G162-H161)+H161)</f>
        <v>3.5221428832261541</v>
      </c>
      <c r="I162" s="6">
        <f t="shared" si="5"/>
        <v>-1.1950186824513356</v>
      </c>
    </row>
    <row r="163" spans="2:9" x14ac:dyDescent="0.35">
      <c r="B163" s="5">
        <v>45701</v>
      </c>
      <c r="C163" s="6">
        <v>230.37</v>
      </c>
      <c r="D163" s="6">
        <f>IF(COUNTA($C$7:$C163)&lt;=D$2,AVERAGE($C$7:$C163),D$3*($C160-$D159)+$D159)</f>
        <v>229.33219796589495</v>
      </c>
      <c r="E163" s="6">
        <f>IF(COUNTA($C$7:C163)&lt;=$E$2,AVERAGE($C$7:C163),$E$3*(C163-E162)+E162)</f>
        <v>232.91017995685391</v>
      </c>
      <c r="F163" s="6">
        <f>IF(COUNTA($C$7:C163)&lt;=$F$2,AVERAGE($C$7:C163),$F$3*(C163-F162)+F162)</f>
        <v>230.99491357159744</v>
      </c>
      <c r="G163" s="6">
        <f t="shared" si="4"/>
        <v>1.9152663852564729</v>
      </c>
      <c r="H163" s="6">
        <f>IF(COUNTA($G$7:G163)&lt;=$H$2,AVERAGE($G$7:G163),$H$3*(G163-H162)+H162)</f>
        <v>3.200767583632218</v>
      </c>
      <c r="I163" s="6">
        <f t="shared" si="5"/>
        <v>-1.2855011983757452</v>
      </c>
    </row>
    <row r="164" spans="2:9" x14ac:dyDescent="0.35">
      <c r="B164" s="5">
        <v>45702</v>
      </c>
      <c r="C164" s="6">
        <v>228.68</v>
      </c>
      <c r="D164" s="6">
        <f>IF(COUNTA($C$7:$C164)&lt;=D$2,AVERAGE($C$7:$C164),D$3*($C161-$D160)+$D160)</f>
        <v>228.5818798619064</v>
      </c>
      <c r="E164" s="6">
        <f>IF(COUNTA($C$7:C164)&lt;=$E$2,AVERAGE($C$7:C164),$E$3*(C164-E163)+E163)</f>
        <v>232.25938304041486</v>
      </c>
      <c r="F164" s="6">
        <f>IF(COUNTA($C$7:C164)&lt;=$F$2,AVERAGE($C$7:C164),$F$3*(C164-F163)+F163)</f>
        <v>230.82343849221985</v>
      </c>
      <c r="G164" s="6">
        <f t="shared" si="4"/>
        <v>1.4359445481950104</v>
      </c>
      <c r="H164" s="6">
        <f>IF(COUNTA($G$7:G164)&lt;=$H$2,AVERAGE($G$7:G164),$H$3*(G164-H163)+H163)</f>
        <v>2.8478029765447763</v>
      </c>
      <c r="I164" s="6">
        <f t="shared" si="5"/>
        <v>-1.4118584283497659</v>
      </c>
    </row>
    <row r="165" spans="2:9" x14ac:dyDescent="0.35">
      <c r="B165" s="5">
        <v>45706</v>
      </c>
      <c r="C165" s="6">
        <v>226.65</v>
      </c>
      <c r="D165" s="6">
        <f>IF(COUNTA($C$7:$C165)&lt;=D$2,AVERAGE($C$7:$C165),D$3*($C162-$D161)+$D161)</f>
        <v>228.82259650131792</v>
      </c>
      <c r="E165" s="6">
        <f>IF(COUNTA($C$7:C165)&lt;=$E$2,AVERAGE($C$7:C165),$E$3*(C165-E164)+E164)</f>
        <v>231.3964010341972</v>
      </c>
      <c r="F165" s="6">
        <f>IF(COUNTA($C$7:C165)&lt;=$F$2,AVERAGE($C$7:C165),$F$3*(C165-F164)+F164)</f>
        <v>230.51429490020357</v>
      </c>
      <c r="G165" s="6">
        <f t="shared" si="4"/>
        <v>0.88210613399363069</v>
      </c>
      <c r="H165" s="6">
        <f>IF(COUNTA($G$7:G165)&lt;=$H$2,AVERAGE($G$7:G165),$H$3*(G165-H164)+H164)</f>
        <v>2.4546636080345472</v>
      </c>
      <c r="I165" s="6">
        <f t="shared" si="5"/>
        <v>-1.5725574740409165</v>
      </c>
    </row>
    <row r="166" spans="2:9" x14ac:dyDescent="0.35">
      <c r="B166" s="5">
        <v>45707</v>
      </c>
      <c r="C166" s="6">
        <v>226.63</v>
      </c>
      <c r="D166" s="6">
        <f>IF(COUNTA($C$7:$C166)&lt;=D$2,AVERAGE($C$7:$C166),D$3*($C163-$D162)+$D162)</f>
        <v>228.56674482566538</v>
      </c>
      <c r="E166" s="6">
        <f>IF(COUNTA($C$7:C166)&lt;=$E$2,AVERAGE($C$7:C166),$E$3*(C166-E165)+E165)</f>
        <v>230.66310856739761</v>
      </c>
      <c r="F166" s="6">
        <f>IF(COUNTA($C$7:C166)&lt;=$F$2,AVERAGE($C$7:C166),$F$3*(C166-F165)+F165)</f>
        <v>230.22656935204034</v>
      </c>
      <c r="G166" s="6">
        <f t="shared" si="4"/>
        <v>0.43653921535727136</v>
      </c>
      <c r="H166" s="6">
        <f>IF(COUNTA($G$7:G166)&lt;=$H$2,AVERAGE($G$7:G166),$H$3*(G166-H165)+H165)</f>
        <v>2.0510387294990919</v>
      </c>
      <c r="I166" s="6">
        <f t="shared" si="5"/>
        <v>-1.6144995141418206</v>
      </c>
    </row>
    <row r="167" spans="2:9" x14ac:dyDescent="0.35">
      <c r="B167" s="5">
        <v>45708</v>
      </c>
      <c r="C167" s="6">
        <v>222.88</v>
      </c>
      <c r="D167" s="6">
        <f>IF(COUNTA($C$7:$C167)&lt;=D$2,AVERAGE($C$7:$C167),D$3*($C164-$D163)+$D163)</f>
        <v>229.20175837271597</v>
      </c>
      <c r="E167" s="6">
        <f>IF(COUNTA($C$7:C167)&lt;=$E$2,AVERAGE($C$7:C167),$E$3*(C167-E166)+E166)</f>
        <v>229.46570724933645</v>
      </c>
      <c r="F167" s="6">
        <f>IF(COUNTA($C$7:C167)&lt;=$F$2,AVERAGE($C$7:C167),$F$3*(C167-F166)+F166)</f>
        <v>229.68237902966698</v>
      </c>
      <c r="G167" s="6">
        <f t="shared" si="4"/>
        <v>-0.21667178033052892</v>
      </c>
      <c r="H167" s="6">
        <f>IF(COUNTA($G$7:G167)&lt;=$H$2,AVERAGE($G$7:G167),$H$3*(G167-H166)+H166)</f>
        <v>1.5974966275331677</v>
      </c>
      <c r="I167" s="6">
        <f t="shared" si="5"/>
        <v>-1.8141684078636966</v>
      </c>
    </row>
    <row r="168" spans="2:9" x14ac:dyDescent="0.35">
      <c r="B168" s="5">
        <v>45709</v>
      </c>
      <c r="C168" s="6">
        <v>216.58</v>
      </c>
      <c r="D168" s="6">
        <f>IF(COUNTA($C$7:$C168)&lt;=D$2,AVERAGE($C$7:$C168),D$3*($C165-$D164)+$D164)</f>
        <v>228.19550388952513</v>
      </c>
      <c r="E168" s="6">
        <f>IF(COUNTA($C$7:C168)&lt;=$E$2,AVERAGE($C$7:C168),$E$3*(C168-E167)+E167)</f>
        <v>227.48329074943854</v>
      </c>
      <c r="F168" s="6">
        <f>IF(COUNTA($C$7:C168)&lt;=$F$2,AVERAGE($C$7:C168),$F$3*(C168-F167)+F167)</f>
        <v>228.71183243487684</v>
      </c>
      <c r="G168" s="6">
        <f t="shared" si="4"/>
        <v>-1.2285416854383016</v>
      </c>
      <c r="H168" s="6">
        <f>IF(COUNTA($G$7:G168)&lt;=$H$2,AVERAGE($G$7:G168),$H$3*(G168-H167)+H167)</f>
        <v>1.0322889649388738</v>
      </c>
      <c r="I168" s="6">
        <f t="shared" si="5"/>
        <v>-2.2608306503771756</v>
      </c>
    </row>
    <row r="169" spans="2:9" x14ac:dyDescent="0.35">
      <c r="B169" s="5">
        <v>45712</v>
      </c>
      <c r="C169" s="6">
        <v>212.71</v>
      </c>
      <c r="D169" s="6">
        <f>IF(COUNTA($C$7:$C169)&lt;=D$2,AVERAGE($C$7:$C169),D$3*($C166-$D165)+$D165)</f>
        <v>228.38407720105434</v>
      </c>
      <c r="E169" s="6">
        <f>IF(COUNTA($C$7:C169)&lt;=$E$2,AVERAGE($C$7:C169),$E$3*(C169-E168)+E168)</f>
        <v>225.21047678798647</v>
      </c>
      <c r="F169" s="6">
        <f>IF(COUNTA($C$7:C169)&lt;=$F$2,AVERAGE($C$7:C169),$F$3*(C169-F168)+F168)</f>
        <v>227.52651151377486</v>
      </c>
      <c r="G169" s="6">
        <f t="shared" si="4"/>
        <v>-2.3160347257883984</v>
      </c>
      <c r="H169" s="6">
        <f>IF(COUNTA($G$7:G169)&lt;=$H$2,AVERAGE($G$7:G169),$H$3*(G169-H168)+H168)</f>
        <v>0.36262422679341921</v>
      </c>
      <c r="I169" s="6">
        <f t="shared" si="5"/>
        <v>-2.6786589525818174</v>
      </c>
    </row>
    <row r="170" spans="2:9" x14ac:dyDescent="0.35">
      <c r="B170" s="5">
        <v>45713</v>
      </c>
      <c r="C170" s="6">
        <v>212.8</v>
      </c>
      <c r="D170" s="6">
        <f>IF(COUNTA($C$7:$C170)&lt;=D$2,AVERAGE($C$7:$C170),D$3*($C167-$D166)+$D166)</f>
        <v>227.42939586053231</v>
      </c>
      <c r="E170" s="6">
        <f>IF(COUNTA($C$7:C170)&lt;=$E$2,AVERAGE($C$7:C170),$E$3*(C170-E169)+E169)</f>
        <v>223.30117266675779</v>
      </c>
      <c r="F170" s="6">
        <f>IF(COUNTA($C$7:C170)&lt;=$F$2,AVERAGE($C$7:C170),$F$3*(C170-F169)+F169)</f>
        <v>226.43565880905081</v>
      </c>
      <c r="G170" s="6">
        <f t="shared" si="4"/>
        <v>-3.1344861422930137</v>
      </c>
      <c r="H170" s="6">
        <f>IF(COUNTA($G$7:G170)&lt;=$H$2,AVERAGE($G$7:G170),$H$3*(G170-H169)+H169)</f>
        <v>-0.33679784702386739</v>
      </c>
      <c r="I170" s="6">
        <f t="shared" si="5"/>
        <v>-2.7976882952691464</v>
      </c>
    </row>
    <row r="171" spans="2:9" x14ac:dyDescent="0.35">
      <c r="B171" s="5">
        <v>45714</v>
      </c>
      <c r="C171" s="6">
        <v>214.35</v>
      </c>
      <c r="D171" s="6">
        <f>IF(COUNTA($C$7:$C171)&lt;=D$2,AVERAGE($C$7:$C171),D$3*($C168-$D167)+$D167)</f>
        <v>226.67740669817277</v>
      </c>
      <c r="E171" s="6">
        <f>IF(COUNTA($C$7:C171)&lt;=$E$2,AVERAGE($C$7:C171),$E$3*(C171-E170)+E170)</f>
        <v>221.9240691795643</v>
      </c>
      <c r="F171" s="6">
        <f>IF(COUNTA($C$7:C171)&lt;=$F$2,AVERAGE($C$7:C171),$F$3*(C171-F170)+F170)</f>
        <v>225.5404248231952</v>
      </c>
      <c r="G171" s="6">
        <f t="shared" si="4"/>
        <v>-3.6163556436308966</v>
      </c>
      <c r="H171" s="6">
        <f>IF(COUNTA($G$7:G171)&lt;=$H$2,AVERAGE($G$7:G171),$H$3*(G171-H170)+H170)</f>
        <v>-0.99270940634527327</v>
      </c>
      <c r="I171" s="6">
        <f t="shared" si="5"/>
        <v>-2.6236462372856231</v>
      </c>
    </row>
    <row r="172" spans="2:9" x14ac:dyDescent="0.35">
      <c r="B172" s="5">
        <v>45715</v>
      </c>
      <c r="C172" s="6">
        <v>208.74</v>
      </c>
      <c r="D172" s="6">
        <f>IF(COUNTA($C$7:$C172)&lt;=D$2,AVERAGE($C$7:$C172),D$3*($C169-$D168)+$D168)</f>
        <v>225.09840311162012</v>
      </c>
      <c r="E172" s="6">
        <f>IF(COUNTA($C$7:C172)&lt;=$E$2,AVERAGE($C$7:C172),$E$3*(C172-E171)+E171)</f>
        <v>219.89575084424672</v>
      </c>
      <c r="F172" s="6">
        <f>IF(COUNTA($C$7:C172)&lt;=$F$2,AVERAGE($C$7:C172),$F$3*(C172-F171)+F171)</f>
        <v>224.29594891036592</v>
      </c>
      <c r="G172" s="6">
        <f t="shared" si="4"/>
        <v>-4.4001980661192022</v>
      </c>
      <c r="H172" s="6">
        <f>IF(COUNTA($G$7:G172)&lt;=$H$2,AVERAGE($G$7:G172),$H$3*(G172-H171)+H171)</f>
        <v>-1.674207138300059</v>
      </c>
      <c r="I172" s="6">
        <f t="shared" si="5"/>
        <v>-2.7259909278191432</v>
      </c>
    </row>
    <row r="173" spans="2:9" x14ac:dyDescent="0.35">
      <c r="B173" s="5">
        <v>45716</v>
      </c>
      <c r="C173" s="6">
        <v>212.28</v>
      </c>
      <c r="D173" s="6">
        <f>IF(COUNTA($C$7:$C173)&lt;=D$2,AVERAGE($C$7:$C173),D$3*($C170-$D169)+$D169)</f>
        <v>225.26726176084347</v>
      </c>
      <c r="E173" s="6">
        <f>IF(COUNTA($C$7:C173)&lt;=$E$2,AVERAGE($C$7:C173),$E$3*(C173-E172)+E172)</f>
        <v>218.72409686820876</v>
      </c>
      <c r="F173" s="6">
        <f>IF(COUNTA($C$7:C173)&lt;=$F$2,AVERAGE($C$7:C173),$F$3*(C173-F172)+F172)</f>
        <v>223.40587862070919</v>
      </c>
      <c r="G173" s="6">
        <f t="shared" si="4"/>
        <v>-4.6817817525004273</v>
      </c>
      <c r="H173" s="6">
        <f>IF(COUNTA($G$7:G173)&lt;=$H$2,AVERAGE($G$7:G173),$H$3*(G173-H172)+H172)</f>
        <v>-2.2757220611401325</v>
      </c>
      <c r="I173" s="6">
        <f t="shared" si="5"/>
        <v>-2.4060596913602947</v>
      </c>
    </row>
    <row r="174" spans="2:9" x14ac:dyDescent="0.35">
      <c r="B174" s="5">
        <v>45719</v>
      </c>
      <c r="C174" s="6">
        <v>205.02</v>
      </c>
      <c r="D174" s="6">
        <f>IF(COUNTA($C$7:$C174)&lt;=D$2,AVERAGE($C$7:$C174),D$3*($C171-$D170)+$D170)</f>
        <v>224.81351668842584</v>
      </c>
      <c r="E174" s="6">
        <f>IF(COUNTA($C$7:C174)&lt;=$E$2,AVERAGE($C$7:C174),$E$3*(C174-E173)+E173)</f>
        <v>216.61577427309973</v>
      </c>
      <c r="F174" s="6">
        <f>IF(COUNTA($C$7:C174)&lt;=$F$2,AVERAGE($C$7:C174),$F$3*(C174-F173)+F173)</f>
        <v>222.04396168584185</v>
      </c>
      <c r="G174" s="6">
        <f t="shared" si="4"/>
        <v>-5.428187412742119</v>
      </c>
      <c r="H174" s="6">
        <f>IF(COUNTA($G$7:G174)&lt;=$H$2,AVERAGE($G$7:G174),$H$3*(G174-H173)+H173)</f>
        <v>-2.90621513146053</v>
      </c>
      <c r="I174" s="6">
        <f t="shared" si="5"/>
        <v>-2.521972281281589</v>
      </c>
    </row>
    <row r="175" spans="2:9" x14ac:dyDescent="0.35">
      <c r="B175" s="5">
        <v>45720</v>
      </c>
      <c r="C175" s="6">
        <v>203.8</v>
      </c>
      <c r="D175" s="6">
        <f>IF(COUNTA($C$7:$C175)&lt;=D$2,AVERAGE($C$7:$C175),D$3*($C172-$D171)+$D171)</f>
        <v>223.08992535853821</v>
      </c>
      <c r="E175" s="6">
        <f>IF(COUNTA($C$7:C175)&lt;=$E$2,AVERAGE($C$7:C175),$E$3*(C175-E174)+E174)</f>
        <v>214.64411669262284</v>
      </c>
      <c r="F175" s="6">
        <f>IF(COUNTA($C$7:C175)&lt;=$F$2,AVERAGE($C$7:C175),$F$3*(C175-F174)+F174)</f>
        <v>220.69255711652022</v>
      </c>
      <c r="G175" s="6">
        <f t="shared" si="4"/>
        <v>-6.0484404238973752</v>
      </c>
      <c r="H175" s="6">
        <f>IF(COUNTA($G$7:G175)&lt;=$H$2,AVERAGE($G$7:G175),$H$3*(G175-H174)+H174)</f>
        <v>-3.5346601899478989</v>
      </c>
      <c r="I175" s="6">
        <f t="shared" si="5"/>
        <v>-2.5137802339494764</v>
      </c>
    </row>
    <row r="176" spans="2:9" x14ac:dyDescent="0.35">
      <c r="B176" s="5">
        <v>45721</v>
      </c>
      <c r="C176" s="6">
        <v>208.36</v>
      </c>
      <c r="D176" s="6">
        <f>IF(COUNTA($C$7:$C176)&lt;=D$2,AVERAGE($C$7:$C176),D$3*($C173-$D172)+$D172)</f>
        <v>222.53472248929609</v>
      </c>
      <c r="E176" s="6">
        <f>IF(COUNTA($C$7:C176)&lt;=$E$2,AVERAGE($C$7:C176),$E$3*(C176-E175)+E175)</f>
        <v>213.6773295091424</v>
      </c>
      <c r="F176" s="6">
        <f>IF(COUNTA($C$7:C176)&lt;=$F$2,AVERAGE($C$7:C176),$F$3*(C176-F175)+F175)</f>
        <v>219.77903436714834</v>
      </c>
      <c r="G176" s="6">
        <f t="shared" si="4"/>
        <v>-6.1017048580059452</v>
      </c>
      <c r="H176" s="6">
        <f>IF(COUNTA($G$7:G176)&lt;=$H$2,AVERAGE($G$7:G176),$H$3*(G176-H175)+H175)</f>
        <v>-4.0480691235595083</v>
      </c>
      <c r="I176" s="6">
        <f t="shared" si="5"/>
        <v>-2.0536357344464369</v>
      </c>
    </row>
    <row r="177" spans="2:9" x14ac:dyDescent="0.35">
      <c r="B177" s="5">
        <v>45722</v>
      </c>
      <c r="C177" s="6">
        <v>200.7</v>
      </c>
      <c r="D177" s="6">
        <f>IF(COUNTA($C$7:$C177)&lt;=D$2,AVERAGE($C$7:$C177),D$3*($C174-$D173)+$D173)</f>
        <v>221.21780940867478</v>
      </c>
      <c r="E177" s="6">
        <f>IF(COUNTA($C$7:C177)&lt;=$E$2,AVERAGE($C$7:C177),$E$3*(C177-E176)+E176)</f>
        <v>211.68081727696665</v>
      </c>
      <c r="F177" s="6">
        <f>IF(COUNTA($C$7:C177)&lt;=$F$2,AVERAGE($C$7:C177),$F$3*(C177-F176)+F176)</f>
        <v>218.36577256217439</v>
      </c>
      <c r="G177" s="6">
        <f t="shared" si="4"/>
        <v>-6.6849552852077352</v>
      </c>
      <c r="H177" s="6">
        <f>IF(COUNTA($G$7:G177)&lt;=$H$2,AVERAGE($G$7:G177),$H$3*(G177-H176)+H176)</f>
        <v>-4.575446355889154</v>
      </c>
      <c r="I177" s="6">
        <f t="shared" si="5"/>
        <v>-2.1095089293185811</v>
      </c>
    </row>
    <row r="178" spans="2:9" x14ac:dyDescent="0.35">
      <c r="B178" s="5">
        <v>45723</v>
      </c>
      <c r="C178" s="6">
        <v>199.25</v>
      </c>
      <c r="D178" s="6">
        <f>IF(COUNTA($C$7:$C178)&lt;=D$2,AVERAGE($C$7:$C178),D$3*($C175-$D174)+$D174)</f>
        <v>220.61081335074067</v>
      </c>
      <c r="E178" s="6">
        <f>IF(COUNTA($C$7:C178)&lt;=$E$2,AVERAGE($C$7:C178),$E$3*(C178-E177)+E177)</f>
        <v>209.76838384974101</v>
      </c>
      <c r="F178" s="6">
        <f>IF(COUNTA($C$7:C178)&lt;=$F$2,AVERAGE($C$7:C178),$F$3*(C178-F177)+F177)</f>
        <v>216.94978940942073</v>
      </c>
      <c r="G178" s="6">
        <f t="shared" si="4"/>
        <v>-7.1814055596797175</v>
      </c>
      <c r="H178" s="6">
        <f>IF(COUNTA($G$7:G178)&lt;=$H$2,AVERAGE($G$7:G178),$H$3*(G178-H177)+H177)</f>
        <v>-5.0966381966472669</v>
      </c>
      <c r="I178" s="6">
        <f t="shared" si="5"/>
        <v>-2.0847673630324506</v>
      </c>
    </row>
    <row r="179" spans="2:9" x14ac:dyDescent="0.35">
      <c r="B179" s="5">
        <v>45726</v>
      </c>
      <c r="C179" s="6">
        <v>194.54</v>
      </c>
      <c r="D179" s="6">
        <f>IF(COUNTA($C$7:$C179)&lt;=D$2,AVERAGE($C$7:$C179),D$3*($C176-$D175)+$D175)</f>
        <v>220.14394028683057</v>
      </c>
      <c r="E179" s="6">
        <f>IF(COUNTA($C$7:C179)&lt;=$E$2,AVERAGE($C$7:C179),$E$3*(C179-E178)+E178)</f>
        <v>207.42555556516547</v>
      </c>
      <c r="F179" s="6">
        <f>IF(COUNTA($C$7:C179)&lt;=$F$2,AVERAGE($C$7:C179),$F$3*(C179-F178)+F178)</f>
        <v>215.28980500872291</v>
      </c>
      <c r="G179" s="6">
        <f t="shared" si="4"/>
        <v>-7.8642494435574406</v>
      </c>
      <c r="H179" s="6">
        <f>IF(COUNTA($G$7:G179)&lt;=$H$2,AVERAGE($G$7:G179),$H$3*(G179-H178)+H178)</f>
        <v>-5.650160446029302</v>
      </c>
      <c r="I179" s="6">
        <f t="shared" si="5"/>
        <v>-2.2140889975281386</v>
      </c>
    </row>
    <row r="180" spans="2:9" x14ac:dyDescent="0.35">
      <c r="B180" s="5">
        <v>45727</v>
      </c>
      <c r="C180" s="6">
        <v>196.59</v>
      </c>
      <c r="D180" s="6">
        <f>IF(COUNTA($C$7:$C180)&lt;=D$2,AVERAGE($C$7:$C180),D$3*($C177-$D176)+$D176)</f>
        <v>218.16777799143688</v>
      </c>
      <c r="E180" s="6">
        <f>IF(COUNTA($C$7:C180)&lt;=$E$2,AVERAGE($C$7:C180),$E$3*(C180-E179)+E179)</f>
        <v>205.75854701667848</v>
      </c>
      <c r="F180" s="6">
        <f>IF(COUNTA($C$7:C180)&lt;=$F$2,AVERAGE($C$7:C180),$F$3*(C180-F179)+F179)</f>
        <v>213.90463426733604</v>
      </c>
      <c r="G180" s="6">
        <f t="shared" si="4"/>
        <v>-8.1460872506575583</v>
      </c>
      <c r="H180" s="6">
        <f>IF(COUNTA($G$7:G180)&lt;=$H$2,AVERAGE($G$7:G180),$H$3*(G180-H179)+H179)</f>
        <v>-6.1493458069549529</v>
      </c>
      <c r="I180" s="6">
        <f t="shared" si="5"/>
        <v>-1.9967414437026054</v>
      </c>
    </row>
    <row r="181" spans="2:9" x14ac:dyDescent="0.35">
      <c r="B181" s="5">
        <v>45728</v>
      </c>
      <c r="C181" s="6">
        <v>198.89</v>
      </c>
      <c r="D181" s="6">
        <f>IF(COUNTA($C$7:$C181)&lt;=D$2,AVERAGE($C$7:$C181),D$3*($C178-$D177)+$D177)</f>
        <v>216.82424752693981</v>
      </c>
      <c r="E181" s="6">
        <f>IF(COUNTA($C$7:C181)&lt;=$E$2,AVERAGE($C$7:C181),$E$3*(C181-E180)+E180)</f>
        <v>204.70184747565102</v>
      </c>
      <c r="F181" s="6">
        <f>IF(COUNTA($C$7:C181)&lt;=$F$2,AVERAGE($C$7:C181),$F$3*(C181-F180)+F180)</f>
        <v>212.79243913642225</v>
      </c>
      <c r="G181" s="6">
        <f t="shared" si="4"/>
        <v>-8.0905916607712243</v>
      </c>
      <c r="H181" s="6">
        <f>IF(COUNTA($G$7:G181)&lt;=$H$2,AVERAGE($G$7:G181),$H$3*(G181-H180)+H180)</f>
        <v>-6.5375949777182072</v>
      </c>
      <c r="I181" s="6">
        <f t="shared" si="5"/>
        <v>-1.5529966830530171</v>
      </c>
    </row>
    <row r="182" spans="2:9" x14ac:dyDescent="0.35">
      <c r="B182" s="5">
        <v>45729</v>
      </c>
      <c r="C182" s="6">
        <v>193.89</v>
      </c>
      <c r="D182" s="6">
        <f>IF(COUNTA($C$7:$C182)&lt;=D$2,AVERAGE($C$7:$C182),D$3*($C179-$D178)+$D178)</f>
        <v>215.39665068059253</v>
      </c>
      <c r="E182" s="6">
        <f>IF(COUNTA($C$7:C182)&lt;=$E$2,AVERAGE($C$7:C182),$E$3*(C182-E181)+E181)</f>
        <v>203.03848632555085</v>
      </c>
      <c r="F182" s="6">
        <f>IF(COUNTA($C$7:C182)&lt;=$F$2,AVERAGE($C$7:C182),$F$3*(C182-F181)+F181)</f>
        <v>211.39225845965024</v>
      </c>
      <c r="G182" s="6">
        <f t="shared" si="4"/>
        <v>-8.3537721340993869</v>
      </c>
      <c r="H182" s="6">
        <f>IF(COUNTA($G$7:G182)&lt;=$H$2,AVERAGE($G$7:G182),$H$3*(G182-H181)+H181)</f>
        <v>-6.9008304089944428</v>
      </c>
      <c r="I182" s="6">
        <f t="shared" si="5"/>
        <v>-1.4529417251049441</v>
      </c>
    </row>
    <row r="183" spans="2:9" x14ac:dyDescent="0.35">
      <c r="B183" s="5">
        <v>45730</v>
      </c>
      <c r="C183" s="6">
        <v>197.95</v>
      </c>
      <c r="D183" s="6">
        <f>IF(COUNTA($C$7:$C183)&lt;=D$2,AVERAGE($C$7:$C183),D$3*($C180-$D179)+$D179)</f>
        <v>215.43315222946447</v>
      </c>
      <c r="E183" s="6">
        <f>IF(COUNTA($C$7:C183)&lt;=$E$2,AVERAGE($C$7:C183),$E$3*(C183-E182)+E182)</f>
        <v>202.2556422754661</v>
      </c>
      <c r="F183" s="6">
        <f>IF(COUNTA($C$7:C183)&lt;=$F$2,AVERAGE($C$7:C183),$F$3*(C183-F182)+F182)</f>
        <v>210.39653561078725</v>
      </c>
      <c r="G183" s="6">
        <f t="shared" si="4"/>
        <v>-8.1408933353211523</v>
      </c>
      <c r="H183" s="6">
        <f>IF(COUNTA($G$7:G183)&lt;=$H$2,AVERAGE($G$7:G183),$H$3*(G183-H182)+H182)</f>
        <v>-7.1488429942597849</v>
      </c>
      <c r="I183" s="6">
        <f t="shared" si="5"/>
        <v>-0.99205034106136747</v>
      </c>
    </row>
    <row r="184" spans="2:9" x14ac:dyDescent="0.35">
      <c r="B184" s="5">
        <v>45733</v>
      </c>
      <c r="C184" s="6">
        <v>195.74</v>
      </c>
      <c r="D184" s="6">
        <f>IF(COUNTA($C$7:$C184)&lt;=D$2,AVERAGE($C$7:$C184),D$3*($C181-$D180)+$D180)</f>
        <v>214.31222239314951</v>
      </c>
      <c r="E184" s="6">
        <f>IF(COUNTA($C$7:C184)&lt;=$E$2,AVERAGE($C$7:C184),$E$3*(C184-E183)+E183)</f>
        <v>201.25323577154825</v>
      </c>
      <c r="F184" s="6">
        <f>IF(COUNTA($C$7:C184)&lt;=$F$2,AVERAGE($C$7:C184),$F$3*(C184-F183)+F183)</f>
        <v>209.31086630628448</v>
      </c>
      <c r="G184" s="6">
        <f t="shared" si="4"/>
        <v>-8.0576305347362336</v>
      </c>
      <c r="H184" s="6">
        <f>IF(COUNTA($G$7:G184)&lt;=$H$2,AVERAGE($G$7:G184),$H$3*(G184-H183)+H183)</f>
        <v>-7.3306005023550744</v>
      </c>
      <c r="I184" s="6">
        <f t="shared" si="5"/>
        <v>-0.72703003238115915</v>
      </c>
    </row>
    <row r="185" spans="2:9" x14ac:dyDescent="0.35">
      <c r="B185" s="5">
        <v>45734</v>
      </c>
      <c r="C185" s="6">
        <v>192.82</v>
      </c>
      <c r="D185" s="6">
        <f>IF(COUNTA($C$7:$C185)&lt;=D$2,AVERAGE($C$7:$C185),D$3*($C182-$D181)+$D181)</f>
        <v>212.23739802155185</v>
      </c>
      <c r="E185" s="6">
        <f>IF(COUNTA($C$7:C185)&lt;=$E$2,AVERAGE($C$7:C185),$E$3*(C185-E184)+E184)</f>
        <v>199.95581488361773</v>
      </c>
      <c r="F185" s="6">
        <f>IF(COUNTA($C$7:C185)&lt;=$F$2,AVERAGE($C$7:C185),$F$3*(C185-F184)+F184)</f>
        <v>208.08932065396712</v>
      </c>
      <c r="G185" s="6">
        <f t="shared" si="4"/>
        <v>-8.1335057703493874</v>
      </c>
      <c r="H185" s="6">
        <f>IF(COUNTA($G$7:G185)&lt;=$H$2,AVERAGE($G$7:G185),$H$3*(G185-H184)+H184)</f>
        <v>-7.4911815559539372</v>
      </c>
      <c r="I185" s="6">
        <f t="shared" si="5"/>
        <v>-0.64232421439545018</v>
      </c>
    </row>
    <row r="186" spans="2:9" x14ac:dyDescent="0.35">
      <c r="B186" s="5">
        <v>45735</v>
      </c>
      <c r="C186" s="6">
        <v>195.54</v>
      </c>
      <c r="D186" s="6">
        <f>IF(COUNTA($C$7:$C186)&lt;=D$2,AVERAGE($C$7:$C186),D$3*($C183-$D182)+$D182)</f>
        <v>211.90732054447403</v>
      </c>
      <c r="E186" s="6">
        <f>IF(COUNTA($C$7:C186)&lt;=$E$2,AVERAGE($C$7:C186),$E$3*(C186-E185)+E185)</f>
        <v>199.27645874767654</v>
      </c>
      <c r="F186" s="6">
        <f>IF(COUNTA($C$7:C186)&lt;=$F$2,AVERAGE($C$7:C186),$F$3*(C186-F185)+F185)</f>
        <v>207.15974134626586</v>
      </c>
      <c r="G186" s="6">
        <f t="shared" si="4"/>
        <v>-7.883282598589318</v>
      </c>
      <c r="H186" s="6">
        <f>IF(COUNTA($G$7:G186)&lt;=$H$2,AVERAGE($G$7:G186),$H$3*(G186-H185)+H185)</f>
        <v>-7.5696017644810132</v>
      </c>
      <c r="I186" s="6">
        <f t="shared" si="5"/>
        <v>-0.31368083410830483</v>
      </c>
    </row>
    <row r="187" spans="2:9" x14ac:dyDescent="0.35">
      <c r="B187" s="5">
        <v>45736</v>
      </c>
      <c r="C187" s="6">
        <v>194.95</v>
      </c>
      <c r="D187" s="6">
        <f>IF(COUNTA($C$7:$C187)&lt;=D$2,AVERAGE($C$7:$C187),D$3*($C184-$D183)+$D183)</f>
        <v>211.49452178357157</v>
      </c>
      <c r="E187" s="6">
        <f>IF(COUNTA($C$7:C187)&lt;=$E$2,AVERAGE($C$7:C187),$E$3*(C187-E186)+E186)</f>
        <v>198.61084970957245</v>
      </c>
      <c r="F187" s="6">
        <f>IF(COUNTA($C$7:C187)&lt;=$F$2,AVERAGE($C$7:C187),$F$3*(C187-F186)+F186)</f>
        <v>206.25531606135729</v>
      </c>
      <c r="G187" s="6">
        <f t="shared" si="4"/>
        <v>-7.6444663517848426</v>
      </c>
      <c r="H187" s="6">
        <f>IF(COUNTA($G$7:G187)&lt;=$H$2,AVERAGE($G$7:G187),$H$3*(G187-H186)+H186)</f>
        <v>-7.5845746819417794</v>
      </c>
      <c r="I187" s="6">
        <f t="shared" si="5"/>
        <v>-5.9891669843063156E-2</v>
      </c>
    </row>
    <row r="188" spans="2:9" x14ac:dyDescent="0.35">
      <c r="B188" s="5">
        <v>45737</v>
      </c>
      <c r="C188" s="6">
        <v>196.21</v>
      </c>
      <c r="D188" s="6">
        <f>IF(COUNTA($C$7:$C188)&lt;=D$2,AVERAGE($C$7:$C188),D$3*($C185-$D184)+$D184)</f>
        <v>210.01377791451961</v>
      </c>
      <c r="E188" s="6">
        <f>IF(COUNTA($C$7:C188)&lt;=$E$2,AVERAGE($C$7:C188),$E$3*(C188-E187)+E187)</f>
        <v>198.24148821579206</v>
      </c>
      <c r="F188" s="6">
        <f>IF(COUNTA($C$7:C188)&lt;=$F$2,AVERAGE($C$7:C188),$F$3*(C188-F187)+F187)</f>
        <v>205.51121857533082</v>
      </c>
      <c r="G188" s="6">
        <f t="shared" si="4"/>
        <v>-7.2697303595387552</v>
      </c>
      <c r="H188" s="6">
        <f>IF(COUNTA($G$7:G188)&lt;=$H$2,AVERAGE($G$7:G188),$H$3*(G188-H187)+H187)</f>
        <v>-7.5216058174611744</v>
      </c>
      <c r="I188" s="6">
        <f t="shared" si="5"/>
        <v>0.25187545792241917</v>
      </c>
    </row>
    <row r="189" spans="2:9" x14ac:dyDescent="0.35">
      <c r="B189" s="5">
        <v>45740</v>
      </c>
      <c r="C189" s="6">
        <v>203.26</v>
      </c>
      <c r="D189" s="6">
        <f>IF(COUNTA($C$7:$C189)&lt;=D$2,AVERAGE($C$7:$C189),D$3*($C186-$D185)+$D185)</f>
        <v>208.89791841724147</v>
      </c>
      <c r="E189" s="6">
        <f>IF(COUNTA($C$7:C189)&lt;=$E$2,AVERAGE($C$7:C189),$E$3*(C189-E188)+E188)</f>
        <v>199.01356695182406</v>
      </c>
      <c r="F189" s="6">
        <f>IF(COUNTA($C$7:C189)&lt;=$F$2,AVERAGE($C$7:C189),$F$3*(C189-F188)+F188)</f>
        <v>205.34446164382481</v>
      </c>
      <c r="G189" s="6">
        <f t="shared" si="4"/>
        <v>-6.3308946920007543</v>
      </c>
      <c r="H189" s="6">
        <f>IF(COUNTA($G$7:G189)&lt;=$H$2,AVERAGE($G$7:G189),$H$3*(G189-H188)+H188)</f>
        <v>-7.28346359236909</v>
      </c>
      <c r="I189" s="6">
        <f t="shared" si="5"/>
        <v>0.95256890036833575</v>
      </c>
    </row>
    <row r="190" spans="2:9" x14ac:dyDescent="0.35">
      <c r="B190" s="5">
        <v>45741</v>
      </c>
      <c r="C190" s="6">
        <v>205.71</v>
      </c>
      <c r="D190" s="6">
        <f>IF(COUNTA($C$7:$C190)&lt;=D$2,AVERAGE($C$7:$C190),D$3*($C187-$D186)+$D186)</f>
        <v>208.51585643557922</v>
      </c>
      <c r="E190" s="6">
        <f>IF(COUNTA($C$7:C190)&lt;=$E$2,AVERAGE($C$7:C190),$E$3*(C190-E189)+E189)</f>
        <v>200.04378742077421</v>
      </c>
      <c r="F190" s="6">
        <f>IF(COUNTA($C$7:C190)&lt;=$F$2,AVERAGE($C$7:C190),$F$3*(C190-F189)+F189)</f>
        <v>205.37153855909705</v>
      </c>
      <c r="G190" s="6">
        <f t="shared" si="4"/>
        <v>-5.3277511383228386</v>
      </c>
      <c r="H190" s="6">
        <f>IF(COUNTA($G$7:G190)&lt;=$H$2,AVERAGE($G$7:G190),$H$3*(G190-H189)+H189)</f>
        <v>-6.8923211015598396</v>
      </c>
      <c r="I190" s="6">
        <f t="shared" si="5"/>
        <v>1.5645699632370009</v>
      </c>
    </row>
    <row r="191" spans="2:9" x14ac:dyDescent="0.35">
      <c r="B191" s="5">
        <v>45742</v>
      </c>
      <c r="C191" s="6">
        <v>201.13</v>
      </c>
      <c r="D191" s="6">
        <f>IF(COUNTA($C$7:$C191)&lt;=D$2,AVERAGE($C$7:$C191),D$3*($C188-$D187)+$D187)</f>
        <v>208.43761742685726</v>
      </c>
      <c r="E191" s="6">
        <f>IF(COUNTA($C$7:C191)&lt;=$E$2,AVERAGE($C$7:C191),$E$3*(C191-E190)+E190)</f>
        <v>200.21089704834742</v>
      </c>
      <c r="F191" s="6">
        <f>IF(COUNTA($C$7:C191)&lt;=$F$2,AVERAGE($C$7:C191),$F$3*(C191-F190)+F190)</f>
        <v>205.05735051768244</v>
      </c>
      <c r="G191" s="6">
        <f t="shared" si="4"/>
        <v>-4.8464534693350174</v>
      </c>
      <c r="H191" s="6">
        <f>IF(COUNTA($G$7:G191)&lt;=$H$2,AVERAGE($G$7:G191),$H$3*(G191-H190)+H190)</f>
        <v>-6.4831475751148755</v>
      </c>
      <c r="I191" s="6">
        <f t="shared" si="5"/>
        <v>1.6366941057798581</v>
      </c>
    </row>
    <row r="192" spans="2:9" x14ac:dyDescent="0.35">
      <c r="B192" s="5">
        <v>45743</v>
      </c>
      <c r="C192" s="6">
        <v>201.36</v>
      </c>
      <c r="D192" s="6">
        <f>IF(COUNTA($C$7:$C192)&lt;=D$2,AVERAGE($C$7:$C192),D$3*($C189-$D188)+$D188)</f>
        <v>208.66302233161568</v>
      </c>
      <c r="E192" s="6">
        <f>IF(COUNTA($C$7:C192)&lt;=$E$2,AVERAGE($C$7:C192),$E$3*(C192-E191)+E191)</f>
        <v>200.38768211783244</v>
      </c>
      <c r="F192" s="6">
        <f>IF(COUNTA($C$7:C192)&lt;=$F$2,AVERAGE($C$7:C192),$F$3*(C192-F191)+F191)</f>
        <v>204.78347270155783</v>
      </c>
      <c r="G192" s="6">
        <f t="shared" si="4"/>
        <v>-4.3957905837253861</v>
      </c>
      <c r="H192" s="6">
        <f>IF(COUNTA($G$7:G192)&lt;=$H$2,AVERAGE($G$7:G192),$H$3*(G192-H191)+H191)</f>
        <v>-6.0656761768369778</v>
      </c>
      <c r="I192" s="6">
        <f t="shared" si="5"/>
        <v>1.6698855931115917</v>
      </c>
    </row>
    <row r="193" spans="2:9" x14ac:dyDescent="0.35">
      <c r="B193" s="5">
        <v>45744</v>
      </c>
      <c r="C193" s="6">
        <v>192.72</v>
      </c>
      <c r="D193" s="6">
        <f>IF(COUNTA($C$7:$C193)&lt;=D$2,AVERAGE($C$7:$C193),D$3*($C190-$D189)+$D189)</f>
        <v>208.26033473379317</v>
      </c>
      <c r="E193" s="6">
        <f>IF(COUNTA($C$7:C193)&lt;=$E$2,AVERAGE($C$7:C193),$E$3*(C193-E192)+E192)</f>
        <v>199.20803871508897</v>
      </c>
      <c r="F193" s="6">
        <f>IF(COUNTA($C$7:C193)&lt;=$F$2,AVERAGE($C$7:C193),$F$3*(C193-F192)+F192)</f>
        <v>203.88988213107206</v>
      </c>
      <c r="G193" s="6">
        <f t="shared" si="4"/>
        <v>-4.6818434159830815</v>
      </c>
      <c r="H193" s="6">
        <f>IF(COUNTA($G$7:G193)&lt;=$H$2,AVERAGE($G$7:G193),$H$3*(G193-H192)+H192)</f>
        <v>-5.7889096246661982</v>
      </c>
      <c r="I193" s="6">
        <f t="shared" si="5"/>
        <v>1.1070662086831167</v>
      </c>
    </row>
    <row r="194" spans="2:9" x14ac:dyDescent="0.35">
      <c r="B194" s="5">
        <v>45747</v>
      </c>
      <c r="C194" s="6">
        <v>190.26</v>
      </c>
      <c r="D194" s="6">
        <f>IF(COUNTA($C$7:$C194)&lt;=D$2,AVERAGE($C$7:$C194),D$3*($C191-$D190)+$D190)</f>
        <v>207.03868514846337</v>
      </c>
      <c r="E194" s="6">
        <f>IF(COUNTA($C$7:C194)&lt;=$E$2,AVERAGE($C$7:C194),$E$3*(C194-E193)+E193)</f>
        <v>197.83141737430606</v>
      </c>
      <c r="F194" s="6">
        <f>IF(COUNTA($C$7:C194)&lt;=$F$2,AVERAGE($C$7:C194),$F$3*(C194-F193)+F193)</f>
        <v>202.88026123247411</v>
      </c>
      <c r="G194" s="6">
        <f t="shared" si="4"/>
        <v>-5.0488438581680555</v>
      </c>
      <c r="H194" s="6">
        <f>IF(COUNTA($G$7:G194)&lt;=$H$2,AVERAGE($G$7:G194),$H$3*(G194-H193)+H193)</f>
        <v>-5.6408964713665695</v>
      </c>
      <c r="I194" s="6">
        <f t="shared" si="5"/>
        <v>0.59205261319851399</v>
      </c>
    </row>
  </sheetData>
  <mergeCells count="1">
    <mergeCell ref="B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65E4-27A4-417E-809C-09E643CBEEB4}">
  <dimension ref="B2:W191"/>
  <sheetViews>
    <sheetView topLeftCell="F1" zoomScale="82" zoomScaleNormal="25" workbookViewId="0">
      <selection activeCell="K3" sqref="K3"/>
    </sheetView>
  </sheetViews>
  <sheetFormatPr defaultRowHeight="14.5" x14ac:dyDescent="0.35"/>
  <cols>
    <col min="2" max="2" width="10.54296875" bestFit="1" customWidth="1"/>
    <col min="3" max="3" width="9.26953125" bestFit="1" customWidth="1"/>
    <col min="4" max="4" width="7.26953125" style="1" bestFit="1" customWidth="1"/>
    <col min="5" max="6" width="8.7265625" style="1"/>
    <col min="7" max="7" width="12.36328125" style="1" bestFit="1" customWidth="1"/>
    <col min="8" max="10" width="12.26953125" style="1" bestFit="1" customWidth="1"/>
    <col min="11" max="11" width="11" style="1" bestFit="1" customWidth="1"/>
    <col min="12" max="12" width="10.81640625" style="1" bestFit="1" customWidth="1"/>
    <col min="13" max="23" width="8.7265625" style="1"/>
  </cols>
  <sheetData>
    <row r="2" spans="2:23" x14ac:dyDescent="0.35">
      <c r="B2" s="22" t="s">
        <v>11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23" s="10" customFormat="1" x14ac:dyDescent="0.35">
      <c r="B3" s="4" t="s">
        <v>2</v>
      </c>
      <c r="C3" s="4" t="s">
        <v>3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11" t="s">
        <v>27</v>
      </c>
      <c r="K3" s="4" t="s">
        <v>43</v>
      </c>
      <c r="L3" s="4" t="s">
        <v>44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35">
      <c r="B4" s="5">
        <v>45474</v>
      </c>
      <c r="C4" s="6">
        <v>197.2</v>
      </c>
      <c r="D4" s="6"/>
      <c r="E4" s="6"/>
      <c r="F4" s="6"/>
      <c r="G4" s="6"/>
      <c r="H4" s="6"/>
      <c r="I4" s="6"/>
      <c r="J4" s="6"/>
      <c r="K4" s="6">
        <v>70</v>
      </c>
      <c r="L4" s="6">
        <v>30</v>
      </c>
    </row>
    <row r="5" spans="2:23" x14ac:dyDescent="0.35">
      <c r="B5" s="5">
        <v>45475</v>
      </c>
      <c r="C5" s="6">
        <v>200</v>
      </c>
      <c r="D5" s="6">
        <f>C5-C4</f>
        <v>2.8000000000000114</v>
      </c>
      <c r="E5" s="6">
        <f>IF(D5&gt;0,D5,0)</f>
        <v>2.8000000000000114</v>
      </c>
      <c r="F5" s="6">
        <f>IF(D5&lt;0,-D5,0)</f>
        <v>0</v>
      </c>
      <c r="G5" s="6"/>
      <c r="H5" s="6"/>
      <c r="I5" s="6"/>
      <c r="J5" s="6"/>
      <c r="K5" s="6">
        <v>70</v>
      </c>
      <c r="L5" s="6">
        <v>30</v>
      </c>
    </row>
    <row r="6" spans="2:23" x14ac:dyDescent="0.35">
      <c r="B6" s="5">
        <v>45476</v>
      </c>
      <c r="C6" s="6">
        <v>197.59</v>
      </c>
      <c r="D6" s="6">
        <f t="shared" ref="D6:D69" si="0">C6-C5</f>
        <v>-2.4099999999999966</v>
      </c>
      <c r="E6" s="6">
        <f t="shared" ref="E6:E69" si="1">IF(D6&gt;0,D6,0)</f>
        <v>0</v>
      </c>
      <c r="F6" s="6">
        <f t="shared" ref="F6:F69" si="2">IF(D6&lt;0,-D6,0)</f>
        <v>2.4099999999999966</v>
      </c>
      <c r="G6" s="6"/>
      <c r="H6" s="6"/>
      <c r="I6" s="6"/>
      <c r="J6" s="6"/>
      <c r="K6" s="6">
        <v>70</v>
      </c>
      <c r="L6" s="6">
        <v>30</v>
      </c>
    </row>
    <row r="7" spans="2:23" x14ac:dyDescent="0.35">
      <c r="B7" s="5">
        <v>45478</v>
      </c>
      <c r="C7" s="6">
        <v>200</v>
      </c>
      <c r="D7" s="6">
        <f t="shared" si="0"/>
        <v>2.4099999999999966</v>
      </c>
      <c r="E7" s="6">
        <f>IF(D7&gt;0,D7,0)</f>
        <v>2.4099999999999966</v>
      </c>
      <c r="F7" s="6">
        <f t="shared" si="2"/>
        <v>0</v>
      </c>
      <c r="G7" s="6"/>
      <c r="H7" s="6"/>
      <c r="I7" s="6"/>
      <c r="J7" s="6"/>
      <c r="K7" s="6">
        <v>70</v>
      </c>
      <c r="L7" s="6">
        <v>30</v>
      </c>
    </row>
    <row r="8" spans="2:23" x14ac:dyDescent="0.35">
      <c r="B8" s="5">
        <v>45481</v>
      </c>
      <c r="C8" s="6">
        <v>199.29</v>
      </c>
      <c r="D8" s="6">
        <f t="shared" si="0"/>
        <v>-0.71000000000000796</v>
      </c>
      <c r="E8" s="6">
        <f t="shared" si="1"/>
        <v>0</v>
      </c>
      <c r="F8" s="6">
        <f t="shared" si="2"/>
        <v>0.71000000000000796</v>
      </c>
      <c r="G8" s="6"/>
      <c r="H8" s="6"/>
      <c r="I8" s="6"/>
      <c r="J8" s="6"/>
      <c r="K8" s="6">
        <v>70</v>
      </c>
      <c r="L8" s="6">
        <v>30</v>
      </c>
    </row>
    <row r="9" spans="2:23" x14ac:dyDescent="0.35">
      <c r="B9" s="5">
        <v>45482</v>
      </c>
      <c r="C9" s="6">
        <v>199.34</v>
      </c>
      <c r="D9" s="6">
        <f t="shared" si="0"/>
        <v>5.0000000000011369E-2</v>
      </c>
      <c r="E9" s="6">
        <f t="shared" si="1"/>
        <v>5.0000000000011369E-2</v>
      </c>
      <c r="F9" s="6">
        <f t="shared" si="2"/>
        <v>0</v>
      </c>
      <c r="G9" s="6"/>
      <c r="H9" s="6"/>
      <c r="I9" s="6"/>
      <c r="J9" s="6"/>
      <c r="K9" s="6">
        <v>70</v>
      </c>
      <c r="L9" s="6">
        <v>30</v>
      </c>
    </row>
    <row r="10" spans="2:23" x14ac:dyDescent="0.35">
      <c r="B10" s="5">
        <v>45483</v>
      </c>
      <c r="C10" s="6">
        <v>199.79</v>
      </c>
      <c r="D10" s="6">
        <f t="shared" si="0"/>
        <v>0.44999999999998863</v>
      </c>
      <c r="E10" s="6">
        <f t="shared" si="1"/>
        <v>0.44999999999998863</v>
      </c>
      <c r="F10" s="6">
        <f t="shared" si="2"/>
        <v>0</v>
      </c>
      <c r="G10" s="6"/>
      <c r="H10" s="6"/>
      <c r="I10" s="6"/>
      <c r="J10" s="6"/>
      <c r="K10" s="6">
        <v>70</v>
      </c>
      <c r="L10" s="6">
        <v>30</v>
      </c>
    </row>
    <row r="11" spans="2:23" x14ac:dyDescent="0.35">
      <c r="B11" s="5">
        <v>45484</v>
      </c>
      <c r="C11" s="6">
        <v>195.05</v>
      </c>
      <c r="D11" s="6">
        <f t="shared" si="0"/>
        <v>-4.7399999999999807</v>
      </c>
      <c r="E11" s="6">
        <f t="shared" si="1"/>
        <v>0</v>
      </c>
      <c r="F11" s="6">
        <f t="shared" si="2"/>
        <v>4.7399999999999807</v>
      </c>
      <c r="G11" s="6"/>
      <c r="H11" s="6"/>
      <c r="I11" s="6"/>
      <c r="J11" s="6"/>
      <c r="K11" s="6">
        <v>70</v>
      </c>
      <c r="L11" s="6">
        <v>30</v>
      </c>
    </row>
    <row r="12" spans="2:23" x14ac:dyDescent="0.35">
      <c r="B12" s="5">
        <v>45485</v>
      </c>
      <c r="C12" s="6">
        <v>194.49</v>
      </c>
      <c r="D12" s="6">
        <f t="shared" si="0"/>
        <v>-0.56000000000000227</v>
      </c>
      <c r="E12" s="6">
        <f t="shared" si="1"/>
        <v>0</v>
      </c>
      <c r="F12" s="6">
        <f t="shared" si="2"/>
        <v>0.56000000000000227</v>
      </c>
      <c r="G12" s="6"/>
      <c r="H12" s="6"/>
      <c r="I12" s="6"/>
      <c r="J12" s="6"/>
      <c r="K12" s="6">
        <v>70</v>
      </c>
      <c r="L12" s="6">
        <v>30</v>
      </c>
    </row>
    <row r="13" spans="2:23" x14ac:dyDescent="0.35">
      <c r="B13" s="5">
        <v>45488</v>
      </c>
      <c r="C13" s="6">
        <v>192.72</v>
      </c>
      <c r="D13" s="6">
        <f t="shared" si="0"/>
        <v>-1.7700000000000102</v>
      </c>
      <c r="E13" s="6">
        <f t="shared" si="1"/>
        <v>0</v>
      </c>
      <c r="F13" s="6">
        <f t="shared" si="2"/>
        <v>1.7700000000000102</v>
      </c>
      <c r="G13" s="6"/>
      <c r="H13" s="6"/>
      <c r="I13" s="6"/>
      <c r="J13" s="6"/>
      <c r="K13" s="6">
        <v>70</v>
      </c>
      <c r="L13" s="6">
        <v>30</v>
      </c>
    </row>
    <row r="14" spans="2:23" x14ac:dyDescent="0.35">
      <c r="B14" s="5">
        <v>45489</v>
      </c>
      <c r="C14" s="6">
        <v>193.02</v>
      </c>
      <c r="D14" s="6">
        <f t="shared" si="0"/>
        <v>0.30000000000001137</v>
      </c>
      <c r="E14" s="6">
        <f t="shared" si="1"/>
        <v>0.30000000000001137</v>
      </c>
      <c r="F14" s="6">
        <f t="shared" si="2"/>
        <v>0</v>
      </c>
      <c r="G14" s="6"/>
      <c r="H14" s="6"/>
      <c r="I14" s="6"/>
      <c r="J14" s="6"/>
      <c r="K14" s="6">
        <v>70</v>
      </c>
      <c r="L14" s="6">
        <v>30</v>
      </c>
    </row>
    <row r="15" spans="2:23" x14ac:dyDescent="0.35">
      <c r="B15" s="5">
        <v>45490</v>
      </c>
      <c r="C15" s="6">
        <v>187.93</v>
      </c>
      <c r="D15" s="6">
        <f t="shared" si="0"/>
        <v>-5.0900000000000034</v>
      </c>
      <c r="E15" s="6">
        <f t="shared" si="1"/>
        <v>0</v>
      </c>
      <c r="F15" s="6">
        <f t="shared" si="2"/>
        <v>5.0900000000000034</v>
      </c>
      <c r="G15" s="6"/>
      <c r="H15" s="6"/>
      <c r="I15" s="6"/>
      <c r="J15" s="6"/>
      <c r="K15" s="6">
        <v>70</v>
      </c>
      <c r="L15" s="6">
        <v>30</v>
      </c>
    </row>
    <row r="16" spans="2:23" x14ac:dyDescent="0.35">
      <c r="B16" s="5">
        <v>45491</v>
      </c>
      <c r="C16" s="6">
        <v>183.75</v>
      </c>
      <c r="D16" s="6">
        <f t="shared" si="0"/>
        <v>-4.1800000000000068</v>
      </c>
      <c r="E16" s="6">
        <f t="shared" si="1"/>
        <v>0</v>
      </c>
      <c r="F16" s="6">
        <f t="shared" si="2"/>
        <v>4.1800000000000068</v>
      </c>
      <c r="G16" s="6"/>
      <c r="H16" s="6"/>
      <c r="I16" s="6"/>
      <c r="J16" s="6"/>
      <c r="K16" s="6">
        <v>70</v>
      </c>
      <c r="L16" s="6">
        <v>30</v>
      </c>
    </row>
    <row r="17" spans="2:12" x14ac:dyDescent="0.35">
      <c r="B17" s="5">
        <v>45492</v>
      </c>
      <c r="C17" s="6">
        <v>183.13</v>
      </c>
      <c r="D17" s="6">
        <f t="shared" si="0"/>
        <v>-0.62000000000000455</v>
      </c>
      <c r="E17" s="6">
        <f t="shared" si="1"/>
        <v>0</v>
      </c>
      <c r="F17" s="6">
        <f t="shared" si="2"/>
        <v>0.62000000000000455</v>
      </c>
      <c r="G17" s="6"/>
      <c r="H17" s="6"/>
      <c r="I17" s="6"/>
      <c r="J17" s="6"/>
      <c r="K17" s="6">
        <v>70</v>
      </c>
      <c r="L17" s="6">
        <v>30</v>
      </c>
    </row>
    <row r="18" spans="2:12" x14ac:dyDescent="0.35">
      <c r="B18" s="5">
        <v>45495</v>
      </c>
      <c r="C18" s="6">
        <v>182.55</v>
      </c>
      <c r="D18" s="6">
        <f t="shared" si="0"/>
        <v>-0.57999999999998408</v>
      </c>
      <c r="E18" s="6">
        <f t="shared" si="1"/>
        <v>0</v>
      </c>
      <c r="F18" s="6">
        <f t="shared" si="2"/>
        <v>0.57999999999998408</v>
      </c>
      <c r="G18" s="6">
        <f>AVERAGE(E5:E18)/14</f>
        <v>3.0663265306122546E-2</v>
      </c>
      <c r="H18" s="6">
        <f>AVERAGE(F5:F18)/14</f>
        <v>0.10540816326530611</v>
      </c>
      <c r="I18" s="6">
        <f>G18/H18</f>
        <v>0.29090029041626425</v>
      </c>
      <c r="J18" s="6">
        <f>IF(H18=0,100,100-(100/(1+I18)))</f>
        <v>22.534683164604488</v>
      </c>
      <c r="K18" s="6">
        <v>70</v>
      </c>
      <c r="L18" s="6">
        <v>30</v>
      </c>
    </row>
    <row r="19" spans="2:12" x14ac:dyDescent="0.35">
      <c r="B19" s="5">
        <v>45496</v>
      </c>
      <c r="C19" s="6">
        <v>186.41</v>
      </c>
      <c r="D19" s="6">
        <f t="shared" si="0"/>
        <v>3.8599999999999852</v>
      </c>
      <c r="E19" s="6">
        <f t="shared" si="1"/>
        <v>3.8599999999999852</v>
      </c>
      <c r="F19" s="6">
        <f t="shared" si="2"/>
        <v>0</v>
      </c>
      <c r="G19" s="6">
        <f>((G18*13)+E19)/14</f>
        <v>0.30418731778425556</v>
      </c>
      <c r="H19" s="6">
        <f>((H18*13)+F19)/14</f>
        <v>9.7879008746355675E-2</v>
      </c>
      <c r="I19" s="6">
        <f t="shared" ref="I19:I82" si="3">G19/H19</f>
        <v>3.1077891131134012</v>
      </c>
      <c r="J19" s="6">
        <f t="shared" ref="J19:J82" si="4">IF(H19=0,100,100-(100/(1+I19)))</f>
        <v>75.656004423214569</v>
      </c>
      <c r="K19" s="6">
        <v>70</v>
      </c>
      <c r="L19" s="6">
        <v>30</v>
      </c>
    </row>
    <row r="20" spans="2:12" x14ac:dyDescent="0.35">
      <c r="B20" s="5">
        <v>45497</v>
      </c>
      <c r="C20" s="6">
        <v>180.83</v>
      </c>
      <c r="D20" s="6">
        <f t="shared" si="0"/>
        <v>-5.5799999999999841</v>
      </c>
      <c r="E20" s="6">
        <f t="shared" si="1"/>
        <v>0</v>
      </c>
      <c r="F20" s="6">
        <f t="shared" si="2"/>
        <v>5.5799999999999841</v>
      </c>
      <c r="G20" s="6">
        <f t="shared" ref="G20:G83" si="5">((G19*13)+E20)/14</f>
        <v>0.28245965222823732</v>
      </c>
      <c r="H20" s="6">
        <f t="shared" ref="H20:H83" si="6">((H19*13)+F20)/14</f>
        <v>0.48945907955018625</v>
      </c>
      <c r="I20" s="6">
        <f t="shared" si="3"/>
        <v>0.57708532547361924</v>
      </c>
      <c r="J20" s="6">
        <f t="shared" si="4"/>
        <v>36.591889871292345</v>
      </c>
      <c r="K20" s="6">
        <v>70</v>
      </c>
      <c r="L20" s="6">
        <v>30</v>
      </c>
    </row>
    <row r="21" spans="2:12" x14ac:dyDescent="0.35">
      <c r="B21" s="5">
        <v>45498</v>
      </c>
      <c r="C21" s="6">
        <v>179.85</v>
      </c>
      <c r="D21" s="6">
        <f t="shared" si="0"/>
        <v>-0.98000000000001819</v>
      </c>
      <c r="E21" s="6">
        <f t="shared" si="1"/>
        <v>0</v>
      </c>
      <c r="F21" s="6">
        <f t="shared" si="2"/>
        <v>0.98000000000001819</v>
      </c>
      <c r="G21" s="6">
        <f t="shared" si="5"/>
        <v>0.26228396278336324</v>
      </c>
      <c r="H21" s="6">
        <f t="shared" si="6"/>
        <v>0.5244977167251742</v>
      </c>
      <c r="I21" s="6">
        <f t="shared" si="3"/>
        <v>0.50006692959693955</v>
      </c>
      <c r="J21" s="6">
        <f t="shared" si="4"/>
        <v>33.33630784936409</v>
      </c>
      <c r="K21" s="6">
        <v>70</v>
      </c>
      <c r="L21" s="6">
        <v>30</v>
      </c>
    </row>
    <row r="22" spans="2:12" x14ac:dyDescent="0.35">
      <c r="B22" s="5">
        <v>45499</v>
      </c>
      <c r="C22" s="6">
        <v>182.5</v>
      </c>
      <c r="D22" s="6">
        <f t="shared" si="0"/>
        <v>2.6500000000000057</v>
      </c>
      <c r="E22" s="6">
        <f t="shared" si="1"/>
        <v>2.6500000000000057</v>
      </c>
      <c r="F22" s="6">
        <f t="shared" si="2"/>
        <v>0</v>
      </c>
      <c r="G22" s="6">
        <f t="shared" si="5"/>
        <v>0.4328351082988377</v>
      </c>
      <c r="H22" s="6">
        <f t="shared" si="6"/>
        <v>0.48703359410194746</v>
      </c>
      <c r="I22" s="6">
        <f t="shared" si="3"/>
        <v>0.88871715122024053</v>
      </c>
      <c r="J22" s="6">
        <f t="shared" si="4"/>
        <v>47.054009683031069</v>
      </c>
      <c r="K22" s="6">
        <v>70</v>
      </c>
      <c r="L22" s="6">
        <v>30</v>
      </c>
    </row>
    <row r="23" spans="2:12" x14ac:dyDescent="0.35">
      <c r="B23" s="5">
        <v>45502</v>
      </c>
      <c r="C23" s="6">
        <v>183.2</v>
      </c>
      <c r="D23" s="6">
        <f t="shared" si="0"/>
        <v>0.69999999999998863</v>
      </c>
      <c r="E23" s="6">
        <f t="shared" si="1"/>
        <v>0.69999999999998863</v>
      </c>
      <c r="F23" s="6">
        <f t="shared" si="2"/>
        <v>0</v>
      </c>
      <c r="G23" s="6">
        <f t="shared" si="5"/>
        <v>0.45191831484891992</v>
      </c>
      <c r="H23" s="6">
        <f t="shared" si="6"/>
        <v>0.45224548023752265</v>
      </c>
      <c r="I23" s="6">
        <f t="shared" si="3"/>
        <v>0.99927657565879735</v>
      </c>
      <c r="J23" s="6">
        <f t="shared" si="4"/>
        <v>49.981907847318119</v>
      </c>
      <c r="K23" s="6">
        <v>70</v>
      </c>
      <c r="L23" s="6">
        <v>30</v>
      </c>
    </row>
    <row r="24" spans="2:12" x14ac:dyDescent="0.35">
      <c r="B24" s="5">
        <v>45503</v>
      </c>
      <c r="C24" s="6">
        <v>181.71</v>
      </c>
      <c r="D24" s="6">
        <f t="shared" si="0"/>
        <v>-1.4899999999999807</v>
      </c>
      <c r="E24" s="6">
        <f t="shared" si="1"/>
        <v>0</v>
      </c>
      <c r="F24" s="6">
        <f t="shared" si="2"/>
        <v>1.4899999999999807</v>
      </c>
      <c r="G24" s="6">
        <f t="shared" si="5"/>
        <v>0.41963843521685418</v>
      </c>
      <c r="H24" s="6">
        <f t="shared" si="6"/>
        <v>0.52637080307769823</v>
      </c>
      <c r="I24" s="6">
        <f t="shared" si="3"/>
        <v>0.79722969580231606</v>
      </c>
      <c r="J24" s="6">
        <f t="shared" si="4"/>
        <v>44.358809431223989</v>
      </c>
      <c r="K24" s="6">
        <v>70</v>
      </c>
      <c r="L24" s="6">
        <v>30</v>
      </c>
    </row>
    <row r="25" spans="2:12" x14ac:dyDescent="0.35">
      <c r="B25" s="5">
        <v>45504</v>
      </c>
      <c r="C25" s="6">
        <v>186.98</v>
      </c>
      <c r="D25" s="6">
        <f t="shared" si="0"/>
        <v>5.2699999999999818</v>
      </c>
      <c r="E25" s="6">
        <f t="shared" si="1"/>
        <v>5.2699999999999818</v>
      </c>
      <c r="F25" s="6">
        <f t="shared" si="2"/>
        <v>0</v>
      </c>
      <c r="G25" s="6">
        <f t="shared" si="5"/>
        <v>0.7660928327013633</v>
      </c>
      <c r="H25" s="6">
        <f t="shared" si="6"/>
        <v>0.48877288857214835</v>
      </c>
      <c r="I25" s="6">
        <f t="shared" si="3"/>
        <v>1.5673799644234552</v>
      </c>
      <c r="J25" s="6">
        <f t="shared" si="4"/>
        <v>61.049785623587454</v>
      </c>
      <c r="K25" s="6">
        <v>70</v>
      </c>
      <c r="L25" s="6">
        <v>30</v>
      </c>
    </row>
    <row r="26" spans="2:12" x14ac:dyDescent="0.35">
      <c r="B26" s="5">
        <v>45505</v>
      </c>
      <c r="C26" s="6">
        <v>184.07</v>
      </c>
      <c r="D26" s="6">
        <f t="shared" si="0"/>
        <v>-2.9099999999999966</v>
      </c>
      <c r="E26" s="6">
        <f t="shared" si="1"/>
        <v>0</v>
      </c>
      <c r="F26" s="6">
        <f t="shared" si="2"/>
        <v>2.9099999999999966</v>
      </c>
      <c r="G26" s="6">
        <f t="shared" si="5"/>
        <v>0.71137191607983741</v>
      </c>
      <c r="H26" s="6">
        <f t="shared" si="6"/>
        <v>0.66171768224556615</v>
      </c>
      <c r="I26" s="6">
        <f t="shared" si="3"/>
        <v>1.0750383965345578</v>
      </c>
      <c r="J26" s="6">
        <f t="shared" si="4"/>
        <v>51.808120675257783</v>
      </c>
      <c r="K26" s="6">
        <v>70</v>
      </c>
      <c r="L26" s="6">
        <v>30</v>
      </c>
    </row>
    <row r="27" spans="2:12" x14ac:dyDescent="0.35">
      <c r="B27" s="5">
        <v>45506</v>
      </c>
      <c r="C27" s="6">
        <v>167.9</v>
      </c>
      <c r="D27" s="6">
        <f t="shared" si="0"/>
        <v>-16.169999999999987</v>
      </c>
      <c r="E27" s="6">
        <f t="shared" si="1"/>
        <v>0</v>
      </c>
      <c r="F27" s="6">
        <f t="shared" si="2"/>
        <v>16.169999999999987</v>
      </c>
      <c r="G27" s="6">
        <f t="shared" si="5"/>
        <v>0.66055963635984905</v>
      </c>
      <c r="H27" s="6">
        <f t="shared" si="6"/>
        <v>1.7694521335137392</v>
      </c>
      <c r="I27" s="6">
        <f t="shared" si="3"/>
        <v>0.37331308592571205</v>
      </c>
      <c r="J27" s="6">
        <f t="shared" si="4"/>
        <v>27.183392465387612</v>
      </c>
      <c r="K27" s="6">
        <v>70</v>
      </c>
      <c r="L27" s="6">
        <v>30</v>
      </c>
    </row>
    <row r="28" spans="2:12" x14ac:dyDescent="0.35">
      <c r="B28" s="5">
        <v>45509</v>
      </c>
      <c r="C28" s="6">
        <v>161.02000000000001</v>
      </c>
      <c r="D28" s="6">
        <f t="shared" si="0"/>
        <v>-6.8799999999999955</v>
      </c>
      <c r="E28" s="6">
        <f t="shared" si="1"/>
        <v>0</v>
      </c>
      <c r="F28" s="6">
        <f t="shared" si="2"/>
        <v>6.8799999999999955</v>
      </c>
      <c r="G28" s="6">
        <f t="shared" si="5"/>
        <v>0.61337680519128845</v>
      </c>
      <c r="H28" s="6">
        <f t="shared" si="6"/>
        <v>2.134491266834186</v>
      </c>
      <c r="I28" s="6">
        <f t="shared" si="3"/>
        <v>0.28736440140185288</v>
      </c>
      <c r="J28" s="6">
        <f t="shared" si="4"/>
        <v>22.321916085991845</v>
      </c>
      <c r="K28" s="6">
        <v>70</v>
      </c>
      <c r="L28" s="6">
        <v>30</v>
      </c>
    </row>
    <row r="29" spans="2:12" x14ac:dyDescent="0.35">
      <c r="B29" s="5">
        <v>45510</v>
      </c>
      <c r="C29" s="6">
        <v>161.93</v>
      </c>
      <c r="D29" s="6">
        <f t="shared" si="0"/>
        <v>0.90999999999999659</v>
      </c>
      <c r="E29" s="6">
        <f t="shared" si="1"/>
        <v>0.90999999999999659</v>
      </c>
      <c r="F29" s="6">
        <f t="shared" si="2"/>
        <v>0</v>
      </c>
      <c r="G29" s="6">
        <f t="shared" si="5"/>
        <v>0.63456417624905337</v>
      </c>
      <c r="H29" s="6">
        <f t="shared" si="6"/>
        <v>1.9820276049174586</v>
      </c>
      <c r="I29" s="6">
        <f t="shared" si="3"/>
        <v>0.32015910105120848</v>
      </c>
      <c r="J29" s="6">
        <f t="shared" si="4"/>
        <v>24.251554285864046</v>
      </c>
      <c r="K29" s="6">
        <v>70</v>
      </c>
      <c r="L29" s="6">
        <v>30</v>
      </c>
    </row>
    <row r="30" spans="2:12" x14ac:dyDescent="0.35">
      <c r="B30" s="5">
        <v>45511</v>
      </c>
      <c r="C30" s="6">
        <v>162.77000000000001</v>
      </c>
      <c r="D30" s="6">
        <f t="shared" si="0"/>
        <v>0.84000000000000341</v>
      </c>
      <c r="E30" s="6">
        <f t="shared" si="1"/>
        <v>0.84000000000000341</v>
      </c>
      <c r="F30" s="6">
        <f t="shared" si="2"/>
        <v>0</v>
      </c>
      <c r="G30" s="6">
        <f t="shared" si="5"/>
        <v>0.64923816365983555</v>
      </c>
      <c r="H30" s="6">
        <f t="shared" si="6"/>
        <v>1.8404542045662116</v>
      </c>
      <c r="I30" s="6">
        <f t="shared" si="3"/>
        <v>0.35275974922334929</v>
      </c>
      <c r="J30" s="6">
        <f t="shared" si="4"/>
        <v>26.07704357154897</v>
      </c>
      <c r="K30" s="6">
        <v>70</v>
      </c>
      <c r="L30" s="6">
        <v>30</v>
      </c>
    </row>
    <row r="31" spans="2:12" x14ac:dyDescent="0.35">
      <c r="B31" s="5">
        <v>45512</v>
      </c>
      <c r="C31" s="6">
        <v>165.8</v>
      </c>
      <c r="D31" s="6">
        <f t="shared" si="0"/>
        <v>3.0300000000000011</v>
      </c>
      <c r="E31" s="6">
        <f t="shared" si="1"/>
        <v>3.0300000000000011</v>
      </c>
      <c r="F31" s="6">
        <f t="shared" si="2"/>
        <v>0</v>
      </c>
      <c r="G31" s="6">
        <f t="shared" si="5"/>
        <v>0.81929258054127596</v>
      </c>
      <c r="H31" s="6">
        <f t="shared" si="6"/>
        <v>1.7089931899543394</v>
      </c>
      <c r="I31" s="6">
        <f t="shared" si="3"/>
        <v>0.4794007286612802</v>
      </c>
      <c r="J31" s="6">
        <f t="shared" si="4"/>
        <v>32.405062358938622</v>
      </c>
      <c r="K31" s="6">
        <v>70</v>
      </c>
      <c r="L31" s="6">
        <v>30</v>
      </c>
    </row>
    <row r="32" spans="2:12" x14ac:dyDescent="0.35">
      <c r="B32" s="5">
        <v>45513</v>
      </c>
      <c r="C32" s="6">
        <v>166.94</v>
      </c>
      <c r="D32" s="6">
        <f t="shared" si="0"/>
        <v>1.1399999999999864</v>
      </c>
      <c r="E32" s="6">
        <f t="shared" si="1"/>
        <v>1.1399999999999864</v>
      </c>
      <c r="F32" s="6">
        <f t="shared" si="2"/>
        <v>0</v>
      </c>
      <c r="G32" s="6">
        <f t="shared" si="5"/>
        <v>0.84220025335975535</v>
      </c>
      <c r="H32" s="6">
        <f t="shared" si="6"/>
        <v>1.5869222478147438</v>
      </c>
      <c r="I32" s="6">
        <f t="shared" si="3"/>
        <v>0.53071299146476725</v>
      </c>
      <c r="J32" s="6">
        <f t="shared" si="4"/>
        <v>34.670966694868014</v>
      </c>
      <c r="K32" s="6">
        <v>70</v>
      </c>
      <c r="L32" s="6">
        <v>30</v>
      </c>
    </row>
    <row r="33" spans="2:12" x14ac:dyDescent="0.35">
      <c r="B33" s="5">
        <v>45516</v>
      </c>
      <c r="C33" s="6">
        <v>166.8</v>
      </c>
      <c r="D33" s="6">
        <f t="shared" si="0"/>
        <v>-0.13999999999998636</v>
      </c>
      <c r="E33" s="6">
        <f t="shared" si="1"/>
        <v>0</v>
      </c>
      <c r="F33" s="6">
        <f t="shared" si="2"/>
        <v>0.13999999999998636</v>
      </c>
      <c r="G33" s="6">
        <f t="shared" si="5"/>
        <v>0.78204309240548719</v>
      </c>
      <c r="H33" s="6">
        <f t="shared" si="6"/>
        <v>1.4835706586851181</v>
      </c>
      <c r="I33" s="6">
        <f t="shared" si="3"/>
        <v>0.52713572341650949</v>
      </c>
      <c r="J33" s="6">
        <f t="shared" si="4"/>
        <v>34.517935461374776</v>
      </c>
      <c r="K33" s="6">
        <v>70</v>
      </c>
      <c r="L33" s="6">
        <v>30</v>
      </c>
    </row>
    <row r="34" spans="2:12" x14ac:dyDescent="0.35">
      <c r="B34" s="5">
        <v>45517</v>
      </c>
      <c r="C34" s="6">
        <v>170.23</v>
      </c>
      <c r="D34" s="6">
        <f t="shared" si="0"/>
        <v>3.4299999999999784</v>
      </c>
      <c r="E34" s="6">
        <f t="shared" si="1"/>
        <v>3.4299999999999784</v>
      </c>
      <c r="F34" s="6">
        <f t="shared" si="2"/>
        <v>0</v>
      </c>
      <c r="G34" s="6">
        <f t="shared" si="5"/>
        <v>0.97118287151937943</v>
      </c>
      <c r="H34" s="6">
        <f t="shared" si="6"/>
        <v>1.3776013259218953</v>
      </c>
      <c r="I34" s="6">
        <f t="shared" si="3"/>
        <v>0.70498108069797383</v>
      </c>
      <c r="J34" s="6">
        <f t="shared" si="4"/>
        <v>41.348322786630177</v>
      </c>
      <c r="K34" s="6">
        <v>70</v>
      </c>
      <c r="L34" s="6">
        <v>30</v>
      </c>
    </row>
    <row r="35" spans="2:12" x14ac:dyDescent="0.35">
      <c r="B35" s="5">
        <v>45518</v>
      </c>
      <c r="C35" s="6">
        <v>170.1</v>
      </c>
      <c r="D35" s="6">
        <f t="shared" si="0"/>
        <v>-0.12999999999999545</v>
      </c>
      <c r="E35" s="6">
        <f t="shared" si="1"/>
        <v>0</v>
      </c>
      <c r="F35" s="6">
        <f t="shared" si="2"/>
        <v>0.12999999999999545</v>
      </c>
      <c r="G35" s="6">
        <f t="shared" si="5"/>
        <v>0.90181266641085234</v>
      </c>
      <c r="H35" s="6">
        <f t="shared" si="6"/>
        <v>1.2884869454989025</v>
      </c>
      <c r="I35" s="6">
        <f t="shared" si="3"/>
        <v>0.69990050699479167</v>
      </c>
      <c r="J35" s="6">
        <f t="shared" si="4"/>
        <v>41.173027722200459</v>
      </c>
      <c r="K35" s="6">
        <v>70</v>
      </c>
      <c r="L35" s="6">
        <v>30</v>
      </c>
    </row>
    <row r="36" spans="2:12" x14ac:dyDescent="0.35">
      <c r="B36" s="5">
        <v>45519</v>
      </c>
      <c r="C36" s="6">
        <v>177.59</v>
      </c>
      <c r="D36" s="6">
        <f t="shared" si="0"/>
        <v>7.4900000000000091</v>
      </c>
      <c r="E36" s="6">
        <f t="shared" si="1"/>
        <v>7.4900000000000091</v>
      </c>
      <c r="F36" s="6">
        <f t="shared" si="2"/>
        <v>0</v>
      </c>
      <c r="G36" s="6">
        <f t="shared" si="5"/>
        <v>1.3723974759529349</v>
      </c>
      <c r="H36" s="6">
        <f t="shared" si="6"/>
        <v>1.1964521636775522</v>
      </c>
      <c r="I36" s="6">
        <f t="shared" si="3"/>
        <v>1.1470558686897911</v>
      </c>
      <c r="J36" s="6">
        <f t="shared" si="4"/>
        <v>53.424593435929772</v>
      </c>
      <c r="K36" s="6">
        <v>70</v>
      </c>
      <c r="L36" s="6">
        <v>30</v>
      </c>
    </row>
    <row r="37" spans="2:12" x14ac:dyDescent="0.35">
      <c r="B37" s="5">
        <v>45520</v>
      </c>
      <c r="C37" s="6">
        <v>177.06</v>
      </c>
      <c r="D37" s="6">
        <f t="shared" si="0"/>
        <v>-0.53000000000000114</v>
      </c>
      <c r="E37" s="6">
        <f t="shared" si="1"/>
        <v>0</v>
      </c>
      <c r="F37" s="6">
        <f t="shared" si="2"/>
        <v>0.53000000000000114</v>
      </c>
      <c r="G37" s="6">
        <f t="shared" si="5"/>
        <v>1.2743690848134397</v>
      </c>
      <c r="H37" s="6">
        <f t="shared" si="6"/>
        <v>1.1488484377005843</v>
      </c>
      <c r="I37" s="6">
        <f t="shared" si="3"/>
        <v>1.1092577950178393</v>
      </c>
      <c r="J37" s="6">
        <f t="shared" si="4"/>
        <v>52.589958308460709</v>
      </c>
      <c r="K37" s="6">
        <v>70</v>
      </c>
      <c r="L37" s="6">
        <v>30</v>
      </c>
    </row>
    <row r="38" spans="2:12" x14ac:dyDescent="0.35">
      <c r="B38" s="5">
        <v>45523</v>
      </c>
      <c r="C38" s="6">
        <v>178.22</v>
      </c>
      <c r="D38" s="6">
        <f t="shared" si="0"/>
        <v>1.1599999999999966</v>
      </c>
      <c r="E38" s="6">
        <f t="shared" si="1"/>
        <v>1.1599999999999966</v>
      </c>
      <c r="F38" s="6">
        <f t="shared" si="2"/>
        <v>0</v>
      </c>
      <c r="G38" s="6">
        <f t="shared" si="5"/>
        <v>1.2661998644696222</v>
      </c>
      <c r="H38" s="6">
        <f t="shared" si="6"/>
        <v>1.0667878350076854</v>
      </c>
      <c r="I38" s="6">
        <f t="shared" si="3"/>
        <v>1.1869275435264972</v>
      </c>
      <c r="J38" s="6">
        <f t="shared" si="4"/>
        <v>54.273747982182122</v>
      </c>
      <c r="K38" s="6">
        <v>70</v>
      </c>
      <c r="L38" s="6">
        <v>30</v>
      </c>
    </row>
    <row r="39" spans="2:12" x14ac:dyDescent="0.35">
      <c r="B39" s="5">
        <v>45524</v>
      </c>
      <c r="C39" s="6">
        <v>178.88</v>
      </c>
      <c r="D39" s="6">
        <f t="shared" si="0"/>
        <v>0.65999999999999659</v>
      </c>
      <c r="E39" s="6">
        <f t="shared" si="1"/>
        <v>0.65999999999999659</v>
      </c>
      <c r="F39" s="6">
        <f t="shared" si="2"/>
        <v>0</v>
      </c>
      <c r="G39" s="6">
        <f t="shared" si="5"/>
        <v>1.2228998741503632</v>
      </c>
      <c r="H39" s="6">
        <f t="shared" si="6"/>
        <v>0.99058870393570786</v>
      </c>
      <c r="I39" s="6">
        <f t="shared" si="3"/>
        <v>1.2345182912864439</v>
      </c>
      <c r="J39" s="6">
        <f t="shared" si="4"/>
        <v>55.247625230926808</v>
      </c>
      <c r="K39" s="6">
        <v>70</v>
      </c>
      <c r="L39" s="6">
        <v>30</v>
      </c>
    </row>
    <row r="40" spans="2:12" x14ac:dyDescent="0.35">
      <c r="B40" s="5">
        <v>45525</v>
      </c>
      <c r="C40" s="6">
        <v>180.11</v>
      </c>
      <c r="D40" s="6">
        <f t="shared" si="0"/>
        <v>1.2300000000000182</v>
      </c>
      <c r="E40" s="6">
        <f t="shared" si="1"/>
        <v>1.2300000000000182</v>
      </c>
      <c r="F40" s="6">
        <f t="shared" si="2"/>
        <v>0</v>
      </c>
      <c r="G40" s="6">
        <f t="shared" si="5"/>
        <v>1.2234070259967671</v>
      </c>
      <c r="H40" s="6">
        <f t="shared" si="6"/>
        <v>0.9198323679403001</v>
      </c>
      <c r="I40" s="6">
        <f t="shared" si="3"/>
        <v>1.3300325892382272</v>
      </c>
      <c r="J40" s="6">
        <f t="shared" si="4"/>
        <v>57.082145347720797</v>
      </c>
      <c r="K40" s="6">
        <v>70</v>
      </c>
      <c r="L40" s="6">
        <v>30</v>
      </c>
    </row>
    <row r="41" spans="2:12" x14ac:dyDescent="0.35">
      <c r="B41" s="5">
        <v>45526</v>
      </c>
      <c r="C41" s="6">
        <v>176.13</v>
      </c>
      <c r="D41" s="6">
        <f t="shared" si="0"/>
        <v>-3.9800000000000182</v>
      </c>
      <c r="E41" s="6">
        <f t="shared" si="1"/>
        <v>0</v>
      </c>
      <c r="F41" s="6">
        <f t="shared" si="2"/>
        <v>3.9800000000000182</v>
      </c>
      <c r="G41" s="6">
        <f t="shared" si="5"/>
        <v>1.1360208098541409</v>
      </c>
      <c r="H41" s="6">
        <f t="shared" si="6"/>
        <v>1.13841577023028</v>
      </c>
      <c r="I41" s="6">
        <f t="shared" si="3"/>
        <v>0.99789623401329497</v>
      </c>
      <c r="J41" s="6">
        <f t="shared" si="4"/>
        <v>49.947350469186297</v>
      </c>
      <c r="K41" s="6">
        <v>70</v>
      </c>
      <c r="L41" s="6">
        <v>30</v>
      </c>
    </row>
    <row r="42" spans="2:12" x14ac:dyDescent="0.35">
      <c r="B42" s="5">
        <v>45527</v>
      </c>
      <c r="C42" s="6">
        <v>177.04</v>
      </c>
      <c r="D42" s="6">
        <f t="shared" si="0"/>
        <v>0.90999999999999659</v>
      </c>
      <c r="E42" s="6">
        <f t="shared" si="1"/>
        <v>0.90999999999999659</v>
      </c>
      <c r="F42" s="6">
        <f t="shared" si="2"/>
        <v>0</v>
      </c>
      <c r="G42" s="6">
        <f t="shared" si="5"/>
        <v>1.1198764662931306</v>
      </c>
      <c r="H42" s="6">
        <f t="shared" si="6"/>
        <v>1.0571003580709744</v>
      </c>
      <c r="I42" s="6">
        <f t="shared" si="3"/>
        <v>1.0593851924681132</v>
      </c>
      <c r="J42" s="6">
        <f t="shared" si="4"/>
        <v>51.441818477798748</v>
      </c>
      <c r="K42" s="6">
        <v>70</v>
      </c>
      <c r="L42" s="6">
        <v>30</v>
      </c>
    </row>
    <row r="43" spans="2:12" x14ac:dyDescent="0.35">
      <c r="B43" s="5">
        <v>45530</v>
      </c>
      <c r="C43" s="6">
        <v>175.5</v>
      </c>
      <c r="D43" s="6">
        <f t="shared" si="0"/>
        <v>-1.539999999999992</v>
      </c>
      <c r="E43" s="6">
        <f t="shared" si="1"/>
        <v>0</v>
      </c>
      <c r="F43" s="6">
        <f t="shared" si="2"/>
        <v>1.539999999999992</v>
      </c>
      <c r="G43" s="6">
        <f t="shared" si="5"/>
        <v>1.0398852901293356</v>
      </c>
      <c r="H43" s="6">
        <f t="shared" si="6"/>
        <v>1.0915931896373328</v>
      </c>
      <c r="I43" s="6">
        <f t="shared" si="3"/>
        <v>0.9526307968949711</v>
      </c>
      <c r="J43" s="6">
        <f t="shared" si="4"/>
        <v>48.787041483204241</v>
      </c>
      <c r="K43" s="6">
        <v>70</v>
      </c>
      <c r="L43" s="6">
        <v>30</v>
      </c>
    </row>
    <row r="44" spans="2:12" x14ac:dyDescent="0.35">
      <c r="B44" s="5">
        <v>45531</v>
      </c>
      <c r="C44" s="6">
        <v>173.12</v>
      </c>
      <c r="D44" s="6">
        <f t="shared" si="0"/>
        <v>-2.3799999999999955</v>
      </c>
      <c r="E44" s="6">
        <f t="shared" si="1"/>
        <v>0</v>
      </c>
      <c r="F44" s="6">
        <f t="shared" si="2"/>
        <v>2.3799999999999955</v>
      </c>
      <c r="G44" s="6">
        <f t="shared" si="5"/>
        <v>0.96560776940581161</v>
      </c>
      <c r="H44" s="6">
        <f t="shared" si="6"/>
        <v>1.1836222475203801</v>
      </c>
      <c r="I44" s="6">
        <f t="shared" si="3"/>
        <v>0.81580738401014663</v>
      </c>
      <c r="J44" s="6">
        <f t="shared" si="4"/>
        <v>44.928079442460735</v>
      </c>
      <c r="K44" s="6">
        <v>70</v>
      </c>
      <c r="L44" s="6">
        <v>30</v>
      </c>
    </row>
    <row r="45" spans="2:12" x14ac:dyDescent="0.35">
      <c r="B45" s="5">
        <v>45532</v>
      </c>
      <c r="C45" s="6">
        <v>170.8</v>
      </c>
      <c r="D45" s="6">
        <f t="shared" si="0"/>
        <v>-2.3199999999999932</v>
      </c>
      <c r="E45" s="6">
        <f t="shared" si="1"/>
        <v>0</v>
      </c>
      <c r="F45" s="6">
        <f t="shared" si="2"/>
        <v>2.3199999999999932</v>
      </c>
      <c r="G45" s="6">
        <f t="shared" si="5"/>
        <v>0.89663578587682502</v>
      </c>
      <c r="H45" s="6">
        <f t="shared" si="6"/>
        <v>1.2647920869832097</v>
      </c>
      <c r="I45" s="6">
        <f t="shared" si="3"/>
        <v>0.70891950946300319</v>
      </c>
      <c r="J45" s="6">
        <f t="shared" si="4"/>
        <v>41.483493256260395</v>
      </c>
      <c r="K45" s="6">
        <v>70</v>
      </c>
      <c r="L45" s="6">
        <v>30</v>
      </c>
    </row>
    <row r="46" spans="2:12" x14ac:dyDescent="0.35">
      <c r="B46" s="5">
        <v>45533</v>
      </c>
      <c r="C46" s="6">
        <v>172.12</v>
      </c>
      <c r="D46" s="6">
        <f t="shared" si="0"/>
        <v>1.3199999999999932</v>
      </c>
      <c r="E46" s="6">
        <f t="shared" si="1"/>
        <v>1.3199999999999932</v>
      </c>
      <c r="F46" s="6">
        <f t="shared" si="2"/>
        <v>0</v>
      </c>
      <c r="G46" s="6">
        <f t="shared" si="5"/>
        <v>0.92687608688562284</v>
      </c>
      <c r="H46" s="6">
        <f t="shared" si="6"/>
        <v>1.1744497950558375</v>
      </c>
      <c r="I46" s="6">
        <f t="shared" si="3"/>
        <v>0.78920026278480115</v>
      </c>
      <c r="J46" s="6">
        <f t="shared" si="4"/>
        <v>44.109107247528023</v>
      </c>
      <c r="K46" s="6">
        <v>70</v>
      </c>
      <c r="L46" s="6">
        <v>30</v>
      </c>
    </row>
    <row r="47" spans="2:12" x14ac:dyDescent="0.35">
      <c r="B47" s="5">
        <v>45534</v>
      </c>
      <c r="C47" s="6">
        <v>178.5</v>
      </c>
      <c r="D47" s="6">
        <f t="shared" si="0"/>
        <v>6.3799999999999955</v>
      </c>
      <c r="E47" s="6">
        <f t="shared" si="1"/>
        <v>6.3799999999999955</v>
      </c>
      <c r="F47" s="6">
        <f t="shared" si="2"/>
        <v>0</v>
      </c>
      <c r="G47" s="6">
        <f t="shared" si="5"/>
        <v>1.3163849378223635</v>
      </c>
      <c r="H47" s="6">
        <f t="shared" si="6"/>
        <v>1.0905605239804206</v>
      </c>
      <c r="I47" s="6">
        <f t="shared" si="3"/>
        <v>1.2070718762290329</v>
      </c>
      <c r="J47" s="6">
        <f t="shared" si="4"/>
        <v>54.691099516496777</v>
      </c>
      <c r="K47" s="6">
        <v>70</v>
      </c>
      <c r="L47" s="6">
        <v>30</v>
      </c>
    </row>
    <row r="48" spans="2:12" x14ac:dyDescent="0.35">
      <c r="B48" s="5">
        <v>45538</v>
      </c>
      <c r="C48" s="6">
        <v>176.25</v>
      </c>
      <c r="D48" s="6">
        <f t="shared" si="0"/>
        <v>-2.25</v>
      </c>
      <c r="E48" s="6">
        <f t="shared" si="1"/>
        <v>0</v>
      </c>
      <c r="F48" s="6">
        <f t="shared" si="2"/>
        <v>2.25</v>
      </c>
      <c r="G48" s="6">
        <f t="shared" si="5"/>
        <v>1.2223574422636234</v>
      </c>
      <c r="H48" s="6">
        <f t="shared" si="6"/>
        <v>1.1733776294103906</v>
      </c>
      <c r="I48" s="6">
        <f t="shared" si="3"/>
        <v>1.0417425828016209</v>
      </c>
      <c r="J48" s="6">
        <f t="shared" si="4"/>
        <v>51.022229323942071</v>
      </c>
      <c r="K48" s="6">
        <v>70</v>
      </c>
      <c r="L48" s="6">
        <v>30</v>
      </c>
    </row>
    <row r="49" spans="2:12" x14ac:dyDescent="0.35">
      <c r="B49" s="5">
        <v>45539</v>
      </c>
      <c r="C49" s="6">
        <v>173.33</v>
      </c>
      <c r="D49" s="6">
        <f t="shared" si="0"/>
        <v>-2.9199999999999875</v>
      </c>
      <c r="E49" s="6">
        <f t="shared" si="1"/>
        <v>0</v>
      </c>
      <c r="F49" s="6">
        <f t="shared" si="2"/>
        <v>2.9199999999999875</v>
      </c>
      <c r="G49" s="6">
        <f t="shared" si="5"/>
        <v>1.1350461963876504</v>
      </c>
      <c r="H49" s="6">
        <f t="shared" si="6"/>
        <v>1.2981363701667905</v>
      </c>
      <c r="I49" s="6">
        <f t="shared" si="3"/>
        <v>0.87436591599526203</v>
      </c>
      <c r="J49" s="6">
        <f t="shared" si="4"/>
        <v>46.648624397919974</v>
      </c>
      <c r="K49" s="6">
        <v>70</v>
      </c>
      <c r="L49" s="6">
        <v>30</v>
      </c>
    </row>
    <row r="50" spans="2:12" x14ac:dyDescent="0.35">
      <c r="B50" s="5">
        <v>45540</v>
      </c>
      <c r="C50" s="6">
        <v>177.89</v>
      </c>
      <c r="D50" s="6">
        <f t="shared" si="0"/>
        <v>4.5599999999999739</v>
      </c>
      <c r="E50" s="6">
        <f t="shared" si="1"/>
        <v>4.5599999999999739</v>
      </c>
      <c r="F50" s="6">
        <f t="shared" si="2"/>
        <v>0</v>
      </c>
      <c r="G50" s="6">
        <f t="shared" si="5"/>
        <v>1.3796857537885308</v>
      </c>
      <c r="H50" s="6">
        <f t="shared" si="6"/>
        <v>1.2054123437263053</v>
      </c>
      <c r="I50" s="6">
        <f t="shared" si="3"/>
        <v>1.1445757636125511</v>
      </c>
      <c r="J50" s="6">
        <f t="shared" si="4"/>
        <v>53.370731080374895</v>
      </c>
      <c r="K50" s="6">
        <v>70</v>
      </c>
      <c r="L50" s="6">
        <v>30</v>
      </c>
    </row>
    <row r="51" spans="2:12" x14ac:dyDescent="0.35">
      <c r="B51" s="5">
        <v>45541</v>
      </c>
      <c r="C51" s="6">
        <v>171.39</v>
      </c>
      <c r="D51" s="6">
        <f t="shared" si="0"/>
        <v>-6.5</v>
      </c>
      <c r="E51" s="6">
        <f t="shared" si="1"/>
        <v>0</v>
      </c>
      <c r="F51" s="6">
        <f t="shared" si="2"/>
        <v>6.5</v>
      </c>
      <c r="G51" s="6">
        <f t="shared" si="5"/>
        <v>1.2811367713750641</v>
      </c>
      <c r="H51" s="6">
        <f t="shared" si="6"/>
        <v>1.5835971763172836</v>
      </c>
      <c r="I51" s="6">
        <f t="shared" si="3"/>
        <v>0.80900420292134967</v>
      </c>
      <c r="J51" s="6">
        <f t="shared" si="4"/>
        <v>44.720968675191237</v>
      </c>
      <c r="K51" s="6">
        <v>70</v>
      </c>
      <c r="L51" s="6">
        <v>30</v>
      </c>
    </row>
    <row r="52" spans="2:12" x14ac:dyDescent="0.35">
      <c r="B52" s="5">
        <v>45544</v>
      </c>
      <c r="C52" s="6">
        <v>175.4</v>
      </c>
      <c r="D52" s="6">
        <f t="shared" si="0"/>
        <v>4.0100000000000193</v>
      </c>
      <c r="E52" s="6">
        <f t="shared" si="1"/>
        <v>4.0100000000000193</v>
      </c>
      <c r="F52" s="6">
        <f t="shared" si="2"/>
        <v>0</v>
      </c>
      <c r="G52" s="6">
        <f t="shared" si="5"/>
        <v>1.4760555734197036</v>
      </c>
      <c r="H52" s="6">
        <f t="shared" si="6"/>
        <v>1.4704830922946204</v>
      </c>
      <c r="I52" s="6">
        <f t="shared" si="3"/>
        <v>1.0037895581080007</v>
      </c>
      <c r="J52" s="6">
        <f t="shared" si="4"/>
        <v>50.094559782804218</v>
      </c>
      <c r="K52" s="6">
        <v>70</v>
      </c>
      <c r="L52" s="6">
        <v>30</v>
      </c>
    </row>
    <row r="53" spans="2:12" x14ac:dyDescent="0.35">
      <c r="B53" s="5">
        <v>45545</v>
      </c>
      <c r="C53" s="6">
        <v>179.55</v>
      </c>
      <c r="D53" s="6">
        <f t="shared" si="0"/>
        <v>4.1500000000000057</v>
      </c>
      <c r="E53" s="6">
        <f t="shared" si="1"/>
        <v>4.1500000000000057</v>
      </c>
      <c r="F53" s="6">
        <f t="shared" si="2"/>
        <v>0</v>
      </c>
      <c r="G53" s="6">
        <f t="shared" si="5"/>
        <v>1.6670516038897252</v>
      </c>
      <c r="H53" s="6">
        <f t="shared" si="6"/>
        <v>1.3654485857021474</v>
      </c>
      <c r="I53" s="6">
        <f t="shared" si="3"/>
        <v>1.220882002695463</v>
      </c>
      <c r="J53" s="6">
        <f t="shared" si="4"/>
        <v>54.972844176939176</v>
      </c>
      <c r="K53" s="6">
        <v>70</v>
      </c>
      <c r="L53" s="6">
        <v>30</v>
      </c>
    </row>
    <row r="54" spans="2:12" x14ac:dyDescent="0.35">
      <c r="B54" s="5">
        <v>45546</v>
      </c>
      <c r="C54" s="6">
        <v>184.52</v>
      </c>
      <c r="D54" s="6">
        <f t="shared" si="0"/>
        <v>4.9699999999999989</v>
      </c>
      <c r="E54" s="6">
        <f t="shared" si="1"/>
        <v>4.9699999999999989</v>
      </c>
      <c r="F54" s="6">
        <f t="shared" si="2"/>
        <v>0</v>
      </c>
      <c r="G54" s="6">
        <f t="shared" si="5"/>
        <v>1.9029764893261734</v>
      </c>
      <c r="H54" s="6">
        <f t="shared" si="6"/>
        <v>1.2679165438662798</v>
      </c>
      <c r="I54" s="6">
        <f t="shared" si="3"/>
        <v>1.5008688848900056</v>
      </c>
      <c r="J54" s="6">
        <f t="shared" si="4"/>
        <v>60.013897328168703</v>
      </c>
      <c r="K54" s="6">
        <v>70</v>
      </c>
      <c r="L54" s="6">
        <v>30</v>
      </c>
    </row>
    <row r="55" spans="2:12" x14ac:dyDescent="0.35">
      <c r="B55" s="5">
        <v>45547</v>
      </c>
      <c r="C55" s="6">
        <v>187</v>
      </c>
      <c r="D55" s="6">
        <f t="shared" si="0"/>
        <v>2.4799999999999898</v>
      </c>
      <c r="E55" s="6">
        <f t="shared" si="1"/>
        <v>2.4799999999999898</v>
      </c>
      <c r="F55" s="6">
        <f t="shared" si="2"/>
        <v>0</v>
      </c>
      <c r="G55" s="6">
        <f t="shared" si="5"/>
        <v>1.944192454374303</v>
      </c>
      <c r="H55" s="6">
        <f t="shared" si="6"/>
        <v>1.1773510764472597</v>
      </c>
      <c r="I55" s="6">
        <f t="shared" si="3"/>
        <v>1.6513277078244508</v>
      </c>
      <c r="J55" s="6">
        <f t="shared" si="4"/>
        <v>62.283047959373121</v>
      </c>
      <c r="K55" s="6">
        <v>70</v>
      </c>
      <c r="L55" s="6">
        <v>30</v>
      </c>
    </row>
    <row r="56" spans="2:12" x14ac:dyDescent="0.35">
      <c r="B56" s="5">
        <v>45548</v>
      </c>
      <c r="C56" s="6">
        <v>186.49</v>
      </c>
      <c r="D56" s="6">
        <f t="shared" si="0"/>
        <v>-0.50999999999999091</v>
      </c>
      <c r="E56" s="6">
        <f t="shared" si="1"/>
        <v>0</v>
      </c>
      <c r="F56" s="6">
        <f t="shared" si="2"/>
        <v>0.50999999999999091</v>
      </c>
      <c r="G56" s="6">
        <f t="shared" si="5"/>
        <v>1.8053215647761385</v>
      </c>
      <c r="H56" s="6">
        <f t="shared" si="6"/>
        <v>1.129683142415312</v>
      </c>
      <c r="I56" s="6">
        <f t="shared" si="3"/>
        <v>1.5980778122582957</v>
      </c>
      <c r="J56" s="6">
        <f t="shared" si="4"/>
        <v>61.510005771121143</v>
      </c>
      <c r="K56" s="6">
        <v>70</v>
      </c>
      <c r="L56" s="6">
        <v>30</v>
      </c>
    </row>
    <row r="57" spans="2:12" x14ac:dyDescent="0.35">
      <c r="B57" s="5">
        <v>45551</v>
      </c>
      <c r="C57" s="6">
        <v>184.89</v>
      </c>
      <c r="D57" s="6">
        <f t="shared" si="0"/>
        <v>-1.6000000000000227</v>
      </c>
      <c r="E57" s="6">
        <f t="shared" si="1"/>
        <v>0</v>
      </c>
      <c r="F57" s="6">
        <f t="shared" si="2"/>
        <v>1.6000000000000227</v>
      </c>
      <c r="G57" s="6">
        <f t="shared" si="5"/>
        <v>1.6763700244349857</v>
      </c>
      <c r="H57" s="6">
        <f t="shared" si="6"/>
        <v>1.1632772036713628</v>
      </c>
      <c r="I57" s="6">
        <f t="shared" si="3"/>
        <v>1.4410752820946509</v>
      </c>
      <c r="J57" s="6">
        <f t="shared" si="4"/>
        <v>59.034446527109367</v>
      </c>
      <c r="K57" s="6">
        <v>70</v>
      </c>
      <c r="L57" s="6">
        <v>30</v>
      </c>
    </row>
    <row r="58" spans="2:12" x14ac:dyDescent="0.35">
      <c r="B58" s="5">
        <v>45552</v>
      </c>
      <c r="C58" s="6">
        <v>186.88</v>
      </c>
      <c r="D58" s="6">
        <f t="shared" si="0"/>
        <v>1.9900000000000091</v>
      </c>
      <c r="E58" s="6">
        <f t="shared" si="1"/>
        <v>1.9900000000000091</v>
      </c>
      <c r="F58" s="6">
        <f t="shared" si="2"/>
        <v>0</v>
      </c>
      <c r="G58" s="6">
        <f t="shared" si="5"/>
        <v>1.6987721655467731</v>
      </c>
      <c r="H58" s="6">
        <f t="shared" si="6"/>
        <v>1.0801859748376941</v>
      </c>
      <c r="I58" s="6">
        <f t="shared" si="3"/>
        <v>1.5726663788631641</v>
      </c>
      <c r="J58" s="6">
        <f t="shared" si="4"/>
        <v>61.129822031495188</v>
      </c>
      <c r="K58" s="6">
        <v>70</v>
      </c>
      <c r="L58" s="6">
        <v>30</v>
      </c>
    </row>
    <row r="59" spans="2:12" x14ac:dyDescent="0.35">
      <c r="B59" s="5">
        <v>45553</v>
      </c>
      <c r="C59" s="6">
        <v>186.43</v>
      </c>
      <c r="D59" s="6">
        <f t="shared" si="0"/>
        <v>-0.44999999999998863</v>
      </c>
      <c r="E59" s="6">
        <f t="shared" si="1"/>
        <v>0</v>
      </c>
      <c r="F59" s="6">
        <f t="shared" si="2"/>
        <v>0.44999999999998863</v>
      </c>
      <c r="G59" s="6">
        <f t="shared" si="5"/>
        <v>1.5774312965791464</v>
      </c>
      <c r="H59" s="6">
        <f t="shared" si="6"/>
        <v>1.0351726909207151</v>
      </c>
      <c r="I59" s="6">
        <f t="shared" si="3"/>
        <v>1.523833955836035</v>
      </c>
      <c r="J59" s="6">
        <f t="shared" si="4"/>
        <v>60.377742058361996</v>
      </c>
      <c r="K59" s="6">
        <v>70</v>
      </c>
      <c r="L59" s="6">
        <v>30</v>
      </c>
    </row>
    <row r="60" spans="2:12" x14ac:dyDescent="0.35">
      <c r="B60" s="5">
        <v>45554</v>
      </c>
      <c r="C60" s="6">
        <v>189.87</v>
      </c>
      <c r="D60" s="6">
        <f t="shared" si="0"/>
        <v>3.4399999999999977</v>
      </c>
      <c r="E60" s="6">
        <f t="shared" si="1"/>
        <v>3.4399999999999977</v>
      </c>
      <c r="F60" s="6">
        <f t="shared" si="2"/>
        <v>0</v>
      </c>
      <c r="G60" s="6">
        <f t="shared" si="5"/>
        <v>1.7104719182520645</v>
      </c>
      <c r="H60" s="6">
        <f t="shared" si="6"/>
        <v>0.96123178442637836</v>
      </c>
      <c r="I60" s="6">
        <f t="shared" si="3"/>
        <v>1.7794583428936448</v>
      </c>
      <c r="J60" s="6">
        <f t="shared" si="4"/>
        <v>64.021766954819057</v>
      </c>
      <c r="K60" s="6">
        <v>70</v>
      </c>
      <c r="L60" s="6">
        <v>30</v>
      </c>
    </row>
    <row r="61" spans="2:12" x14ac:dyDescent="0.35">
      <c r="B61" s="5">
        <v>45555</v>
      </c>
      <c r="C61" s="6">
        <v>191.6</v>
      </c>
      <c r="D61" s="6">
        <f t="shared" si="0"/>
        <v>1.7299999999999898</v>
      </c>
      <c r="E61" s="6">
        <f t="shared" si="1"/>
        <v>1.7299999999999898</v>
      </c>
      <c r="F61" s="6">
        <f t="shared" si="2"/>
        <v>0</v>
      </c>
      <c r="G61" s="6">
        <f t="shared" si="5"/>
        <v>1.7118667812340591</v>
      </c>
      <c r="H61" s="6">
        <f t="shared" si="6"/>
        <v>0.89257237125306566</v>
      </c>
      <c r="I61" s="6">
        <f t="shared" si="3"/>
        <v>1.9179024988537359</v>
      </c>
      <c r="J61" s="6">
        <f t="shared" si="4"/>
        <v>65.728806894924062</v>
      </c>
      <c r="K61" s="6">
        <v>70</v>
      </c>
      <c r="L61" s="6">
        <v>30</v>
      </c>
    </row>
    <row r="62" spans="2:12" x14ac:dyDescent="0.35">
      <c r="B62" s="5">
        <v>45558</v>
      </c>
      <c r="C62" s="6">
        <v>193.88</v>
      </c>
      <c r="D62" s="6">
        <f t="shared" si="0"/>
        <v>2.2800000000000011</v>
      </c>
      <c r="E62" s="6">
        <f t="shared" si="1"/>
        <v>2.2800000000000011</v>
      </c>
      <c r="F62" s="6">
        <f t="shared" si="2"/>
        <v>0</v>
      </c>
      <c r="G62" s="6">
        <f t="shared" si="5"/>
        <v>1.7524477254316264</v>
      </c>
      <c r="H62" s="6">
        <f t="shared" si="6"/>
        <v>0.82881720187784669</v>
      </c>
      <c r="I62" s="6">
        <f t="shared" si="3"/>
        <v>2.1143959385267523</v>
      </c>
      <c r="J62" s="6">
        <f t="shared" si="4"/>
        <v>67.891044692504821</v>
      </c>
      <c r="K62" s="6">
        <v>70</v>
      </c>
      <c r="L62" s="6">
        <v>30</v>
      </c>
    </row>
    <row r="63" spans="2:12" x14ac:dyDescent="0.35">
      <c r="B63" s="5">
        <v>45559</v>
      </c>
      <c r="C63" s="6">
        <v>193.96</v>
      </c>
      <c r="D63" s="6">
        <f t="shared" si="0"/>
        <v>8.0000000000012506E-2</v>
      </c>
      <c r="E63" s="6">
        <f t="shared" si="1"/>
        <v>8.0000000000012506E-2</v>
      </c>
      <c r="F63" s="6">
        <f t="shared" si="2"/>
        <v>0</v>
      </c>
      <c r="G63" s="6">
        <f t="shared" si="5"/>
        <v>1.6329871736150827</v>
      </c>
      <c r="H63" s="6">
        <f t="shared" si="6"/>
        <v>0.76961597317228614</v>
      </c>
      <c r="I63" s="6">
        <f t="shared" si="3"/>
        <v>2.1218207918477314</v>
      </c>
      <c r="J63" s="6">
        <f t="shared" si="4"/>
        <v>67.967411754980219</v>
      </c>
      <c r="K63" s="6">
        <v>70</v>
      </c>
      <c r="L63" s="6">
        <v>30</v>
      </c>
    </row>
    <row r="64" spans="2:12" x14ac:dyDescent="0.35">
      <c r="B64" s="5">
        <v>45560</v>
      </c>
      <c r="C64" s="6">
        <v>192.53</v>
      </c>
      <c r="D64" s="6">
        <f t="shared" si="0"/>
        <v>-1.4300000000000068</v>
      </c>
      <c r="E64" s="6">
        <f t="shared" si="1"/>
        <v>0</v>
      </c>
      <c r="F64" s="6">
        <f t="shared" si="2"/>
        <v>1.4300000000000068</v>
      </c>
      <c r="G64" s="6">
        <f t="shared" si="5"/>
        <v>1.5163452326425768</v>
      </c>
      <c r="H64" s="6">
        <f t="shared" si="6"/>
        <v>0.81678626080283756</v>
      </c>
      <c r="I64" s="6">
        <f t="shared" si="3"/>
        <v>1.8564773985695193</v>
      </c>
      <c r="J64" s="6">
        <f t="shared" si="4"/>
        <v>64.991846233378752</v>
      </c>
      <c r="K64" s="6">
        <v>70</v>
      </c>
      <c r="L64" s="6">
        <v>30</v>
      </c>
    </row>
    <row r="65" spans="2:12" x14ac:dyDescent="0.35">
      <c r="B65" s="5">
        <v>45561</v>
      </c>
      <c r="C65" s="6">
        <v>191.16</v>
      </c>
      <c r="D65" s="6">
        <f t="shared" si="0"/>
        <v>-1.3700000000000045</v>
      </c>
      <c r="E65" s="6">
        <f t="shared" si="1"/>
        <v>0</v>
      </c>
      <c r="F65" s="6">
        <f t="shared" si="2"/>
        <v>1.3700000000000045</v>
      </c>
      <c r="G65" s="6">
        <f t="shared" si="5"/>
        <v>1.4080348588823928</v>
      </c>
      <c r="H65" s="6">
        <f t="shared" si="6"/>
        <v>0.85630152788834946</v>
      </c>
      <c r="I65" s="6">
        <f t="shared" si="3"/>
        <v>1.6443213202650997</v>
      </c>
      <c r="J65" s="6">
        <f t="shared" si="4"/>
        <v>62.183113211833586</v>
      </c>
      <c r="K65" s="6">
        <v>70</v>
      </c>
      <c r="L65" s="6">
        <v>30</v>
      </c>
    </row>
    <row r="66" spans="2:12" x14ac:dyDescent="0.35">
      <c r="B66" s="5">
        <v>45562</v>
      </c>
      <c r="C66" s="6">
        <v>187.97</v>
      </c>
      <c r="D66" s="6">
        <f t="shared" si="0"/>
        <v>-3.1899999999999977</v>
      </c>
      <c r="E66" s="6">
        <f t="shared" si="1"/>
        <v>0</v>
      </c>
      <c r="F66" s="6">
        <f t="shared" si="2"/>
        <v>3.1899999999999977</v>
      </c>
      <c r="G66" s="6">
        <f t="shared" si="5"/>
        <v>1.3074609403907933</v>
      </c>
      <c r="H66" s="6">
        <f t="shared" si="6"/>
        <v>1.0229942758963244</v>
      </c>
      <c r="I66" s="6">
        <f t="shared" si="3"/>
        <v>1.2780725867163094</v>
      </c>
      <c r="J66" s="6">
        <f t="shared" si="4"/>
        <v>56.10324245894931</v>
      </c>
      <c r="K66" s="6">
        <v>70</v>
      </c>
      <c r="L66" s="6">
        <v>30</v>
      </c>
    </row>
    <row r="67" spans="2:12" x14ac:dyDescent="0.35">
      <c r="B67" s="5">
        <v>45565</v>
      </c>
      <c r="C67" s="6">
        <v>186.33</v>
      </c>
      <c r="D67" s="6">
        <f t="shared" si="0"/>
        <v>-1.6399999999999864</v>
      </c>
      <c r="E67" s="6">
        <f t="shared" si="1"/>
        <v>0</v>
      </c>
      <c r="F67" s="6">
        <f t="shared" si="2"/>
        <v>1.6399999999999864</v>
      </c>
      <c r="G67" s="6">
        <f t="shared" si="5"/>
        <v>1.2140708732200223</v>
      </c>
      <c r="H67" s="6">
        <f t="shared" si="6"/>
        <v>1.0670661133323003</v>
      </c>
      <c r="I67" s="6">
        <f t="shared" si="3"/>
        <v>1.1377653718462171</v>
      </c>
      <c r="J67" s="6">
        <f t="shared" si="4"/>
        <v>53.222181761865663</v>
      </c>
      <c r="K67" s="6">
        <v>70</v>
      </c>
      <c r="L67" s="6">
        <v>30</v>
      </c>
    </row>
    <row r="68" spans="2:12" x14ac:dyDescent="0.35">
      <c r="B68" s="5">
        <v>45566</v>
      </c>
      <c r="C68" s="6">
        <v>185.13</v>
      </c>
      <c r="D68" s="6">
        <f t="shared" si="0"/>
        <v>-1.2000000000000171</v>
      </c>
      <c r="E68" s="6">
        <f t="shared" si="1"/>
        <v>0</v>
      </c>
      <c r="F68" s="6">
        <f t="shared" si="2"/>
        <v>1.2000000000000171</v>
      </c>
      <c r="G68" s="6">
        <f t="shared" si="5"/>
        <v>1.1273515251328778</v>
      </c>
      <c r="H68" s="6">
        <f t="shared" si="6"/>
        <v>1.0765613909514229</v>
      </c>
      <c r="I68" s="6">
        <f t="shared" si="3"/>
        <v>1.047178112282634</v>
      </c>
      <c r="J68" s="6">
        <f t="shared" si="4"/>
        <v>51.152271802819094</v>
      </c>
      <c r="K68" s="6">
        <v>70</v>
      </c>
      <c r="L68" s="6">
        <v>30</v>
      </c>
    </row>
    <row r="69" spans="2:12" x14ac:dyDescent="0.35">
      <c r="B69" s="5">
        <v>45567</v>
      </c>
      <c r="C69" s="6">
        <v>184.76</v>
      </c>
      <c r="D69" s="6">
        <f t="shared" si="0"/>
        <v>-0.37000000000000455</v>
      </c>
      <c r="E69" s="6">
        <f t="shared" si="1"/>
        <v>0</v>
      </c>
      <c r="F69" s="6">
        <f t="shared" si="2"/>
        <v>0.37000000000000455</v>
      </c>
      <c r="G69" s="6">
        <f t="shared" si="5"/>
        <v>1.0468264161948151</v>
      </c>
      <c r="H69" s="6">
        <f t="shared" si="6"/>
        <v>1.0260927201691787</v>
      </c>
      <c r="I69" s="6">
        <f t="shared" si="3"/>
        <v>1.0202064546586178</v>
      </c>
      <c r="J69" s="6">
        <f t="shared" si="4"/>
        <v>50.500108655034282</v>
      </c>
      <c r="K69" s="6">
        <v>70</v>
      </c>
      <c r="L69" s="6">
        <v>30</v>
      </c>
    </row>
    <row r="70" spans="2:12" x14ac:dyDescent="0.35">
      <c r="B70" s="5">
        <v>45568</v>
      </c>
      <c r="C70" s="6">
        <v>181.96</v>
      </c>
      <c r="D70" s="6">
        <f t="shared" ref="D70:D133" si="7">C70-C69</f>
        <v>-2.7999999999999829</v>
      </c>
      <c r="E70" s="6">
        <f t="shared" ref="E70:E133" si="8">IF(D70&gt;0,D70,0)</f>
        <v>0</v>
      </c>
      <c r="F70" s="6">
        <f t="shared" ref="F70:F133" si="9">IF(D70&lt;0,-D70,0)</f>
        <v>2.7999999999999829</v>
      </c>
      <c r="G70" s="6">
        <f t="shared" si="5"/>
        <v>0.97205310075232831</v>
      </c>
      <c r="H70" s="6">
        <f t="shared" si="6"/>
        <v>1.1528003830142362</v>
      </c>
      <c r="I70" s="6">
        <f t="shared" si="3"/>
        <v>0.84321025137994277</v>
      </c>
      <c r="J70" s="6">
        <f t="shared" si="4"/>
        <v>45.746829519240286</v>
      </c>
      <c r="K70" s="6">
        <v>70</v>
      </c>
      <c r="L70" s="6">
        <v>30</v>
      </c>
    </row>
    <row r="71" spans="2:12" x14ac:dyDescent="0.35">
      <c r="B71" s="5">
        <v>45569</v>
      </c>
      <c r="C71" s="6">
        <v>186.51</v>
      </c>
      <c r="D71" s="6">
        <f t="shared" si="7"/>
        <v>4.5499999999999829</v>
      </c>
      <c r="E71" s="6">
        <f t="shared" si="8"/>
        <v>4.5499999999999829</v>
      </c>
      <c r="F71" s="6">
        <f t="shared" si="9"/>
        <v>0</v>
      </c>
      <c r="G71" s="6">
        <f t="shared" si="5"/>
        <v>1.2276207364128753</v>
      </c>
      <c r="H71" s="6">
        <f t="shared" si="6"/>
        <v>1.0704574985132191</v>
      </c>
      <c r="I71" s="6">
        <f t="shared" si="3"/>
        <v>1.1468187556422778</v>
      </c>
      <c r="J71" s="6">
        <f t="shared" si="4"/>
        <v>53.41944924918343</v>
      </c>
      <c r="K71" s="6">
        <v>70</v>
      </c>
      <c r="L71" s="6">
        <v>30</v>
      </c>
    </row>
    <row r="72" spans="2:12" x14ac:dyDescent="0.35">
      <c r="B72" s="5">
        <v>45572</v>
      </c>
      <c r="C72" s="6">
        <v>180.8</v>
      </c>
      <c r="D72" s="6">
        <f t="shared" si="7"/>
        <v>-5.7099999999999795</v>
      </c>
      <c r="E72" s="6">
        <f t="shared" si="8"/>
        <v>0</v>
      </c>
      <c r="F72" s="6">
        <f t="shared" si="9"/>
        <v>5.7099999999999795</v>
      </c>
      <c r="G72" s="6">
        <f t="shared" si="5"/>
        <v>1.1399335409548128</v>
      </c>
      <c r="H72" s="6">
        <f t="shared" si="6"/>
        <v>1.401853391476559</v>
      </c>
      <c r="I72" s="6">
        <f t="shared" si="3"/>
        <v>0.81316173851399076</v>
      </c>
      <c r="J72" s="6">
        <f t="shared" si="4"/>
        <v>44.847722144216</v>
      </c>
      <c r="K72" s="6">
        <v>70</v>
      </c>
      <c r="L72" s="6">
        <v>30</v>
      </c>
    </row>
    <row r="73" spans="2:12" x14ac:dyDescent="0.35">
      <c r="B73" s="5">
        <v>45573</v>
      </c>
      <c r="C73" s="6">
        <v>182.72</v>
      </c>
      <c r="D73" s="6">
        <f t="shared" si="7"/>
        <v>1.9199999999999875</v>
      </c>
      <c r="E73" s="6">
        <f t="shared" si="8"/>
        <v>1.9199999999999875</v>
      </c>
      <c r="F73" s="6">
        <f t="shared" si="9"/>
        <v>0</v>
      </c>
      <c r="G73" s="6">
        <f t="shared" si="5"/>
        <v>1.1956525737437538</v>
      </c>
      <c r="H73" s="6">
        <f t="shared" si="6"/>
        <v>1.3017210063710904</v>
      </c>
      <c r="I73" s="6">
        <f t="shared" si="3"/>
        <v>0.91851676963942375</v>
      </c>
      <c r="J73" s="6">
        <f t="shared" si="4"/>
        <v>47.876400361726034</v>
      </c>
      <c r="K73" s="6">
        <v>70</v>
      </c>
      <c r="L73" s="6">
        <v>30</v>
      </c>
    </row>
    <row r="74" spans="2:12" x14ac:dyDescent="0.35">
      <c r="B74" s="5">
        <v>45574</v>
      </c>
      <c r="C74" s="6">
        <v>185.17</v>
      </c>
      <c r="D74" s="6">
        <f t="shared" si="7"/>
        <v>2.4499999999999886</v>
      </c>
      <c r="E74" s="6">
        <f t="shared" si="8"/>
        <v>2.4499999999999886</v>
      </c>
      <c r="F74" s="6">
        <f t="shared" si="9"/>
        <v>0</v>
      </c>
      <c r="G74" s="6">
        <f t="shared" si="5"/>
        <v>1.285248818476342</v>
      </c>
      <c r="H74" s="6">
        <f t="shared" si="6"/>
        <v>1.2087409344874411</v>
      </c>
      <c r="I74" s="6">
        <f t="shared" si="3"/>
        <v>1.0632955183414414</v>
      </c>
      <c r="J74" s="6">
        <f t="shared" si="4"/>
        <v>51.533845195193386</v>
      </c>
      <c r="K74" s="6">
        <v>70</v>
      </c>
      <c r="L74" s="6">
        <v>30</v>
      </c>
    </row>
    <row r="75" spans="2:12" x14ac:dyDescent="0.35">
      <c r="B75" s="5">
        <v>45575</v>
      </c>
      <c r="C75" s="6">
        <v>186.65</v>
      </c>
      <c r="D75" s="6">
        <f t="shared" si="7"/>
        <v>1.4800000000000182</v>
      </c>
      <c r="E75" s="6">
        <f t="shared" si="8"/>
        <v>1.4800000000000182</v>
      </c>
      <c r="F75" s="6">
        <f t="shared" si="9"/>
        <v>0</v>
      </c>
      <c r="G75" s="6">
        <f t="shared" si="5"/>
        <v>1.2991596171566044</v>
      </c>
      <c r="H75" s="6">
        <f t="shared" si="6"/>
        <v>1.1224022963097668</v>
      </c>
      <c r="I75" s="6">
        <f t="shared" si="3"/>
        <v>1.1574812537607773</v>
      </c>
      <c r="J75" s="6">
        <f t="shared" si="4"/>
        <v>53.64965520525999</v>
      </c>
      <c r="K75" s="6">
        <v>70</v>
      </c>
      <c r="L75" s="6">
        <v>30</v>
      </c>
    </row>
    <row r="76" spans="2:12" x14ac:dyDescent="0.35">
      <c r="B76" s="5">
        <v>45576</v>
      </c>
      <c r="C76" s="6">
        <v>188.82</v>
      </c>
      <c r="D76" s="6">
        <f t="shared" si="7"/>
        <v>2.1699999999999875</v>
      </c>
      <c r="E76" s="6">
        <f t="shared" si="8"/>
        <v>2.1699999999999875</v>
      </c>
      <c r="F76" s="6">
        <f t="shared" si="9"/>
        <v>0</v>
      </c>
      <c r="G76" s="6">
        <f t="shared" si="5"/>
        <v>1.3613625016454176</v>
      </c>
      <c r="H76" s="6">
        <f t="shared" si="6"/>
        <v>1.042230703716212</v>
      </c>
      <c r="I76" s="6">
        <f t="shared" si="3"/>
        <v>1.3062007258002464</v>
      </c>
      <c r="J76" s="6">
        <f t="shared" si="4"/>
        <v>56.638639958236837</v>
      </c>
      <c r="K76" s="6">
        <v>70</v>
      </c>
      <c r="L76" s="6">
        <v>30</v>
      </c>
    </row>
    <row r="77" spans="2:12" x14ac:dyDescent="0.35">
      <c r="B77" s="5">
        <v>45579</v>
      </c>
      <c r="C77" s="6">
        <v>187.54</v>
      </c>
      <c r="D77" s="6">
        <f t="shared" si="7"/>
        <v>-1.2800000000000011</v>
      </c>
      <c r="E77" s="6">
        <f t="shared" si="8"/>
        <v>0</v>
      </c>
      <c r="F77" s="6">
        <f t="shared" si="9"/>
        <v>1.2800000000000011</v>
      </c>
      <c r="G77" s="6">
        <f t="shared" si="5"/>
        <v>1.2641223229564591</v>
      </c>
      <c r="H77" s="6">
        <f t="shared" si="6"/>
        <v>1.0592142248793397</v>
      </c>
      <c r="I77" s="6">
        <f t="shared" si="3"/>
        <v>1.1934529326213132</v>
      </c>
      <c r="J77" s="6">
        <f t="shared" si="4"/>
        <v>54.409780801408054</v>
      </c>
      <c r="K77" s="6">
        <v>70</v>
      </c>
      <c r="L77" s="6">
        <v>30</v>
      </c>
    </row>
    <row r="78" spans="2:12" x14ac:dyDescent="0.35">
      <c r="B78" s="5">
        <v>45580</v>
      </c>
      <c r="C78" s="6">
        <v>187.69</v>
      </c>
      <c r="D78" s="6">
        <f t="shared" si="7"/>
        <v>0.15000000000000568</v>
      </c>
      <c r="E78" s="6">
        <f t="shared" si="8"/>
        <v>0.15000000000000568</v>
      </c>
      <c r="F78" s="6">
        <f t="shared" si="9"/>
        <v>0</v>
      </c>
      <c r="G78" s="6">
        <f t="shared" si="5"/>
        <v>1.1845421570309982</v>
      </c>
      <c r="H78" s="6">
        <f t="shared" si="6"/>
        <v>0.98355606595938683</v>
      </c>
      <c r="I78" s="6">
        <f t="shared" si="3"/>
        <v>1.2043463489552719</v>
      </c>
      <c r="J78" s="6">
        <f t="shared" si="4"/>
        <v>54.635078082265061</v>
      </c>
      <c r="K78" s="6">
        <v>70</v>
      </c>
      <c r="L78" s="6">
        <v>30</v>
      </c>
    </row>
    <row r="79" spans="2:12" x14ac:dyDescent="0.35">
      <c r="B79" s="5">
        <v>45581</v>
      </c>
      <c r="C79" s="6">
        <v>186.89</v>
      </c>
      <c r="D79" s="6">
        <f t="shared" si="7"/>
        <v>-0.80000000000001137</v>
      </c>
      <c r="E79" s="6">
        <f t="shared" si="8"/>
        <v>0</v>
      </c>
      <c r="F79" s="6">
        <f t="shared" si="9"/>
        <v>0.80000000000001137</v>
      </c>
      <c r="G79" s="6">
        <f t="shared" si="5"/>
        <v>1.0999320029573554</v>
      </c>
      <c r="H79" s="6">
        <f t="shared" si="6"/>
        <v>0.97044491839086</v>
      </c>
      <c r="I79" s="6">
        <f t="shared" si="3"/>
        <v>1.1334306379605799</v>
      </c>
      <c r="J79" s="6">
        <f t="shared" si="4"/>
        <v>53.127137943611118</v>
      </c>
      <c r="K79" s="6">
        <v>70</v>
      </c>
      <c r="L79" s="6">
        <v>30</v>
      </c>
    </row>
    <row r="80" spans="2:12" x14ac:dyDescent="0.35">
      <c r="B80" s="5">
        <v>45582</v>
      </c>
      <c r="C80" s="6">
        <v>187.53</v>
      </c>
      <c r="D80" s="6">
        <f t="shared" si="7"/>
        <v>0.64000000000001478</v>
      </c>
      <c r="E80" s="6">
        <f t="shared" si="8"/>
        <v>0.64000000000001478</v>
      </c>
      <c r="F80" s="6">
        <f t="shared" si="9"/>
        <v>0</v>
      </c>
      <c r="G80" s="6">
        <f t="shared" si="5"/>
        <v>1.0670797170318311</v>
      </c>
      <c r="H80" s="6">
        <f t="shared" si="6"/>
        <v>0.90112742422008429</v>
      </c>
      <c r="I80" s="6">
        <f t="shared" si="3"/>
        <v>1.1841607394818514</v>
      </c>
      <c r="J80" s="6">
        <f t="shared" si="4"/>
        <v>54.215823866643156</v>
      </c>
      <c r="K80" s="6">
        <v>70</v>
      </c>
      <c r="L80" s="6">
        <v>30</v>
      </c>
    </row>
    <row r="81" spans="2:12" x14ac:dyDescent="0.35">
      <c r="B81" s="5">
        <v>45583</v>
      </c>
      <c r="C81" s="6">
        <v>188.99</v>
      </c>
      <c r="D81" s="6">
        <f t="shared" si="7"/>
        <v>1.460000000000008</v>
      </c>
      <c r="E81" s="6">
        <f t="shared" si="8"/>
        <v>1.460000000000008</v>
      </c>
      <c r="F81" s="6">
        <f t="shared" si="9"/>
        <v>0</v>
      </c>
      <c r="G81" s="6">
        <f t="shared" si="5"/>
        <v>1.095145451529558</v>
      </c>
      <c r="H81" s="6">
        <f t="shared" si="6"/>
        <v>0.83676117963293539</v>
      </c>
      <c r="I81" s="6">
        <f t="shared" si="3"/>
        <v>1.3087909408153577</v>
      </c>
      <c r="J81" s="6">
        <f t="shared" si="4"/>
        <v>56.687286738623186</v>
      </c>
      <c r="K81" s="6">
        <v>70</v>
      </c>
      <c r="L81" s="6">
        <v>30</v>
      </c>
    </row>
    <row r="82" spans="2:12" x14ac:dyDescent="0.35">
      <c r="B82" s="5">
        <v>45586</v>
      </c>
      <c r="C82" s="6">
        <v>189.07</v>
      </c>
      <c r="D82" s="6">
        <f t="shared" si="7"/>
        <v>7.9999999999984084E-2</v>
      </c>
      <c r="E82" s="6">
        <f t="shared" si="8"/>
        <v>7.9999999999984084E-2</v>
      </c>
      <c r="F82" s="6">
        <f t="shared" si="9"/>
        <v>0</v>
      </c>
      <c r="G82" s="6">
        <f t="shared" si="5"/>
        <v>1.0226350621345885</v>
      </c>
      <c r="H82" s="6">
        <f t="shared" si="6"/>
        <v>0.77699252394486862</v>
      </c>
      <c r="I82" s="6">
        <f t="shared" si="3"/>
        <v>1.3161453046453628</v>
      </c>
      <c r="J82" s="6">
        <f t="shared" si="4"/>
        <v>56.824815869956169</v>
      </c>
      <c r="K82" s="6">
        <v>70</v>
      </c>
      <c r="L82" s="6">
        <v>30</v>
      </c>
    </row>
    <row r="83" spans="2:12" x14ac:dyDescent="0.35">
      <c r="B83" s="5">
        <v>45587</v>
      </c>
      <c r="C83" s="6">
        <v>189.7</v>
      </c>
      <c r="D83" s="6">
        <f t="shared" si="7"/>
        <v>0.62999999999999545</v>
      </c>
      <c r="E83" s="6">
        <f t="shared" si="8"/>
        <v>0.62999999999999545</v>
      </c>
      <c r="F83" s="6">
        <f t="shared" si="9"/>
        <v>0</v>
      </c>
      <c r="G83" s="6">
        <f t="shared" si="5"/>
        <v>0.99458970055354623</v>
      </c>
      <c r="H83" s="6">
        <f t="shared" si="6"/>
        <v>0.72149305794880658</v>
      </c>
      <c r="I83" s="6">
        <f t="shared" ref="I83:I146" si="10">G83/H83</f>
        <v>1.3785159671267651</v>
      </c>
      <c r="J83" s="6">
        <f t="shared" ref="J83:J146" si="11">IF(H83=0,100,100-(100/(1+I83)))</f>
        <v>57.956977635597092</v>
      </c>
      <c r="K83" s="6">
        <v>70</v>
      </c>
      <c r="L83" s="6">
        <v>30</v>
      </c>
    </row>
    <row r="84" spans="2:12" x14ac:dyDescent="0.35">
      <c r="B84" s="5">
        <v>45588</v>
      </c>
      <c r="C84" s="6">
        <v>184.71</v>
      </c>
      <c r="D84" s="6">
        <f t="shared" si="7"/>
        <v>-4.9899999999999807</v>
      </c>
      <c r="E84" s="6">
        <f t="shared" si="8"/>
        <v>0</v>
      </c>
      <c r="F84" s="6">
        <f t="shared" si="9"/>
        <v>4.9899999999999807</v>
      </c>
      <c r="G84" s="6">
        <f t="shared" ref="G84:G147" si="12">((G83*13)+E84)/14</f>
        <v>0.92354757908543583</v>
      </c>
      <c r="H84" s="6">
        <f t="shared" ref="H84:H147" si="13">((H83*13)+F84)/14</f>
        <v>1.0263864109524619</v>
      </c>
      <c r="I84" s="6">
        <f t="shared" si="10"/>
        <v>0.89980495574605857</v>
      </c>
      <c r="J84" s="6">
        <f t="shared" si="11"/>
        <v>47.36301761002106</v>
      </c>
      <c r="K84" s="6">
        <v>70</v>
      </c>
      <c r="L84" s="6">
        <v>30</v>
      </c>
    </row>
    <row r="85" spans="2:12" x14ac:dyDescent="0.35">
      <c r="B85" s="5">
        <v>45589</v>
      </c>
      <c r="C85" s="6">
        <v>186.38</v>
      </c>
      <c r="D85" s="6">
        <f t="shared" si="7"/>
        <v>1.6699999999999875</v>
      </c>
      <c r="E85" s="6">
        <f t="shared" si="8"/>
        <v>1.6699999999999875</v>
      </c>
      <c r="F85" s="6">
        <f t="shared" si="9"/>
        <v>0</v>
      </c>
      <c r="G85" s="6">
        <f t="shared" si="12"/>
        <v>0.97686560915076093</v>
      </c>
      <c r="H85" s="6">
        <f t="shared" si="13"/>
        <v>0.9530730958844289</v>
      </c>
      <c r="I85" s="6">
        <f t="shared" si="10"/>
        <v>1.0249639963283752</v>
      </c>
      <c r="J85" s="6">
        <f t="shared" si="11"/>
        <v>50.616405930516279</v>
      </c>
      <c r="K85" s="6">
        <v>70</v>
      </c>
      <c r="L85" s="6">
        <v>30</v>
      </c>
    </row>
    <row r="86" spans="2:12" x14ac:dyDescent="0.35">
      <c r="B86" s="5">
        <v>45590</v>
      </c>
      <c r="C86" s="6">
        <v>187.83</v>
      </c>
      <c r="D86" s="6">
        <f t="shared" si="7"/>
        <v>1.4500000000000171</v>
      </c>
      <c r="E86" s="6">
        <f t="shared" si="8"/>
        <v>1.4500000000000171</v>
      </c>
      <c r="F86" s="6">
        <f t="shared" si="9"/>
        <v>0</v>
      </c>
      <c r="G86" s="6">
        <f t="shared" si="12"/>
        <v>1.0106609227828507</v>
      </c>
      <c r="H86" s="6">
        <f t="shared" si="13"/>
        <v>0.88499644617839823</v>
      </c>
      <c r="I86" s="6">
        <f t="shared" si="10"/>
        <v>1.1419943290700185</v>
      </c>
      <c r="J86" s="6">
        <f t="shared" si="11"/>
        <v>53.314535597572473</v>
      </c>
      <c r="K86" s="6">
        <v>70</v>
      </c>
      <c r="L86" s="6">
        <v>30</v>
      </c>
    </row>
    <row r="87" spans="2:12" x14ac:dyDescent="0.35">
      <c r="B87" s="5">
        <v>45593</v>
      </c>
      <c r="C87" s="6">
        <v>188.39</v>
      </c>
      <c r="D87" s="6">
        <f t="shared" si="7"/>
        <v>0.55999999999997385</v>
      </c>
      <c r="E87" s="6">
        <f t="shared" si="8"/>
        <v>0.55999999999997385</v>
      </c>
      <c r="F87" s="6">
        <f t="shared" si="9"/>
        <v>0</v>
      </c>
      <c r="G87" s="6">
        <f t="shared" si="12"/>
        <v>0.97847085686978807</v>
      </c>
      <c r="H87" s="6">
        <f t="shared" si="13"/>
        <v>0.82178241430851262</v>
      </c>
      <c r="I87" s="6">
        <f t="shared" si="10"/>
        <v>1.1906690138813942</v>
      </c>
      <c r="J87" s="6">
        <f t="shared" si="11"/>
        <v>54.351844406279568</v>
      </c>
      <c r="K87" s="6">
        <v>70</v>
      </c>
      <c r="L87" s="6">
        <v>30</v>
      </c>
    </row>
    <row r="88" spans="2:12" x14ac:dyDescent="0.35">
      <c r="B88" s="5">
        <v>45594</v>
      </c>
      <c r="C88" s="6">
        <v>190.83</v>
      </c>
      <c r="D88" s="6">
        <f t="shared" si="7"/>
        <v>2.4400000000000261</v>
      </c>
      <c r="E88" s="6">
        <f t="shared" si="8"/>
        <v>2.4400000000000261</v>
      </c>
      <c r="F88" s="6">
        <f t="shared" si="9"/>
        <v>0</v>
      </c>
      <c r="G88" s="6">
        <f t="shared" si="12"/>
        <v>1.0828657956648051</v>
      </c>
      <c r="H88" s="6">
        <f t="shared" si="13"/>
        <v>0.76308367042933312</v>
      </c>
      <c r="I88" s="6">
        <f t="shared" si="10"/>
        <v>1.4190656118424776</v>
      </c>
      <c r="J88" s="6">
        <f t="shared" si="11"/>
        <v>58.661724795535768</v>
      </c>
      <c r="K88" s="6">
        <v>70</v>
      </c>
      <c r="L88" s="6">
        <v>30</v>
      </c>
    </row>
    <row r="89" spans="2:12" x14ac:dyDescent="0.35">
      <c r="B89" s="5">
        <v>45595</v>
      </c>
      <c r="C89" s="6">
        <v>192.73</v>
      </c>
      <c r="D89" s="6">
        <f t="shared" si="7"/>
        <v>1.8999999999999773</v>
      </c>
      <c r="E89" s="6">
        <f t="shared" si="8"/>
        <v>1.8999999999999773</v>
      </c>
      <c r="F89" s="6">
        <f t="shared" si="9"/>
        <v>0</v>
      </c>
      <c r="G89" s="6">
        <f t="shared" si="12"/>
        <v>1.1412325245458887</v>
      </c>
      <c r="H89" s="6">
        <f t="shared" si="13"/>
        <v>0.70857769397009496</v>
      </c>
      <c r="I89" s="6">
        <f t="shared" si="10"/>
        <v>1.6105961763369505</v>
      </c>
      <c r="J89" s="6">
        <f t="shared" si="11"/>
        <v>61.69457348232438</v>
      </c>
      <c r="K89" s="6">
        <v>70</v>
      </c>
      <c r="L89" s="6">
        <v>30</v>
      </c>
    </row>
    <row r="90" spans="2:12" x14ac:dyDescent="0.35">
      <c r="B90" s="5">
        <v>45596</v>
      </c>
      <c r="C90" s="6">
        <v>186.4</v>
      </c>
      <c r="D90" s="6">
        <f t="shared" si="7"/>
        <v>-6.3299999999999841</v>
      </c>
      <c r="E90" s="6">
        <f t="shared" si="8"/>
        <v>0</v>
      </c>
      <c r="F90" s="6">
        <f t="shared" si="9"/>
        <v>6.3299999999999841</v>
      </c>
      <c r="G90" s="6">
        <f t="shared" si="12"/>
        <v>1.0597159156497538</v>
      </c>
      <c r="H90" s="6">
        <f t="shared" si="13"/>
        <v>1.1101078586865156</v>
      </c>
      <c r="I90" s="6">
        <f t="shared" si="10"/>
        <v>0.95460626402880722</v>
      </c>
      <c r="J90" s="6">
        <f t="shared" si="11"/>
        <v>48.838801020783905</v>
      </c>
      <c r="K90" s="6">
        <v>70</v>
      </c>
      <c r="L90" s="6">
        <v>30</v>
      </c>
    </row>
    <row r="91" spans="2:12" x14ac:dyDescent="0.35">
      <c r="B91" s="5">
        <v>45597</v>
      </c>
      <c r="C91" s="6">
        <v>197.93</v>
      </c>
      <c r="D91" s="6">
        <f t="shared" si="7"/>
        <v>11.530000000000001</v>
      </c>
      <c r="E91" s="6">
        <f t="shared" si="8"/>
        <v>11.530000000000001</v>
      </c>
      <c r="F91" s="6">
        <f t="shared" si="9"/>
        <v>0</v>
      </c>
      <c r="G91" s="6">
        <f t="shared" si="12"/>
        <v>1.8075933502462</v>
      </c>
      <c r="H91" s="6">
        <f t="shared" si="13"/>
        <v>1.0308144402089074</v>
      </c>
      <c r="I91" s="6">
        <f t="shared" si="10"/>
        <v>1.7535584288864527</v>
      </c>
      <c r="J91" s="6">
        <f t="shared" si="11"/>
        <v>63.683356434008807</v>
      </c>
      <c r="K91" s="6">
        <v>70</v>
      </c>
      <c r="L91" s="6">
        <v>30</v>
      </c>
    </row>
    <row r="92" spans="2:12" x14ac:dyDescent="0.35">
      <c r="B92" s="5">
        <v>45600</v>
      </c>
      <c r="C92" s="6">
        <v>195.78</v>
      </c>
      <c r="D92" s="6">
        <f t="shared" si="7"/>
        <v>-2.1500000000000057</v>
      </c>
      <c r="E92" s="6">
        <f t="shared" si="8"/>
        <v>0</v>
      </c>
      <c r="F92" s="6">
        <f t="shared" si="9"/>
        <v>2.1500000000000057</v>
      </c>
      <c r="G92" s="6">
        <f t="shared" si="12"/>
        <v>1.6784795395143288</v>
      </c>
      <c r="H92" s="6">
        <f t="shared" si="13"/>
        <v>1.1107562659082715</v>
      </c>
      <c r="I92" s="6">
        <f t="shared" si="10"/>
        <v>1.5111141760175684</v>
      </c>
      <c r="J92" s="6">
        <f t="shared" si="11"/>
        <v>60.177039755877523</v>
      </c>
      <c r="K92" s="6">
        <v>70</v>
      </c>
      <c r="L92" s="6">
        <v>30</v>
      </c>
    </row>
    <row r="93" spans="2:12" x14ac:dyDescent="0.35">
      <c r="B93" s="5">
        <v>45601</v>
      </c>
      <c r="C93" s="6">
        <v>199.5</v>
      </c>
      <c r="D93" s="6">
        <f t="shared" si="7"/>
        <v>3.7199999999999989</v>
      </c>
      <c r="E93" s="6">
        <f t="shared" si="8"/>
        <v>3.7199999999999989</v>
      </c>
      <c r="F93" s="6">
        <f t="shared" si="9"/>
        <v>0</v>
      </c>
      <c r="G93" s="6">
        <f t="shared" si="12"/>
        <v>1.8243024295490196</v>
      </c>
      <c r="H93" s="6">
        <f t="shared" si="13"/>
        <v>1.0314165326291092</v>
      </c>
      <c r="I93" s="6">
        <f t="shared" si="10"/>
        <v>1.7687349114899511</v>
      </c>
      <c r="J93" s="6">
        <f t="shared" si="11"/>
        <v>63.882421684715723</v>
      </c>
      <c r="K93" s="6">
        <v>70</v>
      </c>
      <c r="L93" s="6">
        <v>30</v>
      </c>
    </row>
    <row r="94" spans="2:12" x14ac:dyDescent="0.35">
      <c r="B94" s="5">
        <v>45602</v>
      </c>
      <c r="C94" s="6">
        <v>207.09</v>
      </c>
      <c r="D94" s="6">
        <f t="shared" si="7"/>
        <v>7.5900000000000034</v>
      </c>
      <c r="E94" s="6">
        <f t="shared" si="8"/>
        <v>7.5900000000000034</v>
      </c>
      <c r="F94" s="6">
        <f t="shared" si="9"/>
        <v>0</v>
      </c>
      <c r="G94" s="6">
        <f t="shared" si="12"/>
        <v>2.2361379702955184</v>
      </c>
      <c r="H94" s="6">
        <f t="shared" si="13"/>
        <v>0.95774392315560142</v>
      </c>
      <c r="I94" s="6">
        <f t="shared" si="10"/>
        <v>2.3347973463802605</v>
      </c>
      <c r="J94" s="6">
        <f t="shared" si="11"/>
        <v>70.013170332960556</v>
      </c>
      <c r="K94" s="6">
        <v>70</v>
      </c>
      <c r="L94" s="6">
        <v>30</v>
      </c>
    </row>
    <row r="95" spans="2:12" x14ac:dyDescent="0.35">
      <c r="B95" s="5">
        <v>45603</v>
      </c>
      <c r="C95" s="6">
        <v>210.05</v>
      </c>
      <c r="D95" s="6">
        <f t="shared" si="7"/>
        <v>2.960000000000008</v>
      </c>
      <c r="E95" s="6">
        <f t="shared" si="8"/>
        <v>2.960000000000008</v>
      </c>
      <c r="F95" s="6">
        <f t="shared" si="9"/>
        <v>0</v>
      </c>
      <c r="G95" s="6">
        <f t="shared" si="12"/>
        <v>2.2878424009886964</v>
      </c>
      <c r="H95" s="6">
        <f t="shared" si="13"/>
        <v>0.88933364293020134</v>
      </c>
      <c r="I95" s="6">
        <f t="shared" si="10"/>
        <v>2.5725355373385508</v>
      </c>
      <c r="J95" s="6">
        <f t="shared" si="11"/>
        <v>72.008675923627763</v>
      </c>
      <c r="K95" s="6">
        <v>70</v>
      </c>
      <c r="L95" s="6">
        <v>30</v>
      </c>
    </row>
    <row r="96" spans="2:12" x14ac:dyDescent="0.35">
      <c r="B96" s="5">
        <v>45604</v>
      </c>
      <c r="C96" s="6">
        <v>208.18</v>
      </c>
      <c r="D96" s="6">
        <f t="shared" si="7"/>
        <v>-1.8700000000000045</v>
      </c>
      <c r="E96" s="6">
        <f t="shared" si="8"/>
        <v>0</v>
      </c>
      <c r="F96" s="6">
        <f t="shared" si="9"/>
        <v>1.8700000000000045</v>
      </c>
      <c r="G96" s="6">
        <f t="shared" si="12"/>
        <v>2.1244250866323608</v>
      </c>
      <c r="H96" s="6">
        <f t="shared" si="13"/>
        <v>0.95938123986375867</v>
      </c>
      <c r="I96" s="6">
        <f t="shared" si="10"/>
        <v>2.2143700526539893</v>
      </c>
      <c r="J96" s="6">
        <f t="shared" si="11"/>
        <v>68.889705179578314</v>
      </c>
      <c r="K96" s="6">
        <v>70</v>
      </c>
      <c r="L96" s="6">
        <v>30</v>
      </c>
    </row>
    <row r="97" spans="2:12" x14ac:dyDescent="0.35">
      <c r="B97" s="5">
        <v>45607</v>
      </c>
      <c r="C97" s="6">
        <v>206.84</v>
      </c>
      <c r="D97" s="6">
        <f t="shared" si="7"/>
        <v>-1.3400000000000034</v>
      </c>
      <c r="E97" s="6">
        <f t="shared" si="8"/>
        <v>0</v>
      </c>
      <c r="F97" s="6">
        <f t="shared" si="9"/>
        <v>1.3400000000000034</v>
      </c>
      <c r="G97" s="6">
        <f t="shared" si="12"/>
        <v>1.9726804375871922</v>
      </c>
      <c r="H97" s="6">
        <f t="shared" si="13"/>
        <v>0.98656829415920477</v>
      </c>
      <c r="I97" s="6">
        <f t="shared" si="10"/>
        <v>1.999537638971455</v>
      </c>
      <c r="J97" s="6">
        <f t="shared" si="11"/>
        <v>66.661528530013669</v>
      </c>
      <c r="K97" s="6">
        <v>70</v>
      </c>
      <c r="L97" s="6">
        <v>30</v>
      </c>
    </row>
    <row r="98" spans="2:12" x14ac:dyDescent="0.35">
      <c r="B98" s="5">
        <v>45608</v>
      </c>
      <c r="C98" s="6">
        <v>208.91</v>
      </c>
      <c r="D98" s="6">
        <f t="shared" si="7"/>
        <v>2.0699999999999932</v>
      </c>
      <c r="E98" s="6">
        <f t="shared" si="8"/>
        <v>2.0699999999999932</v>
      </c>
      <c r="F98" s="6">
        <f t="shared" si="9"/>
        <v>0</v>
      </c>
      <c r="G98" s="6">
        <f t="shared" si="12"/>
        <v>1.9796318349023923</v>
      </c>
      <c r="H98" s="6">
        <f t="shared" si="13"/>
        <v>0.91609913029069012</v>
      </c>
      <c r="I98" s="6">
        <f t="shared" si="10"/>
        <v>2.1609362670983319</v>
      </c>
      <c r="J98" s="6">
        <f t="shared" si="11"/>
        <v>68.363803775203053</v>
      </c>
      <c r="K98" s="6">
        <v>70</v>
      </c>
      <c r="L98" s="6">
        <v>30</v>
      </c>
    </row>
    <row r="99" spans="2:12" x14ac:dyDescent="0.35">
      <c r="B99" s="5">
        <v>45609</v>
      </c>
      <c r="C99" s="6">
        <v>214.1</v>
      </c>
      <c r="D99" s="6">
        <f t="shared" si="7"/>
        <v>5.1899999999999977</v>
      </c>
      <c r="E99" s="6">
        <f t="shared" si="8"/>
        <v>5.1899999999999977</v>
      </c>
      <c r="F99" s="6">
        <f t="shared" si="9"/>
        <v>0</v>
      </c>
      <c r="G99" s="6">
        <f t="shared" si="12"/>
        <v>2.2089438466950786</v>
      </c>
      <c r="H99" s="6">
        <f t="shared" si="13"/>
        <v>0.85066347812706944</v>
      </c>
      <c r="I99" s="6">
        <f t="shared" si="10"/>
        <v>2.5967305561989975</v>
      </c>
      <c r="J99" s="6">
        <f t="shared" si="11"/>
        <v>72.19697210077382</v>
      </c>
      <c r="K99" s="6">
        <v>70</v>
      </c>
      <c r="L99" s="6">
        <v>30</v>
      </c>
    </row>
    <row r="100" spans="2:12" x14ac:dyDescent="0.35">
      <c r="B100" s="5">
        <v>45610</v>
      </c>
      <c r="C100" s="6">
        <v>211.48</v>
      </c>
      <c r="D100" s="6">
        <f t="shared" si="7"/>
        <v>-2.6200000000000045</v>
      </c>
      <c r="E100" s="6">
        <f t="shared" si="8"/>
        <v>0</v>
      </c>
      <c r="F100" s="6">
        <f t="shared" si="9"/>
        <v>2.6200000000000045</v>
      </c>
      <c r="G100" s="6">
        <f t="shared" si="12"/>
        <v>2.0511621433597158</v>
      </c>
      <c r="H100" s="6">
        <f t="shared" si="13"/>
        <v>0.97704465826085052</v>
      </c>
      <c r="I100" s="6">
        <f t="shared" si="10"/>
        <v>2.0993535208623988</v>
      </c>
      <c r="J100" s="6">
        <f t="shared" si="11"/>
        <v>67.735206930452108</v>
      </c>
      <c r="K100" s="6">
        <v>70</v>
      </c>
      <c r="L100" s="6">
        <v>30</v>
      </c>
    </row>
    <row r="101" spans="2:12" x14ac:dyDescent="0.35">
      <c r="B101" s="5">
        <v>45611</v>
      </c>
      <c r="C101" s="6">
        <v>202.61</v>
      </c>
      <c r="D101" s="6">
        <f t="shared" si="7"/>
        <v>-8.8699999999999761</v>
      </c>
      <c r="E101" s="6">
        <f t="shared" si="8"/>
        <v>0</v>
      </c>
      <c r="F101" s="6">
        <f t="shared" si="9"/>
        <v>8.8699999999999761</v>
      </c>
      <c r="G101" s="6">
        <f t="shared" si="12"/>
        <v>1.9046505616911646</v>
      </c>
      <c r="H101" s="6">
        <f t="shared" si="13"/>
        <v>1.5408271826707882</v>
      </c>
      <c r="I101" s="6">
        <f t="shared" si="10"/>
        <v>1.2361221187633413</v>
      </c>
      <c r="J101" s="6">
        <f t="shared" si="11"/>
        <v>55.279723249057739</v>
      </c>
      <c r="K101" s="6">
        <v>70</v>
      </c>
      <c r="L101" s="6">
        <v>30</v>
      </c>
    </row>
    <row r="102" spans="2:12" x14ac:dyDescent="0.35">
      <c r="B102" s="5">
        <v>45614</v>
      </c>
      <c r="C102" s="6">
        <v>201.7</v>
      </c>
      <c r="D102" s="6">
        <f t="shared" si="7"/>
        <v>-0.91000000000002501</v>
      </c>
      <c r="E102" s="6">
        <f t="shared" si="8"/>
        <v>0</v>
      </c>
      <c r="F102" s="6">
        <f t="shared" si="9"/>
        <v>0.91000000000002501</v>
      </c>
      <c r="G102" s="6">
        <f t="shared" si="12"/>
        <v>1.7686040929989386</v>
      </c>
      <c r="H102" s="6">
        <f t="shared" si="13"/>
        <v>1.4957680981943053</v>
      </c>
      <c r="I102" s="6">
        <f t="shared" si="10"/>
        <v>1.1824052773514835</v>
      </c>
      <c r="J102" s="6">
        <f t="shared" si="11"/>
        <v>54.178996432157781</v>
      </c>
      <c r="K102" s="6">
        <v>70</v>
      </c>
      <c r="L102" s="6">
        <v>30</v>
      </c>
    </row>
    <row r="103" spans="2:12" x14ac:dyDescent="0.35">
      <c r="B103" s="5">
        <v>45615</v>
      </c>
      <c r="C103" s="6">
        <v>204.61</v>
      </c>
      <c r="D103" s="6">
        <f t="shared" si="7"/>
        <v>2.910000000000025</v>
      </c>
      <c r="E103" s="6">
        <f t="shared" si="8"/>
        <v>2.910000000000025</v>
      </c>
      <c r="F103" s="6">
        <f t="shared" si="9"/>
        <v>0</v>
      </c>
      <c r="G103" s="6">
        <f t="shared" si="12"/>
        <v>1.8501323720704448</v>
      </c>
      <c r="H103" s="6">
        <f t="shared" si="13"/>
        <v>1.3889275197518549</v>
      </c>
      <c r="I103" s="6">
        <f t="shared" si="10"/>
        <v>1.332058257727508</v>
      </c>
      <c r="J103" s="6">
        <f t="shared" si="11"/>
        <v>57.119424581851668</v>
      </c>
      <c r="K103" s="6">
        <v>70</v>
      </c>
      <c r="L103" s="6">
        <v>30</v>
      </c>
    </row>
    <row r="104" spans="2:12" x14ac:dyDescent="0.35">
      <c r="B104" s="5">
        <v>45616</v>
      </c>
      <c r="C104" s="6">
        <v>202.88</v>
      </c>
      <c r="D104" s="6">
        <f t="shared" si="7"/>
        <v>-1.7300000000000182</v>
      </c>
      <c r="E104" s="6">
        <f t="shared" si="8"/>
        <v>0</v>
      </c>
      <c r="F104" s="6">
        <f t="shared" si="9"/>
        <v>1.7300000000000182</v>
      </c>
      <c r="G104" s="6">
        <f t="shared" si="12"/>
        <v>1.7179800597796986</v>
      </c>
      <c r="H104" s="6">
        <f t="shared" si="13"/>
        <v>1.4132898397695808</v>
      </c>
      <c r="I104" s="6">
        <f t="shared" si="10"/>
        <v>1.2155893373292725</v>
      </c>
      <c r="J104" s="6">
        <f t="shared" si="11"/>
        <v>54.865281974798393</v>
      </c>
      <c r="K104" s="6">
        <v>70</v>
      </c>
      <c r="L104" s="6">
        <v>30</v>
      </c>
    </row>
    <row r="105" spans="2:12" x14ac:dyDescent="0.35">
      <c r="B105" s="5">
        <v>45617</v>
      </c>
      <c r="C105" s="6">
        <v>198.38</v>
      </c>
      <c r="D105" s="6">
        <f t="shared" si="7"/>
        <v>-4.5</v>
      </c>
      <c r="E105" s="6">
        <f t="shared" si="8"/>
        <v>0</v>
      </c>
      <c r="F105" s="6">
        <f t="shared" si="9"/>
        <v>4.5</v>
      </c>
      <c r="G105" s="6">
        <f t="shared" si="12"/>
        <v>1.5952671983668629</v>
      </c>
      <c r="H105" s="6">
        <f t="shared" si="13"/>
        <v>1.6337691369288965</v>
      </c>
      <c r="I105" s="6">
        <f t="shared" si="10"/>
        <v>0.97643367248667201</v>
      </c>
      <c r="J105" s="6">
        <f t="shared" si="11"/>
        <v>49.403816888940227</v>
      </c>
      <c r="K105" s="6">
        <v>70</v>
      </c>
      <c r="L105" s="6">
        <v>30</v>
      </c>
    </row>
    <row r="106" spans="2:12" x14ac:dyDescent="0.35">
      <c r="B106" s="5">
        <v>45618</v>
      </c>
      <c r="C106" s="6">
        <v>197.12</v>
      </c>
      <c r="D106" s="6">
        <f t="shared" si="7"/>
        <v>-1.2599999999999909</v>
      </c>
      <c r="E106" s="6">
        <f t="shared" si="8"/>
        <v>0</v>
      </c>
      <c r="F106" s="6">
        <f t="shared" si="9"/>
        <v>1.2599999999999909</v>
      </c>
      <c r="G106" s="6">
        <f t="shared" si="12"/>
        <v>1.4813195413406584</v>
      </c>
      <c r="H106" s="6">
        <f t="shared" si="13"/>
        <v>1.6070713414339746</v>
      </c>
      <c r="I106" s="6">
        <f t="shared" si="10"/>
        <v>0.92175095351951886</v>
      </c>
      <c r="J106" s="6">
        <f t="shared" si="11"/>
        <v>47.964121044478347</v>
      </c>
      <c r="K106" s="6">
        <v>70</v>
      </c>
      <c r="L106" s="6">
        <v>30</v>
      </c>
    </row>
    <row r="107" spans="2:12" x14ac:dyDescent="0.35">
      <c r="B107" s="5">
        <v>45621</v>
      </c>
      <c r="C107" s="6">
        <v>201.45</v>
      </c>
      <c r="D107" s="6">
        <f t="shared" si="7"/>
        <v>4.3299999999999841</v>
      </c>
      <c r="E107" s="6">
        <f t="shared" si="8"/>
        <v>4.3299999999999841</v>
      </c>
      <c r="F107" s="6">
        <f t="shared" si="9"/>
        <v>0</v>
      </c>
      <c r="G107" s="6">
        <f t="shared" si="12"/>
        <v>1.6847967169591818</v>
      </c>
      <c r="H107" s="6">
        <f t="shared" si="13"/>
        <v>1.4922805313315479</v>
      </c>
      <c r="I107" s="6">
        <f t="shared" si="10"/>
        <v>1.129008039430665</v>
      </c>
      <c r="J107" s="6">
        <f t="shared" si="11"/>
        <v>53.029768724245024</v>
      </c>
      <c r="K107" s="6">
        <v>70</v>
      </c>
      <c r="L107" s="6">
        <v>30</v>
      </c>
    </row>
    <row r="108" spans="2:12" x14ac:dyDescent="0.35">
      <c r="B108" s="5">
        <v>45622</v>
      </c>
      <c r="C108" s="6">
        <v>207.86</v>
      </c>
      <c r="D108" s="6">
        <f t="shared" si="7"/>
        <v>6.410000000000025</v>
      </c>
      <c r="E108" s="6">
        <f t="shared" si="8"/>
        <v>6.410000000000025</v>
      </c>
      <c r="F108" s="6">
        <f t="shared" si="9"/>
        <v>0</v>
      </c>
      <c r="G108" s="6">
        <f t="shared" si="12"/>
        <v>2.0223112371763849</v>
      </c>
      <c r="H108" s="6">
        <f t="shared" si="13"/>
        <v>1.3856890648078661</v>
      </c>
      <c r="I108" s="6">
        <f t="shared" si="10"/>
        <v>1.4594264243954254</v>
      </c>
      <c r="J108" s="6">
        <f t="shared" si="11"/>
        <v>59.340113203597078</v>
      </c>
      <c r="K108" s="6">
        <v>70</v>
      </c>
      <c r="L108" s="6">
        <v>30</v>
      </c>
    </row>
    <row r="109" spans="2:12" x14ac:dyDescent="0.35">
      <c r="B109" s="5">
        <v>45623</v>
      </c>
      <c r="C109" s="6">
        <v>205.74</v>
      </c>
      <c r="D109" s="6">
        <f t="shared" si="7"/>
        <v>-2.1200000000000045</v>
      </c>
      <c r="E109" s="6">
        <f t="shared" si="8"/>
        <v>0</v>
      </c>
      <c r="F109" s="6">
        <f t="shared" si="9"/>
        <v>2.1200000000000045</v>
      </c>
      <c r="G109" s="6">
        <f t="shared" si="12"/>
        <v>1.8778604345209289</v>
      </c>
      <c r="H109" s="6">
        <f t="shared" si="13"/>
        <v>1.438139845893019</v>
      </c>
      <c r="I109" s="6">
        <f t="shared" si="10"/>
        <v>1.3057564880659178</v>
      </c>
      <c r="J109" s="6">
        <f t="shared" si="11"/>
        <v>56.630285757590741</v>
      </c>
      <c r="K109" s="6">
        <v>70</v>
      </c>
      <c r="L109" s="6">
        <v>30</v>
      </c>
    </row>
    <row r="110" spans="2:12" x14ac:dyDescent="0.35">
      <c r="B110" s="5">
        <v>45625</v>
      </c>
      <c r="C110" s="6">
        <v>207.89</v>
      </c>
      <c r="D110" s="6">
        <f t="shared" si="7"/>
        <v>2.1499999999999773</v>
      </c>
      <c r="E110" s="6">
        <f t="shared" si="8"/>
        <v>2.1499999999999773</v>
      </c>
      <c r="F110" s="6">
        <f t="shared" si="9"/>
        <v>0</v>
      </c>
      <c r="G110" s="6">
        <f t="shared" si="12"/>
        <v>1.8972989749122895</v>
      </c>
      <c r="H110" s="6">
        <f t="shared" si="13"/>
        <v>1.3354155711863747</v>
      </c>
      <c r="I110" s="6">
        <f t="shared" si="10"/>
        <v>1.4207554680725649</v>
      </c>
      <c r="J110" s="6">
        <f t="shared" si="11"/>
        <v>58.690581796094747</v>
      </c>
      <c r="K110" s="6">
        <v>70</v>
      </c>
      <c r="L110" s="6">
        <v>30</v>
      </c>
    </row>
    <row r="111" spans="2:12" x14ac:dyDescent="0.35">
      <c r="B111" s="5">
        <v>45628</v>
      </c>
      <c r="C111" s="6">
        <v>210.71</v>
      </c>
      <c r="D111" s="6">
        <f t="shared" si="7"/>
        <v>2.8200000000000216</v>
      </c>
      <c r="E111" s="6">
        <f t="shared" si="8"/>
        <v>2.8200000000000216</v>
      </c>
      <c r="F111" s="6">
        <f t="shared" si="9"/>
        <v>0</v>
      </c>
      <c r="G111" s="6">
        <f t="shared" si="12"/>
        <v>1.9632061909899845</v>
      </c>
      <c r="H111" s="6">
        <f t="shared" si="13"/>
        <v>1.240028744673062</v>
      </c>
      <c r="I111" s="6">
        <f t="shared" si="10"/>
        <v>1.5831940988654991</v>
      </c>
      <c r="J111" s="6">
        <f t="shared" si="11"/>
        <v>61.288236124448204</v>
      </c>
      <c r="K111" s="6">
        <v>70</v>
      </c>
      <c r="L111" s="6">
        <v>30</v>
      </c>
    </row>
    <row r="112" spans="2:12" x14ac:dyDescent="0.35">
      <c r="B112" s="5">
        <v>45629</v>
      </c>
      <c r="C112" s="6">
        <v>213.44</v>
      </c>
      <c r="D112" s="6">
        <f t="shared" si="7"/>
        <v>2.7299999999999898</v>
      </c>
      <c r="E112" s="6">
        <f t="shared" si="8"/>
        <v>2.7299999999999898</v>
      </c>
      <c r="F112" s="6">
        <f t="shared" si="9"/>
        <v>0</v>
      </c>
      <c r="G112" s="6">
        <f t="shared" si="12"/>
        <v>2.0179771773478419</v>
      </c>
      <c r="H112" s="6">
        <f t="shared" si="13"/>
        <v>1.1514552629107004</v>
      </c>
      <c r="I112" s="6">
        <f t="shared" si="10"/>
        <v>1.7525450118198325</v>
      </c>
      <c r="J112" s="6">
        <f t="shared" si="11"/>
        <v>63.669985569505563</v>
      </c>
      <c r="K112" s="6">
        <v>70</v>
      </c>
      <c r="L112" s="6">
        <v>30</v>
      </c>
    </row>
    <row r="113" spans="2:12" x14ac:dyDescent="0.35">
      <c r="B113" s="5">
        <v>45630</v>
      </c>
      <c r="C113" s="6">
        <v>218.16</v>
      </c>
      <c r="D113" s="6">
        <f t="shared" si="7"/>
        <v>4.7199999999999989</v>
      </c>
      <c r="E113" s="6">
        <f t="shared" si="8"/>
        <v>4.7199999999999989</v>
      </c>
      <c r="F113" s="6">
        <f t="shared" si="9"/>
        <v>0</v>
      </c>
      <c r="G113" s="6">
        <f t="shared" si="12"/>
        <v>2.2109788075372818</v>
      </c>
      <c r="H113" s="6">
        <f t="shared" si="13"/>
        <v>1.0692084584170789</v>
      </c>
      <c r="I113" s="6">
        <f t="shared" si="10"/>
        <v>2.0678650548748454</v>
      </c>
      <c r="J113" s="6">
        <f t="shared" si="11"/>
        <v>67.404042155928693</v>
      </c>
      <c r="K113" s="6">
        <v>70</v>
      </c>
      <c r="L113" s="6">
        <v>30</v>
      </c>
    </row>
    <row r="114" spans="2:12" x14ac:dyDescent="0.35">
      <c r="B114" s="5">
        <v>45631</v>
      </c>
      <c r="C114" s="6">
        <v>220.55</v>
      </c>
      <c r="D114" s="6">
        <f t="shared" si="7"/>
        <v>2.3900000000000148</v>
      </c>
      <c r="E114" s="6">
        <f t="shared" si="8"/>
        <v>2.3900000000000148</v>
      </c>
      <c r="F114" s="6">
        <f t="shared" si="9"/>
        <v>0</v>
      </c>
      <c r="G114" s="6">
        <f t="shared" si="12"/>
        <v>2.2237660355703341</v>
      </c>
      <c r="H114" s="6">
        <f t="shared" si="13"/>
        <v>0.9928364256730019</v>
      </c>
      <c r="I114" s="6">
        <f t="shared" si="10"/>
        <v>2.2398110887832678</v>
      </c>
      <c r="J114" s="6">
        <f t="shared" si="11"/>
        <v>69.134002798429947</v>
      </c>
      <c r="K114" s="6">
        <v>70</v>
      </c>
      <c r="L114" s="6">
        <v>30</v>
      </c>
    </row>
    <row r="115" spans="2:12" x14ac:dyDescent="0.35">
      <c r="B115" s="5">
        <v>45632</v>
      </c>
      <c r="C115" s="6">
        <v>227.03</v>
      </c>
      <c r="D115" s="6">
        <f t="shared" si="7"/>
        <v>6.4799999999999898</v>
      </c>
      <c r="E115" s="6">
        <f t="shared" si="8"/>
        <v>6.4799999999999898</v>
      </c>
      <c r="F115" s="6">
        <f t="shared" si="9"/>
        <v>0</v>
      </c>
      <c r="G115" s="6">
        <f t="shared" si="12"/>
        <v>2.5277827473153098</v>
      </c>
      <c r="H115" s="6">
        <f t="shared" si="13"/>
        <v>0.92191953812493033</v>
      </c>
      <c r="I115" s="6">
        <f t="shared" si="10"/>
        <v>2.7418691575367906</v>
      </c>
      <c r="J115" s="6">
        <f t="shared" si="11"/>
        <v>73.275388371455421</v>
      </c>
      <c r="K115" s="6">
        <v>70</v>
      </c>
      <c r="L115" s="6">
        <v>30</v>
      </c>
    </row>
    <row r="116" spans="2:12" x14ac:dyDescent="0.35">
      <c r="B116" s="5">
        <v>45635</v>
      </c>
      <c r="C116" s="6">
        <v>226.09</v>
      </c>
      <c r="D116" s="6">
        <f t="shared" si="7"/>
        <v>-0.93999999999999773</v>
      </c>
      <c r="E116" s="6">
        <f t="shared" si="8"/>
        <v>0</v>
      </c>
      <c r="F116" s="6">
        <f t="shared" si="9"/>
        <v>0.93999999999999773</v>
      </c>
      <c r="G116" s="6">
        <f t="shared" si="12"/>
        <v>2.347226836792788</v>
      </c>
      <c r="H116" s="6">
        <f t="shared" si="13"/>
        <v>0.92321099968743514</v>
      </c>
      <c r="I116" s="6">
        <f t="shared" si="10"/>
        <v>2.542459781769792</v>
      </c>
      <c r="J116" s="6">
        <f t="shared" si="11"/>
        <v>71.771027432796828</v>
      </c>
      <c r="K116" s="6">
        <v>70</v>
      </c>
      <c r="L116" s="6">
        <v>30</v>
      </c>
    </row>
    <row r="117" spans="2:12" x14ac:dyDescent="0.35">
      <c r="B117" s="5">
        <v>45636</v>
      </c>
      <c r="C117" s="6">
        <v>225.04</v>
      </c>
      <c r="D117" s="6">
        <f t="shared" si="7"/>
        <v>-1.0500000000000114</v>
      </c>
      <c r="E117" s="6">
        <f t="shared" si="8"/>
        <v>0</v>
      </c>
      <c r="F117" s="6">
        <f t="shared" si="9"/>
        <v>1.0500000000000114</v>
      </c>
      <c r="G117" s="6">
        <f t="shared" si="12"/>
        <v>2.1795677770218744</v>
      </c>
      <c r="H117" s="6">
        <f t="shared" si="13"/>
        <v>0.93226735685261908</v>
      </c>
      <c r="I117" s="6">
        <f t="shared" si="10"/>
        <v>2.3379213709468534</v>
      </c>
      <c r="J117" s="6">
        <f t="shared" si="11"/>
        <v>70.041235581402134</v>
      </c>
      <c r="K117" s="6">
        <v>70</v>
      </c>
      <c r="L117" s="6">
        <v>30</v>
      </c>
    </row>
    <row r="118" spans="2:12" x14ac:dyDescent="0.35">
      <c r="B118" s="5">
        <v>45637</v>
      </c>
      <c r="C118" s="6">
        <v>230.26</v>
      </c>
      <c r="D118" s="6">
        <f t="shared" si="7"/>
        <v>5.2199999999999989</v>
      </c>
      <c r="E118" s="6">
        <f t="shared" si="8"/>
        <v>5.2199999999999989</v>
      </c>
      <c r="F118" s="6">
        <f t="shared" si="9"/>
        <v>0</v>
      </c>
      <c r="G118" s="6">
        <f t="shared" si="12"/>
        <v>2.3967415072345974</v>
      </c>
      <c r="H118" s="6">
        <f t="shared" si="13"/>
        <v>0.86567683136314622</v>
      </c>
      <c r="I118" s="6">
        <f t="shared" si="10"/>
        <v>2.7686330746088537</v>
      </c>
      <c r="J118" s="6">
        <f t="shared" si="11"/>
        <v>73.465180074507785</v>
      </c>
      <c r="K118" s="6">
        <v>70</v>
      </c>
      <c r="L118" s="6">
        <v>30</v>
      </c>
    </row>
    <row r="119" spans="2:12" x14ac:dyDescent="0.35">
      <c r="B119" s="5">
        <v>45638</v>
      </c>
      <c r="C119" s="6">
        <v>228.97</v>
      </c>
      <c r="D119" s="6">
        <f t="shared" si="7"/>
        <v>-1.289999999999992</v>
      </c>
      <c r="E119" s="6">
        <f t="shared" si="8"/>
        <v>0</v>
      </c>
      <c r="F119" s="6">
        <f t="shared" si="9"/>
        <v>1.289999999999992</v>
      </c>
      <c r="G119" s="6">
        <f t="shared" si="12"/>
        <v>2.2255456852892688</v>
      </c>
      <c r="H119" s="6">
        <f t="shared" si="13"/>
        <v>0.89598562912292101</v>
      </c>
      <c r="I119" s="6">
        <f t="shared" si="10"/>
        <v>2.4839077915433219</v>
      </c>
      <c r="J119" s="6">
        <f t="shared" si="11"/>
        <v>71.296599685348895</v>
      </c>
      <c r="K119" s="6">
        <v>70</v>
      </c>
      <c r="L119" s="6">
        <v>30</v>
      </c>
    </row>
    <row r="120" spans="2:12" x14ac:dyDescent="0.35">
      <c r="B120" s="5">
        <v>45639</v>
      </c>
      <c r="C120" s="6">
        <v>227.46</v>
      </c>
      <c r="D120" s="6">
        <f t="shared" si="7"/>
        <v>-1.5099999999999909</v>
      </c>
      <c r="E120" s="6">
        <f t="shared" si="8"/>
        <v>0</v>
      </c>
      <c r="F120" s="6">
        <f t="shared" si="9"/>
        <v>1.5099999999999909</v>
      </c>
      <c r="G120" s="6">
        <f t="shared" si="12"/>
        <v>2.0665781363400351</v>
      </c>
      <c r="H120" s="6">
        <f t="shared" si="13"/>
        <v>0.93984379847128319</v>
      </c>
      <c r="I120" s="6">
        <f t="shared" si="10"/>
        <v>2.1988527664931752</v>
      </c>
      <c r="J120" s="6">
        <f t="shared" si="11"/>
        <v>68.738792529789492</v>
      </c>
      <c r="K120" s="6">
        <v>70</v>
      </c>
      <c r="L120" s="6">
        <v>30</v>
      </c>
    </row>
    <row r="121" spans="2:12" x14ac:dyDescent="0.35">
      <c r="B121" s="5">
        <v>45642</v>
      </c>
      <c r="C121" s="6">
        <v>232.93</v>
      </c>
      <c r="D121" s="6">
        <f t="shared" si="7"/>
        <v>5.4699999999999989</v>
      </c>
      <c r="E121" s="6">
        <f t="shared" si="8"/>
        <v>5.4699999999999989</v>
      </c>
      <c r="F121" s="6">
        <f t="shared" si="9"/>
        <v>0</v>
      </c>
      <c r="G121" s="6">
        <f t="shared" si="12"/>
        <v>2.309679698030032</v>
      </c>
      <c r="H121" s="6">
        <f t="shared" si="13"/>
        <v>0.87271209858047727</v>
      </c>
      <c r="I121" s="6">
        <f t="shared" si="10"/>
        <v>2.6465540030748693</v>
      </c>
      <c r="J121" s="6">
        <f t="shared" si="11"/>
        <v>72.576849289582057</v>
      </c>
      <c r="K121" s="6">
        <v>70</v>
      </c>
      <c r="L121" s="6">
        <v>30</v>
      </c>
    </row>
    <row r="122" spans="2:12" x14ac:dyDescent="0.35">
      <c r="B122" s="5">
        <v>45643</v>
      </c>
      <c r="C122" s="6">
        <v>231.15</v>
      </c>
      <c r="D122" s="6">
        <f t="shared" si="7"/>
        <v>-1.7800000000000011</v>
      </c>
      <c r="E122" s="6">
        <f t="shared" si="8"/>
        <v>0</v>
      </c>
      <c r="F122" s="6">
        <f t="shared" si="9"/>
        <v>1.7800000000000011</v>
      </c>
      <c r="G122" s="6">
        <f t="shared" si="12"/>
        <v>2.1447025767421724</v>
      </c>
      <c r="H122" s="6">
        <f t="shared" si="13"/>
        <v>0.93751837725330045</v>
      </c>
      <c r="I122" s="6">
        <f t="shared" si="10"/>
        <v>2.2876379053236549</v>
      </c>
      <c r="J122" s="6">
        <f t="shared" si="11"/>
        <v>69.583024992481526</v>
      </c>
      <c r="K122" s="6">
        <v>70</v>
      </c>
      <c r="L122" s="6">
        <v>30</v>
      </c>
    </row>
    <row r="123" spans="2:12" x14ac:dyDescent="0.35">
      <c r="B123" s="5">
        <v>45644</v>
      </c>
      <c r="C123" s="6">
        <v>220.52</v>
      </c>
      <c r="D123" s="6">
        <f t="shared" si="7"/>
        <v>-10.629999999999995</v>
      </c>
      <c r="E123" s="6">
        <f t="shared" si="8"/>
        <v>0</v>
      </c>
      <c r="F123" s="6">
        <f t="shared" si="9"/>
        <v>10.629999999999995</v>
      </c>
      <c r="G123" s="6">
        <f t="shared" si="12"/>
        <v>1.9915095355463028</v>
      </c>
      <c r="H123" s="6">
        <f t="shared" si="13"/>
        <v>1.6298384931637788</v>
      </c>
      <c r="I123" s="6">
        <f t="shared" si="10"/>
        <v>1.2219060624101854</v>
      </c>
      <c r="J123" s="6">
        <f t="shared" si="11"/>
        <v>54.993596852818236</v>
      </c>
      <c r="K123" s="6">
        <v>70</v>
      </c>
      <c r="L123" s="6">
        <v>30</v>
      </c>
    </row>
    <row r="124" spans="2:12" x14ac:dyDescent="0.35">
      <c r="B124" s="5">
        <v>45645</v>
      </c>
      <c r="C124" s="6">
        <v>223.29</v>
      </c>
      <c r="D124" s="6">
        <f t="shared" si="7"/>
        <v>2.7699999999999818</v>
      </c>
      <c r="E124" s="6">
        <f t="shared" si="8"/>
        <v>2.7699999999999818</v>
      </c>
      <c r="F124" s="6">
        <f t="shared" si="9"/>
        <v>0</v>
      </c>
      <c r="G124" s="6">
        <f t="shared" si="12"/>
        <v>2.0471159972929942</v>
      </c>
      <c r="H124" s="6">
        <f t="shared" si="13"/>
        <v>1.5134214579377947</v>
      </c>
      <c r="I124" s="6">
        <f t="shared" si="10"/>
        <v>1.3526410548469543</v>
      </c>
      <c r="J124" s="6">
        <f t="shared" si="11"/>
        <v>57.494578361633977</v>
      </c>
      <c r="K124" s="6">
        <v>70</v>
      </c>
      <c r="L124" s="6">
        <v>30</v>
      </c>
    </row>
    <row r="125" spans="2:12" x14ac:dyDescent="0.35">
      <c r="B125" s="5">
        <v>45646</v>
      </c>
      <c r="C125" s="6">
        <v>224.92</v>
      </c>
      <c r="D125" s="6">
        <f t="shared" si="7"/>
        <v>1.6299999999999955</v>
      </c>
      <c r="E125" s="6">
        <f t="shared" si="8"/>
        <v>1.6299999999999955</v>
      </c>
      <c r="F125" s="6">
        <f t="shared" si="9"/>
        <v>0</v>
      </c>
      <c r="G125" s="6">
        <f t="shared" si="12"/>
        <v>2.0173219974863512</v>
      </c>
      <c r="H125" s="6">
        <f t="shared" si="13"/>
        <v>1.4053199252279522</v>
      </c>
      <c r="I125" s="6">
        <f t="shared" si="10"/>
        <v>1.4354895004844739</v>
      </c>
      <c r="J125" s="6">
        <f t="shared" si="11"/>
        <v>58.940492258288224</v>
      </c>
      <c r="K125" s="6">
        <v>70</v>
      </c>
      <c r="L125" s="6">
        <v>30</v>
      </c>
    </row>
    <row r="126" spans="2:12" x14ac:dyDescent="0.35">
      <c r="B126" s="5">
        <v>45649</v>
      </c>
      <c r="C126" s="6">
        <v>225.06</v>
      </c>
      <c r="D126" s="6">
        <f t="shared" si="7"/>
        <v>0.14000000000001478</v>
      </c>
      <c r="E126" s="6">
        <f t="shared" si="8"/>
        <v>0.14000000000001478</v>
      </c>
      <c r="F126" s="6">
        <f t="shared" si="9"/>
        <v>0</v>
      </c>
      <c r="G126" s="6">
        <f t="shared" si="12"/>
        <v>1.8832275690944702</v>
      </c>
      <c r="H126" s="6">
        <f t="shared" si="13"/>
        <v>1.3049399305688127</v>
      </c>
      <c r="I126" s="6">
        <f t="shared" si="10"/>
        <v>1.4431526884717112</v>
      </c>
      <c r="J126" s="6">
        <f t="shared" si="11"/>
        <v>59.069279430687587</v>
      </c>
      <c r="K126" s="6">
        <v>70</v>
      </c>
      <c r="L126" s="6">
        <v>30</v>
      </c>
    </row>
    <row r="127" spans="2:12" x14ac:dyDescent="0.35">
      <c r="B127" s="5">
        <v>45650</v>
      </c>
      <c r="C127" s="6">
        <v>229.05</v>
      </c>
      <c r="D127" s="6">
        <f t="shared" si="7"/>
        <v>3.9900000000000091</v>
      </c>
      <c r="E127" s="6">
        <f t="shared" si="8"/>
        <v>3.9900000000000091</v>
      </c>
      <c r="F127" s="6">
        <f t="shared" si="9"/>
        <v>0</v>
      </c>
      <c r="G127" s="6">
        <f t="shared" si="12"/>
        <v>2.0337113141591514</v>
      </c>
      <c r="H127" s="6">
        <f t="shared" si="13"/>
        <v>1.2117299355281832</v>
      </c>
      <c r="I127" s="6">
        <f t="shared" si="10"/>
        <v>1.6783536120799667</v>
      </c>
      <c r="J127" s="6">
        <f t="shared" si="11"/>
        <v>62.66363054192027</v>
      </c>
      <c r="K127" s="6">
        <v>70</v>
      </c>
      <c r="L127" s="6">
        <v>30</v>
      </c>
    </row>
    <row r="128" spans="2:12" x14ac:dyDescent="0.35">
      <c r="B128" s="5">
        <v>45652</v>
      </c>
      <c r="C128" s="6">
        <v>227.05</v>
      </c>
      <c r="D128" s="6">
        <f t="shared" si="7"/>
        <v>-2</v>
      </c>
      <c r="E128" s="6">
        <f t="shared" si="8"/>
        <v>0</v>
      </c>
      <c r="F128" s="6">
        <f t="shared" si="9"/>
        <v>2</v>
      </c>
      <c r="G128" s="6">
        <f t="shared" si="12"/>
        <v>1.8884462202906407</v>
      </c>
      <c r="H128" s="6">
        <f t="shared" si="13"/>
        <v>1.2680349401333131</v>
      </c>
      <c r="I128" s="6">
        <f t="shared" si="10"/>
        <v>1.489269861989845</v>
      </c>
      <c r="J128" s="6">
        <f t="shared" si="11"/>
        <v>59.827577746004962</v>
      </c>
      <c r="K128" s="6">
        <v>70</v>
      </c>
      <c r="L128" s="6">
        <v>30</v>
      </c>
    </row>
    <row r="129" spans="2:12" x14ac:dyDescent="0.35">
      <c r="B129" s="5">
        <v>45653</v>
      </c>
      <c r="C129" s="6">
        <v>223.75</v>
      </c>
      <c r="D129" s="6">
        <f t="shared" si="7"/>
        <v>-3.3000000000000114</v>
      </c>
      <c r="E129" s="6">
        <f t="shared" si="8"/>
        <v>0</v>
      </c>
      <c r="F129" s="6">
        <f t="shared" si="9"/>
        <v>3.3000000000000114</v>
      </c>
      <c r="G129" s="6">
        <f t="shared" si="12"/>
        <v>1.7535572045555949</v>
      </c>
      <c r="H129" s="6">
        <f t="shared" si="13"/>
        <v>1.4131753015523629</v>
      </c>
      <c r="I129" s="6">
        <f t="shared" si="10"/>
        <v>1.2408631842272682</v>
      </c>
      <c r="J129" s="6">
        <f t="shared" si="11"/>
        <v>55.37433935999816</v>
      </c>
      <c r="K129" s="6">
        <v>70</v>
      </c>
      <c r="L129" s="6">
        <v>30</v>
      </c>
    </row>
    <row r="130" spans="2:12" x14ac:dyDescent="0.35">
      <c r="B130" s="5">
        <v>45656</v>
      </c>
      <c r="C130" s="6">
        <v>221.3</v>
      </c>
      <c r="D130" s="6">
        <f t="shared" si="7"/>
        <v>-2.4499999999999886</v>
      </c>
      <c r="E130" s="6">
        <f t="shared" si="8"/>
        <v>0</v>
      </c>
      <c r="F130" s="6">
        <f t="shared" si="9"/>
        <v>2.4499999999999886</v>
      </c>
      <c r="G130" s="6">
        <f t="shared" si="12"/>
        <v>1.6283031185159096</v>
      </c>
      <c r="H130" s="6">
        <f t="shared" si="13"/>
        <v>1.4872342085843362</v>
      </c>
      <c r="I130" s="6">
        <f t="shared" si="10"/>
        <v>1.0948531906523677</v>
      </c>
      <c r="J130" s="6">
        <f t="shared" si="11"/>
        <v>52.263957948834332</v>
      </c>
      <c r="K130" s="6">
        <v>70</v>
      </c>
      <c r="L130" s="6">
        <v>30</v>
      </c>
    </row>
    <row r="131" spans="2:12" x14ac:dyDescent="0.35">
      <c r="B131" s="5">
        <v>45657</v>
      </c>
      <c r="C131" s="6">
        <v>219.39</v>
      </c>
      <c r="D131" s="6">
        <f t="shared" si="7"/>
        <v>-1.910000000000025</v>
      </c>
      <c r="E131" s="6">
        <f t="shared" si="8"/>
        <v>0</v>
      </c>
      <c r="F131" s="6">
        <f t="shared" si="9"/>
        <v>1.910000000000025</v>
      </c>
      <c r="G131" s="6">
        <f t="shared" si="12"/>
        <v>1.5119957529076302</v>
      </c>
      <c r="H131" s="6">
        <f t="shared" si="13"/>
        <v>1.5174317651140281</v>
      </c>
      <c r="I131" s="6">
        <f t="shared" si="10"/>
        <v>0.99641762329524619</v>
      </c>
      <c r="J131" s="6">
        <f t="shared" si="11"/>
        <v>49.910279876741399</v>
      </c>
      <c r="K131" s="6">
        <v>70</v>
      </c>
      <c r="L131" s="6">
        <v>30</v>
      </c>
    </row>
    <row r="132" spans="2:12" x14ac:dyDescent="0.35">
      <c r="B132" s="5">
        <v>45659</v>
      </c>
      <c r="C132" s="6">
        <v>220.22</v>
      </c>
      <c r="D132" s="6">
        <f t="shared" si="7"/>
        <v>0.83000000000001251</v>
      </c>
      <c r="E132" s="6">
        <f t="shared" si="8"/>
        <v>0.83000000000001251</v>
      </c>
      <c r="F132" s="6">
        <f t="shared" si="9"/>
        <v>0</v>
      </c>
      <c r="G132" s="6">
        <f t="shared" si="12"/>
        <v>1.4632817705570862</v>
      </c>
      <c r="H132" s="6">
        <f t="shared" si="13"/>
        <v>1.4090437818915975</v>
      </c>
      <c r="I132" s="6">
        <f t="shared" si="10"/>
        <v>1.03849276322179</v>
      </c>
      <c r="J132" s="6">
        <f t="shared" si="11"/>
        <v>50.944147654489413</v>
      </c>
      <c r="K132" s="6">
        <v>70</v>
      </c>
      <c r="L132" s="6">
        <v>30</v>
      </c>
    </row>
    <row r="133" spans="2:12" x14ac:dyDescent="0.35">
      <c r="B133" s="5">
        <v>45660</v>
      </c>
      <c r="C133" s="6">
        <v>224.19</v>
      </c>
      <c r="D133" s="6">
        <f t="shared" si="7"/>
        <v>3.9699999999999989</v>
      </c>
      <c r="E133" s="6">
        <f t="shared" si="8"/>
        <v>3.9699999999999989</v>
      </c>
      <c r="F133" s="6">
        <f t="shared" si="9"/>
        <v>0</v>
      </c>
      <c r="G133" s="6">
        <f t="shared" si="12"/>
        <v>1.6423330726601513</v>
      </c>
      <c r="H133" s="6">
        <f t="shared" si="13"/>
        <v>1.3083977974707692</v>
      </c>
      <c r="I133" s="6">
        <f t="shared" si="10"/>
        <v>1.2552245775978099</v>
      </c>
      <c r="J133" s="6">
        <f t="shared" si="11"/>
        <v>55.658518005990928</v>
      </c>
      <c r="K133" s="6">
        <v>70</v>
      </c>
      <c r="L133" s="6">
        <v>30</v>
      </c>
    </row>
    <row r="134" spans="2:12" x14ac:dyDescent="0.35">
      <c r="B134" s="5">
        <v>45663</v>
      </c>
      <c r="C134" s="6">
        <v>227.61</v>
      </c>
      <c r="D134" s="6">
        <f t="shared" ref="D134:D191" si="14">C134-C133</f>
        <v>3.4200000000000159</v>
      </c>
      <c r="E134" s="6">
        <f t="shared" ref="E134:E191" si="15">IF(D134&gt;0,D134,0)</f>
        <v>3.4200000000000159</v>
      </c>
      <c r="F134" s="6">
        <f t="shared" ref="F134:F191" si="16">IF(D134&lt;0,-D134,0)</f>
        <v>0</v>
      </c>
      <c r="G134" s="6">
        <f t="shared" si="12"/>
        <v>1.7693092817558558</v>
      </c>
      <c r="H134" s="6">
        <f t="shared" si="13"/>
        <v>1.214940811937143</v>
      </c>
      <c r="I134" s="6">
        <f t="shared" si="10"/>
        <v>1.456292573573859</v>
      </c>
      <c r="J134" s="6">
        <f t="shared" si="11"/>
        <v>59.28823745352863</v>
      </c>
      <c r="K134" s="6">
        <v>70</v>
      </c>
      <c r="L134" s="6">
        <v>30</v>
      </c>
    </row>
    <row r="135" spans="2:12" x14ac:dyDescent="0.35">
      <c r="B135" s="5">
        <v>45664</v>
      </c>
      <c r="C135" s="6">
        <v>222.11</v>
      </c>
      <c r="D135" s="6">
        <f t="shared" si="14"/>
        <v>-5.5</v>
      </c>
      <c r="E135" s="6">
        <f t="shared" si="15"/>
        <v>0</v>
      </c>
      <c r="F135" s="6">
        <f t="shared" si="16"/>
        <v>5.5</v>
      </c>
      <c r="G135" s="6">
        <f t="shared" si="12"/>
        <v>1.6429300473447233</v>
      </c>
      <c r="H135" s="6">
        <f t="shared" si="13"/>
        <v>1.5210164682273468</v>
      </c>
      <c r="I135" s="6">
        <f t="shared" si="10"/>
        <v>1.0801527016071426</v>
      </c>
      <c r="J135" s="6">
        <f t="shared" si="11"/>
        <v>51.926606194468704</v>
      </c>
      <c r="K135" s="6">
        <v>70</v>
      </c>
      <c r="L135" s="6">
        <v>30</v>
      </c>
    </row>
    <row r="136" spans="2:12" x14ac:dyDescent="0.35">
      <c r="B136" s="5">
        <v>45665</v>
      </c>
      <c r="C136" s="6">
        <v>222.13</v>
      </c>
      <c r="D136" s="6">
        <f t="shared" si="14"/>
        <v>1.999999999998181E-2</v>
      </c>
      <c r="E136" s="6">
        <f t="shared" si="15"/>
        <v>1.999999999998181E-2</v>
      </c>
      <c r="F136" s="6">
        <f t="shared" si="16"/>
        <v>0</v>
      </c>
      <c r="G136" s="6">
        <f t="shared" si="12"/>
        <v>1.5270064725343846</v>
      </c>
      <c r="H136" s="6">
        <f t="shared" si="13"/>
        <v>1.4123724347825364</v>
      </c>
      <c r="I136" s="6">
        <f t="shared" si="10"/>
        <v>1.0811641709571445</v>
      </c>
      <c r="J136" s="6">
        <f t="shared" si="11"/>
        <v>51.949970408144608</v>
      </c>
      <c r="K136" s="6">
        <v>70</v>
      </c>
      <c r="L136" s="6">
        <v>30</v>
      </c>
    </row>
    <row r="137" spans="2:12" x14ac:dyDescent="0.35">
      <c r="B137" s="5">
        <v>45667</v>
      </c>
      <c r="C137" s="6">
        <v>218.94</v>
      </c>
      <c r="D137" s="6">
        <f t="shared" si="14"/>
        <v>-3.1899999999999977</v>
      </c>
      <c r="E137" s="6">
        <f t="shared" si="15"/>
        <v>0</v>
      </c>
      <c r="F137" s="6">
        <f t="shared" si="16"/>
        <v>3.1899999999999977</v>
      </c>
      <c r="G137" s="6">
        <f t="shared" si="12"/>
        <v>1.4179345816390714</v>
      </c>
      <c r="H137" s="6">
        <f t="shared" si="13"/>
        <v>1.5393458322980693</v>
      </c>
      <c r="I137" s="6">
        <f t="shared" si="10"/>
        <v>0.92112802197427934</v>
      </c>
      <c r="J137" s="6">
        <f t="shared" si="11"/>
        <v>47.947248254057875</v>
      </c>
      <c r="K137" s="6">
        <v>70</v>
      </c>
      <c r="L137" s="6">
        <v>30</v>
      </c>
    </row>
    <row r="138" spans="2:12" x14ac:dyDescent="0.35">
      <c r="B138" s="5">
        <v>45670</v>
      </c>
      <c r="C138" s="6">
        <v>218.46</v>
      </c>
      <c r="D138" s="6">
        <f t="shared" si="14"/>
        <v>-0.47999999999998977</v>
      </c>
      <c r="E138" s="6">
        <f t="shared" si="15"/>
        <v>0</v>
      </c>
      <c r="F138" s="6">
        <f t="shared" si="16"/>
        <v>0.47999999999998977</v>
      </c>
      <c r="G138" s="6">
        <f t="shared" si="12"/>
        <v>1.3166535400934234</v>
      </c>
      <c r="H138" s="6">
        <f t="shared" si="13"/>
        <v>1.4636782728482065</v>
      </c>
      <c r="I138" s="6">
        <f t="shared" si="10"/>
        <v>0.89955119544906259</v>
      </c>
      <c r="J138" s="6">
        <f t="shared" si="11"/>
        <v>47.355985856248772</v>
      </c>
      <c r="K138" s="6">
        <v>70</v>
      </c>
      <c r="L138" s="6">
        <v>30</v>
      </c>
    </row>
    <row r="139" spans="2:12" x14ac:dyDescent="0.35">
      <c r="B139" s="5">
        <v>45671</v>
      </c>
      <c r="C139" s="6">
        <v>217.76</v>
      </c>
      <c r="D139" s="6">
        <f t="shared" si="14"/>
        <v>-0.70000000000001705</v>
      </c>
      <c r="E139" s="6">
        <f t="shared" si="15"/>
        <v>0</v>
      </c>
      <c r="F139" s="6">
        <f t="shared" si="16"/>
        <v>0.70000000000001705</v>
      </c>
      <c r="G139" s="6">
        <f t="shared" si="12"/>
        <v>1.2226068586581789</v>
      </c>
      <c r="H139" s="6">
        <f t="shared" si="13"/>
        <v>1.4091298247876216</v>
      </c>
      <c r="I139" s="6">
        <f t="shared" si="10"/>
        <v>0.86763251841784361</v>
      </c>
      <c r="J139" s="6">
        <f t="shared" si="11"/>
        <v>46.45627605332416</v>
      </c>
      <c r="K139" s="6">
        <v>70</v>
      </c>
      <c r="L139" s="6">
        <v>30</v>
      </c>
    </row>
    <row r="140" spans="2:12" x14ac:dyDescent="0.35">
      <c r="B140" s="5">
        <v>45672</v>
      </c>
      <c r="C140" s="6">
        <v>223.35</v>
      </c>
      <c r="D140" s="6">
        <f t="shared" si="14"/>
        <v>5.5900000000000034</v>
      </c>
      <c r="E140" s="6">
        <f t="shared" si="15"/>
        <v>5.5900000000000034</v>
      </c>
      <c r="F140" s="6">
        <f t="shared" si="16"/>
        <v>0</v>
      </c>
      <c r="G140" s="6">
        <f t="shared" si="12"/>
        <v>1.5345635116111664</v>
      </c>
      <c r="H140" s="6">
        <f t="shared" si="13"/>
        <v>1.3084776944456487</v>
      </c>
      <c r="I140" s="6">
        <f t="shared" si="10"/>
        <v>1.1727853811534033</v>
      </c>
      <c r="J140" s="6">
        <f t="shared" si="11"/>
        <v>53.976126281319182</v>
      </c>
      <c r="K140" s="6">
        <v>70</v>
      </c>
      <c r="L140" s="6">
        <v>30</v>
      </c>
    </row>
    <row r="141" spans="2:12" x14ac:dyDescent="0.35">
      <c r="B141" s="5">
        <v>45673</v>
      </c>
      <c r="C141" s="6">
        <v>220.66</v>
      </c>
      <c r="D141" s="6">
        <f t="shared" si="14"/>
        <v>-2.6899999999999977</v>
      </c>
      <c r="E141" s="6">
        <f t="shared" si="15"/>
        <v>0</v>
      </c>
      <c r="F141" s="6">
        <f t="shared" si="16"/>
        <v>2.6899999999999977</v>
      </c>
      <c r="G141" s="6">
        <f t="shared" si="12"/>
        <v>1.4249518322103687</v>
      </c>
      <c r="H141" s="6">
        <f t="shared" si="13"/>
        <v>1.4071578591281022</v>
      </c>
      <c r="I141" s="6">
        <f t="shared" si="10"/>
        <v>1.0126453282883925</v>
      </c>
      <c r="J141" s="6">
        <f t="shared" si="11"/>
        <v>50.314146961480454</v>
      </c>
      <c r="K141" s="6">
        <v>70</v>
      </c>
      <c r="L141" s="6">
        <v>30</v>
      </c>
    </row>
    <row r="142" spans="2:12" x14ac:dyDescent="0.35">
      <c r="B142" s="5">
        <v>45674</v>
      </c>
      <c r="C142" s="6">
        <v>225.94</v>
      </c>
      <c r="D142" s="6">
        <f t="shared" si="14"/>
        <v>5.2800000000000011</v>
      </c>
      <c r="E142" s="6">
        <f t="shared" si="15"/>
        <v>5.2800000000000011</v>
      </c>
      <c r="F142" s="6">
        <f t="shared" si="16"/>
        <v>0</v>
      </c>
      <c r="G142" s="6">
        <f t="shared" si="12"/>
        <v>1.700312415623914</v>
      </c>
      <c r="H142" s="6">
        <f t="shared" si="13"/>
        <v>1.306646583476095</v>
      </c>
      <c r="I142" s="6">
        <f t="shared" si="10"/>
        <v>1.3012795021439867</v>
      </c>
      <c r="J142" s="6">
        <f t="shared" si="11"/>
        <v>56.545912868543347</v>
      </c>
      <c r="K142" s="6">
        <v>70</v>
      </c>
      <c r="L142" s="6">
        <v>30</v>
      </c>
    </row>
    <row r="143" spans="2:12" x14ac:dyDescent="0.35">
      <c r="B143" s="5">
        <v>45678</v>
      </c>
      <c r="C143" s="6">
        <v>230.71</v>
      </c>
      <c r="D143" s="6">
        <f t="shared" si="14"/>
        <v>4.7700000000000102</v>
      </c>
      <c r="E143" s="6">
        <f t="shared" si="15"/>
        <v>4.7700000000000102</v>
      </c>
      <c r="F143" s="6">
        <f t="shared" si="16"/>
        <v>0</v>
      </c>
      <c r="G143" s="6">
        <f t="shared" si="12"/>
        <v>1.9195758145079209</v>
      </c>
      <c r="H143" s="6">
        <f t="shared" si="13"/>
        <v>1.213314684656374</v>
      </c>
      <c r="I143" s="6">
        <f t="shared" si="10"/>
        <v>1.5820922954143335</v>
      </c>
      <c r="J143" s="6">
        <f t="shared" si="11"/>
        <v>61.271717444959272</v>
      </c>
      <c r="K143" s="6">
        <v>70</v>
      </c>
      <c r="L143" s="6">
        <v>30</v>
      </c>
    </row>
    <row r="144" spans="2:12" x14ac:dyDescent="0.35">
      <c r="B144" s="5">
        <v>45679</v>
      </c>
      <c r="C144" s="6">
        <v>235.01</v>
      </c>
      <c r="D144" s="6">
        <f t="shared" si="14"/>
        <v>4.2999999999999829</v>
      </c>
      <c r="E144" s="6">
        <f t="shared" si="15"/>
        <v>4.2999999999999829</v>
      </c>
      <c r="F144" s="6">
        <f t="shared" si="16"/>
        <v>0</v>
      </c>
      <c r="G144" s="6">
        <f t="shared" si="12"/>
        <v>2.0896061134716395</v>
      </c>
      <c r="H144" s="6">
        <f t="shared" si="13"/>
        <v>1.1266493500380617</v>
      </c>
      <c r="I144" s="6">
        <f t="shared" si="10"/>
        <v>1.8547084888488563</v>
      </c>
      <c r="J144" s="6">
        <f t="shared" si="11"/>
        <v>64.970153558367571</v>
      </c>
      <c r="K144" s="6">
        <v>70</v>
      </c>
      <c r="L144" s="6">
        <v>30</v>
      </c>
    </row>
    <row r="145" spans="2:12" x14ac:dyDescent="0.35">
      <c r="B145" s="5">
        <v>45680</v>
      </c>
      <c r="C145" s="6">
        <v>235.42</v>
      </c>
      <c r="D145" s="6">
        <f t="shared" si="14"/>
        <v>0.40999999999999659</v>
      </c>
      <c r="E145" s="6">
        <f t="shared" si="15"/>
        <v>0.40999999999999659</v>
      </c>
      <c r="F145" s="6">
        <f t="shared" si="16"/>
        <v>0</v>
      </c>
      <c r="G145" s="6">
        <f t="shared" si="12"/>
        <v>1.9696342482236651</v>
      </c>
      <c r="H145" s="6">
        <f t="shared" si="13"/>
        <v>1.0461743964639143</v>
      </c>
      <c r="I145" s="6">
        <f t="shared" si="10"/>
        <v>1.8827016364394498</v>
      </c>
      <c r="J145" s="6">
        <f t="shared" si="11"/>
        <v>65.31031906461385</v>
      </c>
      <c r="K145" s="6">
        <v>70</v>
      </c>
      <c r="L145" s="6">
        <v>30</v>
      </c>
    </row>
    <row r="146" spans="2:12" x14ac:dyDescent="0.35">
      <c r="B146" s="5">
        <v>45681</v>
      </c>
      <c r="C146" s="6">
        <v>234.85</v>
      </c>
      <c r="D146" s="6">
        <f t="shared" si="14"/>
        <v>-0.56999999999999318</v>
      </c>
      <c r="E146" s="6">
        <f t="shared" si="15"/>
        <v>0</v>
      </c>
      <c r="F146" s="6">
        <f t="shared" si="16"/>
        <v>0.56999999999999318</v>
      </c>
      <c r="G146" s="6">
        <f t="shared" si="12"/>
        <v>1.8289460876362604</v>
      </c>
      <c r="H146" s="6">
        <f t="shared" si="13"/>
        <v>1.0121619395736343</v>
      </c>
      <c r="I146" s="6">
        <f t="shared" si="10"/>
        <v>1.8069698297553951</v>
      </c>
      <c r="J146" s="6">
        <f t="shared" si="11"/>
        <v>64.3743944306255</v>
      </c>
      <c r="K146" s="6">
        <v>70</v>
      </c>
      <c r="L146" s="6">
        <v>30</v>
      </c>
    </row>
    <row r="147" spans="2:12" x14ac:dyDescent="0.35">
      <c r="B147" s="5">
        <v>45684</v>
      </c>
      <c r="C147" s="6">
        <v>235.42</v>
      </c>
      <c r="D147" s="6">
        <f t="shared" si="14"/>
        <v>0.56999999999999318</v>
      </c>
      <c r="E147" s="6">
        <f t="shared" si="15"/>
        <v>0.56999999999999318</v>
      </c>
      <c r="F147" s="6">
        <f t="shared" si="16"/>
        <v>0</v>
      </c>
      <c r="G147" s="6">
        <f t="shared" si="12"/>
        <v>1.7390213670908128</v>
      </c>
      <c r="H147" s="6">
        <f t="shared" si="13"/>
        <v>0.93986465817551756</v>
      </c>
      <c r="I147" s="6">
        <f t="shared" ref="I147:I191" si="17">G147/H147</f>
        <v>1.8502891368068173</v>
      </c>
      <c r="J147" s="6">
        <f t="shared" ref="J147:J191" si="18">IF(H147=0,100,100-(100/(1+I147)))</f>
        <v>64.915840042799971</v>
      </c>
      <c r="K147" s="6">
        <v>70</v>
      </c>
      <c r="L147" s="6">
        <v>30</v>
      </c>
    </row>
    <row r="148" spans="2:12" x14ac:dyDescent="0.35">
      <c r="B148" s="5">
        <v>45685</v>
      </c>
      <c r="C148" s="6">
        <v>238.15</v>
      </c>
      <c r="D148" s="6">
        <f t="shared" si="14"/>
        <v>2.7300000000000182</v>
      </c>
      <c r="E148" s="6">
        <f t="shared" si="15"/>
        <v>2.7300000000000182</v>
      </c>
      <c r="F148" s="6">
        <f t="shared" si="16"/>
        <v>0</v>
      </c>
      <c r="G148" s="6">
        <f t="shared" ref="G148:G191" si="19">((G147*13)+E148)/14</f>
        <v>1.8098055551557561</v>
      </c>
      <c r="H148" s="6">
        <f t="shared" ref="H148:H191" si="20">((H147*13)+F148)/14</f>
        <v>0.8727314683058377</v>
      </c>
      <c r="I148" s="6">
        <f t="shared" si="17"/>
        <v>2.0737255626509996</v>
      </c>
      <c r="J148" s="6">
        <f t="shared" si="18"/>
        <v>67.466191121580522</v>
      </c>
      <c r="K148" s="6">
        <v>70</v>
      </c>
      <c r="L148" s="6">
        <v>30</v>
      </c>
    </row>
    <row r="149" spans="2:12" x14ac:dyDescent="0.35">
      <c r="B149" s="5">
        <v>45686</v>
      </c>
      <c r="C149" s="6">
        <v>237.07</v>
      </c>
      <c r="D149" s="6">
        <f t="shared" si="14"/>
        <v>-1.0800000000000125</v>
      </c>
      <c r="E149" s="6">
        <f t="shared" si="15"/>
        <v>0</v>
      </c>
      <c r="F149" s="6">
        <f t="shared" si="16"/>
        <v>1.0800000000000125</v>
      </c>
      <c r="G149" s="6">
        <f t="shared" si="19"/>
        <v>1.6805337297874878</v>
      </c>
      <c r="H149" s="6">
        <f t="shared" si="20"/>
        <v>0.88753636342685016</v>
      </c>
      <c r="I149" s="6">
        <f t="shared" si="17"/>
        <v>1.8934815507714076</v>
      </c>
      <c r="J149" s="6">
        <f t="shared" si="18"/>
        <v>65.439558453953225</v>
      </c>
      <c r="K149" s="6">
        <v>70</v>
      </c>
      <c r="L149" s="6">
        <v>30</v>
      </c>
    </row>
    <row r="150" spans="2:12" x14ac:dyDescent="0.35">
      <c r="B150" s="5">
        <v>45687</v>
      </c>
      <c r="C150" s="6">
        <v>234.64</v>
      </c>
      <c r="D150" s="6">
        <f t="shared" si="14"/>
        <v>-2.4300000000000068</v>
      </c>
      <c r="E150" s="6">
        <f t="shared" si="15"/>
        <v>0</v>
      </c>
      <c r="F150" s="6">
        <f t="shared" si="16"/>
        <v>2.4300000000000068</v>
      </c>
      <c r="G150" s="6">
        <f t="shared" si="19"/>
        <v>1.5604956062312387</v>
      </c>
      <c r="H150" s="6">
        <f t="shared" si="20"/>
        <v>0.99771233746778987</v>
      </c>
      <c r="I150" s="6">
        <f t="shared" si="17"/>
        <v>1.5640736789842671</v>
      </c>
      <c r="J150" s="6">
        <f t="shared" si="18"/>
        <v>60.999560652401364</v>
      </c>
      <c r="K150" s="6">
        <v>70</v>
      </c>
      <c r="L150" s="6">
        <v>30</v>
      </c>
    </row>
    <row r="151" spans="2:12" x14ac:dyDescent="0.35">
      <c r="B151" s="5">
        <v>45688</v>
      </c>
      <c r="C151" s="6">
        <v>237.68</v>
      </c>
      <c r="D151" s="6">
        <f t="shared" si="14"/>
        <v>3.0400000000000205</v>
      </c>
      <c r="E151" s="6">
        <f t="shared" si="15"/>
        <v>3.0400000000000205</v>
      </c>
      <c r="F151" s="6">
        <f t="shared" si="16"/>
        <v>0</v>
      </c>
      <c r="G151" s="6">
        <f t="shared" si="19"/>
        <v>1.6661744915004373</v>
      </c>
      <c r="H151" s="6">
        <f t="shared" si="20"/>
        <v>0.92644717050580483</v>
      </c>
      <c r="I151" s="6">
        <f t="shared" si="17"/>
        <v>1.7984560205313915</v>
      </c>
      <c r="J151" s="6">
        <f t="shared" si="18"/>
        <v>64.266009804573855</v>
      </c>
      <c r="K151" s="6">
        <v>70</v>
      </c>
      <c r="L151" s="6">
        <v>30</v>
      </c>
    </row>
    <row r="152" spans="2:12" x14ac:dyDescent="0.35">
      <c r="B152" s="5">
        <v>45691</v>
      </c>
      <c r="C152" s="6">
        <v>237.42</v>
      </c>
      <c r="D152" s="6">
        <f t="shared" si="14"/>
        <v>-0.26000000000001933</v>
      </c>
      <c r="E152" s="6">
        <f t="shared" si="15"/>
        <v>0</v>
      </c>
      <c r="F152" s="6">
        <f t="shared" si="16"/>
        <v>0.26000000000001933</v>
      </c>
      <c r="G152" s="6">
        <f t="shared" si="19"/>
        <v>1.5471620278218345</v>
      </c>
      <c r="H152" s="6">
        <f t="shared" si="20"/>
        <v>0.8788438011839631</v>
      </c>
      <c r="I152" s="6">
        <f t="shared" si="17"/>
        <v>1.7604516590291981</v>
      </c>
      <c r="J152" s="6">
        <f t="shared" si="18"/>
        <v>63.774044123211262</v>
      </c>
      <c r="K152" s="6">
        <v>70</v>
      </c>
      <c r="L152" s="6">
        <v>30</v>
      </c>
    </row>
    <row r="153" spans="2:12" x14ac:dyDescent="0.35">
      <c r="B153" s="5">
        <v>45692</v>
      </c>
      <c r="C153" s="6">
        <v>242.06</v>
      </c>
      <c r="D153" s="6">
        <f t="shared" si="14"/>
        <v>4.6400000000000148</v>
      </c>
      <c r="E153" s="6">
        <f t="shared" si="15"/>
        <v>4.6400000000000148</v>
      </c>
      <c r="F153" s="6">
        <f t="shared" si="16"/>
        <v>0</v>
      </c>
      <c r="G153" s="6">
        <f t="shared" si="19"/>
        <v>1.7680790258345616</v>
      </c>
      <c r="H153" s="6">
        <f t="shared" si="20"/>
        <v>0.81606924395653724</v>
      </c>
      <c r="I153" s="6">
        <f t="shared" si="17"/>
        <v>2.1665796608905494</v>
      </c>
      <c r="J153" s="6">
        <f t="shared" si="18"/>
        <v>68.420184960110362</v>
      </c>
      <c r="K153" s="6">
        <v>70</v>
      </c>
      <c r="L153" s="6">
        <v>30</v>
      </c>
    </row>
    <row r="154" spans="2:12" x14ac:dyDescent="0.35">
      <c r="B154" s="5">
        <v>45693</v>
      </c>
      <c r="C154" s="6">
        <v>236.17</v>
      </c>
      <c r="D154" s="6">
        <f t="shared" si="14"/>
        <v>-5.8900000000000148</v>
      </c>
      <c r="E154" s="6">
        <f t="shared" si="15"/>
        <v>0</v>
      </c>
      <c r="F154" s="6">
        <f t="shared" si="16"/>
        <v>5.8900000000000148</v>
      </c>
      <c r="G154" s="6">
        <f t="shared" si="19"/>
        <v>1.6417876668463784</v>
      </c>
      <c r="H154" s="6">
        <f t="shared" si="20"/>
        <v>1.178492869388214</v>
      </c>
      <c r="I154" s="6">
        <f t="shared" si="17"/>
        <v>1.3931248202618933</v>
      </c>
      <c r="J154" s="6">
        <f t="shared" si="18"/>
        <v>58.213629663890067</v>
      </c>
      <c r="K154" s="6">
        <v>70</v>
      </c>
      <c r="L154" s="6">
        <v>30</v>
      </c>
    </row>
    <row r="155" spans="2:12" x14ac:dyDescent="0.35">
      <c r="B155" s="5">
        <v>45694</v>
      </c>
      <c r="C155" s="6">
        <v>238.83</v>
      </c>
      <c r="D155" s="6">
        <f t="shared" si="14"/>
        <v>2.660000000000025</v>
      </c>
      <c r="E155" s="6">
        <f t="shared" si="15"/>
        <v>2.660000000000025</v>
      </c>
      <c r="F155" s="6">
        <f t="shared" si="16"/>
        <v>0</v>
      </c>
      <c r="G155" s="6">
        <f t="shared" si="19"/>
        <v>1.7145171192144961</v>
      </c>
      <c r="H155" s="6">
        <f t="shared" si="20"/>
        <v>1.0943148072890558</v>
      </c>
      <c r="I155" s="6">
        <f t="shared" si="17"/>
        <v>1.5667494470461076</v>
      </c>
      <c r="J155" s="6">
        <f t="shared" si="18"/>
        <v>61.040217573599556</v>
      </c>
      <c r="K155" s="6">
        <v>70</v>
      </c>
      <c r="L155" s="6">
        <v>30</v>
      </c>
    </row>
    <row r="156" spans="2:12" x14ac:dyDescent="0.35">
      <c r="B156" s="5">
        <v>45695</v>
      </c>
      <c r="C156" s="6">
        <v>229.15</v>
      </c>
      <c r="D156" s="6">
        <f t="shared" si="14"/>
        <v>-9.6800000000000068</v>
      </c>
      <c r="E156" s="6">
        <f t="shared" si="15"/>
        <v>0</v>
      </c>
      <c r="F156" s="6">
        <f t="shared" si="16"/>
        <v>9.6800000000000068</v>
      </c>
      <c r="G156" s="6">
        <f t="shared" si="19"/>
        <v>1.5920516106991749</v>
      </c>
      <c r="H156" s="6">
        <f t="shared" si="20"/>
        <v>1.707578035339838</v>
      </c>
      <c r="I156" s="6">
        <f t="shared" si="17"/>
        <v>0.93234486374868875</v>
      </c>
      <c r="J156" s="6">
        <f t="shared" si="18"/>
        <v>48.249403159846359</v>
      </c>
      <c r="K156" s="6">
        <v>70</v>
      </c>
      <c r="L156" s="6">
        <v>30</v>
      </c>
    </row>
    <row r="157" spans="2:12" x14ac:dyDescent="0.35">
      <c r="B157" s="5">
        <v>45698</v>
      </c>
      <c r="C157" s="6">
        <v>233.14</v>
      </c>
      <c r="D157" s="6">
        <f t="shared" si="14"/>
        <v>3.9899999999999807</v>
      </c>
      <c r="E157" s="6">
        <f t="shared" si="15"/>
        <v>3.9899999999999807</v>
      </c>
      <c r="F157" s="6">
        <f t="shared" si="16"/>
        <v>0</v>
      </c>
      <c r="G157" s="6">
        <f t="shared" si="19"/>
        <v>1.7633336385063754</v>
      </c>
      <c r="H157" s="6">
        <f t="shared" si="20"/>
        <v>1.5856081756727067</v>
      </c>
      <c r="I157" s="6">
        <f t="shared" si="17"/>
        <v>1.11208662112143</v>
      </c>
      <c r="J157" s="6">
        <f t="shared" si="18"/>
        <v>52.653457012618084</v>
      </c>
      <c r="K157" s="6">
        <v>70</v>
      </c>
      <c r="L157" s="6">
        <v>30</v>
      </c>
    </row>
    <row r="158" spans="2:12" x14ac:dyDescent="0.35">
      <c r="B158" s="5">
        <v>45699</v>
      </c>
      <c r="C158" s="6">
        <v>232.76</v>
      </c>
      <c r="D158" s="6">
        <f t="shared" si="14"/>
        <v>-0.37999999999999545</v>
      </c>
      <c r="E158" s="6">
        <f t="shared" si="15"/>
        <v>0</v>
      </c>
      <c r="F158" s="6">
        <f t="shared" si="16"/>
        <v>0.37999999999999545</v>
      </c>
      <c r="G158" s="6">
        <f t="shared" si="19"/>
        <v>1.6373812357559199</v>
      </c>
      <c r="H158" s="6">
        <f t="shared" si="20"/>
        <v>1.4994933059817988</v>
      </c>
      <c r="I158" s="6">
        <f t="shared" si="17"/>
        <v>1.0919563490040647</v>
      </c>
      <c r="J158" s="6">
        <f t="shared" si="18"/>
        <v>52.197855348364293</v>
      </c>
      <c r="K158" s="6">
        <v>70</v>
      </c>
      <c r="L158" s="6">
        <v>30</v>
      </c>
    </row>
    <row r="159" spans="2:12" x14ac:dyDescent="0.35">
      <c r="B159" s="5">
        <v>45700</v>
      </c>
      <c r="C159" s="6">
        <v>228.93</v>
      </c>
      <c r="D159" s="6">
        <f t="shared" si="14"/>
        <v>-3.8299999999999841</v>
      </c>
      <c r="E159" s="6">
        <f t="shared" si="15"/>
        <v>0</v>
      </c>
      <c r="F159" s="6">
        <f t="shared" si="16"/>
        <v>3.8299999999999841</v>
      </c>
      <c r="G159" s="6">
        <f t="shared" si="19"/>
        <v>1.5204254332019256</v>
      </c>
      <c r="H159" s="6">
        <f t="shared" si="20"/>
        <v>1.6659580698402405</v>
      </c>
      <c r="I159" s="6">
        <f t="shared" si="17"/>
        <v>0.9126432775992549</v>
      </c>
      <c r="J159" s="6">
        <f t="shared" si="18"/>
        <v>47.716335204168466</v>
      </c>
      <c r="K159" s="6">
        <v>70</v>
      </c>
      <c r="L159" s="6">
        <v>30</v>
      </c>
    </row>
    <row r="160" spans="2:12" x14ac:dyDescent="0.35">
      <c r="B160" s="5">
        <v>45701</v>
      </c>
      <c r="C160" s="6">
        <v>230.37</v>
      </c>
      <c r="D160" s="6">
        <f t="shared" si="14"/>
        <v>1.4399999999999977</v>
      </c>
      <c r="E160" s="6">
        <f t="shared" si="15"/>
        <v>1.4399999999999977</v>
      </c>
      <c r="F160" s="6">
        <f t="shared" si="16"/>
        <v>0</v>
      </c>
      <c r="G160" s="6">
        <f t="shared" si="19"/>
        <v>1.5146807594017879</v>
      </c>
      <c r="H160" s="6">
        <f t="shared" si="20"/>
        <v>1.5469610648516521</v>
      </c>
      <c r="I160" s="6">
        <f t="shared" si="17"/>
        <v>0.97913308474059124</v>
      </c>
      <c r="J160" s="6">
        <f t="shared" si="18"/>
        <v>49.472826880104833</v>
      </c>
      <c r="K160" s="6">
        <v>70</v>
      </c>
      <c r="L160" s="6">
        <v>30</v>
      </c>
    </row>
    <row r="161" spans="2:12" x14ac:dyDescent="0.35">
      <c r="B161" s="5">
        <v>45702</v>
      </c>
      <c r="C161" s="6">
        <v>228.68</v>
      </c>
      <c r="D161" s="6">
        <f t="shared" si="14"/>
        <v>-1.6899999999999977</v>
      </c>
      <c r="E161" s="6">
        <f t="shared" si="15"/>
        <v>0</v>
      </c>
      <c r="F161" s="6">
        <f t="shared" si="16"/>
        <v>1.6899999999999977</v>
      </c>
      <c r="G161" s="6">
        <f t="shared" si="19"/>
        <v>1.4064892765873744</v>
      </c>
      <c r="H161" s="6">
        <f t="shared" si="20"/>
        <v>1.5571781316479625</v>
      </c>
      <c r="I161" s="6">
        <f t="shared" si="17"/>
        <v>0.90322953296222186</v>
      </c>
      <c r="J161" s="6">
        <f t="shared" si="18"/>
        <v>47.457729996256347</v>
      </c>
      <c r="K161" s="6">
        <v>70</v>
      </c>
      <c r="L161" s="6">
        <v>30</v>
      </c>
    </row>
    <row r="162" spans="2:12" x14ac:dyDescent="0.35">
      <c r="B162" s="5">
        <v>45706</v>
      </c>
      <c r="C162" s="6">
        <v>226.65</v>
      </c>
      <c r="D162" s="6">
        <f t="shared" si="14"/>
        <v>-2.0300000000000011</v>
      </c>
      <c r="E162" s="6">
        <f t="shared" si="15"/>
        <v>0</v>
      </c>
      <c r="F162" s="6">
        <f t="shared" si="16"/>
        <v>2.0300000000000011</v>
      </c>
      <c r="G162" s="6">
        <f t="shared" si="19"/>
        <v>1.3060257568311333</v>
      </c>
      <c r="H162" s="6">
        <f t="shared" si="20"/>
        <v>1.5909511222445367</v>
      </c>
      <c r="I162" s="6">
        <f t="shared" si="17"/>
        <v>0.82090878756135099</v>
      </c>
      <c r="J162" s="6">
        <f t="shared" si="18"/>
        <v>45.082367286543317</v>
      </c>
      <c r="K162" s="6">
        <v>70</v>
      </c>
      <c r="L162" s="6">
        <v>30</v>
      </c>
    </row>
    <row r="163" spans="2:12" x14ac:dyDescent="0.35">
      <c r="B163" s="5">
        <v>45707</v>
      </c>
      <c r="C163" s="6">
        <v>226.63</v>
      </c>
      <c r="D163" s="6">
        <f t="shared" si="14"/>
        <v>-2.0000000000010232E-2</v>
      </c>
      <c r="E163" s="6">
        <f t="shared" si="15"/>
        <v>0</v>
      </c>
      <c r="F163" s="6">
        <f t="shared" si="16"/>
        <v>2.0000000000010232E-2</v>
      </c>
      <c r="G163" s="6">
        <f t="shared" si="19"/>
        <v>1.2127382027717668</v>
      </c>
      <c r="H163" s="6">
        <f t="shared" si="20"/>
        <v>1.4787403277984992</v>
      </c>
      <c r="I163" s="6">
        <f t="shared" si="17"/>
        <v>0.8201157295664292</v>
      </c>
      <c r="J163" s="6">
        <f t="shared" si="18"/>
        <v>45.058438661028958</v>
      </c>
      <c r="K163" s="6">
        <v>70</v>
      </c>
      <c r="L163" s="6">
        <v>30</v>
      </c>
    </row>
    <row r="164" spans="2:12" x14ac:dyDescent="0.35">
      <c r="B164" s="5">
        <v>45708</v>
      </c>
      <c r="C164" s="6">
        <v>222.88</v>
      </c>
      <c r="D164" s="6">
        <f t="shared" si="14"/>
        <v>-3.75</v>
      </c>
      <c r="E164" s="6">
        <f t="shared" si="15"/>
        <v>0</v>
      </c>
      <c r="F164" s="6">
        <f t="shared" si="16"/>
        <v>3.75</v>
      </c>
      <c r="G164" s="6">
        <f t="shared" si="19"/>
        <v>1.1261140454309264</v>
      </c>
      <c r="H164" s="6">
        <f t="shared" si="20"/>
        <v>1.6409731615271779</v>
      </c>
      <c r="I164" s="6">
        <f t="shared" si="17"/>
        <v>0.68624769242594075</v>
      </c>
      <c r="J164" s="6">
        <f t="shared" si="18"/>
        <v>40.696731299223437</v>
      </c>
      <c r="K164" s="6">
        <v>70</v>
      </c>
      <c r="L164" s="6">
        <v>30</v>
      </c>
    </row>
    <row r="165" spans="2:12" x14ac:dyDescent="0.35">
      <c r="B165" s="5">
        <v>45709</v>
      </c>
      <c r="C165" s="6">
        <v>216.58</v>
      </c>
      <c r="D165" s="6">
        <f t="shared" si="14"/>
        <v>-6.2999999999999829</v>
      </c>
      <c r="E165" s="6">
        <f t="shared" si="15"/>
        <v>0</v>
      </c>
      <c r="F165" s="6">
        <f t="shared" si="16"/>
        <v>6.2999999999999829</v>
      </c>
      <c r="G165" s="6">
        <f t="shared" si="19"/>
        <v>1.0456773279001459</v>
      </c>
      <c r="H165" s="6">
        <f t="shared" si="20"/>
        <v>1.9737607928466638</v>
      </c>
      <c r="I165" s="6">
        <f t="shared" si="17"/>
        <v>0.52978928940624759</v>
      </c>
      <c r="J165" s="6">
        <f t="shared" si="18"/>
        <v>34.631520371794011</v>
      </c>
      <c r="K165" s="6">
        <v>70</v>
      </c>
      <c r="L165" s="6">
        <v>30</v>
      </c>
    </row>
    <row r="166" spans="2:12" x14ac:dyDescent="0.35">
      <c r="B166" s="5">
        <v>45712</v>
      </c>
      <c r="C166" s="6">
        <v>212.71</v>
      </c>
      <c r="D166" s="6">
        <f t="shared" si="14"/>
        <v>-3.8700000000000045</v>
      </c>
      <c r="E166" s="6">
        <f t="shared" si="15"/>
        <v>0</v>
      </c>
      <c r="F166" s="6">
        <f t="shared" si="16"/>
        <v>3.8700000000000045</v>
      </c>
      <c r="G166" s="6">
        <f t="shared" si="19"/>
        <v>0.97098609019299265</v>
      </c>
      <c r="H166" s="6">
        <f t="shared" si="20"/>
        <v>2.1092064505004737</v>
      </c>
      <c r="I166" s="6">
        <f t="shared" si="17"/>
        <v>0.46035611637855389</v>
      </c>
      <c r="J166" s="6">
        <f t="shared" si="18"/>
        <v>31.523551770383406</v>
      </c>
      <c r="K166" s="6">
        <v>70</v>
      </c>
      <c r="L166" s="6">
        <v>30</v>
      </c>
    </row>
    <row r="167" spans="2:12" x14ac:dyDescent="0.35">
      <c r="B167" s="5">
        <v>45713</v>
      </c>
      <c r="C167" s="6">
        <v>212.8</v>
      </c>
      <c r="D167" s="6">
        <f t="shared" si="14"/>
        <v>9.0000000000003411E-2</v>
      </c>
      <c r="E167" s="6">
        <f t="shared" si="15"/>
        <v>9.0000000000003411E-2</v>
      </c>
      <c r="F167" s="6">
        <f t="shared" si="16"/>
        <v>0</v>
      </c>
      <c r="G167" s="6">
        <f t="shared" si="19"/>
        <v>0.90805851232206491</v>
      </c>
      <c r="H167" s="6">
        <f t="shared" si="20"/>
        <v>1.958548846893297</v>
      </c>
      <c r="I167" s="6">
        <f t="shared" si="17"/>
        <v>0.46363842993369903</v>
      </c>
      <c r="J167" s="6">
        <f t="shared" si="18"/>
        <v>31.677115088779217</v>
      </c>
      <c r="K167" s="6">
        <v>70</v>
      </c>
      <c r="L167" s="6">
        <v>30</v>
      </c>
    </row>
    <row r="168" spans="2:12" x14ac:dyDescent="0.35">
      <c r="B168" s="5">
        <v>45714</v>
      </c>
      <c r="C168" s="6">
        <v>214.35</v>
      </c>
      <c r="D168" s="6">
        <f t="shared" si="14"/>
        <v>1.5499999999999829</v>
      </c>
      <c r="E168" s="6">
        <f t="shared" si="15"/>
        <v>1.5499999999999829</v>
      </c>
      <c r="F168" s="6">
        <f t="shared" si="16"/>
        <v>0</v>
      </c>
      <c r="G168" s="6">
        <f t="shared" si="19"/>
        <v>0.95391147572763046</v>
      </c>
      <c r="H168" s="6">
        <f t="shared" si="20"/>
        <v>1.818652500686633</v>
      </c>
      <c r="I168" s="6">
        <f t="shared" si="17"/>
        <v>0.52451552749493424</v>
      </c>
      <c r="J168" s="6">
        <f t="shared" si="18"/>
        <v>34.405390960944288</v>
      </c>
      <c r="K168" s="6">
        <v>70</v>
      </c>
      <c r="L168" s="6">
        <v>30</v>
      </c>
    </row>
    <row r="169" spans="2:12" x14ac:dyDescent="0.35">
      <c r="B169" s="5">
        <v>45715</v>
      </c>
      <c r="C169" s="6">
        <v>208.74</v>
      </c>
      <c r="D169" s="6">
        <f t="shared" si="14"/>
        <v>-5.6099999999999852</v>
      </c>
      <c r="E169" s="6">
        <f t="shared" si="15"/>
        <v>0</v>
      </c>
      <c r="F169" s="6">
        <f t="shared" si="16"/>
        <v>5.6099999999999852</v>
      </c>
      <c r="G169" s="6">
        <f t="shared" si="19"/>
        <v>0.88577494174708538</v>
      </c>
      <c r="H169" s="6">
        <f t="shared" si="20"/>
        <v>2.0894630363518725</v>
      </c>
      <c r="I169" s="6">
        <f t="shared" si="17"/>
        <v>0.42392467650139276</v>
      </c>
      <c r="J169" s="6">
        <f t="shared" si="18"/>
        <v>29.771566115630705</v>
      </c>
      <c r="K169" s="6">
        <v>70</v>
      </c>
      <c r="L169" s="6">
        <v>30</v>
      </c>
    </row>
    <row r="170" spans="2:12" x14ac:dyDescent="0.35">
      <c r="B170" s="5">
        <v>45716</v>
      </c>
      <c r="C170" s="6">
        <v>212.28</v>
      </c>
      <c r="D170" s="6">
        <f t="shared" si="14"/>
        <v>3.539999999999992</v>
      </c>
      <c r="E170" s="6">
        <f t="shared" si="15"/>
        <v>3.539999999999992</v>
      </c>
      <c r="F170" s="6">
        <f t="shared" si="16"/>
        <v>0</v>
      </c>
      <c r="G170" s="6">
        <f t="shared" si="19"/>
        <v>1.0753624459080073</v>
      </c>
      <c r="H170" s="6">
        <f t="shared" si="20"/>
        <v>1.940215676612453</v>
      </c>
      <c r="I170" s="6">
        <f t="shared" si="17"/>
        <v>0.55424892132896875</v>
      </c>
      <c r="J170" s="6">
        <f t="shared" si="18"/>
        <v>35.660241659042313</v>
      </c>
      <c r="K170" s="6">
        <v>70</v>
      </c>
      <c r="L170" s="6">
        <v>30</v>
      </c>
    </row>
    <row r="171" spans="2:12" x14ac:dyDescent="0.35">
      <c r="B171" s="5">
        <v>45719</v>
      </c>
      <c r="C171" s="6">
        <v>205.02</v>
      </c>
      <c r="D171" s="6">
        <f t="shared" si="14"/>
        <v>-7.2599999999999909</v>
      </c>
      <c r="E171" s="6">
        <f t="shared" si="15"/>
        <v>0</v>
      </c>
      <c r="F171" s="6">
        <f t="shared" si="16"/>
        <v>7.2599999999999909</v>
      </c>
      <c r="G171" s="6">
        <f t="shared" si="19"/>
        <v>0.99855084262886395</v>
      </c>
      <c r="H171" s="6">
        <f t="shared" si="20"/>
        <v>2.3202002711401342</v>
      </c>
      <c r="I171" s="6">
        <f t="shared" si="17"/>
        <v>0.43037269456837934</v>
      </c>
      <c r="J171" s="6">
        <f t="shared" si="18"/>
        <v>30.08815088561559</v>
      </c>
      <c r="K171" s="6">
        <v>70</v>
      </c>
      <c r="L171" s="6">
        <v>30</v>
      </c>
    </row>
    <row r="172" spans="2:12" x14ac:dyDescent="0.35">
      <c r="B172" s="5">
        <v>45720</v>
      </c>
      <c r="C172" s="6">
        <v>203.8</v>
      </c>
      <c r="D172" s="6">
        <f t="shared" si="14"/>
        <v>-1.2199999999999989</v>
      </c>
      <c r="E172" s="6">
        <f t="shared" si="15"/>
        <v>0</v>
      </c>
      <c r="F172" s="6">
        <f t="shared" si="16"/>
        <v>1.2199999999999989</v>
      </c>
      <c r="G172" s="6">
        <f t="shared" si="19"/>
        <v>0.927225782441088</v>
      </c>
      <c r="H172" s="6">
        <f t="shared" si="20"/>
        <v>2.2416145374872674</v>
      </c>
      <c r="I172" s="6">
        <f t="shared" si="17"/>
        <v>0.41364193840411989</v>
      </c>
      <c r="J172" s="6">
        <f t="shared" si="18"/>
        <v>29.260729125727977</v>
      </c>
      <c r="K172" s="6">
        <v>70</v>
      </c>
      <c r="L172" s="6">
        <v>30</v>
      </c>
    </row>
    <row r="173" spans="2:12" x14ac:dyDescent="0.35">
      <c r="B173" s="5">
        <v>45721</v>
      </c>
      <c r="C173" s="6">
        <v>208.36</v>
      </c>
      <c r="D173" s="6">
        <f t="shared" si="14"/>
        <v>4.5600000000000023</v>
      </c>
      <c r="E173" s="6">
        <f t="shared" si="15"/>
        <v>4.5600000000000023</v>
      </c>
      <c r="F173" s="6">
        <f t="shared" si="16"/>
        <v>0</v>
      </c>
      <c r="G173" s="6">
        <f t="shared" si="19"/>
        <v>1.1867096551238678</v>
      </c>
      <c r="H173" s="6">
        <f t="shared" si="20"/>
        <v>2.0814992133810337</v>
      </c>
      <c r="I173" s="6">
        <f t="shared" si="17"/>
        <v>0.57012255757534702</v>
      </c>
      <c r="J173" s="6">
        <f t="shared" si="18"/>
        <v>36.310704207431783</v>
      </c>
      <c r="K173" s="6">
        <v>70</v>
      </c>
      <c r="L173" s="6">
        <v>30</v>
      </c>
    </row>
    <row r="174" spans="2:12" x14ac:dyDescent="0.35">
      <c r="B174" s="5">
        <v>45722</v>
      </c>
      <c r="C174" s="6">
        <v>200.7</v>
      </c>
      <c r="D174" s="6">
        <f t="shared" si="14"/>
        <v>-7.660000000000025</v>
      </c>
      <c r="E174" s="6">
        <f t="shared" si="15"/>
        <v>0</v>
      </c>
      <c r="F174" s="6">
        <f t="shared" si="16"/>
        <v>7.660000000000025</v>
      </c>
      <c r="G174" s="6">
        <f t="shared" si="19"/>
        <v>1.1019446797578774</v>
      </c>
      <c r="H174" s="6">
        <f t="shared" si="20"/>
        <v>2.47996355528239</v>
      </c>
      <c r="I174" s="6">
        <f t="shared" si="17"/>
        <v>0.44433906192319045</v>
      </c>
      <c r="J174" s="6">
        <f t="shared" si="18"/>
        <v>30.76417952246868</v>
      </c>
      <c r="K174" s="6">
        <v>70</v>
      </c>
      <c r="L174" s="6">
        <v>30</v>
      </c>
    </row>
    <row r="175" spans="2:12" x14ac:dyDescent="0.35">
      <c r="B175" s="5">
        <v>45723</v>
      </c>
      <c r="C175" s="6">
        <v>199.25</v>
      </c>
      <c r="D175" s="6">
        <f t="shared" si="14"/>
        <v>-1.4499999999999886</v>
      </c>
      <c r="E175" s="6">
        <f t="shared" si="15"/>
        <v>0</v>
      </c>
      <c r="F175" s="6">
        <f t="shared" si="16"/>
        <v>1.4499999999999886</v>
      </c>
      <c r="G175" s="6">
        <f t="shared" si="19"/>
        <v>1.0232343454894575</v>
      </c>
      <c r="H175" s="6">
        <f t="shared" si="20"/>
        <v>2.4063947299050752</v>
      </c>
      <c r="I175" s="6">
        <f t="shared" si="17"/>
        <v>0.42521467187963002</v>
      </c>
      <c r="J175" s="6">
        <f t="shared" si="18"/>
        <v>29.835131525753937</v>
      </c>
      <c r="K175" s="6">
        <v>70</v>
      </c>
      <c r="L175" s="6">
        <v>30</v>
      </c>
    </row>
    <row r="176" spans="2:12" x14ac:dyDescent="0.35">
      <c r="B176" s="5">
        <v>45726</v>
      </c>
      <c r="C176" s="6">
        <v>194.54</v>
      </c>
      <c r="D176" s="6">
        <f t="shared" si="14"/>
        <v>-4.710000000000008</v>
      </c>
      <c r="E176" s="6">
        <f t="shared" si="15"/>
        <v>0</v>
      </c>
      <c r="F176" s="6">
        <f t="shared" si="16"/>
        <v>4.710000000000008</v>
      </c>
      <c r="G176" s="6">
        <f t="shared" si="19"/>
        <v>0.9501461779544963</v>
      </c>
      <c r="H176" s="6">
        <f t="shared" si="20"/>
        <v>2.5709379634832845</v>
      </c>
      <c r="I176" s="6">
        <f t="shared" si="17"/>
        <v>0.36957180276227769</v>
      </c>
      <c r="J176" s="6">
        <f t="shared" si="18"/>
        <v>26.984478069487949</v>
      </c>
      <c r="K176" s="6">
        <v>70</v>
      </c>
      <c r="L176" s="6">
        <v>30</v>
      </c>
    </row>
    <row r="177" spans="2:12" x14ac:dyDescent="0.35">
      <c r="B177" s="5">
        <v>45727</v>
      </c>
      <c r="C177" s="6">
        <v>196.59</v>
      </c>
      <c r="D177" s="6">
        <f t="shared" si="14"/>
        <v>2.0500000000000114</v>
      </c>
      <c r="E177" s="6">
        <f t="shared" si="15"/>
        <v>2.0500000000000114</v>
      </c>
      <c r="F177" s="6">
        <f t="shared" si="16"/>
        <v>0</v>
      </c>
      <c r="G177" s="6">
        <f t="shared" si="19"/>
        <v>1.0287071652434616</v>
      </c>
      <c r="H177" s="6">
        <f t="shared" si="20"/>
        <v>2.3872995375201929</v>
      </c>
      <c r="I177" s="6">
        <f t="shared" si="17"/>
        <v>0.43090829159713701</v>
      </c>
      <c r="J177" s="6">
        <f t="shared" si="18"/>
        <v>30.114319284303676</v>
      </c>
      <c r="K177" s="6">
        <v>70</v>
      </c>
      <c r="L177" s="6">
        <v>30</v>
      </c>
    </row>
    <row r="178" spans="2:12" x14ac:dyDescent="0.35">
      <c r="B178" s="5">
        <v>45728</v>
      </c>
      <c r="C178" s="6">
        <v>198.89</v>
      </c>
      <c r="D178" s="6">
        <f t="shared" si="14"/>
        <v>2.2999999999999829</v>
      </c>
      <c r="E178" s="6">
        <f t="shared" si="15"/>
        <v>2.2999999999999829</v>
      </c>
      <c r="F178" s="6">
        <f t="shared" si="16"/>
        <v>0</v>
      </c>
      <c r="G178" s="6">
        <f t="shared" si="19"/>
        <v>1.1195137962974988</v>
      </c>
      <c r="H178" s="6">
        <f t="shared" si="20"/>
        <v>2.2167781419830361</v>
      </c>
      <c r="I178" s="6">
        <f t="shared" si="17"/>
        <v>0.50501842069591552</v>
      </c>
      <c r="J178" s="6">
        <f t="shared" si="18"/>
        <v>33.555630532574924</v>
      </c>
      <c r="K178" s="6">
        <v>70</v>
      </c>
      <c r="L178" s="6">
        <v>30</v>
      </c>
    </row>
    <row r="179" spans="2:12" x14ac:dyDescent="0.35">
      <c r="B179" s="5">
        <v>45729</v>
      </c>
      <c r="C179" s="6">
        <v>193.89</v>
      </c>
      <c r="D179" s="6">
        <f t="shared" si="14"/>
        <v>-5</v>
      </c>
      <c r="E179" s="6">
        <f t="shared" si="15"/>
        <v>0</v>
      </c>
      <c r="F179" s="6">
        <f t="shared" si="16"/>
        <v>5</v>
      </c>
      <c r="G179" s="6">
        <f t="shared" si="19"/>
        <v>1.0395485251333918</v>
      </c>
      <c r="H179" s="6">
        <f t="shared" si="20"/>
        <v>2.4155797032699624</v>
      </c>
      <c r="I179" s="6">
        <f t="shared" si="17"/>
        <v>0.43035157305145361</v>
      </c>
      <c r="J179" s="6">
        <f t="shared" si="18"/>
        <v>30.08711852103319</v>
      </c>
      <c r="K179" s="6">
        <v>70</v>
      </c>
      <c r="L179" s="6">
        <v>30</v>
      </c>
    </row>
    <row r="180" spans="2:12" x14ac:dyDescent="0.35">
      <c r="B180" s="5">
        <v>45730</v>
      </c>
      <c r="C180" s="6">
        <v>197.95</v>
      </c>
      <c r="D180" s="6">
        <f t="shared" si="14"/>
        <v>4.0600000000000023</v>
      </c>
      <c r="E180" s="6">
        <f t="shared" si="15"/>
        <v>4.0600000000000023</v>
      </c>
      <c r="F180" s="6">
        <f t="shared" si="16"/>
        <v>0</v>
      </c>
      <c r="G180" s="6">
        <f t="shared" si="19"/>
        <v>1.2552950590524354</v>
      </c>
      <c r="H180" s="6">
        <f t="shared" si="20"/>
        <v>2.2430382958935366</v>
      </c>
      <c r="I180" s="6">
        <f t="shared" si="17"/>
        <v>0.55964049358879808</v>
      </c>
      <c r="J180" s="6">
        <f t="shared" si="18"/>
        <v>35.882659875099932</v>
      </c>
      <c r="K180" s="6">
        <v>70</v>
      </c>
      <c r="L180" s="6">
        <v>30</v>
      </c>
    </row>
    <row r="181" spans="2:12" x14ac:dyDescent="0.35">
      <c r="B181" s="5">
        <v>45733</v>
      </c>
      <c r="C181" s="6">
        <v>195.74</v>
      </c>
      <c r="D181" s="6">
        <f t="shared" si="14"/>
        <v>-2.2099999999999795</v>
      </c>
      <c r="E181" s="6">
        <f t="shared" si="15"/>
        <v>0</v>
      </c>
      <c r="F181" s="6">
        <f t="shared" si="16"/>
        <v>2.2099999999999795</v>
      </c>
      <c r="G181" s="6">
        <f t="shared" si="19"/>
        <v>1.1656311262629759</v>
      </c>
      <c r="H181" s="6">
        <f t="shared" si="20"/>
        <v>2.2406784176154253</v>
      </c>
      <c r="I181" s="6">
        <f t="shared" si="17"/>
        <v>0.52021348404982803</v>
      </c>
      <c r="J181" s="6">
        <f t="shared" si="18"/>
        <v>34.219765151930261</v>
      </c>
      <c r="K181" s="6">
        <v>70</v>
      </c>
      <c r="L181" s="6">
        <v>30</v>
      </c>
    </row>
    <row r="182" spans="2:12" x14ac:dyDescent="0.35">
      <c r="B182" s="5">
        <v>45734</v>
      </c>
      <c r="C182" s="6">
        <v>192.82</v>
      </c>
      <c r="D182" s="6">
        <f t="shared" si="14"/>
        <v>-2.9200000000000159</v>
      </c>
      <c r="E182" s="6">
        <f t="shared" si="15"/>
        <v>0</v>
      </c>
      <c r="F182" s="6">
        <f t="shared" si="16"/>
        <v>2.9200000000000159</v>
      </c>
      <c r="G182" s="6">
        <f t="shared" si="19"/>
        <v>1.0823717601013347</v>
      </c>
      <c r="H182" s="6">
        <f t="shared" si="20"/>
        <v>2.2892013877857531</v>
      </c>
      <c r="I182" s="6">
        <f t="shared" si="17"/>
        <v>0.47281631309347877</v>
      </c>
      <c r="J182" s="6">
        <f t="shared" si="18"/>
        <v>32.102870459139837</v>
      </c>
      <c r="K182" s="6">
        <v>70</v>
      </c>
      <c r="L182" s="6">
        <v>30</v>
      </c>
    </row>
    <row r="183" spans="2:12" x14ac:dyDescent="0.35">
      <c r="B183" s="5">
        <v>45735</v>
      </c>
      <c r="C183" s="6">
        <v>195.54</v>
      </c>
      <c r="D183" s="6">
        <f t="shared" si="14"/>
        <v>2.7199999999999989</v>
      </c>
      <c r="E183" s="6">
        <f t="shared" si="15"/>
        <v>2.7199999999999989</v>
      </c>
      <c r="F183" s="6">
        <f t="shared" si="16"/>
        <v>0</v>
      </c>
      <c r="G183" s="6">
        <f t="shared" si="19"/>
        <v>1.1993452058083822</v>
      </c>
      <c r="H183" s="6">
        <f t="shared" si="20"/>
        <v>2.1256870029439137</v>
      </c>
      <c r="I183" s="6">
        <f t="shared" si="17"/>
        <v>0.5642153356290841</v>
      </c>
      <c r="J183" s="6">
        <f t="shared" si="18"/>
        <v>36.070183099321952</v>
      </c>
      <c r="K183" s="6">
        <v>70</v>
      </c>
      <c r="L183" s="6">
        <v>30</v>
      </c>
    </row>
    <row r="184" spans="2:12" x14ac:dyDescent="0.35">
      <c r="B184" s="5">
        <v>45736</v>
      </c>
      <c r="C184" s="6">
        <v>194.95</v>
      </c>
      <c r="D184" s="6">
        <f t="shared" si="14"/>
        <v>-0.59000000000000341</v>
      </c>
      <c r="E184" s="6">
        <f t="shared" si="15"/>
        <v>0</v>
      </c>
      <c r="F184" s="6">
        <f t="shared" si="16"/>
        <v>0.59000000000000341</v>
      </c>
      <c r="G184" s="6">
        <f t="shared" si="19"/>
        <v>1.1136776911077835</v>
      </c>
      <c r="H184" s="6">
        <f t="shared" si="20"/>
        <v>2.0159950741622059</v>
      </c>
      <c r="I184" s="6">
        <f t="shared" si="17"/>
        <v>0.55242083940636533</v>
      </c>
      <c r="J184" s="6">
        <f t="shared" si="18"/>
        <v>35.584477184524729</v>
      </c>
      <c r="K184" s="6">
        <v>70</v>
      </c>
      <c r="L184" s="6">
        <v>30</v>
      </c>
    </row>
    <row r="185" spans="2:12" x14ac:dyDescent="0.35">
      <c r="B185" s="5">
        <v>45737</v>
      </c>
      <c r="C185" s="6">
        <v>196.21</v>
      </c>
      <c r="D185" s="6">
        <f t="shared" si="14"/>
        <v>1.2600000000000193</v>
      </c>
      <c r="E185" s="6">
        <f t="shared" si="15"/>
        <v>1.2600000000000193</v>
      </c>
      <c r="F185" s="6">
        <f t="shared" si="16"/>
        <v>0</v>
      </c>
      <c r="G185" s="6">
        <f t="shared" si="19"/>
        <v>1.1241292846000861</v>
      </c>
      <c r="H185" s="6">
        <f t="shared" si="20"/>
        <v>1.8719954260077627</v>
      </c>
      <c r="I185" s="6">
        <f t="shared" si="17"/>
        <v>0.60049787995338011</v>
      </c>
      <c r="J185" s="6">
        <f t="shared" si="18"/>
        <v>37.519442385695115</v>
      </c>
      <c r="K185" s="6">
        <v>70</v>
      </c>
      <c r="L185" s="6">
        <v>30</v>
      </c>
    </row>
    <row r="186" spans="2:12" x14ac:dyDescent="0.35">
      <c r="B186" s="5">
        <v>45740</v>
      </c>
      <c r="C186" s="6">
        <v>203.26</v>
      </c>
      <c r="D186" s="6">
        <f t="shared" si="14"/>
        <v>7.0499999999999829</v>
      </c>
      <c r="E186" s="6">
        <f t="shared" si="15"/>
        <v>7.0499999999999829</v>
      </c>
      <c r="F186" s="6">
        <f t="shared" si="16"/>
        <v>0</v>
      </c>
      <c r="G186" s="6">
        <f t="shared" si="19"/>
        <v>1.5474057642715073</v>
      </c>
      <c r="H186" s="6">
        <f t="shared" si="20"/>
        <v>1.7382814670072082</v>
      </c>
      <c r="I186" s="6">
        <f t="shared" si="17"/>
        <v>0.89019286786487417</v>
      </c>
      <c r="J186" s="6">
        <f t="shared" si="18"/>
        <v>47.095345824176079</v>
      </c>
      <c r="K186" s="6">
        <v>70</v>
      </c>
      <c r="L186" s="6">
        <v>30</v>
      </c>
    </row>
    <row r="187" spans="2:12" x14ac:dyDescent="0.35">
      <c r="B187" s="5">
        <v>45741</v>
      </c>
      <c r="C187" s="6">
        <v>205.71</v>
      </c>
      <c r="D187" s="6">
        <f t="shared" si="14"/>
        <v>2.4500000000000171</v>
      </c>
      <c r="E187" s="6">
        <f t="shared" si="15"/>
        <v>2.4500000000000171</v>
      </c>
      <c r="F187" s="6">
        <f t="shared" si="16"/>
        <v>0</v>
      </c>
      <c r="G187" s="6">
        <f t="shared" si="19"/>
        <v>1.611876781109258</v>
      </c>
      <c r="H187" s="6">
        <f t="shared" si="20"/>
        <v>1.6141185050781217</v>
      </c>
      <c r="I187" s="6">
        <f t="shared" si="17"/>
        <v>0.99861117757970619</v>
      </c>
      <c r="J187" s="6">
        <f t="shared" si="18"/>
        <v>49.965255312392088</v>
      </c>
      <c r="K187" s="6">
        <v>70</v>
      </c>
      <c r="L187" s="6">
        <v>30</v>
      </c>
    </row>
    <row r="188" spans="2:12" x14ac:dyDescent="0.35">
      <c r="B188" s="5">
        <v>45742</v>
      </c>
      <c r="C188" s="6">
        <v>201.13</v>
      </c>
      <c r="D188" s="6">
        <f t="shared" si="14"/>
        <v>-4.5800000000000125</v>
      </c>
      <c r="E188" s="6">
        <f t="shared" si="15"/>
        <v>0</v>
      </c>
      <c r="F188" s="6">
        <f t="shared" si="16"/>
        <v>4.5800000000000125</v>
      </c>
      <c r="G188" s="6">
        <f t="shared" si="19"/>
        <v>1.4967427253157395</v>
      </c>
      <c r="H188" s="6">
        <f t="shared" si="20"/>
        <v>1.8259671832868281</v>
      </c>
      <c r="I188" s="6">
        <f t="shared" si="17"/>
        <v>0.81969858988458444</v>
      </c>
      <c r="J188" s="6">
        <f t="shared" si="18"/>
        <v>45.045844099740407</v>
      </c>
      <c r="K188" s="6">
        <v>70</v>
      </c>
      <c r="L188" s="6">
        <v>30</v>
      </c>
    </row>
    <row r="189" spans="2:12" x14ac:dyDescent="0.35">
      <c r="B189" s="5">
        <v>45743</v>
      </c>
      <c r="C189" s="6">
        <v>201.36</v>
      </c>
      <c r="D189" s="6">
        <f t="shared" si="14"/>
        <v>0.23000000000001819</v>
      </c>
      <c r="E189" s="6">
        <f t="shared" si="15"/>
        <v>0.23000000000001819</v>
      </c>
      <c r="F189" s="6">
        <f t="shared" si="16"/>
        <v>0</v>
      </c>
      <c r="G189" s="6">
        <f t="shared" si="19"/>
        <v>1.4062611020789022</v>
      </c>
      <c r="H189" s="6">
        <f t="shared" si="20"/>
        <v>1.6955409559091976</v>
      </c>
      <c r="I189" s="6">
        <f t="shared" si="17"/>
        <v>0.82938787009413451</v>
      </c>
      <c r="J189" s="6">
        <f t="shared" si="18"/>
        <v>45.336906604254288</v>
      </c>
      <c r="K189" s="6">
        <v>70</v>
      </c>
      <c r="L189" s="6">
        <v>30</v>
      </c>
    </row>
    <row r="190" spans="2:12" x14ac:dyDescent="0.35">
      <c r="B190" s="5">
        <v>45744</v>
      </c>
      <c r="C190" s="6">
        <v>192.72</v>
      </c>
      <c r="D190" s="6">
        <f t="shared" si="14"/>
        <v>-8.6400000000000148</v>
      </c>
      <c r="E190" s="6">
        <f t="shared" si="15"/>
        <v>0</v>
      </c>
      <c r="F190" s="6">
        <f t="shared" si="16"/>
        <v>8.6400000000000148</v>
      </c>
      <c r="G190" s="6">
        <f t="shared" si="19"/>
        <v>1.3058138805018378</v>
      </c>
      <c r="H190" s="6">
        <f t="shared" si="20"/>
        <v>2.1915737447728274</v>
      </c>
      <c r="I190" s="6">
        <f t="shared" si="17"/>
        <v>0.59583387673646127</v>
      </c>
      <c r="J190" s="6">
        <f t="shared" si="18"/>
        <v>37.336835959076353</v>
      </c>
      <c r="K190" s="6">
        <v>70</v>
      </c>
      <c r="L190" s="6">
        <v>30</v>
      </c>
    </row>
    <row r="191" spans="2:12" x14ac:dyDescent="0.35">
      <c r="B191" s="5">
        <v>45747</v>
      </c>
      <c r="C191" s="6">
        <v>190.26</v>
      </c>
      <c r="D191" s="6">
        <f t="shared" si="14"/>
        <v>-2.460000000000008</v>
      </c>
      <c r="E191" s="6">
        <f t="shared" si="15"/>
        <v>0</v>
      </c>
      <c r="F191" s="6">
        <f t="shared" si="16"/>
        <v>2.460000000000008</v>
      </c>
      <c r="G191" s="6">
        <f t="shared" si="19"/>
        <v>1.2125414604659923</v>
      </c>
      <c r="H191" s="6">
        <f t="shared" si="20"/>
        <v>2.210747048717626</v>
      </c>
      <c r="I191" s="6">
        <f t="shared" si="17"/>
        <v>0.54847589242258343</v>
      </c>
      <c r="J191" s="6">
        <f t="shared" si="18"/>
        <v>35.420370126944334</v>
      </c>
      <c r="K191" s="6">
        <v>70</v>
      </c>
      <c r="L191" s="6">
        <v>30</v>
      </c>
    </row>
  </sheetData>
  <mergeCells count="1">
    <mergeCell ref="B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49C3-1937-45A3-A4AE-4BE93658A075}">
  <dimension ref="B2:M191"/>
  <sheetViews>
    <sheetView zoomScale="80" workbookViewId="0">
      <selection activeCell="J17" sqref="J17"/>
    </sheetView>
  </sheetViews>
  <sheetFormatPr defaultRowHeight="14.5" x14ac:dyDescent="0.35"/>
  <cols>
    <col min="2" max="2" width="10.54296875" bestFit="1" customWidth="1"/>
    <col min="4" max="4" width="9.6328125" style="1" bestFit="1" customWidth="1"/>
    <col min="5" max="5" width="8.7265625" style="1"/>
    <col min="6" max="6" width="10.90625" style="1" bestFit="1" customWidth="1"/>
    <col min="7" max="7" width="10.7265625" style="1" bestFit="1" customWidth="1"/>
    <col min="8" max="13" width="8.7265625" style="1"/>
  </cols>
  <sheetData>
    <row r="2" spans="2:13" x14ac:dyDescent="0.35">
      <c r="B2" s="18" t="s">
        <v>11</v>
      </c>
      <c r="C2" s="18"/>
      <c r="D2" s="18"/>
      <c r="E2" s="18"/>
      <c r="F2" s="18"/>
      <c r="G2" s="18"/>
    </row>
    <row r="3" spans="2:13" s="10" customFormat="1" x14ac:dyDescent="0.35">
      <c r="B3" s="4" t="s">
        <v>2</v>
      </c>
      <c r="C3" s="4" t="s">
        <v>3</v>
      </c>
      <c r="D3" s="4" t="s">
        <v>28</v>
      </c>
      <c r="E3" s="4" t="s">
        <v>29</v>
      </c>
      <c r="F3" s="4" t="s">
        <v>30</v>
      </c>
      <c r="G3" s="4" t="s">
        <v>31</v>
      </c>
      <c r="H3" s="2"/>
      <c r="I3" s="2"/>
      <c r="J3" s="2"/>
      <c r="K3" s="2"/>
      <c r="L3" s="2"/>
      <c r="M3" s="2"/>
    </row>
    <row r="4" spans="2:13" x14ac:dyDescent="0.35">
      <c r="B4" s="5">
        <v>45474</v>
      </c>
      <c r="C4" s="6">
        <v>197.2</v>
      </c>
      <c r="D4" s="6"/>
      <c r="E4" s="6"/>
      <c r="F4" s="6"/>
      <c r="G4" s="6"/>
    </row>
    <row r="5" spans="2:13" x14ac:dyDescent="0.35">
      <c r="B5" s="5">
        <v>45475</v>
      </c>
      <c r="C5" s="6">
        <v>200</v>
      </c>
      <c r="D5" s="6"/>
      <c r="E5" s="6"/>
      <c r="F5" s="6"/>
      <c r="G5" s="6"/>
    </row>
    <row r="6" spans="2:13" x14ac:dyDescent="0.35">
      <c r="B6" s="5">
        <v>45476</v>
      </c>
      <c r="C6" s="6">
        <v>197.59</v>
      </c>
      <c r="D6" s="6"/>
      <c r="E6" s="6"/>
      <c r="F6" s="6"/>
      <c r="G6" s="6"/>
    </row>
    <row r="7" spans="2:13" x14ac:dyDescent="0.35">
      <c r="B7" s="5">
        <v>45478</v>
      </c>
      <c r="C7" s="6">
        <v>200</v>
      </c>
      <c r="D7" s="6"/>
      <c r="E7" s="6"/>
      <c r="F7" s="6"/>
      <c r="G7" s="6"/>
    </row>
    <row r="8" spans="2:13" x14ac:dyDescent="0.35">
      <c r="B8" s="5">
        <v>45481</v>
      </c>
      <c r="C8" s="6">
        <v>199.29</v>
      </c>
      <c r="D8" s="6"/>
      <c r="E8" s="6"/>
      <c r="F8" s="6"/>
      <c r="G8" s="6"/>
    </row>
    <row r="9" spans="2:13" x14ac:dyDescent="0.35">
      <c r="B9" s="5">
        <v>45482</v>
      </c>
      <c r="C9" s="6">
        <v>199.34</v>
      </c>
      <c r="D9" s="6"/>
      <c r="E9" s="6"/>
      <c r="F9" s="6"/>
      <c r="G9" s="6"/>
    </row>
    <row r="10" spans="2:13" x14ac:dyDescent="0.35">
      <c r="B10" s="5">
        <v>45483</v>
      </c>
      <c r="C10" s="6">
        <v>199.79</v>
      </c>
      <c r="D10" s="6"/>
      <c r="E10" s="6"/>
      <c r="F10" s="6"/>
      <c r="G10" s="6"/>
    </row>
    <row r="11" spans="2:13" x14ac:dyDescent="0.35">
      <c r="B11" s="5">
        <v>45484</v>
      </c>
      <c r="C11" s="6">
        <v>195.05</v>
      </c>
      <c r="D11" s="6"/>
      <c r="E11" s="6"/>
      <c r="F11" s="6"/>
      <c r="G11" s="6"/>
    </row>
    <row r="12" spans="2:13" x14ac:dyDescent="0.35">
      <c r="B12" s="5">
        <v>45485</v>
      </c>
      <c r="C12" s="6">
        <v>194.49</v>
      </c>
      <c r="D12" s="6"/>
      <c r="E12" s="6"/>
      <c r="F12" s="6"/>
      <c r="G12" s="6"/>
    </row>
    <row r="13" spans="2:13" x14ac:dyDescent="0.35">
      <c r="B13" s="5">
        <v>45488</v>
      </c>
      <c r="C13" s="6">
        <v>192.72</v>
      </c>
      <c r="D13" s="6"/>
      <c r="E13" s="6"/>
      <c r="F13" s="6"/>
      <c r="G13" s="6"/>
    </row>
    <row r="14" spans="2:13" x14ac:dyDescent="0.35">
      <c r="B14" s="5">
        <v>45489</v>
      </c>
      <c r="C14" s="6">
        <v>193.02</v>
      </c>
      <c r="D14" s="6"/>
      <c r="E14" s="6"/>
      <c r="F14" s="6"/>
      <c r="G14" s="6"/>
    </row>
    <row r="15" spans="2:13" x14ac:dyDescent="0.35">
      <c r="B15" s="5">
        <v>45490</v>
      </c>
      <c r="C15" s="6">
        <v>187.93</v>
      </c>
      <c r="D15" s="6"/>
      <c r="E15" s="6"/>
      <c r="F15" s="6"/>
      <c r="G15" s="6"/>
    </row>
    <row r="16" spans="2:13" x14ac:dyDescent="0.35">
      <c r="B16" s="5">
        <v>45491</v>
      </c>
      <c r="C16" s="6">
        <v>183.75</v>
      </c>
      <c r="D16" s="6"/>
      <c r="E16" s="6"/>
      <c r="F16" s="6"/>
      <c r="G16" s="6"/>
    </row>
    <row r="17" spans="2:7" x14ac:dyDescent="0.35">
      <c r="B17" s="5">
        <v>45492</v>
      </c>
      <c r="C17" s="6">
        <v>183.13</v>
      </c>
      <c r="D17" s="6"/>
      <c r="E17" s="6"/>
      <c r="F17" s="6"/>
      <c r="G17" s="6"/>
    </row>
    <row r="18" spans="2:7" x14ac:dyDescent="0.35">
      <c r="B18" s="5">
        <v>45495</v>
      </c>
      <c r="C18" s="6">
        <v>182.55</v>
      </c>
      <c r="D18" s="6"/>
      <c r="E18" s="6"/>
      <c r="F18" s="6"/>
      <c r="G18" s="6"/>
    </row>
    <row r="19" spans="2:7" x14ac:dyDescent="0.35">
      <c r="B19" s="5">
        <v>45496</v>
      </c>
      <c r="C19" s="6">
        <v>186.41</v>
      </c>
      <c r="D19" s="6"/>
      <c r="E19" s="6"/>
      <c r="F19" s="6"/>
      <c r="G19" s="6"/>
    </row>
    <row r="20" spans="2:7" x14ac:dyDescent="0.35">
      <c r="B20" s="5">
        <v>45497</v>
      </c>
      <c r="C20" s="6">
        <v>180.83</v>
      </c>
      <c r="D20" s="6"/>
      <c r="E20" s="6"/>
      <c r="F20" s="6"/>
      <c r="G20" s="6"/>
    </row>
    <row r="21" spans="2:7" x14ac:dyDescent="0.35">
      <c r="B21" s="5">
        <v>45498</v>
      </c>
      <c r="C21" s="6">
        <v>179.85</v>
      </c>
      <c r="D21" s="6"/>
      <c r="E21" s="6"/>
      <c r="F21" s="6"/>
      <c r="G21" s="6"/>
    </row>
    <row r="22" spans="2:7" x14ac:dyDescent="0.35">
      <c r="B22" s="5">
        <v>45499</v>
      </c>
      <c r="C22" s="6">
        <v>182.5</v>
      </c>
      <c r="D22" s="6"/>
      <c r="E22" s="6"/>
      <c r="F22" s="6"/>
      <c r="G22" s="6"/>
    </row>
    <row r="23" spans="2:7" x14ac:dyDescent="0.35">
      <c r="B23" s="5">
        <v>45502</v>
      </c>
      <c r="C23" s="6">
        <v>183.2</v>
      </c>
      <c r="D23" s="6">
        <f>AVERAGE(C4:C23)</f>
        <v>190.93199999999996</v>
      </c>
      <c r="E23" s="6">
        <f>_xlfn.STDEV.S(C4:C23)</f>
        <v>7.5120153578678268</v>
      </c>
      <c r="F23" s="6">
        <f>D23+E23*2</f>
        <v>205.95603071573561</v>
      </c>
      <c r="G23" s="6">
        <f>D23+E23*-2</f>
        <v>175.90796928426431</v>
      </c>
    </row>
    <row r="24" spans="2:7" x14ac:dyDescent="0.35">
      <c r="B24" s="5">
        <v>45503</v>
      </c>
      <c r="C24" s="6">
        <v>181.71</v>
      </c>
      <c r="D24" s="6">
        <f t="shared" ref="D24:D87" si="0">AVERAGE(C5:C24)</f>
        <v>190.15749999999997</v>
      </c>
      <c r="E24" s="6">
        <f t="shared" ref="E24:E87" si="1">_xlfn.STDEV.S(C5:C24)</f>
        <v>7.6293669979542651</v>
      </c>
      <c r="F24" s="6">
        <f t="shared" ref="F24:F87" si="2">D24+E24*2</f>
        <v>205.4162339959085</v>
      </c>
      <c r="G24" s="6">
        <f t="shared" ref="G24:G87" si="3">D24+E24*-2</f>
        <v>174.89876600409144</v>
      </c>
    </row>
    <row r="25" spans="2:7" x14ac:dyDescent="0.35">
      <c r="B25" s="5">
        <v>45504</v>
      </c>
      <c r="C25" s="6">
        <v>186.98</v>
      </c>
      <c r="D25" s="6">
        <f t="shared" si="0"/>
        <v>189.50650000000002</v>
      </c>
      <c r="E25" s="6">
        <f t="shared" si="1"/>
        <v>7.2934117891639572</v>
      </c>
      <c r="F25" s="6">
        <f t="shared" si="2"/>
        <v>204.09332357832793</v>
      </c>
      <c r="G25" s="6">
        <f t="shared" si="3"/>
        <v>174.91967642167211</v>
      </c>
    </row>
    <row r="26" spans="2:7" x14ac:dyDescent="0.35">
      <c r="B26" s="5">
        <v>45505</v>
      </c>
      <c r="C26" s="6">
        <v>184.07</v>
      </c>
      <c r="D26" s="6">
        <f t="shared" si="0"/>
        <v>188.8305</v>
      </c>
      <c r="E26" s="6">
        <f t="shared" si="1"/>
        <v>7.129465525844874</v>
      </c>
      <c r="F26" s="6">
        <f t="shared" si="2"/>
        <v>203.08943105168976</v>
      </c>
      <c r="G26" s="6">
        <f t="shared" si="3"/>
        <v>174.57156894831024</v>
      </c>
    </row>
    <row r="27" spans="2:7" x14ac:dyDescent="0.35">
      <c r="B27" s="5">
        <v>45506</v>
      </c>
      <c r="C27" s="6">
        <v>167.9</v>
      </c>
      <c r="D27" s="6">
        <f t="shared" si="0"/>
        <v>187.22550000000001</v>
      </c>
      <c r="E27" s="6">
        <f t="shared" si="1"/>
        <v>8.037949119808582</v>
      </c>
      <c r="F27" s="6">
        <f t="shared" si="2"/>
        <v>203.30139823961719</v>
      </c>
      <c r="G27" s="6">
        <f t="shared" si="3"/>
        <v>171.14960176038284</v>
      </c>
    </row>
    <row r="28" spans="2:7" x14ac:dyDescent="0.35">
      <c r="B28" s="5">
        <v>45509</v>
      </c>
      <c r="C28" s="6">
        <v>161.02000000000001</v>
      </c>
      <c r="D28" s="6">
        <f t="shared" si="0"/>
        <v>185.31200000000001</v>
      </c>
      <c r="E28" s="6">
        <f t="shared" si="1"/>
        <v>9.4465541475798407</v>
      </c>
      <c r="F28" s="6">
        <f t="shared" si="2"/>
        <v>204.2051082951597</v>
      </c>
      <c r="G28" s="6">
        <f t="shared" si="3"/>
        <v>166.41889170484032</v>
      </c>
    </row>
    <row r="29" spans="2:7" x14ac:dyDescent="0.35">
      <c r="B29" s="5">
        <v>45510</v>
      </c>
      <c r="C29" s="6">
        <v>161.93</v>
      </c>
      <c r="D29" s="6">
        <f t="shared" si="0"/>
        <v>183.44149999999999</v>
      </c>
      <c r="E29" s="6">
        <f t="shared" si="1"/>
        <v>10.196666263771547</v>
      </c>
      <c r="F29" s="6">
        <f t="shared" si="2"/>
        <v>203.83483252754309</v>
      </c>
      <c r="G29" s="6">
        <f t="shared" si="3"/>
        <v>163.0481674724569</v>
      </c>
    </row>
    <row r="30" spans="2:7" x14ac:dyDescent="0.35">
      <c r="B30" s="5">
        <v>45511</v>
      </c>
      <c r="C30" s="6">
        <v>162.77000000000001</v>
      </c>
      <c r="D30" s="6">
        <f t="shared" si="0"/>
        <v>181.59049999999999</v>
      </c>
      <c r="E30" s="6">
        <f t="shared" si="1"/>
        <v>10.430172565055772</v>
      </c>
      <c r="F30" s="6">
        <f t="shared" si="2"/>
        <v>202.45084513011153</v>
      </c>
      <c r="G30" s="6">
        <f t="shared" si="3"/>
        <v>160.73015486988845</v>
      </c>
    </row>
    <row r="31" spans="2:7" x14ac:dyDescent="0.35">
      <c r="B31" s="5">
        <v>45512</v>
      </c>
      <c r="C31" s="6">
        <v>165.8</v>
      </c>
      <c r="D31" s="6">
        <f t="shared" si="0"/>
        <v>180.12799999999999</v>
      </c>
      <c r="E31" s="6">
        <f t="shared" si="1"/>
        <v>10.494071308676098</v>
      </c>
      <c r="F31" s="6">
        <f t="shared" si="2"/>
        <v>201.11614261735218</v>
      </c>
      <c r="G31" s="6">
        <f t="shared" si="3"/>
        <v>159.13985738264779</v>
      </c>
    </row>
    <row r="32" spans="2:7" x14ac:dyDescent="0.35">
      <c r="B32" s="5">
        <v>45513</v>
      </c>
      <c r="C32" s="6">
        <v>166.94</v>
      </c>
      <c r="D32" s="6">
        <f t="shared" si="0"/>
        <v>178.75050000000002</v>
      </c>
      <c r="E32" s="6">
        <f t="shared" si="1"/>
        <v>10.31629088537052</v>
      </c>
      <c r="F32" s="6">
        <f t="shared" si="2"/>
        <v>199.38308177074106</v>
      </c>
      <c r="G32" s="6">
        <f t="shared" si="3"/>
        <v>158.11791822925898</v>
      </c>
    </row>
    <row r="33" spans="2:7" x14ac:dyDescent="0.35">
      <c r="B33" s="5">
        <v>45516</v>
      </c>
      <c r="C33" s="6">
        <v>166.8</v>
      </c>
      <c r="D33" s="6">
        <f t="shared" si="0"/>
        <v>177.45450000000002</v>
      </c>
      <c r="E33" s="6">
        <f t="shared" si="1"/>
        <v>10.09472633293454</v>
      </c>
      <c r="F33" s="6">
        <f t="shared" si="2"/>
        <v>197.64395266586911</v>
      </c>
      <c r="G33" s="6">
        <f t="shared" si="3"/>
        <v>157.26504733413094</v>
      </c>
    </row>
    <row r="34" spans="2:7" x14ac:dyDescent="0.35">
      <c r="B34" s="5">
        <v>45517</v>
      </c>
      <c r="C34" s="6">
        <v>170.23</v>
      </c>
      <c r="D34" s="6">
        <f t="shared" si="0"/>
        <v>176.315</v>
      </c>
      <c r="E34" s="6">
        <f t="shared" si="1"/>
        <v>9.5148247211225137</v>
      </c>
      <c r="F34" s="6">
        <f t="shared" si="2"/>
        <v>195.34464944224501</v>
      </c>
      <c r="G34" s="6">
        <f t="shared" si="3"/>
        <v>157.28535055775498</v>
      </c>
    </row>
    <row r="35" spans="2:7" x14ac:dyDescent="0.35">
      <c r="B35" s="5">
        <v>45518</v>
      </c>
      <c r="C35" s="6">
        <v>170.1</v>
      </c>
      <c r="D35" s="6">
        <f t="shared" si="0"/>
        <v>175.42350000000002</v>
      </c>
      <c r="E35" s="6">
        <f t="shared" si="1"/>
        <v>9.1993376620848384</v>
      </c>
      <c r="F35" s="6">
        <f t="shared" si="2"/>
        <v>193.82217532416971</v>
      </c>
      <c r="G35" s="6">
        <f t="shared" si="3"/>
        <v>157.02482467583033</v>
      </c>
    </row>
    <row r="36" spans="2:7" x14ac:dyDescent="0.35">
      <c r="B36" s="5">
        <v>45519</v>
      </c>
      <c r="C36" s="6">
        <v>177.59</v>
      </c>
      <c r="D36" s="6">
        <f t="shared" si="0"/>
        <v>175.11550000000003</v>
      </c>
      <c r="E36" s="6">
        <f t="shared" si="1"/>
        <v>9.0069981417959522</v>
      </c>
      <c r="F36" s="6">
        <f t="shared" si="2"/>
        <v>193.12949628359192</v>
      </c>
      <c r="G36" s="6">
        <f t="shared" si="3"/>
        <v>157.10150371640813</v>
      </c>
    </row>
    <row r="37" spans="2:7" x14ac:dyDescent="0.35">
      <c r="B37" s="5">
        <v>45520</v>
      </c>
      <c r="C37" s="6">
        <v>177.06</v>
      </c>
      <c r="D37" s="6">
        <f t="shared" si="0"/>
        <v>174.81200000000004</v>
      </c>
      <c r="E37" s="6">
        <f t="shared" si="1"/>
        <v>8.8231183173583929</v>
      </c>
      <c r="F37" s="6">
        <f t="shared" si="2"/>
        <v>192.45823663471683</v>
      </c>
      <c r="G37" s="6">
        <f t="shared" si="3"/>
        <v>157.16576336528325</v>
      </c>
    </row>
    <row r="38" spans="2:7" x14ac:dyDescent="0.35">
      <c r="B38" s="5">
        <v>45523</v>
      </c>
      <c r="C38" s="6">
        <v>178.22</v>
      </c>
      <c r="D38" s="6">
        <f t="shared" si="0"/>
        <v>174.59550000000002</v>
      </c>
      <c r="E38" s="6">
        <f t="shared" si="1"/>
        <v>8.6751347479296683</v>
      </c>
      <c r="F38" s="6">
        <f t="shared" si="2"/>
        <v>191.94576949585934</v>
      </c>
      <c r="G38" s="6">
        <f t="shared" si="3"/>
        <v>157.24523050414069</v>
      </c>
    </row>
    <row r="39" spans="2:7" x14ac:dyDescent="0.35">
      <c r="B39" s="5">
        <v>45524</v>
      </c>
      <c r="C39" s="6">
        <v>178.88</v>
      </c>
      <c r="D39" s="6">
        <f t="shared" si="0"/>
        <v>174.21900000000002</v>
      </c>
      <c r="E39" s="6">
        <f t="shared" si="1"/>
        <v>8.2902630902320045</v>
      </c>
      <c r="F39" s="6">
        <f t="shared" si="2"/>
        <v>190.79952618046403</v>
      </c>
      <c r="G39" s="6">
        <f t="shared" si="3"/>
        <v>157.63847381953602</v>
      </c>
    </row>
    <row r="40" spans="2:7" x14ac:dyDescent="0.35">
      <c r="B40" s="5">
        <v>45525</v>
      </c>
      <c r="C40" s="6">
        <v>180.11</v>
      </c>
      <c r="D40" s="6">
        <f t="shared" si="0"/>
        <v>174.18300000000002</v>
      </c>
      <c r="E40" s="6">
        <f t="shared" si="1"/>
        <v>8.2615578370387741</v>
      </c>
      <c r="F40" s="6">
        <f t="shared" si="2"/>
        <v>190.70611567407758</v>
      </c>
      <c r="G40" s="6">
        <f t="shared" si="3"/>
        <v>157.65988432592246</v>
      </c>
    </row>
    <row r="41" spans="2:7" x14ac:dyDescent="0.35">
      <c r="B41" s="5">
        <v>45526</v>
      </c>
      <c r="C41" s="6">
        <v>176.13</v>
      </c>
      <c r="D41" s="6">
        <f t="shared" si="0"/>
        <v>173.99700000000001</v>
      </c>
      <c r="E41" s="6">
        <f t="shared" si="1"/>
        <v>8.1686094287828404</v>
      </c>
      <c r="F41" s="6">
        <f t="shared" si="2"/>
        <v>190.3342188575657</v>
      </c>
      <c r="G41" s="6">
        <f t="shared" si="3"/>
        <v>157.65978114243433</v>
      </c>
    </row>
    <row r="42" spans="2:7" x14ac:dyDescent="0.35">
      <c r="B42" s="5">
        <v>45527</v>
      </c>
      <c r="C42" s="6">
        <v>177.04</v>
      </c>
      <c r="D42" s="6">
        <f t="shared" si="0"/>
        <v>173.72399999999999</v>
      </c>
      <c r="E42" s="6">
        <f t="shared" si="1"/>
        <v>7.9580005423208462</v>
      </c>
      <c r="F42" s="6">
        <f t="shared" si="2"/>
        <v>189.64000108464168</v>
      </c>
      <c r="G42" s="6">
        <f t="shared" si="3"/>
        <v>157.8079989153583</v>
      </c>
    </row>
    <row r="43" spans="2:7" x14ac:dyDescent="0.35">
      <c r="B43" s="5">
        <v>45530</v>
      </c>
      <c r="C43" s="6">
        <v>175.5</v>
      </c>
      <c r="D43" s="6">
        <f t="shared" si="0"/>
        <v>173.339</v>
      </c>
      <c r="E43" s="6">
        <f t="shared" si="1"/>
        <v>7.6559601137386961</v>
      </c>
      <c r="F43" s="6">
        <f t="shared" si="2"/>
        <v>188.6509202274774</v>
      </c>
      <c r="G43" s="6">
        <f t="shared" si="3"/>
        <v>158.0270797725226</v>
      </c>
    </row>
    <row r="44" spans="2:7" x14ac:dyDescent="0.35">
      <c r="B44" s="5">
        <v>45531</v>
      </c>
      <c r="C44" s="6">
        <v>173.12</v>
      </c>
      <c r="D44" s="6">
        <f t="shared" si="0"/>
        <v>172.90949999999998</v>
      </c>
      <c r="E44" s="6">
        <f t="shared" si="1"/>
        <v>7.3982419497721459</v>
      </c>
      <c r="F44" s="6">
        <f t="shared" si="2"/>
        <v>187.70598389954426</v>
      </c>
      <c r="G44" s="6">
        <f t="shared" si="3"/>
        <v>158.1130161004557</v>
      </c>
    </row>
    <row r="45" spans="2:7" x14ac:dyDescent="0.35">
      <c r="B45" s="5">
        <v>45532</v>
      </c>
      <c r="C45" s="6">
        <v>170.8</v>
      </c>
      <c r="D45" s="6">
        <f t="shared" si="0"/>
        <v>172.10050000000001</v>
      </c>
      <c r="E45" s="6">
        <f t="shared" si="1"/>
        <v>6.6226369966557614</v>
      </c>
      <c r="F45" s="6">
        <f t="shared" si="2"/>
        <v>185.34577399331152</v>
      </c>
      <c r="G45" s="6">
        <f t="shared" si="3"/>
        <v>158.8552260066885</v>
      </c>
    </row>
    <row r="46" spans="2:7" x14ac:dyDescent="0.35">
      <c r="B46" s="5">
        <v>45533</v>
      </c>
      <c r="C46" s="6">
        <v>172.12</v>
      </c>
      <c r="D46" s="6">
        <f t="shared" si="0"/>
        <v>171.50299999999999</v>
      </c>
      <c r="E46" s="6">
        <f t="shared" si="1"/>
        <v>5.9952543513050447</v>
      </c>
      <c r="F46" s="6">
        <f t="shared" si="2"/>
        <v>183.49350870261009</v>
      </c>
      <c r="G46" s="6">
        <f t="shared" si="3"/>
        <v>159.51249129738989</v>
      </c>
    </row>
    <row r="47" spans="2:7" x14ac:dyDescent="0.35">
      <c r="B47" s="5">
        <v>45534</v>
      </c>
      <c r="C47" s="6">
        <v>178.5</v>
      </c>
      <c r="D47" s="6">
        <f t="shared" si="0"/>
        <v>172.03299999999999</v>
      </c>
      <c r="E47" s="6">
        <f t="shared" si="1"/>
        <v>6.127061715305131</v>
      </c>
      <c r="F47" s="6">
        <f t="shared" si="2"/>
        <v>184.28712343061025</v>
      </c>
      <c r="G47" s="6">
        <f t="shared" si="3"/>
        <v>159.77887656938972</v>
      </c>
    </row>
    <row r="48" spans="2:7" x14ac:dyDescent="0.35">
      <c r="B48" s="5">
        <v>45538</v>
      </c>
      <c r="C48" s="6">
        <v>176.25</v>
      </c>
      <c r="D48" s="6">
        <f t="shared" si="0"/>
        <v>172.7945</v>
      </c>
      <c r="E48" s="6">
        <f t="shared" si="1"/>
        <v>5.6109671508948455</v>
      </c>
      <c r="F48" s="6">
        <f t="shared" si="2"/>
        <v>184.0164343017897</v>
      </c>
      <c r="G48" s="6">
        <f t="shared" si="3"/>
        <v>161.5725656982103</v>
      </c>
    </row>
    <row r="49" spans="2:7" x14ac:dyDescent="0.35">
      <c r="B49" s="5">
        <v>45539</v>
      </c>
      <c r="C49" s="6">
        <v>173.33</v>
      </c>
      <c r="D49" s="6">
        <f t="shared" si="0"/>
        <v>173.36449999999999</v>
      </c>
      <c r="E49" s="6">
        <f t="shared" si="1"/>
        <v>4.9943520469046874</v>
      </c>
      <c r="F49" s="6">
        <f t="shared" si="2"/>
        <v>183.35320409380938</v>
      </c>
      <c r="G49" s="6">
        <f t="shared" si="3"/>
        <v>163.3757959061906</v>
      </c>
    </row>
    <row r="50" spans="2:7" x14ac:dyDescent="0.35">
      <c r="B50" s="5">
        <v>45540</v>
      </c>
      <c r="C50" s="6">
        <v>177.89</v>
      </c>
      <c r="D50" s="6">
        <f t="shared" si="0"/>
        <v>174.12049999999999</v>
      </c>
      <c r="E50" s="6">
        <f t="shared" si="1"/>
        <v>4.4172716930845777</v>
      </c>
      <c r="F50" s="6">
        <f t="shared" si="2"/>
        <v>182.95504338616914</v>
      </c>
      <c r="G50" s="6">
        <f t="shared" si="3"/>
        <v>165.28595661383085</v>
      </c>
    </row>
    <row r="51" spans="2:7" x14ac:dyDescent="0.35">
      <c r="B51" s="5">
        <v>45541</v>
      </c>
      <c r="C51" s="6">
        <v>171.39</v>
      </c>
      <c r="D51" s="6">
        <f t="shared" si="0"/>
        <v>174.4</v>
      </c>
      <c r="E51" s="6">
        <f t="shared" si="1"/>
        <v>4.0222800551559379</v>
      </c>
      <c r="F51" s="6">
        <f t="shared" si="2"/>
        <v>182.44456011031187</v>
      </c>
      <c r="G51" s="6">
        <f t="shared" si="3"/>
        <v>166.35543988968814</v>
      </c>
    </row>
    <row r="52" spans="2:7" x14ac:dyDescent="0.35">
      <c r="B52" s="5">
        <v>45544</v>
      </c>
      <c r="C52" s="6">
        <v>175.4</v>
      </c>
      <c r="D52" s="6">
        <f t="shared" si="0"/>
        <v>174.82300000000001</v>
      </c>
      <c r="E52" s="6">
        <f t="shared" si="1"/>
        <v>3.6213244160549585</v>
      </c>
      <c r="F52" s="6">
        <f t="shared" si="2"/>
        <v>182.06564883210993</v>
      </c>
      <c r="G52" s="6">
        <f t="shared" si="3"/>
        <v>167.58035116789009</v>
      </c>
    </row>
    <row r="53" spans="2:7" x14ac:dyDescent="0.35">
      <c r="B53" s="5">
        <v>45545</v>
      </c>
      <c r="C53" s="6">
        <v>179.55</v>
      </c>
      <c r="D53" s="6">
        <f t="shared" si="0"/>
        <v>175.4605</v>
      </c>
      <c r="E53" s="6">
        <f t="shared" si="1"/>
        <v>3.2364185452441117</v>
      </c>
      <c r="F53" s="6">
        <f t="shared" si="2"/>
        <v>181.93333709048821</v>
      </c>
      <c r="G53" s="6">
        <f t="shared" si="3"/>
        <v>168.98766290951178</v>
      </c>
    </row>
    <row r="54" spans="2:7" x14ac:dyDescent="0.35">
      <c r="B54" s="5">
        <v>45546</v>
      </c>
      <c r="C54" s="6">
        <v>184.52</v>
      </c>
      <c r="D54" s="6">
        <f t="shared" si="0"/>
        <v>176.17500000000001</v>
      </c>
      <c r="E54" s="6">
        <f t="shared" si="1"/>
        <v>3.5800610109473379</v>
      </c>
      <c r="F54" s="6">
        <f t="shared" si="2"/>
        <v>183.33512202189468</v>
      </c>
      <c r="G54" s="6">
        <f t="shared" si="3"/>
        <v>169.01487797810535</v>
      </c>
    </row>
    <row r="55" spans="2:7" x14ac:dyDescent="0.35">
      <c r="B55" s="5">
        <v>45547</v>
      </c>
      <c r="C55" s="6">
        <v>187</v>
      </c>
      <c r="D55" s="6">
        <f t="shared" si="0"/>
        <v>177.02</v>
      </c>
      <c r="E55" s="6">
        <f t="shared" si="1"/>
        <v>4.0361159025661504</v>
      </c>
      <c r="F55" s="6">
        <f t="shared" si="2"/>
        <v>185.09223180513231</v>
      </c>
      <c r="G55" s="6">
        <f t="shared" si="3"/>
        <v>168.94776819486771</v>
      </c>
    </row>
    <row r="56" spans="2:7" x14ac:dyDescent="0.35">
      <c r="B56" s="5">
        <v>45548</v>
      </c>
      <c r="C56" s="6">
        <v>186.49</v>
      </c>
      <c r="D56" s="6">
        <f t="shared" si="0"/>
        <v>177.465</v>
      </c>
      <c r="E56" s="6">
        <f t="shared" si="1"/>
        <v>4.5590274817056526</v>
      </c>
      <c r="F56" s="6">
        <f t="shared" si="2"/>
        <v>186.58305496341131</v>
      </c>
      <c r="G56" s="6">
        <f t="shared" si="3"/>
        <v>168.34694503658869</v>
      </c>
    </row>
    <row r="57" spans="2:7" x14ac:dyDescent="0.35">
      <c r="B57" s="5">
        <v>45551</v>
      </c>
      <c r="C57" s="6">
        <v>184.89</v>
      </c>
      <c r="D57" s="6">
        <f t="shared" si="0"/>
        <v>177.85649999999998</v>
      </c>
      <c r="E57" s="6">
        <f t="shared" si="1"/>
        <v>4.8493681357254648</v>
      </c>
      <c r="F57" s="6">
        <f t="shared" si="2"/>
        <v>187.55523627145092</v>
      </c>
      <c r="G57" s="6">
        <f t="shared" si="3"/>
        <v>168.15776372854904</v>
      </c>
    </row>
    <row r="58" spans="2:7" x14ac:dyDescent="0.35">
      <c r="B58" s="5">
        <v>45552</v>
      </c>
      <c r="C58" s="6">
        <v>186.88</v>
      </c>
      <c r="D58" s="6">
        <f t="shared" si="0"/>
        <v>178.28949999999998</v>
      </c>
      <c r="E58" s="6">
        <f t="shared" si="1"/>
        <v>5.253333252627125</v>
      </c>
      <c r="F58" s="6">
        <f t="shared" si="2"/>
        <v>188.79616650525423</v>
      </c>
      <c r="G58" s="6">
        <f t="shared" si="3"/>
        <v>167.78283349474572</v>
      </c>
    </row>
    <row r="59" spans="2:7" x14ac:dyDescent="0.35">
      <c r="B59" s="5">
        <v>45553</v>
      </c>
      <c r="C59" s="6">
        <v>186.43</v>
      </c>
      <c r="D59" s="6">
        <f t="shared" si="0"/>
        <v>178.667</v>
      </c>
      <c r="E59" s="6">
        <f t="shared" si="1"/>
        <v>5.5602992157276079</v>
      </c>
      <c r="F59" s="6">
        <f t="shared" si="2"/>
        <v>189.78759843145522</v>
      </c>
      <c r="G59" s="6">
        <f t="shared" si="3"/>
        <v>167.54640156854478</v>
      </c>
    </row>
    <row r="60" spans="2:7" x14ac:dyDescent="0.35">
      <c r="B60" s="5">
        <v>45554</v>
      </c>
      <c r="C60" s="6">
        <v>189.87</v>
      </c>
      <c r="D60" s="6">
        <f t="shared" si="0"/>
        <v>179.15499999999997</v>
      </c>
      <c r="E60" s="6">
        <f t="shared" si="1"/>
        <v>6.0960889101127789</v>
      </c>
      <c r="F60" s="6">
        <f t="shared" si="2"/>
        <v>191.34717782022554</v>
      </c>
      <c r="G60" s="6">
        <f t="shared" si="3"/>
        <v>166.96282217977441</v>
      </c>
    </row>
    <row r="61" spans="2:7" x14ac:dyDescent="0.35">
      <c r="B61" s="5">
        <v>45555</v>
      </c>
      <c r="C61" s="6">
        <v>191.6</v>
      </c>
      <c r="D61" s="6">
        <f t="shared" si="0"/>
        <v>179.92849999999996</v>
      </c>
      <c r="E61" s="6">
        <f t="shared" si="1"/>
        <v>6.6484863928408142</v>
      </c>
      <c r="F61" s="6">
        <f t="shared" si="2"/>
        <v>193.22547278568157</v>
      </c>
      <c r="G61" s="6">
        <f t="shared" si="3"/>
        <v>166.63152721431834</v>
      </c>
    </row>
    <row r="62" spans="2:7" x14ac:dyDescent="0.35">
      <c r="B62" s="5">
        <v>45558</v>
      </c>
      <c r="C62" s="6">
        <v>193.88</v>
      </c>
      <c r="D62" s="6">
        <f t="shared" si="0"/>
        <v>180.77049999999997</v>
      </c>
      <c r="E62" s="6">
        <f t="shared" si="1"/>
        <v>7.2980411755484074</v>
      </c>
      <c r="F62" s="6">
        <f t="shared" si="2"/>
        <v>195.36658235109678</v>
      </c>
      <c r="G62" s="6">
        <f t="shared" si="3"/>
        <v>166.17441764890316</v>
      </c>
    </row>
    <row r="63" spans="2:7" x14ac:dyDescent="0.35">
      <c r="B63" s="5">
        <v>45559</v>
      </c>
      <c r="C63" s="6">
        <v>193.96</v>
      </c>
      <c r="D63" s="6">
        <f t="shared" si="0"/>
        <v>181.69349999999997</v>
      </c>
      <c r="E63" s="6">
        <f t="shared" si="1"/>
        <v>7.7497465323576522</v>
      </c>
      <c r="F63" s="6">
        <f t="shared" si="2"/>
        <v>197.19299306471527</v>
      </c>
      <c r="G63" s="6">
        <f t="shared" si="3"/>
        <v>166.19400693528468</v>
      </c>
    </row>
    <row r="64" spans="2:7" x14ac:dyDescent="0.35">
      <c r="B64" s="5">
        <v>45560</v>
      </c>
      <c r="C64" s="6">
        <v>192.53</v>
      </c>
      <c r="D64" s="6">
        <f t="shared" si="0"/>
        <v>182.66400000000002</v>
      </c>
      <c r="E64" s="6">
        <f t="shared" si="1"/>
        <v>7.83447267563447</v>
      </c>
      <c r="F64" s="6">
        <f t="shared" si="2"/>
        <v>198.33294535126896</v>
      </c>
      <c r="G64" s="6">
        <f t="shared" si="3"/>
        <v>166.99505464873107</v>
      </c>
    </row>
    <row r="65" spans="2:7" x14ac:dyDescent="0.35">
      <c r="B65" s="5">
        <v>45561</v>
      </c>
      <c r="C65" s="6">
        <v>191.16</v>
      </c>
      <c r="D65" s="6">
        <f t="shared" si="0"/>
        <v>183.68199999999999</v>
      </c>
      <c r="E65" s="6">
        <f t="shared" si="1"/>
        <v>7.528546794840639</v>
      </c>
      <c r="F65" s="6">
        <f t="shared" si="2"/>
        <v>198.73909358968126</v>
      </c>
      <c r="G65" s="6">
        <f t="shared" si="3"/>
        <v>168.62490641031872</v>
      </c>
    </row>
    <row r="66" spans="2:7" x14ac:dyDescent="0.35">
      <c r="B66" s="5">
        <v>45562</v>
      </c>
      <c r="C66" s="6">
        <v>187.97</v>
      </c>
      <c r="D66" s="6">
        <f t="shared" si="0"/>
        <v>184.47449999999998</v>
      </c>
      <c r="E66" s="6">
        <f t="shared" si="1"/>
        <v>7.0675213216218138</v>
      </c>
      <c r="F66" s="6">
        <f t="shared" si="2"/>
        <v>198.6095426432436</v>
      </c>
      <c r="G66" s="6">
        <f t="shared" si="3"/>
        <v>170.33945735675636</v>
      </c>
    </row>
    <row r="67" spans="2:7" x14ac:dyDescent="0.35">
      <c r="B67" s="5">
        <v>45565</v>
      </c>
      <c r="C67" s="6">
        <v>186.33</v>
      </c>
      <c r="D67" s="6">
        <f t="shared" si="0"/>
        <v>184.86599999999999</v>
      </c>
      <c r="E67" s="6">
        <f t="shared" si="1"/>
        <v>6.9347715782212518</v>
      </c>
      <c r="F67" s="6">
        <f t="shared" si="2"/>
        <v>198.73554315644247</v>
      </c>
      <c r="G67" s="6">
        <f t="shared" si="3"/>
        <v>170.9964568435575</v>
      </c>
    </row>
    <row r="68" spans="2:7" x14ac:dyDescent="0.35">
      <c r="B68" s="5">
        <v>45566</v>
      </c>
      <c r="C68" s="6">
        <v>185.13</v>
      </c>
      <c r="D68" s="6">
        <f t="shared" si="0"/>
        <v>185.31</v>
      </c>
      <c r="E68" s="6">
        <f t="shared" si="1"/>
        <v>6.6317482016830462</v>
      </c>
      <c r="F68" s="6">
        <f t="shared" si="2"/>
        <v>198.57349640336611</v>
      </c>
      <c r="G68" s="6">
        <f t="shared" si="3"/>
        <v>172.0465035966339</v>
      </c>
    </row>
    <row r="69" spans="2:7" x14ac:dyDescent="0.35">
      <c r="B69" s="5">
        <v>45567</v>
      </c>
      <c r="C69" s="6">
        <v>184.76</v>
      </c>
      <c r="D69" s="6">
        <f t="shared" si="0"/>
        <v>185.88150000000002</v>
      </c>
      <c r="E69" s="6">
        <f t="shared" si="1"/>
        <v>6.0082025291745085</v>
      </c>
      <c r="F69" s="6">
        <f t="shared" si="2"/>
        <v>197.89790505834904</v>
      </c>
      <c r="G69" s="6">
        <f t="shared" si="3"/>
        <v>173.86509494165099</v>
      </c>
    </row>
    <row r="70" spans="2:7" x14ac:dyDescent="0.35">
      <c r="B70" s="5">
        <v>45568</v>
      </c>
      <c r="C70" s="6">
        <v>181.96</v>
      </c>
      <c r="D70" s="6">
        <f t="shared" si="0"/>
        <v>186.08499999999998</v>
      </c>
      <c r="E70" s="6">
        <f t="shared" si="1"/>
        <v>5.7881789700624919</v>
      </c>
      <c r="F70" s="6">
        <f t="shared" si="2"/>
        <v>197.66135794012496</v>
      </c>
      <c r="G70" s="6">
        <f t="shared" si="3"/>
        <v>174.508642059875</v>
      </c>
    </row>
    <row r="71" spans="2:7" x14ac:dyDescent="0.35">
      <c r="B71" s="5">
        <v>45569</v>
      </c>
      <c r="C71" s="6">
        <v>186.51</v>
      </c>
      <c r="D71" s="6">
        <f t="shared" si="0"/>
        <v>186.84100000000004</v>
      </c>
      <c r="E71" s="6">
        <f t="shared" si="1"/>
        <v>4.6417112316358846</v>
      </c>
      <c r="F71" s="6">
        <f t="shared" si="2"/>
        <v>196.1244224632718</v>
      </c>
      <c r="G71" s="6">
        <f t="shared" si="3"/>
        <v>177.55757753672827</v>
      </c>
    </row>
    <row r="72" spans="2:7" x14ac:dyDescent="0.35">
      <c r="B72" s="5">
        <v>45572</v>
      </c>
      <c r="C72" s="6">
        <v>180.8</v>
      </c>
      <c r="D72" s="6">
        <f t="shared" si="0"/>
        <v>187.11100000000002</v>
      </c>
      <c r="E72" s="6">
        <f t="shared" si="1"/>
        <v>4.0620410995873515</v>
      </c>
      <c r="F72" s="6">
        <f t="shared" si="2"/>
        <v>195.23508219917471</v>
      </c>
      <c r="G72" s="6">
        <f t="shared" si="3"/>
        <v>178.98691780082532</v>
      </c>
    </row>
    <row r="73" spans="2:7" x14ac:dyDescent="0.35">
      <c r="B73" s="5">
        <v>45573</v>
      </c>
      <c r="C73" s="6">
        <v>182.72</v>
      </c>
      <c r="D73" s="6">
        <f t="shared" si="0"/>
        <v>187.26949999999999</v>
      </c>
      <c r="E73" s="6">
        <f t="shared" si="1"/>
        <v>3.8052117653223139</v>
      </c>
      <c r="F73" s="6">
        <f t="shared" si="2"/>
        <v>194.87992353064462</v>
      </c>
      <c r="G73" s="6">
        <f t="shared" si="3"/>
        <v>179.65907646935537</v>
      </c>
    </row>
    <row r="74" spans="2:7" x14ac:dyDescent="0.35">
      <c r="B74" s="5">
        <v>45574</v>
      </c>
      <c r="C74" s="6">
        <v>185.17</v>
      </c>
      <c r="D74" s="6">
        <f t="shared" si="0"/>
        <v>187.30200000000002</v>
      </c>
      <c r="E74" s="6">
        <f t="shared" si="1"/>
        <v>3.783204712242894</v>
      </c>
      <c r="F74" s="6">
        <f t="shared" si="2"/>
        <v>194.8684094244858</v>
      </c>
      <c r="G74" s="6">
        <f t="shared" si="3"/>
        <v>179.73559057551424</v>
      </c>
    </row>
    <row r="75" spans="2:7" x14ac:dyDescent="0.35">
      <c r="B75" s="5">
        <v>45575</v>
      </c>
      <c r="C75" s="6">
        <v>186.65</v>
      </c>
      <c r="D75" s="6">
        <f t="shared" si="0"/>
        <v>187.28450000000004</v>
      </c>
      <c r="E75" s="6">
        <f t="shared" si="1"/>
        <v>3.7854840127157203</v>
      </c>
      <c r="F75" s="6">
        <f t="shared" si="2"/>
        <v>194.85546802543149</v>
      </c>
      <c r="G75" s="6">
        <f t="shared" si="3"/>
        <v>179.71353197456858</v>
      </c>
    </row>
    <row r="76" spans="2:7" x14ac:dyDescent="0.35">
      <c r="B76" s="5">
        <v>45576</v>
      </c>
      <c r="C76" s="6">
        <v>188.82</v>
      </c>
      <c r="D76" s="6">
        <f t="shared" si="0"/>
        <v>187.40100000000004</v>
      </c>
      <c r="E76" s="6">
        <f t="shared" si="1"/>
        <v>3.7955859404812506</v>
      </c>
      <c r="F76" s="6">
        <f t="shared" si="2"/>
        <v>194.99217188096253</v>
      </c>
      <c r="G76" s="6">
        <f t="shared" si="3"/>
        <v>179.80982811903755</v>
      </c>
    </row>
    <row r="77" spans="2:7" x14ac:dyDescent="0.35">
      <c r="B77" s="5">
        <v>45579</v>
      </c>
      <c r="C77" s="6">
        <v>187.54</v>
      </c>
      <c r="D77" s="6">
        <f t="shared" si="0"/>
        <v>187.53350000000003</v>
      </c>
      <c r="E77" s="6">
        <f t="shared" si="1"/>
        <v>3.7492880376777773</v>
      </c>
      <c r="F77" s="6">
        <f t="shared" si="2"/>
        <v>195.03207607535558</v>
      </c>
      <c r="G77" s="6">
        <f t="shared" si="3"/>
        <v>180.03492392464449</v>
      </c>
    </row>
    <row r="78" spans="2:7" x14ac:dyDescent="0.35">
      <c r="B78" s="5">
        <v>45580</v>
      </c>
      <c r="C78" s="6">
        <v>187.69</v>
      </c>
      <c r="D78" s="6">
        <f t="shared" si="0"/>
        <v>187.57400000000001</v>
      </c>
      <c r="E78" s="6">
        <f t="shared" si="1"/>
        <v>3.7462309480048703</v>
      </c>
      <c r="F78" s="6">
        <f t="shared" si="2"/>
        <v>195.06646189600974</v>
      </c>
      <c r="G78" s="6">
        <f t="shared" si="3"/>
        <v>180.08153810399028</v>
      </c>
    </row>
    <row r="79" spans="2:7" x14ac:dyDescent="0.35">
      <c r="B79" s="5">
        <v>45581</v>
      </c>
      <c r="C79" s="6">
        <v>186.89</v>
      </c>
      <c r="D79" s="6">
        <f t="shared" si="0"/>
        <v>187.59700000000001</v>
      </c>
      <c r="E79" s="6">
        <f t="shared" si="1"/>
        <v>3.7402449961973003</v>
      </c>
      <c r="F79" s="6">
        <f t="shared" si="2"/>
        <v>195.07748999239462</v>
      </c>
      <c r="G79" s="6">
        <f t="shared" si="3"/>
        <v>180.1165100076054</v>
      </c>
    </row>
    <row r="80" spans="2:7" x14ac:dyDescent="0.35">
      <c r="B80" s="5">
        <v>45582</v>
      </c>
      <c r="C80" s="6">
        <v>187.53</v>
      </c>
      <c r="D80" s="6">
        <f t="shared" si="0"/>
        <v>187.48000000000002</v>
      </c>
      <c r="E80" s="6">
        <f t="shared" si="1"/>
        <v>3.7018018372280896</v>
      </c>
      <c r="F80" s="6">
        <f t="shared" si="2"/>
        <v>194.8836036744562</v>
      </c>
      <c r="G80" s="6">
        <f t="shared" si="3"/>
        <v>180.07639632554384</v>
      </c>
    </row>
    <row r="81" spans="2:7" x14ac:dyDescent="0.35">
      <c r="B81" s="5">
        <v>45583</v>
      </c>
      <c r="C81" s="6">
        <v>188.99</v>
      </c>
      <c r="D81" s="6">
        <f t="shared" si="0"/>
        <v>187.34950000000003</v>
      </c>
      <c r="E81" s="6">
        <f t="shared" si="1"/>
        <v>3.5933307741747873</v>
      </c>
      <c r="F81" s="6">
        <f t="shared" si="2"/>
        <v>194.53616154834961</v>
      </c>
      <c r="G81" s="6">
        <f t="shared" si="3"/>
        <v>180.16283845165046</v>
      </c>
    </row>
    <row r="82" spans="2:7" x14ac:dyDescent="0.35">
      <c r="B82" s="5">
        <v>45586</v>
      </c>
      <c r="C82" s="6">
        <v>189.07</v>
      </c>
      <c r="D82" s="6">
        <f t="shared" si="0"/>
        <v>187.10900000000004</v>
      </c>
      <c r="E82" s="6">
        <f t="shared" si="1"/>
        <v>3.2805999130454295</v>
      </c>
      <c r="F82" s="6">
        <f t="shared" si="2"/>
        <v>193.67019982609091</v>
      </c>
      <c r="G82" s="6">
        <f t="shared" si="3"/>
        <v>180.54780017390917</v>
      </c>
    </row>
    <row r="83" spans="2:7" x14ac:dyDescent="0.35">
      <c r="B83" s="5">
        <v>45587</v>
      </c>
      <c r="C83" s="6">
        <v>189.7</v>
      </c>
      <c r="D83" s="6">
        <f t="shared" si="0"/>
        <v>186.89600000000002</v>
      </c>
      <c r="E83" s="6">
        <f t="shared" si="1"/>
        <v>2.9321635626094813</v>
      </c>
      <c r="F83" s="6">
        <f t="shared" si="2"/>
        <v>192.76032712521896</v>
      </c>
      <c r="G83" s="6">
        <f t="shared" si="3"/>
        <v>181.03167287478107</v>
      </c>
    </row>
    <row r="84" spans="2:7" x14ac:dyDescent="0.35">
      <c r="B84" s="5">
        <v>45588</v>
      </c>
      <c r="C84" s="6">
        <v>184.71</v>
      </c>
      <c r="D84" s="6">
        <f t="shared" si="0"/>
        <v>186.505</v>
      </c>
      <c r="E84" s="6">
        <f t="shared" si="1"/>
        <v>2.6490623961974462</v>
      </c>
      <c r="F84" s="6">
        <f t="shared" si="2"/>
        <v>191.8031247923949</v>
      </c>
      <c r="G84" s="6">
        <f t="shared" si="3"/>
        <v>181.20687520760509</v>
      </c>
    </row>
    <row r="85" spans="2:7" x14ac:dyDescent="0.35">
      <c r="B85" s="5">
        <v>45589</v>
      </c>
      <c r="C85" s="6">
        <v>186.38</v>
      </c>
      <c r="D85" s="6">
        <f t="shared" si="0"/>
        <v>186.26600000000002</v>
      </c>
      <c r="E85" s="6">
        <f t="shared" si="1"/>
        <v>2.4120015710913942</v>
      </c>
      <c r="F85" s="6">
        <f t="shared" si="2"/>
        <v>191.09000314218281</v>
      </c>
      <c r="G85" s="6">
        <f t="shared" si="3"/>
        <v>181.44199685781723</v>
      </c>
    </row>
    <row r="86" spans="2:7" x14ac:dyDescent="0.35">
      <c r="B86" s="5">
        <v>45590</v>
      </c>
      <c r="C86" s="6">
        <v>187.83</v>
      </c>
      <c r="D86" s="6">
        <f t="shared" si="0"/>
        <v>186.25899999999999</v>
      </c>
      <c r="E86" s="6">
        <f t="shared" si="1"/>
        <v>2.4069939758960732</v>
      </c>
      <c r="F86" s="6">
        <f t="shared" si="2"/>
        <v>191.07298795179213</v>
      </c>
      <c r="G86" s="6">
        <f t="shared" si="3"/>
        <v>181.44501204820784</v>
      </c>
    </row>
    <row r="87" spans="2:7" x14ac:dyDescent="0.35">
      <c r="B87" s="5">
        <v>45593</v>
      </c>
      <c r="C87" s="6">
        <v>188.39</v>
      </c>
      <c r="D87" s="6">
        <f t="shared" si="0"/>
        <v>186.36200000000002</v>
      </c>
      <c r="E87" s="6">
        <f t="shared" si="1"/>
        <v>2.4538125008797369</v>
      </c>
      <c r="F87" s="6">
        <f t="shared" si="2"/>
        <v>191.26962500175949</v>
      </c>
      <c r="G87" s="6">
        <f t="shared" si="3"/>
        <v>181.45437499824055</v>
      </c>
    </row>
    <row r="88" spans="2:7" x14ac:dyDescent="0.35">
      <c r="B88" s="5">
        <v>45594</v>
      </c>
      <c r="C88" s="6">
        <v>190.83</v>
      </c>
      <c r="D88" s="6">
        <f t="shared" ref="D88:D151" si="4">AVERAGE(C69:C88)</f>
        <v>186.64700000000002</v>
      </c>
      <c r="E88" s="6">
        <f t="shared" ref="E88:E151" si="5">_xlfn.STDEV.S(C69:C88)</f>
        <v>2.6280212688396714</v>
      </c>
      <c r="F88" s="6">
        <f t="shared" ref="F88:F151" si="6">D88+E88*2</f>
        <v>191.90304253767937</v>
      </c>
      <c r="G88" s="6">
        <f t="shared" ref="G88:G151" si="7">D88+E88*-2</f>
        <v>181.39095746232067</v>
      </c>
    </row>
    <row r="89" spans="2:7" x14ac:dyDescent="0.35">
      <c r="B89" s="5">
        <v>45595</v>
      </c>
      <c r="C89" s="6">
        <v>192.73</v>
      </c>
      <c r="D89" s="6">
        <f t="shared" si="4"/>
        <v>187.0455</v>
      </c>
      <c r="E89" s="6">
        <f t="shared" si="5"/>
        <v>2.9153811252155597</v>
      </c>
      <c r="F89" s="6">
        <f t="shared" si="6"/>
        <v>192.87626225043113</v>
      </c>
      <c r="G89" s="6">
        <f t="shared" si="7"/>
        <v>181.21473774956888</v>
      </c>
    </row>
    <row r="90" spans="2:7" x14ac:dyDescent="0.35">
      <c r="B90" s="5">
        <v>45596</v>
      </c>
      <c r="C90" s="6">
        <v>186.4</v>
      </c>
      <c r="D90" s="6">
        <f t="shared" si="4"/>
        <v>187.26749999999998</v>
      </c>
      <c r="E90" s="6">
        <f t="shared" si="5"/>
        <v>2.6661442196550413</v>
      </c>
      <c r="F90" s="6">
        <f t="shared" si="6"/>
        <v>192.59978843931006</v>
      </c>
      <c r="G90" s="6">
        <f t="shared" si="7"/>
        <v>181.93521156068991</v>
      </c>
    </row>
    <row r="91" spans="2:7" x14ac:dyDescent="0.35">
      <c r="B91" s="5">
        <v>45597</v>
      </c>
      <c r="C91" s="6">
        <v>197.93</v>
      </c>
      <c r="D91" s="6">
        <f t="shared" si="4"/>
        <v>187.83849999999998</v>
      </c>
      <c r="E91" s="6">
        <f t="shared" si="5"/>
        <v>3.5663076512210625</v>
      </c>
      <c r="F91" s="6">
        <f t="shared" si="6"/>
        <v>194.97111530244212</v>
      </c>
      <c r="G91" s="6">
        <f t="shared" si="7"/>
        <v>180.70588469755785</v>
      </c>
    </row>
    <row r="92" spans="2:7" x14ac:dyDescent="0.35">
      <c r="B92" s="5">
        <v>45600</v>
      </c>
      <c r="C92" s="6">
        <v>195.78</v>
      </c>
      <c r="D92" s="6">
        <f t="shared" si="4"/>
        <v>188.58750000000001</v>
      </c>
      <c r="E92" s="6">
        <f t="shared" si="5"/>
        <v>3.5832899834179157</v>
      </c>
      <c r="F92" s="6">
        <f t="shared" si="6"/>
        <v>195.75407996683583</v>
      </c>
      <c r="G92" s="6">
        <f t="shared" si="7"/>
        <v>181.42092003316418</v>
      </c>
    </row>
    <row r="93" spans="2:7" x14ac:dyDescent="0.35">
      <c r="B93" s="5">
        <v>45601</v>
      </c>
      <c r="C93" s="6">
        <v>199.5</v>
      </c>
      <c r="D93" s="6">
        <f t="shared" si="4"/>
        <v>189.42649999999998</v>
      </c>
      <c r="E93" s="6">
        <f t="shared" si="5"/>
        <v>4.0687257477650567</v>
      </c>
      <c r="F93" s="6">
        <f t="shared" si="6"/>
        <v>197.56395149553009</v>
      </c>
      <c r="G93" s="6">
        <f t="shared" si="7"/>
        <v>181.28904850446986</v>
      </c>
    </row>
    <row r="94" spans="2:7" x14ac:dyDescent="0.35">
      <c r="B94" s="5">
        <v>45602</v>
      </c>
      <c r="C94" s="6">
        <v>207.09</v>
      </c>
      <c r="D94" s="6">
        <f t="shared" si="4"/>
        <v>190.52250000000001</v>
      </c>
      <c r="E94" s="6">
        <f t="shared" si="5"/>
        <v>5.5459476671093642</v>
      </c>
      <c r="F94" s="6">
        <f t="shared" si="6"/>
        <v>201.61439533421873</v>
      </c>
      <c r="G94" s="6">
        <f t="shared" si="7"/>
        <v>179.43060466578129</v>
      </c>
    </row>
    <row r="95" spans="2:7" x14ac:dyDescent="0.35">
      <c r="B95" s="5">
        <v>45603</v>
      </c>
      <c r="C95" s="6">
        <v>210.05</v>
      </c>
      <c r="D95" s="6">
        <f t="shared" si="4"/>
        <v>191.69250000000002</v>
      </c>
      <c r="E95" s="6">
        <f t="shared" si="5"/>
        <v>6.9711517397735223</v>
      </c>
      <c r="F95" s="6">
        <f t="shared" si="6"/>
        <v>205.63480347954706</v>
      </c>
      <c r="G95" s="6">
        <f t="shared" si="7"/>
        <v>177.75019652045299</v>
      </c>
    </row>
    <row r="96" spans="2:7" x14ac:dyDescent="0.35">
      <c r="B96" s="5">
        <v>45604</v>
      </c>
      <c r="C96" s="6">
        <v>208.18</v>
      </c>
      <c r="D96" s="6">
        <f t="shared" si="4"/>
        <v>192.66050000000001</v>
      </c>
      <c r="E96" s="6">
        <f t="shared" si="5"/>
        <v>7.8411468515369913</v>
      </c>
      <c r="F96" s="6">
        <f t="shared" si="6"/>
        <v>208.34279370307399</v>
      </c>
      <c r="G96" s="6">
        <f t="shared" si="7"/>
        <v>176.97820629692603</v>
      </c>
    </row>
    <row r="97" spans="2:7" x14ac:dyDescent="0.35">
      <c r="B97" s="5">
        <v>45607</v>
      </c>
      <c r="C97" s="6">
        <v>206.84</v>
      </c>
      <c r="D97" s="6">
        <f t="shared" si="4"/>
        <v>193.62550000000002</v>
      </c>
      <c r="E97" s="6">
        <f t="shared" si="5"/>
        <v>8.3489750237600102</v>
      </c>
      <c r="F97" s="6">
        <f t="shared" si="6"/>
        <v>210.32345004752003</v>
      </c>
      <c r="G97" s="6">
        <f t="shared" si="7"/>
        <v>176.92754995248001</v>
      </c>
    </row>
    <row r="98" spans="2:7" x14ac:dyDescent="0.35">
      <c r="B98" s="5">
        <v>45608</v>
      </c>
      <c r="C98" s="6">
        <v>208.91</v>
      </c>
      <c r="D98" s="6">
        <f t="shared" si="4"/>
        <v>194.6865</v>
      </c>
      <c r="E98" s="6">
        <f t="shared" si="5"/>
        <v>8.8860436255844206</v>
      </c>
      <c r="F98" s="6">
        <f t="shared" si="6"/>
        <v>212.45858725116884</v>
      </c>
      <c r="G98" s="6">
        <f t="shared" si="7"/>
        <v>176.91441274883115</v>
      </c>
    </row>
    <row r="99" spans="2:7" x14ac:dyDescent="0.35">
      <c r="B99" s="5">
        <v>45609</v>
      </c>
      <c r="C99" s="6">
        <v>214.1</v>
      </c>
      <c r="D99" s="6">
        <f t="shared" si="4"/>
        <v>196.047</v>
      </c>
      <c r="E99" s="6">
        <f t="shared" si="5"/>
        <v>9.6773012223123676</v>
      </c>
      <c r="F99" s="6">
        <f t="shared" si="6"/>
        <v>215.40160244462473</v>
      </c>
      <c r="G99" s="6">
        <f t="shared" si="7"/>
        <v>176.69239755537527</v>
      </c>
    </row>
    <row r="100" spans="2:7" x14ac:dyDescent="0.35">
      <c r="B100" s="5">
        <v>45610</v>
      </c>
      <c r="C100" s="6">
        <v>211.48</v>
      </c>
      <c r="D100" s="6">
        <f t="shared" si="4"/>
        <v>197.24450000000002</v>
      </c>
      <c r="E100" s="6">
        <f t="shared" si="5"/>
        <v>10.042832204324162</v>
      </c>
      <c r="F100" s="6">
        <f t="shared" si="6"/>
        <v>217.33016440864833</v>
      </c>
      <c r="G100" s="6">
        <f t="shared" si="7"/>
        <v>177.1588355913517</v>
      </c>
    </row>
    <row r="101" spans="2:7" x14ac:dyDescent="0.35">
      <c r="B101" s="5">
        <v>45611</v>
      </c>
      <c r="C101" s="6">
        <v>202.61</v>
      </c>
      <c r="D101" s="6">
        <f t="shared" si="4"/>
        <v>197.9255</v>
      </c>
      <c r="E101" s="6">
        <f t="shared" si="5"/>
        <v>9.9146029859203679</v>
      </c>
      <c r="F101" s="6">
        <f t="shared" si="6"/>
        <v>217.75470597184074</v>
      </c>
      <c r="G101" s="6">
        <f t="shared" si="7"/>
        <v>178.09629402815926</v>
      </c>
    </row>
    <row r="102" spans="2:7" x14ac:dyDescent="0.35">
      <c r="B102" s="5">
        <v>45614</v>
      </c>
      <c r="C102" s="6">
        <v>201.7</v>
      </c>
      <c r="D102" s="6">
        <f t="shared" si="4"/>
        <v>198.55700000000002</v>
      </c>
      <c r="E102" s="6">
        <f t="shared" si="5"/>
        <v>9.721216135746328</v>
      </c>
      <c r="F102" s="6">
        <f t="shared" si="6"/>
        <v>217.99943227149268</v>
      </c>
      <c r="G102" s="6">
        <f t="shared" si="7"/>
        <v>179.11456772850735</v>
      </c>
    </row>
    <row r="103" spans="2:7" x14ac:dyDescent="0.35">
      <c r="B103" s="5">
        <v>45615</v>
      </c>
      <c r="C103" s="6">
        <v>204.61</v>
      </c>
      <c r="D103" s="6">
        <f t="shared" si="4"/>
        <v>199.30250000000001</v>
      </c>
      <c r="E103" s="6">
        <f t="shared" si="5"/>
        <v>9.5768794362695271</v>
      </c>
      <c r="F103" s="6">
        <f t="shared" si="6"/>
        <v>218.45625887253905</v>
      </c>
      <c r="G103" s="6">
        <f t="shared" si="7"/>
        <v>180.14874112746097</v>
      </c>
    </row>
    <row r="104" spans="2:7" x14ac:dyDescent="0.35">
      <c r="B104" s="5">
        <v>45616</v>
      </c>
      <c r="C104" s="6">
        <v>202.88</v>
      </c>
      <c r="D104" s="6">
        <f t="shared" si="4"/>
        <v>200.21100000000001</v>
      </c>
      <c r="E104" s="6">
        <f t="shared" si="5"/>
        <v>8.961807207313301</v>
      </c>
      <c r="F104" s="6">
        <f t="shared" si="6"/>
        <v>218.13461441462661</v>
      </c>
      <c r="G104" s="6">
        <f t="shared" si="7"/>
        <v>182.28738558537341</v>
      </c>
    </row>
    <row r="105" spans="2:7" x14ac:dyDescent="0.35">
      <c r="B105" s="5">
        <v>45617</v>
      </c>
      <c r="C105" s="6">
        <v>198.38</v>
      </c>
      <c r="D105" s="6">
        <f t="shared" si="4"/>
        <v>200.81100000000001</v>
      </c>
      <c r="E105" s="6">
        <f t="shared" si="5"/>
        <v>8.3691846424217076</v>
      </c>
      <c r="F105" s="6">
        <f t="shared" si="6"/>
        <v>217.54936928484341</v>
      </c>
      <c r="G105" s="6">
        <f t="shared" si="7"/>
        <v>184.07263071515661</v>
      </c>
    </row>
    <row r="106" spans="2:7" x14ac:dyDescent="0.35">
      <c r="B106" s="5">
        <v>45618</v>
      </c>
      <c r="C106" s="6">
        <v>197.12</v>
      </c>
      <c r="D106" s="6">
        <f t="shared" si="4"/>
        <v>201.27549999999999</v>
      </c>
      <c r="E106" s="6">
        <f t="shared" si="5"/>
        <v>7.8526686546676618</v>
      </c>
      <c r="F106" s="6">
        <f t="shared" si="6"/>
        <v>216.98083730933533</v>
      </c>
      <c r="G106" s="6">
        <f t="shared" si="7"/>
        <v>185.57016269066466</v>
      </c>
    </row>
    <row r="107" spans="2:7" x14ac:dyDescent="0.35">
      <c r="B107" s="5">
        <v>45621</v>
      </c>
      <c r="C107" s="6">
        <v>201.45</v>
      </c>
      <c r="D107" s="6">
        <f t="shared" si="4"/>
        <v>201.92849999999999</v>
      </c>
      <c r="E107" s="6">
        <f t="shared" si="5"/>
        <v>7.2441986044732793</v>
      </c>
      <c r="F107" s="6">
        <f t="shared" si="6"/>
        <v>216.41689720894655</v>
      </c>
      <c r="G107" s="6">
        <f t="shared" si="7"/>
        <v>187.44010279105342</v>
      </c>
    </row>
    <row r="108" spans="2:7" x14ac:dyDescent="0.35">
      <c r="B108" s="5">
        <v>45622</v>
      </c>
      <c r="C108" s="6">
        <v>207.86</v>
      </c>
      <c r="D108" s="6">
        <f t="shared" si="4"/>
        <v>202.78</v>
      </c>
      <c r="E108" s="6">
        <f t="shared" si="5"/>
        <v>6.8617735930373911</v>
      </c>
      <c r="F108" s="6">
        <f t="shared" si="6"/>
        <v>216.5035471860748</v>
      </c>
      <c r="G108" s="6">
        <f t="shared" si="7"/>
        <v>189.0564528139252</v>
      </c>
    </row>
    <row r="109" spans="2:7" x14ac:dyDescent="0.35">
      <c r="B109" s="5">
        <v>45623</v>
      </c>
      <c r="C109" s="6">
        <v>205.74</v>
      </c>
      <c r="D109" s="6">
        <f t="shared" si="4"/>
        <v>203.43049999999999</v>
      </c>
      <c r="E109" s="6">
        <f t="shared" si="5"/>
        <v>6.4640336722351224</v>
      </c>
      <c r="F109" s="6">
        <f t="shared" si="6"/>
        <v>216.35856734447023</v>
      </c>
      <c r="G109" s="6">
        <f t="shared" si="7"/>
        <v>190.50243265552976</v>
      </c>
    </row>
    <row r="110" spans="2:7" x14ac:dyDescent="0.35">
      <c r="B110" s="5">
        <v>45625</v>
      </c>
      <c r="C110" s="6">
        <v>207.89</v>
      </c>
      <c r="D110" s="6">
        <f t="shared" si="4"/>
        <v>204.505</v>
      </c>
      <c r="E110" s="6">
        <f t="shared" si="5"/>
        <v>5.1332204931776451</v>
      </c>
      <c r="F110" s="6">
        <f t="shared" si="6"/>
        <v>214.77144098635529</v>
      </c>
      <c r="G110" s="6">
        <f t="shared" si="7"/>
        <v>194.2385590136447</v>
      </c>
    </row>
    <row r="111" spans="2:7" x14ac:dyDescent="0.35">
      <c r="B111" s="5">
        <v>45628</v>
      </c>
      <c r="C111" s="6">
        <v>210.71</v>
      </c>
      <c r="D111" s="6">
        <f t="shared" si="4"/>
        <v>205.14399999999995</v>
      </c>
      <c r="E111" s="6">
        <f t="shared" si="5"/>
        <v>5.066682086772472</v>
      </c>
      <c r="F111" s="6">
        <f t="shared" si="6"/>
        <v>215.2773641735449</v>
      </c>
      <c r="G111" s="6">
        <f t="shared" si="7"/>
        <v>195.010635826455</v>
      </c>
    </row>
    <row r="112" spans="2:7" x14ac:dyDescent="0.35">
      <c r="B112" s="5">
        <v>45629</v>
      </c>
      <c r="C112" s="6">
        <v>213.44</v>
      </c>
      <c r="D112" s="6">
        <f t="shared" si="4"/>
        <v>206.02699999999999</v>
      </c>
      <c r="E112" s="6">
        <f t="shared" si="5"/>
        <v>4.8844512701557701</v>
      </c>
      <c r="F112" s="6">
        <f t="shared" si="6"/>
        <v>215.79590254031152</v>
      </c>
      <c r="G112" s="6">
        <f t="shared" si="7"/>
        <v>196.25809745968846</v>
      </c>
    </row>
    <row r="113" spans="2:7" x14ac:dyDescent="0.35">
      <c r="B113" s="5">
        <v>45630</v>
      </c>
      <c r="C113" s="6">
        <v>218.16</v>
      </c>
      <c r="D113" s="6">
        <f t="shared" si="4"/>
        <v>206.95999999999998</v>
      </c>
      <c r="E113" s="6">
        <f t="shared" si="5"/>
        <v>5.3335956075862327</v>
      </c>
      <c r="F113" s="6">
        <f t="shared" si="6"/>
        <v>217.62719121517245</v>
      </c>
      <c r="G113" s="6">
        <f t="shared" si="7"/>
        <v>196.29280878482751</v>
      </c>
    </row>
    <row r="114" spans="2:7" x14ac:dyDescent="0.35">
      <c r="B114" s="5">
        <v>45631</v>
      </c>
      <c r="C114" s="6">
        <v>220.55</v>
      </c>
      <c r="D114" s="6">
        <f t="shared" si="4"/>
        <v>207.63299999999998</v>
      </c>
      <c r="E114" s="6">
        <f t="shared" si="5"/>
        <v>6.1392191342993598</v>
      </c>
      <c r="F114" s="6">
        <f t="shared" si="6"/>
        <v>219.91143826859872</v>
      </c>
      <c r="G114" s="6">
        <f t="shared" si="7"/>
        <v>195.35456173140125</v>
      </c>
    </row>
    <row r="115" spans="2:7" x14ac:dyDescent="0.35">
      <c r="B115" s="5">
        <v>45632</v>
      </c>
      <c r="C115" s="6">
        <v>227.03</v>
      </c>
      <c r="D115" s="6">
        <f t="shared" si="4"/>
        <v>208.48199999999997</v>
      </c>
      <c r="E115" s="6">
        <f t="shared" si="5"/>
        <v>7.5117308959141758</v>
      </c>
      <c r="F115" s="6">
        <f t="shared" si="6"/>
        <v>223.50546179182831</v>
      </c>
      <c r="G115" s="6">
        <f t="shared" si="7"/>
        <v>193.45853820817163</v>
      </c>
    </row>
    <row r="116" spans="2:7" x14ac:dyDescent="0.35">
      <c r="B116" s="5">
        <v>45635</v>
      </c>
      <c r="C116" s="6">
        <v>226.09</v>
      </c>
      <c r="D116" s="6">
        <f t="shared" si="4"/>
        <v>209.3775</v>
      </c>
      <c r="E116" s="6">
        <f t="shared" si="5"/>
        <v>8.47910116574554</v>
      </c>
      <c r="F116" s="6">
        <f t="shared" si="6"/>
        <v>226.33570233149106</v>
      </c>
      <c r="G116" s="6">
        <f t="shared" si="7"/>
        <v>192.41929766850893</v>
      </c>
    </row>
    <row r="117" spans="2:7" x14ac:dyDescent="0.35">
      <c r="B117" s="5">
        <v>45636</v>
      </c>
      <c r="C117" s="6">
        <v>225.04</v>
      </c>
      <c r="D117" s="6">
        <f t="shared" si="4"/>
        <v>210.28750000000005</v>
      </c>
      <c r="E117" s="6">
        <f t="shared" si="5"/>
        <v>9.1430761119807862</v>
      </c>
      <c r="F117" s="6">
        <f t="shared" si="6"/>
        <v>228.57365222396163</v>
      </c>
      <c r="G117" s="6">
        <f t="shared" si="7"/>
        <v>192.00134777603847</v>
      </c>
    </row>
    <row r="118" spans="2:7" x14ac:dyDescent="0.35">
      <c r="B118" s="5">
        <v>45637</v>
      </c>
      <c r="C118" s="6">
        <v>230.26</v>
      </c>
      <c r="D118" s="6">
        <f t="shared" si="4"/>
        <v>211.35500000000002</v>
      </c>
      <c r="E118" s="6">
        <f t="shared" si="5"/>
        <v>10.163228610509245</v>
      </c>
      <c r="F118" s="6">
        <f t="shared" si="6"/>
        <v>231.68145722101852</v>
      </c>
      <c r="G118" s="6">
        <f t="shared" si="7"/>
        <v>191.02854277898152</v>
      </c>
    </row>
    <row r="119" spans="2:7" x14ac:dyDescent="0.35">
      <c r="B119" s="5">
        <v>45638</v>
      </c>
      <c r="C119" s="6">
        <v>228.97</v>
      </c>
      <c r="D119" s="6">
        <f t="shared" si="4"/>
        <v>212.0985</v>
      </c>
      <c r="E119" s="6">
        <f t="shared" si="5"/>
        <v>10.892369262832339</v>
      </c>
      <c r="F119" s="6">
        <f t="shared" si="6"/>
        <v>233.88323852566469</v>
      </c>
      <c r="G119" s="6">
        <f t="shared" si="7"/>
        <v>190.31376147433531</v>
      </c>
    </row>
    <row r="120" spans="2:7" x14ac:dyDescent="0.35">
      <c r="B120" s="5">
        <v>45639</v>
      </c>
      <c r="C120" s="6">
        <v>227.46</v>
      </c>
      <c r="D120" s="6">
        <f t="shared" si="4"/>
        <v>212.89749999999998</v>
      </c>
      <c r="E120" s="6">
        <f t="shared" si="5"/>
        <v>11.418027239967138</v>
      </c>
      <c r="F120" s="6">
        <f t="shared" si="6"/>
        <v>235.73355447993424</v>
      </c>
      <c r="G120" s="6">
        <f t="shared" si="7"/>
        <v>190.06144552006572</v>
      </c>
    </row>
    <row r="121" spans="2:7" x14ac:dyDescent="0.35">
      <c r="B121" s="5">
        <v>45642</v>
      </c>
      <c r="C121" s="6">
        <v>232.93</v>
      </c>
      <c r="D121" s="6">
        <f t="shared" si="4"/>
        <v>214.41350000000003</v>
      </c>
      <c r="E121" s="6">
        <f t="shared" si="5"/>
        <v>11.979277842657252</v>
      </c>
      <c r="F121" s="6">
        <f t="shared" si="6"/>
        <v>238.37205568531454</v>
      </c>
      <c r="G121" s="6">
        <f t="shared" si="7"/>
        <v>190.45494431468552</v>
      </c>
    </row>
    <row r="122" spans="2:7" x14ac:dyDescent="0.35">
      <c r="B122" s="5">
        <v>45643</v>
      </c>
      <c r="C122" s="6">
        <v>231.15</v>
      </c>
      <c r="D122" s="6">
        <f t="shared" si="4"/>
        <v>215.88600000000002</v>
      </c>
      <c r="E122" s="6">
        <f t="shared" si="5"/>
        <v>12.143161558324874</v>
      </c>
      <c r="F122" s="6">
        <f t="shared" si="6"/>
        <v>240.17232311664978</v>
      </c>
      <c r="G122" s="6">
        <f t="shared" si="7"/>
        <v>191.59967688335027</v>
      </c>
    </row>
    <row r="123" spans="2:7" x14ac:dyDescent="0.35">
      <c r="B123" s="5">
        <v>45644</v>
      </c>
      <c r="C123" s="6">
        <v>220.52</v>
      </c>
      <c r="D123" s="6">
        <f t="shared" si="4"/>
        <v>216.6815</v>
      </c>
      <c r="E123" s="6">
        <f t="shared" si="5"/>
        <v>11.883957463740774</v>
      </c>
      <c r="F123" s="6">
        <f t="shared" si="6"/>
        <v>240.44941492748154</v>
      </c>
      <c r="G123" s="6">
        <f t="shared" si="7"/>
        <v>192.91358507251846</v>
      </c>
    </row>
    <row r="124" spans="2:7" x14ac:dyDescent="0.35">
      <c r="B124" s="5">
        <v>45645</v>
      </c>
      <c r="C124" s="6">
        <v>223.29</v>
      </c>
      <c r="D124" s="6">
        <f t="shared" si="4"/>
        <v>217.702</v>
      </c>
      <c r="E124" s="6">
        <f t="shared" si="5"/>
        <v>11.506755269931887</v>
      </c>
      <c r="F124" s="6">
        <f t="shared" si="6"/>
        <v>240.71551053986377</v>
      </c>
      <c r="G124" s="6">
        <f t="shared" si="7"/>
        <v>194.68848946013622</v>
      </c>
    </row>
    <row r="125" spans="2:7" x14ac:dyDescent="0.35">
      <c r="B125" s="5">
        <v>45646</v>
      </c>
      <c r="C125" s="6">
        <v>224.92</v>
      </c>
      <c r="D125" s="6">
        <f t="shared" si="4"/>
        <v>219.029</v>
      </c>
      <c r="E125" s="6">
        <f t="shared" si="5"/>
        <v>10.660414181743398</v>
      </c>
      <c r="F125" s="6">
        <f t="shared" si="6"/>
        <v>240.34982836348678</v>
      </c>
      <c r="G125" s="6">
        <f t="shared" si="7"/>
        <v>197.70817163651321</v>
      </c>
    </row>
    <row r="126" spans="2:7" x14ac:dyDescent="0.35">
      <c r="B126" s="5">
        <v>45649</v>
      </c>
      <c r="C126" s="6">
        <v>225.06</v>
      </c>
      <c r="D126" s="6">
        <f t="shared" si="4"/>
        <v>220.42600000000002</v>
      </c>
      <c r="E126" s="6">
        <f t="shared" si="5"/>
        <v>9.3936727865650429</v>
      </c>
      <c r="F126" s="6">
        <f t="shared" si="6"/>
        <v>239.21334557313011</v>
      </c>
      <c r="G126" s="6">
        <f t="shared" si="7"/>
        <v>201.63865442686992</v>
      </c>
    </row>
    <row r="127" spans="2:7" x14ac:dyDescent="0.35">
      <c r="B127" s="5">
        <v>45650</v>
      </c>
      <c r="C127" s="6">
        <v>229.05</v>
      </c>
      <c r="D127" s="6">
        <f t="shared" si="4"/>
        <v>221.80600000000004</v>
      </c>
      <c r="E127" s="6">
        <f t="shared" si="5"/>
        <v>8.43793901002147</v>
      </c>
      <c r="F127" s="6">
        <f t="shared" si="6"/>
        <v>238.68187802004297</v>
      </c>
      <c r="G127" s="6">
        <f t="shared" si="7"/>
        <v>204.93012197995711</v>
      </c>
    </row>
    <row r="128" spans="2:7" x14ac:dyDescent="0.35">
      <c r="B128" s="5">
        <v>45652</v>
      </c>
      <c r="C128" s="6">
        <v>227.05</v>
      </c>
      <c r="D128" s="6">
        <f t="shared" si="4"/>
        <v>222.76549999999997</v>
      </c>
      <c r="E128" s="6">
        <f t="shared" si="5"/>
        <v>7.8384118121493263</v>
      </c>
      <c r="F128" s="6">
        <f t="shared" si="6"/>
        <v>238.44232362429864</v>
      </c>
      <c r="G128" s="6">
        <f t="shared" si="7"/>
        <v>207.08867637570131</v>
      </c>
    </row>
    <row r="129" spans="2:7" x14ac:dyDescent="0.35">
      <c r="B129" s="5">
        <v>45653</v>
      </c>
      <c r="C129" s="6">
        <v>223.75</v>
      </c>
      <c r="D129" s="6">
        <f t="shared" si="4"/>
        <v>223.666</v>
      </c>
      <c r="E129" s="6">
        <f t="shared" si="5"/>
        <v>6.7366119862013445</v>
      </c>
      <c r="F129" s="6">
        <f t="shared" si="6"/>
        <v>237.13922397240268</v>
      </c>
      <c r="G129" s="6">
        <f t="shared" si="7"/>
        <v>210.19277602759732</v>
      </c>
    </row>
    <row r="130" spans="2:7" x14ac:dyDescent="0.35">
      <c r="B130" s="5">
        <v>45656</v>
      </c>
      <c r="C130" s="6">
        <v>221.3</v>
      </c>
      <c r="D130" s="6">
        <f t="shared" si="4"/>
        <v>224.33650000000003</v>
      </c>
      <c r="E130" s="6">
        <f t="shared" si="5"/>
        <v>5.6660635876194831</v>
      </c>
      <c r="F130" s="6">
        <f t="shared" si="6"/>
        <v>235.66862717523901</v>
      </c>
      <c r="G130" s="6">
        <f t="shared" si="7"/>
        <v>213.00437282476105</v>
      </c>
    </row>
    <row r="131" spans="2:7" x14ac:dyDescent="0.35">
      <c r="B131" s="5">
        <v>45657</v>
      </c>
      <c r="C131" s="6">
        <v>219.39</v>
      </c>
      <c r="D131" s="6">
        <f t="shared" si="4"/>
        <v>224.77050000000003</v>
      </c>
      <c r="E131" s="6">
        <f t="shared" si="5"/>
        <v>4.8395328993830118</v>
      </c>
      <c r="F131" s="6">
        <f t="shared" si="6"/>
        <v>234.44956579876606</v>
      </c>
      <c r="G131" s="6">
        <f t="shared" si="7"/>
        <v>215.09143420123399</v>
      </c>
    </row>
    <row r="132" spans="2:7" x14ac:dyDescent="0.35">
      <c r="B132" s="5">
        <v>45659</v>
      </c>
      <c r="C132" s="6">
        <v>220.22</v>
      </c>
      <c r="D132" s="6">
        <f t="shared" si="4"/>
        <v>225.10950000000008</v>
      </c>
      <c r="E132" s="6">
        <f t="shared" si="5"/>
        <v>4.1991784597516348</v>
      </c>
      <c r="F132" s="6">
        <f t="shared" si="6"/>
        <v>233.50785691950335</v>
      </c>
      <c r="G132" s="6">
        <f t="shared" si="7"/>
        <v>216.71114308049681</v>
      </c>
    </row>
    <row r="133" spans="2:7" x14ac:dyDescent="0.35">
      <c r="B133" s="5">
        <v>45660</v>
      </c>
      <c r="C133" s="6">
        <v>224.19</v>
      </c>
      <c r="D133" s="6">
        <f t="shared" si="4"/>
        <v>225.411</v>
      </c>
      <c r="E133" s="6">
        <f t="shared" si="5"/>
        <v>3.8781491787490054</v>
      </c>
      <c r="F133" s="6">
        <f t="shared" si="6"/>
        <v>233.167298357498</v>
      </c>
      <c r="G133" s="6">
        <f t="shared" si="7"/>
        <v>217.654701642502</v>
      </c>
    </row>
    <row r="134" spans="2:7" x14ac:dyDescent="0.35">
      <c r="B134" s="5">
        <v>45663</v>
      </c>
      <c r="C134" s="6">
        <v>227.61</v>
      </c>
      <c r="D134" s="6">
        <f t="shared" si="4"/>
        <v>225.76399999999998</v>
      </c>
      <c r="E134" s="6">
        <f t="shared" si="5"/>
        <v>3.7309155077964182</v>
      </c>
      <c r="F134" s="6">
        <f t="shared" si="6"/>
        <v>233.22583101559283</v>
      </c>
      <c r="G134" s="6">
        <f t="shared" si="7"/>
        <v>218.30216898440713</v>
      </c>
    </row>
    <row r="135" spans="2:7" x14ac:dyDescent="0.35">
      <c r="B135" s="5">
        <v>45664</v>
      </c>
      <c r="C135" s="6">
        <v>222.11</v>
      </c>
      <c r="D135" s="6">
        <f t="shared" si="4"/>
        <v>225.51799999999997</v>
      </c>
      <c r="E135" s="6">
        <f t="shared" si="5"/>
        <v>3.8045230699095116</v>
      </c>
      <c r="F135" s="6">
        <f t="shared" si="6"/>
        <v>233.12704613981899</v>
      </c>
      <c r="G135" s="6">
        <f t="shared" si="7"/>
        <v>217.90895386018096</v>
      </c>
    </row>
    <row r="136" spans="2:7" x14ac:dyDescent="0.35">
      <c r="B136" s="5">
        <v>45665</v>
      </c>
      <c r="C136" s="6">
        <v>222.13</v>
      </c>
      <c r="D136" s="6">
        <f t="shared" si="4"/>
        <v>225.32000000000002</v>
      </c>
      <c r="E136" s="6">
        <f t="shared" si="5"/>
        <v>3.8755699071572911</v>
      </c>
      <c r="F136" s="6">
        <f t="shared" si="6"/>
        <v>233.07113981431459</v>
      </c>
      <c r="G136" s="6">
        <f t="shared" si="7"/>
        <v>217.56886018568545</v>
      </c>
    </row>
    <row r="137" spans="2:7" x14ac:dyDescent="0.35">
      <c r="B137" s="5">
        <v>45667</v>
      </c>
      <c r="C137" s="6">
        <v>218.94</v>
      </c>
      <c r="D137" s="6">
        <f t="shared" si="4"/>
        <v>225.01500000000001</v>
      </c>
      <c r="E137" s="6">
        <f t="shared" si="5"/>
        <v>4.1304154244999838</v>
      </c>
      <c r="F137" s="6">
        <f t="shared" si="6"/>
        <v>233.27583084899999</v>
      </c>
      <c r="G137" s="6">
        <f t="shared" si="7"/>
        <v>216.75416915100004</v>
      </c>
    </row>
    <row r="138" spans="2:7" x14ac:dyDescent="0.35">
      <c r="B138" s="5">
        <v>45670</v>
      </c>
      <c r="C138" s="6">
        <v>218.46</v>
      </c>
      <c r="D138" s="6">
        <f t="shared" si="4"/>
        <v>224.42500000000001</v>
      </c>
      <c r="E138" s="6">
        <f t="shared" si="5"/>
        <v>4.1841952002367462</v>
      </c>
      <c r="F138" s="6">
        <f t="shared" si="6"/>
        <v>232.7933904004735</v>
      </c>
      <c r="G138" s="6">
        <f t="shared" si="7"/>
        <v>216.05660959952652</v>
      </c>
    </row>
    <row r="139" spans="2:7" x14ac:dyDescent="0.35">
      <c r="B139" s="5">
        <v>45671</v>
      </c>
      <c r="C139" s="6">
        <v>217.76</v>
      </c>
      <c r="D139" s="6">
        <f t="shared" si="4"/>
        <v>223.86449999999999</v>
      </c>
      <c r="E139" s="6">
        <f t="shared" si="5"/>
        <v>4.2927374102877804</v>
      </c>
      <c r="F139" s="6">
        <f t="shared" si="6"/>
        <v>232.44997482057556</v>
      </c>
      <c r="G139" s="6">
        <f t="shared" si="7"/>
        <v>215.27902517942442</v>
      </c>
    </row>
    <row r="140" spans="2:7" x14ac:dyDescent="0.35">
      <c r="B140" s="5">
        <v>45672</v>
      </c>
      <c r="C140" s="6">
        <v>223.35</v>
      </c>
      <c r="D140" s="6">
        <f t="shared" si="4"/>
        <v>223.65900000000002</v>
      </c>
      <c r="E140" s="6">
        <f t="shared" si="5"/>
        <v>4.2091177973037261</v>
      </c>
      <c r="F140" s="6">
        <f t="shared" si="6"/>
        <v>232.07723559460749</v>
      </c>
      <c r="G140" s="6">
        <f t="shared" si="7"/>
        <v>215.24076440539255</v>
      </c>
    </row>
    <row r="141" spans="2:7" x14ac:dyDescent="0.35">
      <c r="B141" s="5">
        <v>45673</v>
      </c>
      <c r="C141" s="6">
        <v>220.66</v>
      </c>
      <c r="D141" s="6">
        <f t="shared" si="4"/>
        <v>223.04550000000003</v>
      </c>
      <c r="E141" s="6">
        <f t="shared" si="5"/>
        <v>3.6428133647671737</v>
      </c>
      <c r="F141" s="6">
        <f t="shared" si="6"/>
        <v>230.33112672953439</v>
      </c>
      <c r="G141" s="6">
        <f t="shared" si="7"/>
        <v>215.75987327046568</v>
      </c>
    </row>
    <row r="142" spans="2:7" x14ac:dyDescent="0.35">
      <c r="B142" s="5">
        <v>45674</v>
      </c>
      <c r="C142" s="6">
        <v>225.94</v>
      </c>
      <c r="D142" s="6">
        <f t="shared" si="4"/>
        <v>222.785</v>
      </c>
      <c r="E142" s="6">
        <f t="shared" si="5"/>
        <v>3.1910211201860923</v>
      </c>
      <c r="F142" s="6">
        <f t="shared" si="6"/>
        <v>229.16704224037218</v>
      </c>
      <c r="G142" s="6">
        <f t="shared" si="7"/>
        <v>216.40295775962781</v>
      </c>
    </row>
    <row r="143" spans="2:7" x14ac:dyDescent="0.35">
      <c r="B143" s="5">
        <v>45678</v>
      </c>
      <c r="C143" s="6">
        <v>230.71</v>
      </c>
      <c r="D143" s="6">
        <f t="shared" si="4"/>
        <v>223.29450000000003</v>
      </c>
      <c r="E143" s="6">
        <f t="shared" si="5"/>
        <v>3.5979035928103911</v>
      </c>
      <c r="F143" s="6">
        <f t="shared" si="6"/>
        <v>230.49030718562082</v>
      </c>
      <c r="G143" s="6">
        <f t="shared" si="7"/>
        <v>216.09869281437923</v>
      </c>
    </row>
    <row r="144" spans="2:7" x14ac:dyDescent="0.35">
      <c r="B144" s="5">
        <v>45679</v>
      </c>
      <c r="C144" s="6">
        <v>235.01</v>
      </c>
      <c r="D144" s="6">
        <f t="shared" si="4"/>
        <v>223.88050000000004</v>
      </c>
      <c r="E144" s="6">
        <f t="shared" si="5"/>
        <v>4.4505368984214186</v>
      </c>
      <c r="F144" s="6">
        <f t="shared" si="6"/>
        <v>232.78157379684288</v>
      </c>
      <c r="G144" s="6">
        <f t="shared" si="7"/>
        <v>214.9794262031572</v>
      </c>
    </row>
    <row r="145" spans="2:7" x14ac:dyDescent="0.35">
      <c r="B145" s="5">
        <v>45680</v>
      </c>
      <c r="C145" s="6">
        <v>235.42</v>
      </c>
      <c r="D145" s="6">
        <f t="shared" si="4"/>
        <v>224.40550000000002</v>
      </c>
      <c r="E145" s="6">
        <f t="shared" si="5"/>
        <v>5.1447740219413047</v>
      </c>
      <c r="F145" s="6">
        <f t="shared" si="6"/>
        <v>234.69504804388262</v>
      </c>
      <c r="G145" s="6">
        <f t="shared" si="7"/>
        <v>214.11595195611741</v>
      </c>
    </row>
    <row r="146" spans="2:7" x14ac:dyDescent="0.35">
      <c r="B146" s="5">
        <v>45681</v>
      </c>
      <c r="C146" s="6">
        <v>234.85</v>
      </c>
      <c r="D146" s="6">
        <f t="shared" si="4"/>
        <v>224.89500000000004</v>
      </c>
      <c r="E146" s="6">
        <f t="shared" si="5"/>
        <v>5.6511400805966847</v>
      </c>
      <c r="F146" s="6">
        <f t="shared" si="6"/>
        <v>236.19728016119342</v>
      </c>
      <c r="G146" s="6">
        <f t="shared" si="7"/>
        <v>213.59271983880666</v>
      </c>
    </row>
    <row r="147" spans="2:7" x14ac:dyDescent="0.35">
      <c r="B147" s="5">
        <v>45684</v>
      </c>
      <c r="C147" s="6">
        <v>235.42</v>
      </c>
      <c r="D147" s="6">
        <f t="shared" si="4"/>
        <v>225.21350000000007</v>
      </c>
      <c r="E147" s="6">
        <f t="shared" si="5"/>
        <v>6.0621997701025618</v>
      </c>
      <c r="F147" s="6">
        <f t="shared" si="6"/>
        <v>237.3378995402052</v>
      </c>
      <c r="G147" s="6">
        <f t="shared" si="7"/>
        <v>213.08910045979493</v>
      </c>
    </row>
    <row r="148" spans="2:7" x14ac:dyDescent="0.35">
      <c r="B148" s="5">
        <v>45685</v>
      </c>
      <c r="C148" s="6">
        <v>238.15</v>
      </c>
      <c r="D148" s="6">
        <f t="shared" si="4"/>
        <v>225.76849999999999</v>
      </c>
      <c r="E148" s="6">
        <f t="shared" si="5"/>
        <v>6.7124191850471808</v>
      </c>
      <c r="F148" s="6">
        <f t="shared" si="6"/>
        <v>239.19333837009435</v>
      </c>
      <c r="G148" s="6">
        <f t="shared" si="7"/>
        <v>212.34366162990563</v>
      </c>
    </row>
    <row r="149" spans="2:7" x14ac:dyDescent="0.35">
      <c r="B149" s="5">
        <v>45686</v>
      </c>
      <c r="C149" s="6">
        <v>237.07</v>
      </c>
      <c r="D149" s="6">
        <f t="shared" si="4"/>
        <v>226.43450000000001</v>
      </c>
      <c r="E149" s="6">
        <f t="shared" si="5"/>
        <v>7.1482544612027654</v>
      </c>
      <c r="F149" s="6">
        <f t="shared" si="6"/>
        <v>240.73100892240555</v>
      </c>
      <c r="G149" s="6">
        <f t="shared" si="7"/>
        <v>212.13799107759448</v>
      </c>
    </row>
    <row r="150" spans="2:7" x14ac:dyDescent="0.35">
      <c r="B150" s="5">
        <v>45687</v>
      </c>
      <c r="C150" s="6">
        <v>234.64</v>
      </c>
      <c r="D150" s="6">
        <f t="shared" si="4"/>
        <v>227.10150000000004</v>
      </c>
      <c r="E150" s="6">
        <f t="shared" si="5"/>
        <v>7.2653563501549474</v>
      </c>
      <c r="F150" s="6">
        <f t="shared" si="6"/>
        <v>241.63221270030994</v>
      </c>
      <c r="G150" s="6">
        <f t="shared" si="7"/>
        <v>212.57078729969015</v>
      </c>
    </row>
    <row r="151" spans="2:7" x14ac:dyDescent="0.35">
      <c r="B151" s="5">
        <v>45688</v>
      </c>
      <c r="C151" s="6">
        <v>237.68</v>
      </c>
      <c r="D151" s="6">
        <f t="shared" si="4"/>
        <v>228.01600000000002</v>
      </c>
      <c r="E151" s="6">
        <f t="shared" si="5"/>
        <v>7.3935743083187822</v>
      </c>
      <c r="F151" s="6">
        <f t="shared" si="6"/>
        <v>242.80314861663757</v>
      </c>
      <c r="G151" s="6">
        <f t="shared" si="7"/>
        <v>213.22885138336247</v>
      </c>
    </row>
    <row r="152" spans="2:7" x14ac:dyDescent="0.35">
      <c r="B152" s="5">
        <v>45691</v>
      </c>
      <c r="C152" s="6">
        <v>237.42</v>
      </c>
      <c r="D152" s="6">
        <f t="shared" ref="D152:D191" si="8">AVERAGE(C133:C152)</f>
        <v>228.87600000000003</v>
      </c>
      <c r="E152" s="6">
        <f t="shared" ref="E152:E191" si="9">_xlfn.STDEV.S(C133:C152)</f>
        <v>7.4392256246693327</v>
      </c>
      <c r="F152" s="6">
        <f t="shared" ref="F152:F191" si="10">D152+E152*2</f>
        <v>243.7544512493387</v>
      </c>
      <c r="G152" s="6">
        <f t="shared" ref="G152:G191" si="11">D152+E152*-2</f>
        <v>213.99754875066137</v>
      </c>
    </row>
    <row r="153" spans="2:7" x14ac:dyDescent="0.35">
      <c r="B153" s="5">
        <v>45692</v>
      </c>
      <c r="C153" s="6">
        <v>242.06</v>
      </c>
      <c r="D153" s="6">
        <f t="shared" si="8"/>
        <v>229.76950000000005</v>
      </c>
      <c r="E153" s="6">
        <f t="shared" si="9"/>
        <v>7.905334291676593</v>
      </c>
      <c r="F153" s="6">
        <f t="shared" si="10"/>
        <v>245.58016858335324</v>
      </c>
      <c r="G153" s="6">
        <f t="shared" si="11"/>
        <v>213.95883141664686</v>
      </c>
    </row>
    <row r="154" spans="2:7" x14ac:dyDescent="0.35">
      <c r="B154" s="5">
        <v>45693</v>
      </c>
      <c r="C154" s="6">
        <v>236.17</v>
      </c>
      <c r="D154" s="6">
        <f t="shared" si="8"/>
        <v>230.19750000000005</v>
      </c>
      <c r="E154" s="6">
        <f t="shared" si="9"/>
        <v>8.0132494722966854</v>
      </c>
      <c r="F154" s="6">
        <f t="shared" si="10"/>
        <v>246.2239989445934</v>
      </c>
      <c r="G154" s="6">
        <f t="shared" si="11"/>
        <v>214.17100105540669</v>
      </c>
    </row>
    <row r="155" spans="2:7" x14ac:dyDescent="0.35">
      <c r="B155" s="5">
        <v>45694</v>
      </c>
      <c r="C155" s="6">
        <v>238.83</v>
      </c>
      <c r="D155" s="6">
        <f t="shared" si="8"/>
        <v>231.0335</v>
      </c>
      <c r="E155" s="6">
        <f t="shared" si="9"/>
        <v>7.9972549731306657</v>
      </c>
      <c r="F155" s="6">
        <f t="shared" si="10"/>
        <v>247.02800994626134</v>
      </c>
      <c r="G155" s="6">
        <f t="shared" si="11"/>
        <v>215.03899005373867</v>
      </c>
    </row>
    <row r="156" spans="2:7" x14ac:dyDescent="0.35">
      <c r="B156" s="5">
        <v>45695</v>
      </c>
      <c r="C156" s="6">
        <v>229.15</v>
      </c>
      <c r="D156" s="6">
        <f t="shared" si="8"/>
        <v>231.38449999999997</v>
      </c>
      <c r="E156" s="6">
        <f t="shared" si="9"/>
        <v>7.7356893170890926</v>
      </c>
      <c r="F156" s="6">
        <f t="shared" si="10"/>
        <v>246.85587863417817</v>
      </c>
      <c r="G156" s="6">
        <f t="shared" si="11"/>
        <v>215.91312136582178</v>
      </c>
    </row>
    <row r="157" spans="2:7" x14ac:dyDescent="0.35">
      <c r="B157" s="5">
        <v>45698</v>
      </c>
      <c r="C157" s="6">
        <v>233.14</v>
      </c>
      <c r="D157" s="6">
        <f t="shared" si="8"/>
        <v>232.09450000000001</v>
      </c>
      <c r="E157" s="6">
        <f t="shared" si="9"/>
        <v>7.163912100168969</v>
      </c>
      <c r="F157" s="6">
        <f t="shared" si="10"/>
        <v>246.42232420033795</v>
      </c>
      <c r="G157" s="6">
        <f t="shared" si="11"/>
        <v>217.76667579966207</v>
      </c>
    </row>
    <row r="158" spans="2:7" x14ac:dyDescent="0.35">
      <c r="B158" s="5">
        <v>45699</v>
      </c>
      <c r="C158" s="6">
        <v>232.76</v>
      </c>
      <c r="D158" s="6">
        <f t="shared" si="8"/>
        <v>232.80950000000001</v>
      </c>
      <c r="E158" s="6">
        <f t="shared" si="9"/>
        <v>6.4048907916241316</v>
      </c>
      <c r="F158" s="6">
        <f t="shared" si="10"/>
        <v>245.61928158324827</v>
      </c>
      <c r="G158" s="6">
        <f t="shared" si="11"/>
        <v>219.99971841675176</v>
      </c>
    </row>
    <row r="159" spans="2:7" x14ac:dyDescent="0.35">
      <c r="B159" s="5">
        <v>45700</v>
      </c>
      <c r="C159" s="6">
        <v>228.93</v>
      </c>
      <c r="D159" s="6">
        <f t="shared" si="8"/>
        <v>233.36800000000002</v>
      </c>
      <c r="E159" s="6">
        <f t="shared" si="9"/>
        <v>5.4374651602029651</v>
      </c>
      <c r="F159" s="6">
        <f t="shared" si="10"/>
        <v>244.24293032040595</v>
      </c>
      <c r="G159" s="6">
        <f t="shared" si="11"/>
        <v>222.4930696795941</v>
      </c>
    </row>
    <row r="160" spans="2:7" x14ac:dyDescent="0.35">
      <c r="B160" s="5">
        <v>45701</v>
      </c>
      <c r="C160" s="6">
        <v>230.37</v>
      </c>
      <c r="D160" s="6">
        <f t="shared" si="8"/>
        <v>233.71899999999999</v>
      </c>
      <c r="E160" s="6">
        <f t="shared" si="9"/>
        <v>4.9625872920865524</v>
      </c>
      <c r="F160" s="6">
        <f t="shared" si="10"/>
        <v>243.6441745841731</v>
      </c>
      <c r="G160" s="6">
        <f t="shared" si="11"/>
        <v>223.79382541582689</v>
      </c>
    </row>
    <row r="161" spans="2:7" x14ac:dyDescent="0.35">
      <c r="B161" s="5">
        <v>45702</v>
      </c>
      <c r="C161" s="6">
        <v>228.68</v>
      </c>
      <c r="D161" s="6">
        <f t="shared" si="8"/>
        <v>234.12000000000003</v>
      </c>
      <c r="E161" s="6">
        <f t="shared" si="9"/>
        <v>4.1010666135069105</v>
      </c>
      <c r="F161" s="6">
        <f t="shared" si="10"/>
        <v>242.32213322701386</v>
      </c>
      <c r="G161" s="6">
        <f t="shared" si="11"/>
        <v>225.9178667729862</v>
      </c>
    </row>
    <row r="162" spans="2:7" x14ac:dyDescent="0.35">
      <c r="B162" s="5">
        <v>45706</v>
      </c>
      <c r="C162" s="6">
        <v>226.65</v>
      </c>
      <c r="D162" s="6">
        <f t="shared" si="8"/>
        <v>234.15549999999999</v>
      </c>
      <c r="E162" s="6">
        <f t="shared" si="9"/>
        <v>4.0289707122291141</v>
      </c>
      <c r="F162" s="6">
        <f t="shared" si="10"/>
        <v>242.21344142445821</v>
      </c>
      <c r="G162" s="6">
        <f t="shared" si="11"/>
        <v>226.09755857554177</v>
      </c>
    </row>
    <row r="163" spans="2:7" x14ac:dyDescent="0.35">
      <c r="B163" s="5">
        <v>45707</v>
      </c>
      <c r="C163" s="6">
        <v>226.63</v>
      </c>
      <c r="D163" s="6">
        <f t="shared" si="8"/>
        <v>233.95149999999995</v>
      </c>
      <c r="E163" s="6">
        <f t="shared" si="9"/>
        <v>4.3063530485722321</v>
      </c>
      <c r="F163" s="6">
        <f t="shared" si="10"/>
        <v>242.56420609714442</v>
      </c>
      <c r="G163" s="6">
        <f t="shared" si="11"/>
        <v>225.33879390285549</v>
      </c>
    </row>
    <row r="164" spans="2:7" x14ac:dyDescent="0.35">
      <c r="B164" s="5">
        <v>45708</v>
      </c>
      <c r="C164" s="6">
        <v>222.88</v>
      </c>
      <c r="D164" s="6">
        <f t="shared" si="8"/>
        <v>233.34499999999997</v>
      </c>
      <c r="E164" s="6">
        <f t="shared" si="9"/>
        <v>4.9547940633820797</v>
      </c>
      <c r="F164" s="6">
        <f t="shared" si="10"/>
        <v>243.25458812676413</v>
      </c>
      <c r="G164" s="6">
        <f t="shared" si="11"/>
        <v>223.43541187323581</v>
      </c>
    </row>
    <row r="165" spans="2:7" x14ac:dyDescent="0.35">
      <c r="B165" s="5">
        <v>45709</v>
      </c>
      <c r="C165" s="6">
        <v>216.58</v>
      </c>
      <c r="D165" s="6">
        <f t="shared" si="8"/>
        <v>232.40299999999996</v>
      </c>
      <c r="E165" s="6">
        <f t="shared" si="9"/>
        <v>6.1791756391081281</v>
      </c>
      <c r="F165" s="6">
        <f t="shared" si="10"/>
        <v>244.76135127821621</v>
      </c>
      <c r="G165" s="6">
        <f t="shared" si="11"/>
        <v>220.04464872178372</v>
      </c>
    </row>
    <row r="166" spans="2:7" x14ac:dyDescent="0.35">
      <c r="B166" s="5">
        <v>45712</v>
      </c>
      <c r="C166" s="6">
        <v>212.71</v>
      </c>
      <c r="D166" s="6">
        <f t="shared" si="8"/>
        <v>231.29599999999996</v>
      </c>
      <c r="E166" s="6">
        <f t="shared" si="9"/>
        <v>7.5490657490983928</v>
      </c>
      <c r="F166" s="6">
        <f t="shared" si="10"/>
        <v>246.39413149819674</v>
      </c>
      <c r="G166" s="6">
        <f t="shared" si="11"/>
        <v>216.19786850180319</v>
      </c>
    </row>
    <row r="167" spans="2:7" x14ac:dyDescent="0.35">
      <c r="B167" s="5">
        <v>45713</v>
      </c>
      <c r="C167" s="6">
        <v>212.8</v>
      </c>
      <c r="D167" s="6">
        <f t="shared" si="8"/>
        <v>230.16500000000002</v>
      </c>
      <c r="E167" s="6">
        <f t="shared" si="9"/>
        <v>8.5294872431805011</v>
      </c>
      <c r="F167" s="6">
        <f t="shared" si="10"/>
        <v>247.22397448636102</v>
      </c>
      <c r="G167" s="6">
        <f t="shared" si="11"/>
        <v>213.10602551363903</v>
      </c>
    </row>
    <row r="168" spans="2:7" x14ac:dyDescent="0.35">
      <c r="B168" s="5">
        <v>45714</v>
      </c>
      <c r="C168" s="6">
        <v>214.35</v>
      </c>
      <c r="D168" s="6">
        <f t="shared" si="8"/>
        <v>228.97499999999999</v>
      </c>
      <c r="E168" s="6">
        <f t="shared" si="9"/>
        <v>9.0038672977665239</v>
      </c>
      <c r="F168" s="6">
        <f t="shared" si="10"/>
        <v>246.98273459553303</v>
      </c>
      <c r="G168" s="6">
        <f t="shared" si="11"/>
        <v>210.96726540446696</v>
      </c>
    </row>
    <row r="169" spans="2:7" x14ac:dyDescent="0.35">
      <c r="B169" s="5">
        <v>45715</v>
      </c>
      <c r="C169" s="6">
        <v>208.74</v>
      </c>
      <c r="D169" s="6">
        <f t="shared" si="8"/>
        <v>227.55850000000001</v>
      </c>
      <c r="E169" s="6">
        <f t="shared" si="9"/>
        <v>9.8518490249559871</v>
      </c>
      <c r="F169" s="6">
        <f t="shared" si="10"/>
        <v>247.26219804991197</v>
      </c>
      <c r="G169" s="6">
        <f t="shared" si="11"/>
        <v>207.85480195008805</v>
      </c>
    </row>
    <row r="170" spans="2:7" x14ac:dyDescent="0.35">
      <c r="B170" s="5">
        <v>45716</v>
      </c>
      <c r="C170" s="6">
        <v>212.28</v>
      </c>
      <c r="D170" s="6">
        <f t="shared" si="8"/>
        <v>226.44050000000001</v>
      </c>
      <c r="E170" s="6">
        <f t="shared" si="9"/>
        <v>10.265953169271919</v>
      </c>
      <c r="F170" s="6">
        <f t="shared" si="10"/>
        <v>246.97240633854386</v>
      </c>
      <c r="G170" s="6">
        <f t="shared" si="11"/>
        <v>205.90859366145617</v>
      </c>
    </row>
    <row r="171" spans="2:7" x14ac:dyDescent="0.35">
      <c r="B171" s="5">
        <v>45719</v>
      </c>
      <c r="C171" s="6">
        <v>205.02</v>
      </c>
      <c r="D171" s="6">
        <f t="shared" si="8"/>
        <v>224.80750000000003</v>
      </c>
      <c r="E171" s="6">
        <f t="shared" si="9"/>
        <v>10.958255179495834</v>
      </c>
      <c r="F171" s="6">
        <f t="shared" si="10"/>
        <v>246.72401035899171</v>
      </c>
      <c r="G171" s="6">
        <f t="shared" si="11"/>
        <v>202.89098964100836</v>
      </c>
    </row>
    <row r="172" spans="2:7" x14ac:dyDescent="0.35">
      <c r="B172" s="5">
        <v>45720</v>
      </c>
      <c r="C172" s="6">
        <v>203.8</v>
      </c>
      <c r="D172" s="6">
        <f t="shared" si="8"/>
        <v>223.12650000000002</v>
      </c>
      <c r="E172" s="6">
        <f t="shared" si="9"/>
        <v>11.487541203179065</v>
      </c>
      <c r="F172" s="6">
        <f t="shared" si="10"/>
        <v>246.10158240635815</v>
      </c>
      <c r="G172" s="6">
        <f t="shared" si="11"/>
        <v>200.1514175936419</v>
      </c>
    </row>
    <row r="173" spans="2:7" x14ac:dyDescent="0.35">
      <c r="B173" s="5">
        <v>45721</v>
      </c>
      <c r="C173" s="6">
        <v>208.36</v>
      </c>
      <c r="D173" s="6">
        <f t="shared" si="8"/>
        <v>221.44149999999999</v>
      </c>
      <c r="E173" s="6">
        <f t="shared" si="9"/>
        <v>11.026513632818705</v>
      </c>
      <c r="F173" s="6">
        <f t="shared" si="10"/>
        <v>243.4945272656374</v>
      </c>
      <c r="G173" s="6">
        <f t="shared" si="11"/>
        <v>199.38847273436258</v>
      </c>
    </row>
    <row r="174" spans="2:7" x14ac:dyDescent="0.35">
      <c r="B174" s="5">
        <v>45722</v>
      </c>
      <c r="C174" s="6">
        <v>200.7</v>
      </c>
      <c r="D174" s="6">
        <f t="shared" si="8"/>
        <v>219.66799999999998</v>
      </c>
      <c r="E174" s="6">
        <f t="shared" si="9"/>
        <v>11.379739891579243</v>
      </c>
      <c r="F174" s="6">
        <f t="shared" si="10"/>
        <v>242.42747978315847</v>
      </c>
      <c r="G174" s="6">
        <f t="shared" si="11"/>
        <v>196.90852021684148</v>
      </c>
    </row>
    <row r="175" spans="2:7" x14ac:dyDescent="0.35">
      <c r="B175" s="5">
        <v>45723</v>
      </c>
      <c r="C175" s="6">
        <v>199.25</v>
      </c>
      <c r="D175" s="6">
        <f t="shared" si="8"/>
        <v>217.68900000000002</v>
      </c>
      <c r="E175" s="6">
        <f t="shared" si="9"/>
        <v>11.313370710893601</v>
      </c>
      <c r="F175" s="6">
        <f t="shared" si="10"/>
        <v>240.31574142178721</v>
      </c>
      <c r="G175" s="6">
        <f t="shared" si="11"/>
        <v>195.06225857821283</v>
      </c>
    </row>
    <row r="176" spans="2:7" x14ac:dyDescent="0.35">
      <c r="B176" s="5">
        <v>45726</v>
      </c>
      <c r="C176" s="6">
        <v>194.54</v>
      </c>
      <c r="D176" s="6">
        <f t="shared" si="8"/>
        <v>215.95850000000004</v>
      </c>
      <c r="E176" s="6">
        <f t="shared" si="9"/>
        <v>12.088454376409182</v>
      </c>
      <c r="F176" s="6">
        <f t="shared" si="10"/>
        <v>240.13540875281842</v>
      </c>
      <c r="G176" s="6">
        <f t="shared" si="11"/>
        <v>191.78159124718167</v>
      </c>
    </row>
    <row r="177" spans="2:7" x14ac:dyDescent="0.35">
      <c r="B177" s="5">
        <v>45727</v>
      </c>
      <c r="C177" s="6">
        <v>196.59</v>
      </c>
      <c r="D177" s="6">
        <f t="shared" si="8"/>
        <v>214.131</v>
      </c>
      <c r="E177" s="6">
        <f t="shared" si="9"/>
        <v>12.117024951868776</v>
      </c>
      <c r="F177" s="6">
        <f t="shared" si="10"/>
        <v>238.36504990373754</v>
      </c>
      <c r="G177" s="6">
        <f t="shared" si="11"/>
        <v>189.89695009626246</v>
      </c>
    </row>
    <row r="178" spans="2:7" x14ac:dyDescent="0.35">
      <c r="B178" s="5">
        <v>45728</v>
      </c>
      <c r="C178" s="6">
        <v>198.89</v>
      </c>
      <c r="D178" s="6">
        <f t="shared" si="8"/>
        <v>212.4375</v>
      </c>
      <c r="E178" s="6">
        <f t="shared" si="9"/>
        <v>11.737284665364028</v>
      </c>
      <c r="F178" s="6">
        <f t="shared" si="10"/>
        <v>235.91206933072806</v>
      </c>
      <c r="G178" s="6">
        <f t="shared" si="11"/>
        <v>188.96293066927194</v>
      </c>
    </row>
    <row r="179" spans="2:7" x14ac:dyDescent="0.35">
      <c r="B179" s="5">
        <v>45729</v>
      </c>
      <c r="C179" s="6">
        <v>193.89</v>
      </c>
      <c r="D179" s="6">
        <f t="shared" si="8"/>
        <v>210.68549999999999</v>
      </c>
      <c r="E179" s="6">
        <f t="shared" si="9"/>
        <v>11.761064879731904</v>
      </c>
      <c r="F179" s="6">
        <f t="shared" si="10"/>
        <v>234.2076297594638</v>
      </c>
      <c r="G179" s="6">
        <f t="shared" si="11"/>
        <v>187.16337024053618</v>
      </c>
    </row>
    <row r="180" spans="2:7" x14ac:dyDescent="0.35">
      <c r="B180" s="5">
        <v>45730</v>
      </c>
      <c r="C180" s="6">
        <v>197.95</v>
      </c>
      <c r="D180" s="6">
        <f t="shared" si="8"/>
        <v>209.06450000000001</v>
      </c>
      <c r="E180" s="6">
        <f t="shared" si="9"/>
        <v>11.122028627434556</v>
      </c>
      <c r="F180" s="6">
        <f t="shared" si="10"/>
        <v>231.30855725486913</v>
      </c>
      <c r="G180" s="6">
        <f t="shared" si="11"/>
        <v>186.82044274513089</v>
      </c>
    </row>
    <row r="181" spans="2:7" x14ac:dyDescent="0.35">
      <c r="B181" s="5">
        <v>45733</v>
      </c>
      <c r="C181" s="6">
        <v>195.74</v>
      </c>
      <c r="D181" s="6">
        <f t="shared" si="8"/>
        <v>207.41749999999996</v>
      </c>
      <c r="E181" s="6">
        <f t="shared" si="9"/>
        <v>10.485110181887258</v>
      </c>
      <c r="F181" s="6">
        <f t="shared" si="10"/>
        <v>228.38772036377446</v>
      </c>
      <c r="G181" s="6">
        <f t="shared" si="11"/>
        <v>186.44727963622546</v>
      </c>
    </row>
    <row r="182" spans="2:7" x14ac:dyDescent="0.35">
      <c r="B182" s="5">
        <v>45734</v>
      </c>
      <c r="C182" s="6">
        <v>192.82</v>
      </c>
      <c r="D182" s="6">
        <f t="shared" si="8"/>
        <v>205.72599999999997</v>
      </c>
      <c r="E182" s="6">
        <f t="shared" si="9"/>
        <v>9.9334302126442573</v>
      </c>
      <c r="F182" s="6">
        <f t="shared" si="10"/>
        <v>225.59286042528848</v>
      </c>
      <c r="G182" s="6">
        <f t="shared" si="11"/>
        <v>185.85913957471146</v>
      </c>
    </row>
    <row r="183" spans="2:7" x14ac:dyDescent="0.35">
      <c r="B183" s="5">
        <v>45735</v>
      </c>
      <c r="C183" s="6">
        <v>195.54</v>
      </c>
      <c r="D183" s="6">
        <f t="shared" si="8"/>
        <v>204.17149999999998</v>
      </c>
      <c r="E183" s="6">
        <f t="shared" si="9"/>
        <v>8.8651762680252428</v>
      </c>
      <c r="F183" s="6">
        <f t="shared" si="10"/>
        <v>221.90185253605046</v>
      </c>
      <c r="G183" s="6">
        <f t="shared" si="11"/>
        <v>186.44114746394951</v>
      </c>
    </row>
    <row r="184" spans="2:7" x14ac:dyDescent="0.35">
      <c r="B184" s="5">
        <v>45736</v>
      </c>
      <c r="C184" s="6">
        <v>194.95</v>
      </c>
      <c r="D184" s="6">
        <f t="shared" si="8"/>
        <v>202.77499999999998</v>
      </c>
      <c r="E184" s="6">
        <f t="shared" si="9"/>
        <v>7.9115488536163383</v>
      </c>
      <c r="F184" s="6">
        <f t="shared" si="10"/>
        <v>218.59809770723265</v>
      </c>
      <c r="G184" s="6">
        <f t="shared" si="11"/>
        <v>186.9519022927673</v>
      </c>
    </row>
    <row r="185" spans="2:7" x14ac:dyDescent="0.35">
      <c r="B185" s="5">
        <v>45737</v>
      </c>
      <c r="C185" s="6">
        <v>196.21</v>
      </c>
      <c r="D185" s="6">
        <f t="shared" si="8"/>
        <v>201.75649999999999</v>
      </c>
      <c r="E185" s="6">
        <f t="shared" si="9"/>
        <v>7.3306632679020582</v>
      </c>
      <c r="F185" s="6">
        <f t="shared" si="10"/>
        <v>216.4178265358041</v>
      </c>
      <c r="G185" s="6">
        <f t="shared" si="11"/>
        <v>187.09517346419588</v>
      </c>
    </row>
    <row r="186" spans="2:7" x14ac:dyDescent="0.35">
      <c r="B186" s="5">
        <v>45740</v>
      </c>
      <c r="C186" s="6">
        <v>203.26</v>
      </c>
      <c r="D186" s="6">
        <f t="shared" si="8"/>
        <v>201.28399999999996</v>
      </c>
      <c r="E186" s="6">
        <f t="shared" si="9"/>
        <v>6.8780737817624846</v>
      </c>
      <c r="F186" s="6">
        <f t="shared" si="10"/>
        <v>215.04014756352493</v>
      </c>
      <c r="G186" s="6">
        <f t="shared" si="11"/>
        <v>187.527852436475</v>
      </c>
    </row>
    <row r="187" spans="2:7" x14ac:dyDescent="0.35">
      <c r="B187" s="5">
        <v>45741</v>
      </c>
      <c r="C187" s="6">
        <v>205.71</v>
      </c>
      <c r="D187" s="6">
        <f t="shared" si="8"/>
        <v>200.92949999999996</v>
      </c>
      <c r="E187" s="6">
        <f t="shared" si="9"/>
        <v>6.4208045691945435</v>
      </c>
      <c r="F187" s="6">
        <f t="shared" si="10"/>
        <v>213.77110913838905</v>
      </c>
      <c r="G187" s="6">
        <f t="shared" si="11"/>
        <v>188.08789086161087</v>
      </c>
    </row>
    <row r="188" spans="2:7" x14ac:dyDescent="0.35">
      <c r="B188" s="5">
        <v>45742</v>
      </c>
      <c r="C188" s="6">
        <v>201.13</v>
      </c>
      <c r="D188" s="6">
        <f t="shared" si="8"/>
        <v>200.26849999999996</v>
      </c>
      <c r="E188" s="6">
        <f t="shared" si="9"/>
        <v>5.5936987810063243</v>
      </c>
      <c r="F188" s="6">
        <f t="shared" si="10"/>
        <v>211.45589756201261</v>
      </c>
      <c r="G188" s="6">
        <f t="shared" si="11"/>
        <v>189.08110243798731</v>
      </c>
    </row>
    <row r="189" spans="2:7" x14ac:dyDescent="0.35">
      <c r="B189" s="5">
        <v>45743</v>
      </c>
      <c r="C189" s="6">
        <v>201.36</v>
      </c>
      <c r="D189" s="6">
        <f t="shared" si="8"/>
        <v>199.89949999999996</v>
      </c>
      <c r="E189" s="6">
        <f t="shared" si="9"/>
        <v>5.2375250030806333</v>
      </c>
      <c r="F189" s="6">
        <f t="shared" si="10"/>
        <v>210.37455000616123</v>
      </c>
      <c r="G189" s="6">
        <f t="shared" si="11"/>
        <v>189.42444999383869</v>
      </c>
    </row>
    <row r="190" spans="2:7" x14ac:dyDescent="0.35">
      <c r="B190" s="5">
        <v>45744</v>
      </c>
      <c r="C190" s="6">
        <v>192.72</v>
      </c>
      <c r="D190" s="6">
        <f t="shared" si="8"/>
        <v>198.92150000000001</v>
      </c>
      <c r="E190" s="6">
        <f t="shared" si="9"/>
        <v>4.5902669054378462</v>
      </c>
      <c r="F190" s="6">
        <f t="shared" si="10"/>
        <v>208.1020338108757</v>
      </c>
      <c r="G190" s="6">
        <f t="shared" si="11"/>
        <v>189.74096618912432</v>
      </c>
    </row>
    <row r="191" spans="2:7" x14ac:dyDescent="0.35">
      <c r="B191" s="5">
        <v>45747</v>
      </c>
      <c r="C191" s="6">
        <v>190.26</v>
      </c>
      <c r="D191" s="6">
        <f t="shared" si="8"/>
        <v>198.18350000000001</v>
      </c>
      <c r="E191" s="6">
        <f t="shared" si="9"/>
        <v>4.742181682017593</v>
      </c>
      <c r="F191" s="6">
        <f t="shared" si="10"/>
        <v>207.66786336403518</v>
      </c>
      <c r="G191" s="6">
        <f t="shared" si="11"/>
        <v>188.69913663596483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D8A7-348B-44D6-A061-7028DCB0E671}">
  <dimension ref="B2:I191"/>
  <sheetViews>
    <sheetView zoomScale="70" workbookViewId="0">
      <selection activeCell="H21" sqref="H21"/>
    </sheetView>
  </sheetViews>
  <sheetFormatPr defaultRowHeight="14.5" x14ac:dyDescent="0.35"/>
  <cols>
    <col min="2" max="2" width="10.08984375" bestFit="1" customWidth="1"/>
    <col min="4" max="5" width="8.7265625" style="1"/>
    <col min="6" max="6" width="10.54296875" style="1" bestFit="1" customWidth="1"/>
    <col min="7" max="7" width="10.36328125" style="1" bestFit="1" customWidth="1"/>
    <col min="8" max="9" width="8.7265625" style="1"/>
  </cols>
  <sheetData>
    <row r="2" spans="2:9" x14ac:dyDescent="0.35">
      <c r="B2" s="18" t="s">
        <v>11</v>
      </c>
      <c r="C2" s="18"/>
      <c r="D2" s="18"/>
      <c r="E2" s="18"/>
      <c r="F2" s="18"/>
      <c r="G2" s="18"/>
    </row>
    <row r="3" spans="2:9" s="10" customFormat="1" x14ac:dyDescent="0.35">
      <c r="B3" s="4" t="s">
        <v>2</v>
      </c>
      <c r="C3" s="4" t="s">
        <v>3</v>
      </c>
      <c r="D3" s="4" t="s">
        <v>32</v>
      </c>
      <c r="E3" s="4" t="s">
        <v>33</v>
      </c>
      <c r="F3" s="4" t="s">
        <v>43</v>
      </c>
      <c r="G3" s="4" t="s">
        <v>44</v>
      </c>
      <c r="H3" s="2"/>
      <c r="I3" s="2"/>
    </row>
    <row r="4" spans="2:9" x14ac:dyDescent="0.35">
      <c r="B4" s="5">
        <v>45474</v>
      </c>
      <c r="C4" s="6">
        <v>197.2</v>
      </c>
      <c r="D4" s="6"/>
      <c r="E4" s="6"/>
      <c r="F4" s="6">
        <v>80</v>
      </c>
      <c r="G4" s="6">
        <v>30</v>
      </c>
    </row>
    <row r="5" spans="2:9" x14ac:dyDescent="0.35">
      <c r="B5" s="5">
        <v>45475</v>
      </c>
      <c r="C5" s="6">
        <v>200</v>
      </c>
      <c r="D5" s="6"/>
      <c r="E5" s="6"/>
      <c r="F5" s="6">
        <f>F4</f>
        <v>80</v>
      </c>
      <c r="G5" s="6">
        <f>G4</f>
        <v>30</v>
      </c>
    </row>
    <row r="6" spans="2:9" x14ac:dyDescent="0.35">
      <c r="B6" s="5">
        <v>45476</v>
      </c>
      <c r="C6" s="6">
        <v>197.59</v>
      </c>
      <c r="D6" s="6"/>
      <c r="E6" s="6"/>
      <c r="F6" s="6">
        <f t="shared" ref="F6:F69" si="0">F5</f>
        <v>80</v>
      </c>
      <c r="G6" s="6">
        <f t="shared" ref="G6:G69" si="1">G5</f>
        <v>30</v>
      </c>
    </row>
    <row r="7" spans="2:9" x14ac:dyDescent="0.35">
      <c r="B7" s="5">
        <v>45478</v>
      </c>
      <c r="C7" s="6">
        <v>200</v>
      </c>
      <c r="D7" s="6"/>
      <c r="E7" s="6"/>
      <c r="F7" s="6">
        <f t="shared" si="0"/>
        <v>80</v>
      </c>
      <c r="G7" s="6">
        <f t="shared" si="1"/>
        <v>30</v>
      </c>
    </row>
    <row r="8" spans="2:9" x14ac:dyDescent="0.35">
      <c r="B8" s="5">
        <v>45481</v>
      </c>
      <c r="C8" s="6">
        <v>199.29</v>
      </c>
      <c r="D8" s="6"/>
      <c r="E8" s="6"/>
      <c r="F8" s="6">
        <f t="shared" si="0"/>
        <v>80</v>
      </c>
      <c r="G8" s="6">
        <f t="shared" si="1"/>
        <v>30</v>
      </c>
    </row>
    <row r="9" spans="2:9" x14ac:dyDescent="0.35">
      <c r="B9" s="5">
        <v>45482</v>
      </c>
      <c r="C9" s="6">
        <v>199.34</v>
      </c>
      <c r="D9" s="6"/>
      <c r="E9" s="6"/>
      <c r="F9" s="6">
        <f t="shared" si="0"/>
        <v>80</v>
      </c>
      <c r="G9" s="6">
        <f t="shared" si="1"/>
        <v>30</v>
      </c>
    </row>
    <row r="10" spans="2:9" x14ac:dyDescent="0.35">
      <c r="B10" s="5">
        <v>45483</v>
      </c>
      <c r="C10" s="6">
        <v>199.79</v>
      </c>
      <c r="D10" s="6"/>
      <c r="E10" s="6"/>
      <c r="F10" s="6">
        <f t="shared" si="0"/>
        <v>80</v>
      </c>
      <c r="G10" s="6">
        <f t="shared" si="1"/>
        <v>30</v>
      </c>
    </row>
    <row r="11" spans="2:9" x14ac:dyDescent="0.35">
      <c r="B11" s="5">
        <v>45484</v>
      </c>
      <c r="C11" s="6">
        <v>195.05</v>
      </c>
      <c r="D11" s="6"/>
      <c r="E11" s="6"/>
      <c r="F11" s="6">
        <f t="shared" si="0"/>
        <v>80</v>
      </c>
      <c r="G11" s="6">
        <f t="shared" si="1"/>
        <v>30</v>
      </c>
    </row>
    <row r="12" spans="2:9" x14ac:dyDescent="0.35">
      <c r="B12" s="5">
        <v>45485</v>
      </c>
      <c r="C12" s="6">
        <v>194.49</v>
      </c>
      <c r="D12" s="6"/>
      <c r="E12" s="6"/>
      <c r="F12" s="6">
        <f t="shared" si="0"/>
        <v>80</v>
      </c>
      <c r="G12" s="6">
        <f t="shared" si="1"/>
        <v>30</v>
      </c>
    </row>
    <row r="13" spans="2:9" x14ac:dyDescent="0.35">
      <c r="B13" s="5">
        <v>45488</v>
      </c>
      <c r="C13" s="6">
        <v>192.72</v>
      </c>
      <c r="D13" s="6"/>
      <c r="E13" s="6"/>
      <c r="F13" s="6">
        <f t="shared" si="0"/>
        <v>80</v>
      </c>
      <c r="G13" s="6">
        <f t="shared" si="1"/>
        <v>30</v>
      </c>
    </row>
    <row r="14" spans="2:9" x14ac:dyDescent="0.35">
      <c r="B14" s="5">
        <v>45489</v>
      </c>
      <c r="C14" s="6">
        <v>193.02</v>
      </c>
      <c r="D14" s="6"/>
      <c r="E14" s="6"/>
      <c r="F14" s="6">
        <f t="shared" si="0"/>
        <v>80</v>
      </c>
      <c r="G14" s="6">
        <f t="shared" si="1"/>
        <v>30</v>
      </c>
    </row>
    <row r="15" spans="2:9" x14ac:dyDescent="0.35">
      <c r="B15" s="5">
        <v>45490</v>
      </c>
      <c r="C15" s="6">
        <v>187.93</v>
      </c>
      <c r="D15" s="6"/>
      <c r="E15" s="6"/>
      <c r="F15" s="6">
        <f t="shared" si="0"/>
        <v>80</v>
      </c>
      <c r="G15" s="6">
        <f t="shared" si="1"/>
        <v>30</v>
      </c>
    </row>
    <row r="16" spans="2:9" x14ac:dyDescent="0.35">
      <c r="B16" s="5">
        <v>45491</v>
      </c>
      <c r="C16" s="6">
        <v>183.75</v>
      </c>
      <c r="D16" s="6"/>
      <c r="E16" s="6"/>
      <c r="F16" s="6">
        <f t="shared" si="0"/>
        <v>80</v>
      </c>
      <c r="G16" s="6">
        <f t="shared" si="1"/>
        <v>30</v>
      </c>
    </row>
    <row r="17" spans="2:7" x14ac:dyDescent="0.35">
      <c r="B17" s="5">
        <v>45492</v>
      </c>
      <c r="C17" s="6">
        <v>183.13</v>
      </c>
      <c r="D17" s="6">
        <f>(C17-MIN(C4:C17))/(MAX(C4:C17)-MIN(C4:C17))*100</f>
        <v>0</v>
      </c>
      <c r="E17" s="6"/>
      <c r="F17" s="6">
        <f t="shared" si="0"/>
        <v>80</v>
      </c>
      <c r="G17" s="6">
        <f t="shared" si="1"/>
        <v>30</v>
      </c>
    </row>
    <row r="18" spans="2:7" x14ac:dyDescent="0.35">
      <c r="B18" s="5">
        <v>45495</v>
      </c>
      <c r="C18" s="6">
        <v>182.55</v>
      </c>
      <c r="D18" s="6">
        <f>(C18-MIN(C5:C18))/(MAX(C5:C18)-MIN(C5:C18))*100</f>
        <v>0</v>
      </c>
      <c r="E18" s="6"/>
      <c r="F18" s="6">
        <f t="shared" si="0"/>
        <v>80</v>
      </c>
      <c r="G18" s="6">
        <f t="shared" si="1"/>
        <v>30</v>
      </c>
    </row>
    <row r="19" spans="2:7" x14ac:dyDescent="0.35">
      <c r="B19" s="5">
        <v>45496</v>
      </c>
      <c r="C19" s="6">
        <v>186.41</v>
      </c>
      <c r="D19" s="6">
        <f t="shared" ref="D19:D81" si="2">(C19-MIN(C6:C19))/(MAX(C6:C19)-MIN(C6:C19))*100</f>
        <v>22.120343839541476</v>
      </c>
      <c r="E19" s="6">
        <f>AVERAGE(D17:D19)</f>
        <v>7.3734479465138252</v>
      </c>
      <c r="F19" s="6">
        <f t="shared" si="0"/>
        <v>80</v>
      </c>
      <c r="G19" s="6">
        <f t="shared" si="1"/>
        <v>30</v>
      </c>
    </row>
    <row r="20" spans="2:7" x14ac:dyDescent="0.35">
      <c r="B20" s="5">
        <v>45497</v>
      </c>
      <c r="C20" s="6">
        <v>180.83</v>
      </c>
      <c r="D20" s="6">
        <f t="shared" si="2"/>
        <v>0</v>
      </c>
      <c r="E20" s="6">
        <f t="shared" ref="E20:E83" si="3">AVERAGE(D18:D20)</f>
        <v>7.3734479465138252</v>
      </c>
      <c r="F20" s="6">
        <f t="shared" si="0"/>
        <v>80</v>
      </c>
      <c r="G20" s="6">
        <f t="shared" si="1"/>
        <v>30</v>
      </c>
    </row>
    <row r="21" spans="2:7" x14ac:dyDescent="0.35">
      <c r="B21" s="5">
        <v>45498</v>
      </c>
      <c r="C21" s="6">
        <v>179.85</v>
      </c>
      <c r="D21" s="6">
        <f t="shared" si="2"/>
        <v>0</v>
      </c>
      <c r="E21" s="6">
        <f t="shared" si="3"/>
        <v>7.3734479465138252</v>
      </c>
      <c r="F21" s="6">
        <f t="shared" si="0"/>
        <v>80</v>
      </c>
      <c r="G21" s="6">
        <f t="shared" si="1"/>
        <v>30</v>
      </c>
    </row>
    <row r="22" spans="2:7" x14ac:dyDescent="0.35">
      <c r="B22" s="5">
        <v>45499</v>
      </c>
      <c r="C22" s="6">
        <v>182.5</v>
      </c>
      <c r="D22" s="6">
        <f t="shared" si="2"/>
        <v>13.28986960882651</v>
      </c>
      <c r="E22" s="6">
        <f t="shared" si="3"/>
        <v>4.4299565362755038</v>
      </c>
      <c r="F22" s="6">
        <f t="shared" si="0"/>
        <v>80</v>
      </c>
      <c r="G22" s="6">
        <f t="shared" si="1"/>
        <v>30</v>
      </c>
    </row>
    <row r="23" spans="2:7" x14ac:dyDescent="0.35">
      <c r="B23" s="5">
        <v>45502</v>
      </c>
      <c r="C23" s="6">
        <v>183.2</v>
      </c>
      <c r="D23" s="6">
        <f t="shared" si="2"/>
        <v>16.800401203610807</v>
      </c>
      <c r="E23" s="6">
        <f t="shared" si="3"/>
        <v>10.030090270812439</v>
      </c>
      <c r="F23" s="6">
        <f t="shared" si="0"/>
        <v>80</v>
      </c>
      <c r="G23" s="6">
        <f t="shared" si="1"/>
        <v>30</v>
      </c>
    </row>
    <row r="24" spans="2:7" x14ac:dyDescent="0.35">
      <c r="B24" s="5">
        <v>45503</v>
      </c>
      <c r="C24" s="6">
        <v>181.71</v>
      </c>
      <c r="D24" s="6">
        <f t="shared" si="2"/>
        <v>12.236842105263234</v>
      </c>
      <c r="E24" s="6">
        <f t="shared" si="3"/>
        <v>14.109037639233518</v>
      </c>
      <c r="F24" s="6">
        <f t="shared" si="0"/>
        <v>80</v>
      </c>
      <c r="G24" s="6">
        <f t="shared" si="1"/>
        <v>30</v>
      </c>
    </row>
    <row r="25" spans="2:7" x14ac:dyDescent="0.35">
      <c r="B25" s="5">
        <v>45504</v>
      </c>
      <c r="C25" s="6">
        <v>186.98</v>
      </c>
      <c r="D25" s="6">
        <f t="shared" si="2"/>
        <v>48.702185792349646</v>
      </c>
      <c r="E25" s="6">
        <f t="shared" si="3"/>
        <v>25.913143033741232</v>
      </c>
      <c r="F25" s="6">
        <f t="shared" si="0"/>
        <v>80</v>
      </c>
      <c r="G25" s="6">
        <f t="shared" si="1"/>
        <v>30</v>
      </c>
    </row>
    <row r="26" spans="2:7" x14ac:dyDescent="0.35">
      <c r="B26" s="5">
        <v>45505</v>
      </c>
      <c r="C26" s="6">
        <v>184.07</v>
      </c>
      <c r="D26" s="6">
        <f t="shared" si="2"/>
        <v>32.042520880789624</v>
      </c>
      <c r="E26" s="6">
        <f t="shared" si="3"/>
        <v>30.993849592800832</v>
      </c>
      <c r="F26" s="6">
        <f t="shared" si="0"/>
        <v>80</v>
      </c>
      <c r="G26" s="6">
        <f t="shared" si="1"/>
        <v>30</v>
      </c>
    </row>
    <row r="27" spans="2:7" x14ac:dyDescent="0.35">
      <c r="B27" s="5">
        <v>45506</v>
      </c>
      <c r="C27" s="6">
        <v>167.9</v>
      </c>
      <c r="D27" s="6">
        <f t="shared" si="2"/>
        <v>0</v>
      </c>
      <c r="E27" s="6">
        <f t="shared" si="3"/>
        <v>26.914902224379755</v>
      </c>
      <c r="F27" s="6">
        <f t="shared" si="0"/>
        <v>80</v>
      </c>
      <c r="G27" s="6">
        <f t="shared" si="1"/>
        <v>30</v>
      </c>
    </row>
    <row r="28" spans="2:7" x14ac:dyDescent="0.35">
      <c r="B28" s="5">
        <v>45509</v>
      </c>
      <c r="C28" s="6">
        <v>161.02000000000001</v>
      </c>
      <c r="D28" s="6">
        <f t="shared" si="2"/>
        <v>0</v>
      </c>
      <c r="E28" s="6">
        <f t="shared" si="3"/>
        <v>10.680840293596541</v>
      </c>
      <c r="F28" s="6">
        <f t="shared" si="0"/>
        <v>80</v>
      </c>
      <c r="G28" s="6">
        <f t="shared" si="1"/>
        <v>30</v>
      </c>
    </row>
    <row r="29" spans="2:7" x14ac:dyDescent="0.35">
      <c r="B29" s="5">
        <v>45510</v>
      </c>
      <c r="C29" s="6">
        <v>161.93</v>
      </c>
      <c r="D29" s="6">
        <f t="shared" si="2"/>
        <v>3.5053929121725629</v>
      </c>
      <c r="E29" s="6">
        <f t="shared" si="3"/>
        <v>1.1684643040575209</v>
      </c>
      <c r="F29" s="6">
        <f t="shared" si="0"/>
        <v>80</v>
      </c>
      <c r="G29" s="6">
        <f t="shared" si="1"/>
        <v>30</v>
      </c>
    </row>
    <row r="30" spans="2:7" x14ac:dyDescent="0.35">
      <c r="B30" s="5">
        <v>45511</v>
      </c>
      <c r="C30" s="6">
        <v>162.77000000000001</v>
      </c>
      <c r="D30" s="6">
        <f t="shared" si="2"/>
        <v>6.7411402157164915</v>
      </c>
      <c r="E30" s="6">
        <f t="shared" si="3"/>
        <v>3.4155110426296851</v>
      </c>
      <c r="F30" s="6">
        <f t="shared" si="0"/>
        <v>80</v>
      </c>
      <c r="G30" s="6">
        <f t="shared" si="1"/>
        <v>30</v>
      </c>
    </row>
    <row r="31" spans="2:7" x14ac:dyDescent="0.35">
      <c r="B31" s="5">
        <v>45512</v>
      </c>
      <c r="C31" s="6">
        <v>165.8</v>
      </c>
      <c r="D31" s="6">
        <f t="shared" si="2"/>
        <v>18.412942989214194</v>
      </c>
      <c r="E31" s="6">
        <f t="shared" si="3"/>
        <v>9.5531587057010832</v>
      </c>
      <c r="F31" s="6">
        <f t="shared" si="0"/>
        <v>80</v>
      </c>
      <c r="G31" s="6">
        <f t="shared" si="1"/>
        <v>30</v>
      </c>
    </row>
    <row r="32" spans="2:7" x14ac:dyDescent="0.35">
      <c r="B32" s="5">
        <v>45513</v>
      </c>
      <c r="C32" s="6">
        <v>166.94</v>
      </c>
      <c r="D32" s="6">
        <f t="shared" si="2"/>
        <v>22.80431432973803</v>
      </c>
      <c r="E32" s="6">
        <f t="shared" si="3"/>
        <v>15.98613251155624</v>
      </c>
      <c r="F32" s="6">
        <f t="shared" si="0"/>
        <v>80</v>
      </c>
      <c r="G32" s="6">
        <f t="shared" si="1"/>
        <v>30</v>
      </c>
    </row>
    <row r="33" spans="2:7" x14ac:dyDescent="0.35">
      <c r="B33" s="5">
        <v>45516</v>
      </c>
      <c r="C33" s="6">
        <v>166.8</v>
      </c>
      <c r="D33" s="6">
        <f t="shared" si="2"/>
        <v>22.265023112480762</v>
      </c>
      <c r="E33" s="6">
        <f t="shared" si="3"/>
        <v>21.160760143810993</v>
      </c>
      <c r="F33" s="6">
        <f t="shared" si="0"/>
        <v>80</v>
      </c>
      <c r="G33" s="6">
        <f t="shared" si="1"/>
        <v>30</v>
      </c>
    </row>
    <row r="34" spans="2:7" x14ac:dyDescent="0.35">
      <c r="B34" s="5">
        <v>45517</v>
      </c>
      <c r="C34" s="6">
        <v>170.23</v>
      </c>
      <c r="D34" s="6">
        <f t="shared" si="2"/>
        <v>35.477657935285002</v>
      </c>
      <c r="E34" s="6">
        <f t="shared" si="3"/>
        <v>26.848998459167934</v>
      </c>
      <c r="F34" s="6">
        <f t="shared" si="0"/>
        <v>80</v>
      </c>
      <c r="G34" s="6">
        <f t="shared" si="1"/>
        <v>30</v>
      </c>
    </row>
    <row r="35" spans="2:7" x14ac:dyDescent="0.35">
      <c r="B35" s="5">
        <v>45518</v>
      </c>
      <c r="C35" s="6">
        <v>170.1</v>
      </c>
      <c r="D35" s="6">
        <f t="shared" si="2"/>
        <v>34.976887519260366</v>
      </c>
      <c r="E35" s="6">
        <f t="shared" si="3"/>
        <v>30.906522855675377</v>
      </c>
      <c r="F35" s="6">
        <f t="shared" si="0"/>
        <v>80</v>
      </c>
      <c r="G35" s="6">
        <f t="shared" si="1"/>
        <v>30</v>
      </c>
    </row>
    <row r="36" spans="2:7" x14ac:dyDescent="0.35">
      <c r="B36" s="5">
        <v>45519</v>
      </c>
      <c r="C36" s="6">
        <v>177.59</v>
      </c>
      <c r="D36" s="6">
        <f t="shared" si="2"/>
        <v>63.82896764252699</v>
      </c>
      <c r="E36" s="6">
        <f t="shared" si="3"/>
        <v>44.761171032357453</v>
      </c>
      <c r="F36" s="6">
        <f t="shared" si="0"/>
        <v>80</v>
      </c>
      <c r="G36" s="6">
        <f t="shared" si="1"/>
        <v>30</v>
      </c>
    </row>
    <row r="37" spans="2:7" x14ac:dyDescent="0.35">
      <c r="B37" s="5">
        <v>45520</v>
      </c>
      <c r="C37" s="6">
        <v>177.06</v>
      </c>
      <c r="D37" s="6">
        <f t="shared" si="2"/>
        <v>61.78736517719571</v>
      </c>
      <c r="E37" s="6">
        <f t="shared" si="3"/>
        <v>53.531073446327689</v>
      </c>
      <c r="F37" s="6">
        <f t="shared" si="0"/>
        <v>80</v>
      </c>
      <c r="G37" s="6">
        <f t="shared" si="1"/>
        <v>30</v>
      </c>
    </row>
    <row r="38" spans="2:7" x14ac:dyDescent="0.35">
      <c r="B38" s="5">
        <v>45523</v>
      </c>
      <c r="C38" s="6">
        <v>178.22</v>
      </c>
      <c r="D38" s="6">
        <f t="shared" si="2"/>
        <v>66.2557781201849</v>
      </c>
      <c r="E38" s="6">
        <f t="shared" si="3"/>
        <v>63.957370313302533</v>
      </c>
      <c r="F38" s="6">
        <f t="shared" si="0"/>
        <v>80</v>
      </c>
      <c r="G38" s="6">
        <f t="shared" si="1"/>
        <v>30</v>
      </c>
    </row>
    <row r="39" spans="2:7" x14ac:dyDescent="0.35">
      <c r="B39" s="5">
        <v>45524</v>
      </c>
      <c r="C39" s="6">
        <v>178.88</v>
      </c>
      <c r="D39" s="6">
        <f t="shared" si="2"/>
        <v>77.483731019522779</v>
      </c>
      <c r="E39" s="6">
        <f t="shared" si="3"/>
        <v>68.508958105634463</v>
      </c>
      <c r="F39" s="6">
        <f t="shared" si="0"/>
        <v>80</v>
      </c>
      <c r="G39" s="6">
        <f t="shared" si="1"/>
        <v>30</v>
      </c>
    </row>
    <row r="40" spans="2:7" x14ac:dyDescent="0.35">
      <c r="B40" s="5">
        <v>45525</v>
      </c>
      <c r="C40" s="6">
        <v>180.11</v>
      </c>
      <c r="D40" s="6">
        <f t="shared" si="2"/>
        <v>100</v>
      </c>
      <c r="E40" s="6">
        <f t="shared" si="3"/>
        <v>81.246503046569231</v>
      </c>
      <c r="F40" s="6">
        <f t="shared" si="0"/>
        <v>80</v>
      </c>
      <c r="G40" s="6">
        <f t="shared" si="1"/>
        <v>30</v>
      </c>
    </row>
    <row r="41" spans="2:7" x14ac:dyDescent="0.35">
      <c r="B41" s="5">
        <v>45526</v>
      </c>
      <c r="C41" s="6">
        <v>176.13</v>
      </c>
      <c r="D41" s="6">
        <f t="shared" si="2"/>
        <v>79.151388161340932</v>
      </c>
      <c r="E41" s="6">
        <f t="shared" si="3"/>
        <v>85.545039726954585</v>
      </c>
      <c r="F41" s="6">
        <f t="shared" si="0"/>
        <v>80</v>
      </c>
      <c r="G41" s="6">
        <f t="shared" si="1"/>
        <v>30</v>
      </c>
    </row>
    <row r="42" spans="2:7" x14ac:dyDescent="0.35">
      <c r="B42" s="5">
        <v>45527</v>
      </c>
      <c r="C42" s="6">
        <v>177.04</v>
      </c>
      <c r="D42" s="6">
        <f t="shared" si="2"/>
        <v>83.113311331133005</v>
      </c>
      <c r="E42" s="6">
        <f t="shared" si="3"/>
        <v>87.421566497491312</v>
      </c>
      <c r="F42" s="6">
        <f t="shared" si="0"/>
        <v>80</v>
      </c>
      <c r="G42" s="6">
        <f t="shared" si="1"/>
        <v>30</v>
      </c>
    </row>
    <row r="43" spans="2:7" x14ac:dyDescent="0.35">
      <c r="B43" s="5">
        <v>45530</v>
      </c>
      <c r="C43" s="6">
        <v>175.5</v>
      </c>
      <c r="D43" s="6">
        <f t="shared" si="2"/>
        <v>73.414071510957243</v>
      </c>
      <c r="E43" s="6">
        <f t="shared" si="3"/>
        <v>78.559590334477051</v>
      </c>
      <c r="F43" s="6">
        <f t="shared" si="0"/>
        <v>80</v>
      </c>
      <c r="G43" s="6">
        <f t="shared" si="1"/>
        <v>30</v>
      </c>
    </row>
    <row r="44" spans="2:7" x14ac:dyDescent="0.35">
      <c r="B44" s="5">
        <v>45531</v>
      </c>
      <c r="C44" s="6">
        <v>173.12</v>
      </c>
      <c r="D44" s="6">
        <f t="shared" si="2"/>
        <v>51.15303983228506</v>
      </c>
      <c r="E44" s="6">
        <f t="shared" si="3"/>
        <v>69.226807558125103</v>
      </c>
      <c r="F44" s="6">
        <f t="shared" si="0"/>
        <v>80</v>
      </c>
      <c r="G44" s="6">
        <f t="shared" si="1"/>
        <v>30</v>
      </c>
    </row>
    <row r="45" spans="2:7" x14ac:dyDescent="0.35">
      <c r="B45" s="5">
        <v>45532</v>
      </c>
      <c r="C45" s="6">
        <v>170.8</v>
      </c>
      <c r="D45" s="6">
        <f t="shared" si="2"/>
        <v>30.052592036063103</v>
      </c>
      <c r="E45" s="6">
        <f t="shared" si="3"/>
        <v>51.539901126435133</v>
      </c>
      <c r="F45" s="6">
        <f t="shared" si="0"/>
        <v>80</v>
      </c>
      <c r="G45" s="6">
        <f t="shared" si="1"/>
        <v>30</v>
      </c>
    </row>
    <row r="46" spans="2:7" x14ac:dyDescent="0.35">
      <c r="B46" s="5">
        <v>45533</v>
      </c>
      <c r="C46" s="6">
        <v>172.12</v>
      </c>
      <c r="D46" s="6">
        <f t="shared" si="2"/>
        <v>39.969947407963879</v>
      </c>
      <c r="E46" s="6">
        <f t="shared" si="3"/>
        <v>40.391859758770686</v>
      </c>
      <c r="F46" s="6">
        <f t="shared" si="0"/>
        <v>80</v>
      </c>
      <c r="G46" s="6">
        <f t="shared" si="1"/>
        <v>30</v>
      </c>
    </row>
    <row r="47" spans="2:7" x14ac:dyDescent="0.35">
      <c r="B47" s="5">
        <v>45534</v>
      </c>
      <c r="C47" s="6">
        <v>178.5</v>
      </c>
      <c r="D47" s="6">
        <f t="shared" si="2"/>
        <v>83.916083916083807</v>
      </c>
      <c r="E47" s="6">
        <f t="shared" si="3"/>
        <v>51.312874453370263</v>
      </c>
      <c r="F47" s="6">
        <f t="shared" si="0"/>
        <v>80</v>
      </c>
      <c r="G47" s="6">
        <f t="shared" si="1"/>
        <v>30</v>
      </c>
    </row>
    <row r="48" spans="2:7" x14ac:dyDescent="0.35">
      <c r="B48" s="5">
        <v>45538</v>
      </c>
      <c r="C48" s="6">
        <v>176.25</v>
      </c>
      <c r="D48" s="6">
        <f t="shared" si="2"/>
        <v>61.438561438561379</v>
      </c>
      <c r="E48" s="6">
        <f t="shared" si="3"/>
        <v>61.774864254203017</v>
      </c>
      <c r="F48" s="6">
        <f t="shared" si="0"/>
        <v>80</v>
      </c>
      <c r="G48" s="6">
        <f t="shared" si="1"/>
        <v>30</v>
      </c>
    </row>
    <row r="49" spans="2:7" x14ac:dyDescent="0.35">
      <c r="B49" s="5">
        <v>45539</v>
      </c>
      <c r="C49" s="6">
        <v>173.33</v>
      </c>
      <c r="D49" s="6">
        <f t="shared" si="2"/>
        <v>27.175080558539211</v>
      </c>
      <c r="E49" s="6">
        <f t="shared" si="3"/>
        <v>57.509908637728131</v>
      </c>
      <c r="F49" s="6">
        <f t="shared" si="0"/>
        <v>80</v>
      </c>
      <c r="G49" s="6">
        <f t="shared" si="1"/>
        <v>30</v>
      </c>
    </row>
    <row r="50" spans="2:7" x14ac:dyDescent="0.35">
      <c r="B50" s="5">
        <v>45540</v>
      </c>
      <c r="C50" s="6">
        <v>177.89</v>
      </c>
      <c r="D50" s="6">
        <f t="shared" si="2"/>
        <v>76.154672395273622</v>
      </c>
      <c r="E50" s="6">
        <f t="shared" si="3"/>
        <v>54.922771464124736</v>
      </c>
      <c r="F50" s="6">
        <f t="shared" si="0"/>
        <v>80</v>
      </c>
      <c r="G50" s="6">
        <f t="shared" si="1"/>
        <v>30</v>
      </c>
    </row>
    <row r="51" spans="2:7" x14ac:dyDescent="0.35">
      <c r="B51" s="5">
        <v>45541</v>
      </c>
      <c r="C51" s="6">
        <v>171.39</v>
      </c>
      <c r="D51" s="6">
        <f t="shared" si="2"/>
        <v>6.3372717508053151</v>
      </c>
      <c r="E51" s="6">
        <f t="shared" si="3"/>
        <v>36.555674901539383</v>
      </c>
      <c r="F51" s="6">
        <f t="shared" si="0"/>
        <v>80</v>
      </c>
      <c r="G51" s="6">
        <f t="shared" si="1"/>
        <v>30</v>
      </c>
    </row>
    <row r="52" spans="2:7" x14ac:dyDescent="0.35">
      <c r="B52" s="5">
        <v>45544</v>
      </c>
      <c r="C52" s="6">
        <v>175.4</v>
      </c>
      <c r="D52" s="6">
        <f t="shared" si="2"/>
        <v>49.409237379162121</v>
      </c>
      <c r="E52" s="6">
        <f t="shared" si="3"/>
        <v>43.967060508413681</v>
      </c>
      <c r="F52" s="6">
        <f t="shared" si="0"/>
        <v>80</v>
      </c>
      <c r="G52" s="6">
        <f t="shared" si="1"/>
        <v>30</v>
      </c>
    </row>
    <row r="53" spans="2:7" x14ac:dyDescent="0.35">
      <c r="B53" s="5">
        <v>45545</v>
      </c>
      <c r="C53" s="6">
        <v>179.55</v>
      </c>
      <c r="D53" s="6">
        <f t="shared" si="2"/>
        <v>93.984962406015015</v>
      </c>
      <c r="E53" s="6">
        <f t="shared" si="3"/>
        <v>49.910490511994148</v>
      </c>
      <c r="F53" s="6">
        <f t="shared" si="0"/>
        <v>80</v>
      </c>
      <c r="G53" s="6">
        <f t="shared" si="1"/>
        <v>30</v>
      </c>
    </row>
    <row r="54" spans="2:7" x14ac:dyDescent="0.35">
      <c r="B54" s="5">
        <v>45546</v>
      </c>
      <c r="C54" s="6">
        <v>184.52</v>
      </c>
      <c r="D54" s="6">
        <f t="shared" si="2"/>
        <v>100</v>
      </c>
      <c r="E54" s="6">
        <f t="shared" si="3"/>
        <v>81.131399928392383</v>
      </c>
      <c r="F54" s="6">
        <f t="shared" si="0"/>
        <v>80</v>
      </c>
      <c r="G54" s="6">
        <f t="shared" si="1"/>
        <v>30</v>
      </c>
    </row>
    <row r="55" spans="2:7" x14ac:dyDescent="0.35">
      <c r="B55" s="5">
        <v>45547</v>
      </c>
      <c r="C55" s="6">
        <v>187</v>
      </c>
      <c r="D55" s="6">
        <f t="shared" si="2"/>
        <v>100</v>
      </c>
      <c r="E55" s="6">
        <f t="shared" si="3"/>
        <v>97.994987468671681</v>
      </c>
      <c r="F55" s="6">
        <f t="shared" si="0"/>
        <v>80</v>
      </c>
      <c r="G55" s="6">
        <f t="shared" si="1"/>
        <v>30</v>
      </c>
    </row>
    <row r="56" spans="2:7" x14ac:dyDescent="0.35">
      <c r="B56" s="5">
        <v>45548</v>
      </c>
      <c r="C56" s="6">
        <v>186.49</v>
      </c>
      <c r="D56" s="6">
        <f t="shared" si="2"/>
        <v>96.851851851851904</v>
      </c>
      <c r="E56" s="6">
        <f t="shared" si="3"/>
        <v>98.950617283950635</v>
      </c>
      <c r="F56" s="6">
        <f t="shared" si="0"/>
        <v>80</v>
      </c>
      <c r="G56" s="6">
        <f t="shared" si="1"/>
        <v>30</v>
      </c>
    </row>
    <row r="57" spans="2:7" x14ac:dyDescent="0.35">
      <c r="B57" s="5">
        <v>45551</v>
      </c>
      <c r="C57" s="6">
        <v>184.89</v>
      </c>
      <c r="D57" s="6">
        <f t="shared" si="2"/>
        <v>86.975308641975218</v>
      </c>
      <c r="E57" s="6">
        <f t="shared" si="3"/>
        <v>94.609053497942384</v>
      </c>
      <c r="F57" s="6">
        <f t="shared" si="0"/>
        <v>80</v>
      </c>
      <c r="G57" s="6">
        <f t="shared" si="1"/>
        <v>30</v>
      </c>
    </row>
    <row r="58" spans="2:7" x14ac:dyDescent="0.35">
      <c r="B58" s="5">
        <v>45552</v>
      </c>
      <c r="C58" s="6">
        <v>186.88</v>
      </c>
      <c r="D58" s="6">
        <f t="shared" si="2"/>
        <v>99.259259259259238</v>
      </c>
      <c r="E58" s="6">
        <f t="shared" si="3"/>
        <v>94.362139917695458</v>
      </c>
      <c r="F58" s="6">
        <f t="shared" si="0"/>
        <v>80</v>
      </c>
      <c r="G58" s="6">
        <f t="shared" si="1"/>
        <v>30</v>
      </c>
    </row>
    <row r="59" spans="2:7" x14ac:dyDescent="0.35">
      <c r="B59" s="5">
        <v>45553</v>
      </c>
      <c r="C59" s="6">
        <v>186.43</v>
      </c>
      <c r="D59" s="6">
        <f t="shared" si="2"/>
        <v>96.348494554772628</v>
      </c>
      <c r="E59" s="6">
        <f t="shared" si="3"/>
        <v>94.194354152002362</v>
      </c>
      <c r="F59" s="6">
        <f t="shared" si="0"/>
        <v>80</v>
      </c>
      <c r="G59" s="6">
        <f t="shared" si="1"/>
        <v>30</v>
      </c>
    </row>
    <row r="60" spans="2:7" x14ac:dyDescent="0.35">
      <c r="B60" s="5">
        <v>45554</v>
      </c>
      <c r="C60" s="6">
        <v>189.87</v>
      </c>
      <c r="D60" s="6">
        <f t="shared" si="2"/>
        <v>100</v>
      </c>
      <c r="E60" s="6">
        <f t="shared" si="3"/>
        <v>98.535917938010627</v>
      </c>
      <c r="F60" s="6">
        <f t="shared" si="0"/>
        <v>80</v>
      </c>
      <c r="G60" s="6">
        <f t="shared" si="1"/>
        <v>30</v>
      </c>
    </row>
    <row r="61" spans="2:7" x14ac:dyDescent="0.35">
      <c r="B61" s="5">
        <v>45555</v>
      </c>
      <c r="C61" s="6">
        <v>191.6</v>
      </c>
      <c r="D61" s="6">
        <f t="shared" si="2"/>
        <v>100</v>
      </c>
      <c r="E61" s="6">
        <f t="shared" si="3"/>
        <v>98.782831518257538</v>
      </c>
      <c r="F61" s="6">
        <f t="shared" si="0"/>
        <v>80</v>
      </c>
      <c r="G61" s="6">
        <f t="shared" si="1"/>
        <v>30</v>
      </c>
    </row>
    <row r="62" spans="2:7" x14ac:dyDescent="0.35">
      <c r="B62" s="5">
        <v>45558</v>
      </c>
      <c r="C62" s="6">
        <v>193.88</v>
      </c>
      <c r="D62" s="6">
        <f t="shared" si="2"/>
        <v>100</v>
      </c>
      <c r="E62" s="6">
        <f t="shared" si="3"/>
        <v>100</v>
      </c>
      <c r="F62" s="6">
        <f t="shared" si="0"/>
        <v>80</v>
      </c>
      <c r="G62" s="6">
        <f t="shared" si="1"/>
        <v>30</v>
      </c>
    </row>
    <row r="63" spans="2:7" x14ac:dyDescent="0.35">
      <c r="B63" s="5">
        <v>45559</v>
      </c>
      <c r="C63" s="6">
        <v>193.96</v>
      </c>
      <c r="D63" s="6">
        <f t="shared" si="2"/>
        <v>100</v>
      </c>
      <c r="E63" s="6">
        <f t="shared" si="3"/>
        <v>100</v>
      </c>
      <c r="F63" s="6">
        <f t="shared" si="0"/>
        <v>80</v>
      </c>
      <c r="G63" s="6">
        <f t="shared" si="1"/>
        <v>30</v>
      </c>
    </row>
    <row r="64" spans="2:7" x14ac:dyDescent="0.35">
      <c r="B64" s="5">
        <v>45560</v>
      </c>
      <c r="C64" s="6">
        <v>192.53</v>
      </c>
      <c r="D64" s="6">
        <f t="shared" si="2"/>
        <v>93.664155959237902</v>
      </c>
      <c r="E64" s="6">
        <f t="shared" si="3"/>
        <v>97.888051986412634</v>
      </c>
      <c r="F64" s="6">
        <f t="shared" si="0"/>
        <v>80</v>
      </c>
      <c r="G64" s="6">
        <f t="shared" si="1"/>
        <v>30</v>
      </c>
    </row>
    <row r="65" spans="2:7" x14ac:dyDescent="0.35">
      <c r="B65" s="5">
        <v>45561</v>
      </c>
      <c r="C65" s="6">
        <v>191.16</v>
      </c>
      <c r="D65" s="6">
        <f t="shared" si="2"/>
        <v>84.913793103448228</v>
      </c>
      <c r="E65" s="6">
        <f t="shared" si="3"/>
        <v>92.85931635422871</v>
      </c>
      <c r="F65" s="6">
        <f t="shared" si="0"/>
        <v>80</v>
      </c>
      <c r="G65" s="6">
        <f t="shared" si="1"/>
        <v>30</v>
      </c>
    </row>
    <row r="66" spans="2:7" x14ac:dyDescent="0.35">
      <c r="B66" s="5">
        <v>45562</v>
      </c>
      <c r="C66" s="6">
        <v>187.97</v>
      </c>
      <c r="D66" s="6">
        <f t="shared" si="2"/>
        <v>58.431644691186605</v>
      </c>
      <c r="E66" s="6">
        <f t="shared" si="3"/>
        <v>79.003197917957564</v>
      </c>
      <c r="F66" s="6">
        <f t="shared" si="0"/>
        <v>80</v>
      </c>
      <c r="G66" s="6">
        <f t="shared" si="1"/>
        <v>30</v>
      </c>
    </row>
    <row r="67" spans="2:7" x14ac:dyDescent="0.35">
      <c r="B67" s="5">
        <v>45565</v>
      </c>
      <c r="C67" s="6">
        <v>186.33</v>
      </c>
      <c r="D67" s="6">
        <f t="shared" si="2"/>
        <v>19.17372881355935</v>
      </c>
      <c r="E67" s="6">
        <f t="shared" si="3"/>
        <v>54.173055536064737</v>
      </c>
      <c r="F67" s="6">
        <f t="shared" si="0"/>
        <v>80</v>
      </c>
      <c r="G67" s="6">
        <f t="shared" si="1"/>
        <v>30</v>
      </c>
    </row>
    <row r="68" spans="2:7" x14ac:dyDescent="0.35">
      <c r="B68" s="5">
        <v>45566</v>
      </c>
      <c r="C68" s="6">
        <v>185.13</v>
      </c>
      <c r="D68" s="6">
        <f t="shared" si="2"/>
        <v>2.6460859977950224</v>
      </c>
      <c r="E68" s="6">
        <f t="shared" si="3"/>
        <v>26.750486500846993</v>
      </c>
      <c r="F68" s="6">
        <f t="shared" si="0"/>
        <v>80</v>
      </c>
      <c r="G68" s="6">
        <f t="shared" si="1"/>
        <v>30</v>
      </c>
    </row>
    <row r="69" spans="2:7" x14ac:dyDescent="0.35">
      <c r="B69" s="5">
        <v>45567</v>
      </c>
      <c r="C69" s="6">
        <v>184.76</v>
      </c>
      <c r="D69" s="6">
        <f t="shared" si="2"/>
        <v>0</v>
      </c>
      <c r="E69" s="6">
        <f t="shared" si="3"/>
        <v>7.2732716037847913</v>
      </c>
      <c r="F69" s="6">
        <f t="shared" si="0"/>
        <v>80</v>
      </c>
      <c r="G69" s="6">
        <f t="shared" si="1"/>
        <v>30</v>
      </c>
    </row>
    <row r="70" spans="2:7" x14ac:dyDescent="0.35">
      <c r="B70" s="5">
        <v>45568</v>
      </c>
      <c r="C70" s="6">
        <v>181.96</v>
      </c>
      <c r="D70" s="6">
        <f t="shared" si="2"/>
        <v>0</v>
      </c>
      <c r="E70" s="6">
        <f t="shared" si="3"/>
        <v>0.88202866593167417</v>
      </c>
      <c r="F70" s="6">
        <f t="shared" ref="F70:F133" si="4">F69</f>
        <v>80</v>
      </c>
      <c r="G70" s="6">
        <f t="shared" ref="G70:G133" si="5">G69</f>
        <v>30</v>
      </c>
    </row>
    <row r="71" spans="2:7" x14ac:dyDescent="0.35">
      <c r="B71" s="5">
        <v>45569</v>
      </c>
      <c r="C71" s="6">
        <v>186.51</v>
      </c>
      <c r="D71" s="6">
        <f t="shared" si="2"/>
        <v>37.916666666666529</v>
      </c>
      <c r="E71" s="6">
        <f t="shared" si="3"/>
        <v>12.638888888888843</v>
      </c>
      <c r="F71" s="6">
        <f t="shared" si="4"/>
        <v>80</v>
      </c>
      <c r="G71" s="6">
        <f t="shared" si="5"/>
        <v>30</v>
      </c>
    </row>
    <row r="72" spans="2:7" x14ac:dyDescent="0.35">
      <c r="B72" s="5">
        <v>45572</v>
      </c>
      <c r="C72" s="6">
        <v>180.8</v>
      </c>
      <c r="D72" s="6">
        <f t="shared" si="2"/>
        <v>0</v>
      </c>
      <c r="E72" s="6">
        <f t="shared" si="3"/>
        <v>12.638888888888843</v>
      </c>
      <c r="F72" s="6">
        <f t="shared" si="4"/>
        <v>80</v>
      </c>
      <c r="G72" s="6">
        <f t="shared" si="5"/>
        <v>30</v>
      </c>
    </row>
    <row r="73" spans="2:7" x14ac:dyDescent="0.35">
      <c r="B73" s="5">
        <v>45573</v>
      </c>
      <c r="C73" s="6">
        <v>182.72</v>
      </c>
      <c r="D73" s="6">
        <f t="shared" si="2"/>
        <v>14.589665653495349</v>
      </c>
      <c r="E73" s="6">
        <f t="shared" si="3"/>
        <v>17.50211077338729</v>
      </c>
      <c r="F73" s="6">
        <f t="shared" si="4"/>
        <v>80</v>
      </c>
      <c r="G73" s="6">
        <f t="shared" si="5"/>
        <v>30</v>
      </c>
    </row>
    <row r="74" spans="2:7" x14ac:dyDescent="0.35">
      <c r="B74" s="5">
        <v>45574</v>
      </c>
      <c r="C74" s="6">
        <v>185.17</v>
      </c>
      <c r="D74" s="6">
        <f t="shared" si="2"/>
        <v>33.20668693009101</v>
      </c>
      <c r="E74" s="6">
        <f t="shared" si="3"/>
        <v>15.932117527862118</v>
      </c>
      <c r="F74" s="6">
        <f t="shared" si="4"/>
        <v>80</v>
      </c>
      <c r="G74" s="6">
        <f t="shared" si="5"/>
        <v>30</v>
      </c>
    </row>
    <row r="75" spans="2:7" x14ac:dyDescent="0.35">
      <c r="B75" s="5">
        <v>45575</v>
      </c>
      <c r="C75" s="6">
        <v>186.65</v>
      </c>
      <c r="D75" s="6">
        <f t="shared" si="2"/>
        <v>44.452887537993888</v>
      </c>
      <c r="E75" s="6">
        <f t="shared" si="3"/>
        <v>30.749746707193413</v>
      </c>
      <c r="F75" s="6">
        <f t="shared" si="4"/>
        <v>80</v>
      </c>
      <c r="G75" s="6">
        <f t="shared" si="5"/>
        <v>30</v>
      </c>
    </row>
    <row r="76" spans="2:7" x14ac:dyDescent="0.35">
      <c r="B76" s="5">
        <v>45576</v>
      </c>
      <c r="C76" s="6">
        <v>188.82</v>
      </c>
      <c r="D76" s="6">
        <f t="shared" si="2"/>
        <v>60.942249240121463</v>
      </c>
      <c r="E76" s="6">
        <f t="shared" si="3"/>
        <v>46.200607902735449</v>
      </c>
      <c r="F76" s="6">
        <f t="shared" si="4"/>
        <v>80</v>
      </c>
      <c r="G76" s="6">
        <f t="shared" si="5"/>
        <v>30</v>
      </c>
    </row>
    <row r="77" spans="2:7" x14ac:dyDescent="0.35">
      <c r="B77" s="5">
        <v>45579</v>
      </c>
      <c r="C77" s="6">
        <v>187.54</v>
      </c>
      <c r="D77" s="6">
        <f t="shared" si="2"/>
        <v>57.459505541346857</v>
      </c>
      <c r="E77" s="6">
        <f t="shared" si="3"/>
        <v>54.284880773154072</v>
      </c>
      <c r="F77" s="6">
        <f t="shared" si="4"/>
        <v>80</v>
      </c>
      <c r="G77" s="6">
        <f t="shared" si="5"/>
        <v>30</v>
      </c>
    </row>
    <row r="78" spans="2:7" x14ac:dyDescent="0.35">
      <c r="B78" s="5">
        <v>45580</v>
      </c>
      <c r="C78" s="6">
        <v>187.69</v>
      </c>
      <c r="D78" s="6">
        <f t="shared" si="2"/>
        <v>66.505791505791464</v>
      </c>
      <c r="E78" s="6">
        <f t="shared" si="3"/>
        <v>61.635848762419926</v>
      </c>
      <c r="F78" s="6">
        <f t="shared" si="4"/>
        <v>80</v>
      </c>
      <c r="G78" s="6">
        <f t="shared" si="5"/>
        <v>30</v>
      </c>
    </row>
    <row r="79" spans="2:7" x14ac:dyDescent="0.35">
      <c r="B79" s="5">
        <v>45581</v>
      </c>
      <c r="C79" s="6">
        <v>186.89</v>
      </c>
      <c r="D79" s="6">
        <f t="shared" si="2"/>
        <v>75.935162094762958</v>
      </c>
      <c r="E79" s="6">
        <f t="shared" si="3"/>
        <v>66.633486380633755</v>
      </c>
      <c r="F79" s="6">
        <f t="shared" si="4"/>
        <v>80</v>
      </c>
      <c r="G79" s="6">
        <f t="shared" si="5"/>
        <v>30</v>
      </c>
    </row>
    <row r="80" spans="2:7" x14ac:dyDescent="0.35">
      <c r="B80" s="5">
        <v>45582</v>
      </c>
      <c r="C80" s="6">
        <v>187.53</v>
      </c>
      <c r="D80" s="6">
        <f t="shared" si="2"/>
        <v>83.915211970074878</v>
      </c>
      <c r="E80" s="6">
        <f t="shared" si="3"/>
        <v>75.452055190209762</v>
      </c>
      <c r="F80" s="6">
        <f t="shared" si="4"/>
        <v>80</v>
      </c>
      <c r="G80" s="6">
        <f t="shared" si="5"/>
        <v>30</v>
      </c>
    </row>
    <row r="81" spans="2:7" x14ac:dyDescent="0.35">
      <c r="B81" s="5">
        <v>45583</v>
      </c>
      <c r="C81" s="6">
        <v>188.99</v>
      </c>
      <c r="D81" s="6">
        <f t="shared" si="2"/>
        <v>100</v>
      </c>
      <c r="E81" s="6">
        <f t="shared" si="3"/>
        <v>86.61679135494596</v>
      </c>
      <c r="F81" s="6">
        <f t="shared" si="4"/>
        <v>80</v>
      </c>
      <c r="G81" s="6">
        <f t="shared" si="5"/>
        <v>30</v>
      </c>
    </row>
    <row r="82" spans="2:7" x14ac:dyDescent="0.35">
      <c r="B82" s="5">
        <v>45586</v>
      </c>
      <c r="C82" s="6">
        <v>189.07</v>
      </c>
      <c r="D82" s="6">
        <f t="shared" ref="D82:D145" si="6">(C82-MIN(C69:C82))/(MAX(C69:C82)-MIN(C69:C82))*100</f>
        <v>100</v>
      </c>
      <c r="E82" s="6">
        <f t="shared" si="3"/>
        <v>94.638403990024969</v>
      </c>
      <c r="F82" s="6">
        <f t="shared" si="4"/>
        <v>80</v>
      </c>
      <c r="G82" s="6">
        <f t="shared" si="5"/>
        <v>30</v>
      </c>
    </row>
    <row r="83" spans="2:7" x14ac:dyDescent="0.35">
      <c r="B83" s="5">
        <v>45587</v>
      </c>
      <c r="C83" s="6">
        <v>189.7</v>
      </c>
      <c r="D83" s="6">
        <f t="shared" si="6"/>
        <v>100</v>
      </c>
      <c r="E83" s="6">
        <f t="shared" si="3"/>
        <v>100</v>
      </c>
      <c r="F83" s="6">
        <f t="shared" si="4"/>
        <v>80</v>
      </c>
      <c r="G83" s="6">
        <f t="shared" si="5"/>
        <v>30</v>
      </c>
    </row>
    <row r="84" spans="2:7" x14ac:dyDescent="0.35">
      <c r="B84" s="5">
        <v>45588</v>
      </c>
      <c r="C84" s="6">
        <v>184.71</v>
      </c>
      <c r="D84" s="6">
        <f t="shared" si="6"/>
        <v>43.932584269662996</v>
      </c>
      <c r="E84" s="6">
        <f t="shared" ref="E84:E147" si="7">AVERAGE(D82:D84)</f>
        <v>81.310861423220999</v>
      </c>
      <c r="F84" s="6">
        <f t="shared" si="4"/>
        <v>80</v>
      </c>
      <c r="G84" s="6">
        <f t="shared" si="5"/>
        <v>30</v>
      </c>
    </row>
    <row r="85" spans="2:7" x14ac:dyDescent="0.35">
      <c r="B85" s="5">
        <v>45589</v>
      </c>
      <c r="C85" s="6">
        <v>186.38</v>
      </c>
      <c r="D85" s="6">
        <f t="shared" si="6"/>
        <v>62.696629213483121</v>
      </c>
      <c r="E85" s="6">
        <f t="shared" si="7"/>
        <v>68.876404494382029</v>
      </c>
      <c r="F85" s="6">
        <f t="shared" si="4"/>
        <v>80</v>
      </c>
      <c r="G85" s="6">
        <f t="shared" si="5"/>
        <v>30</v>
      </c>
    </row>
    <row r="86" spans="2:7" x14ac:dyDescent="0.35">
      <c r="B86" s="5">
        <v>45590</v>
      </c>
      <c r="C86" s="6">
        <v>187.83</v>
      </c>
      <c r="D86" s="6">
        <f t="shared" si="6"/>
        <v>73.20916905444156</v>
      </c>
      <c r="E86" s="6">
        <f t="shared" si="7"/>
        <v>59.946127512529223</v>
      </c>
      <c r="F86" s="6">
        <f t="shared" si="4"/>
        <v>80</v>
      </c>
      <c r="G86" s="6">
        <f t="shared" si="5"/>
        <v>30</v>
      </c>
    </row>
    <row r="87" spans="2:7" x14ac:dyDescent="0.35">
      <c r="B87" s="5">
        <v>45593</v>
      </c>
      <c r="C87" s="6">
        <v>188.39</v>
      </c>
      <c r="D87" s="6">
        <f t="shared" si="6"/>
        <v>73.747494989979813</v>
      </c>
      <c r="E87" s="6">
        <f t="shared" si="7"/>
        <v>69.884431085968174</v>
      </c>
      <c r="F87" s="6">
        <f t="shared" si="4"/>
        <v>80</v>
      </c>
      <c r="G87" s="6">
        <f t="shared" si="5"/>
        <v>30</v>
      </c>
    </row>
    <row r="88" spans="2:7" x14ac:dyDescent="0.35">
      <c r="B88" s="5">
        <v>45594</v>
      </c>
      <c r="C88" s="6">
        <v>190.83</v>
      </c>
      <c r="D88" s="6">
        <f t="shared" si="6"/>
        <v>100</v>
      </c>
      <c r="E88" s="6">
        <f t="shared" si="7"/>
        <v>82.318888014807115</v>
      </c>
      <c r="F88" s="6">
        <f t="shared" si="4"/>
        <v>80</v>
      </c>
      <c r="G88" s="6">
        <f t="shared" si="5"/>
        <v>30</v>
      </c>
    </row>
    <row r="89" spans="2:7" x14ac:dyDescent="0.35">
      <c r="B89" s="5">
        <v>45595</v>
      </c>
      <c r="C89" s="6">
        <v>192.73</v>
      </c>
      <c r="D89" s="6">
        <f t="shared" si="6"/>
        <v>100</v>
      </c>
      <c r="E89" s="6">
        <f t="shared" si="7"/>
        <v>91.249164996659943</v>
      </c>
      <c r="F89" s="6">
        <f t="shared" si="4"/>
        <v>80</v>
      </c>
      <c r="G89" s="6">
        <f t="shared" si="5"/>
        <v>30</v>
      </c>
    </row>
    <row r="90" spans="2:7" x14ac:dyDescent="0.35">
      <c r="B90" s="5">
        <v>45596</v>
      </c>
      <c r="C90" s="6">
        <v>186.4</v>
      </c>
      <c r="D90" s="6">
        <f t="shared" si="6"/>
        <v>21.072319201995033</v>
      </c>
      <c r="E90" s="6">
        <f t="shared" si="7"/>
        <v>73.690773067331676</v>
      </c>
      <c r="F90" s="6">
        <f t="shared" si="4"/>
        <v>80</v>
      </c>
      <c r="G90" s="6">
        <f t="shared" si="5"/>
        <v>30</v>
      </c>
    </row>
    <row r="91" spans="2:7" x14ac:dyDescent="0.35">
      <c r="B91" s="5">
        <v>45597</v>
      </c>
      <c r="C91" s="6">
        <v>197.93</v>
      </c>
      <c r="D91" s="6">
        <f t="shared" si="6"/>
        <v>100</v>
      </c>
      <c r="E91" s="6">
        <f t="shared" si="7"/>
        <v>73.690773067331676</v>
      </c>
      <c r="F91" s="6">
        <f t="shared" si="4"/>
        <v>80</v>
      </c>
      <c r="G91" s="6">
        <f t="shared" si="5"/>
        <v>30</v>
      </c>
    </row>
    <row r="92" spans="2:7" x14ac:dyDescent="0.35">
      <c r="B92" s="5">
        <v>45600</v>
      </c>
      <c r="C92" s="6">
        <v>195.78</v>
      </c>
      <c r="D92" s="6">
        <f t="shared" si="6"/>
        <v>83.736762481089215</v>
      </c>
      <c r="E92" s="6">
        <f t="shared" si="7"/>
        <v>68.26969389436141</v>
      </c>
      <c r="F92" s="6">
        <f t="shared" si="4"/>
        <v>80</v>
      </c>
      <c r="G92" s="6">
        <f t="shared" si="5"/>
        <v>30</v>
      </c>
    </row>
    <row r="93" spans="2:7" x14ac:dyDescent="0.35">
      <c r="B93" s="5">
        <v>45601</v>
      </c>
      <c r="C93" s="6">
        <v>199.5</v>
      </c>
      <c r="D93" s="6">
        <f t="shared" si="6"/>
        <v>100</v>
      </c>
      <c r="E93" s="6">
        <f t="shared" si="7"/>
        <v>94.578920827029734</v>
      </c>
      <c r="F93" s="6">
        <f t="shared" si="4"/>
        <v>80</v>
      </c>
      <c r="G93" s="6">
        <f t="shared" si="5"/>
        <v>30</v>
      </c>
    </row>
    <row r="94" spans="2:7" x14ac:dyDescent="0.35">
      <c r="B94" s="5">
        <v>45602</v>
      </c>
      <c r="C94" s="6">
        <v>207.09</v>
      </c>
      <c r="D94" s="6">
        <f t="shared" si="6"/>
        <v>100</v>
      </c>
      <c r="E94" s="6">
        <f t="shared" si="7"/>
        <v>94.578920827029734</v>
      </c>
      <c r="F94" s="6">
        <f t="shared" si="4"/>
        <v>80</v>
      </c>
      <c r="G94" s="6">
        <f t="shared" si="5"/>
        <v>30</v>
      </c>
    </row>
    <row r="95" spans="2:7" x14ac:dyDescent="0.35">
      <c r="B95" s="5">
        <v>45603</v>
      </c>
      <c r="C95" s="6">
        <v>210.05</v>
      </c>
      <c r="D95" s="6">
        <f t="shared" si="6"/>
        <v>100</v>
      </c>
      <c r="E95" s="6">
        <f t="shared" si="7"/>
        <v>100</v>
      </c>
      <c r="F95" s="6">
        <f t="shared" si="4"/>
        <v>80</v>
      </c>
      <c r="G95" s="6">
        <f t="shared" si="5"/>
        <v>30</v>
      </c>
    </row>
    <row r="96" spans="2:7" x14ac:dyDescent="0.35">
      <c r="B96" s="5">
        <v>45604</v>
      </c>
      <c r="C96" s="6">
        <v>208.18</v>
      </c>
      <c r="D96" s="6">
        <f t="shared" si="6"/>
        <v>92.620363062351998</v>
      </c>
      <c r="E96" s="6">
        <f t="shared" si="7"/>
        <v>97.540121020783999</v>
      </c>
      <c r="F96" s="6">
        <f t="shared" si="4"/>
        <v>80</v>
      </c>
      <c r="G96" s="6">
        <f t="shared" si="5"/>
        <v>30</v>
      </c>
    </row>
    <row r="97" spans="2:7" x14ac:dyDescent="0.35">
      <c r="B97" s="5">
        <v>45607</v>
      </c>
      <c r="C97" s="6">
        <v>206.84</v>
      </c>
      <c r="D97" s="6">
        <f t="shared" si="6"/>
        <v>87.332280978689795</v>
      </c>
      <c r="E97" s="6">
        <f t="shared" si="7"/>
        <v>93.317548013680607</v>
      </c>
      <c r="F97" s="6">
        <f t="shared" si="4"/>
        <v>80</v>
      </c>
      <c r="G97" s="6">
        <f t="shared" si="5"/>
        <v>30</v>
      </c>
    </row>
    <row r="98" spans="2:7" x14ac:dyDescent="0.35">
      <c r="B98" s="5">
        <v>45608</v>
      </c>
      <c r="C98" s="6">
        <v>208.91</v>
      </c>
      <c r="D98" s="6">
        <f t="shared" si="6"/>
        <v>95.183776932826305</v>
      </c>
      <c r="E98" s="6">
        <f t="shared" si="7"/>
        <v>91.712140324622695</v>
      </c>
      <c r="F98" s="6">
        <f t="shared" si="4"/>
        <v>80</v>
      </c>
      <c r="G98" s="6">
        <f t="shared" si="5"/>
        <v>30</v>
      </c>
    </row>
    <row r="99" spans="2:7" x14ac:dyDescent="0.35">
      <c r="B99" s="5">
        <v>45609</v>
      </c>
      <c r="C99" s="6">
        <v>214.1</v>
      </c>
      <c r="D99" s="6">
        <f t="shared" si="6"/>
        <v>100</v>
      </c>
      <c r="E99" s="6">
        <f t="shared" si="7"/>
        <v>94.172019303838695</v>
      </c>
      <c r="F99" s="6">
        <f t="shared" si="4"/>
        <v>80</v>
      </c>
      <c r="G99" s="6">
        <f t="shared" si="5"/>
        <v>30</v>
      </c>
    </row>
    <row r="100" spans="2:7" x14ac:dyDescent="0.35">
      <c r="B100" s="5">
        <v>45610</v>
      </c>
      <c r="C100" s="6">
        <v>211.48</v>
      </c>
      <c r="D100" s="6">
        <f t="shared" si="6"/>
        <v>90.541516245487344</v>
      </c>
      <c r="E100" s="6">
        <f t="shared" si="7"/>
        <v>95.241764392771231</v>
      </c>
      <c r="F100" s="6">
        <f t="shared" si="4"/>
        <v>80</v>
      </c>
      <c r="G100" s="6">
        <f t="shared" si="5"/>
        <v>30</v>
      </c>
    </row>
    <row r="101" spans="2:7" x14ac:dyDescent="0.35">
      <c r="B101" s="5">
        <v>45611</v>
      </c>
      <c r="C101" s="6">
        <v>202.61</v>
      </c>
      <c r="D101" s="6">
        <f t="shared" si="6"/>
        <v>58.519855595667927</v>
      </c>
      <c r="E101" s="6">
        <f t="shared" si="7"/>
        <v>83.020457280385088</v>
      </c>
      <c r="F101" s="6">
        <f t="shared" si="4"/>
        <v>80</v>
      </c>
      <c r="G101" s="6">
        <f t="shared" si="5"/>
        <v>30</v>
      </c>
    </row>
    <row r="102" spans="2:7" x14ac:dyDescent="0.35">
      <c r="B102" s="5">
        <v>45614</v>
      </c>
      <c r="C102" s="6">
        <v>201.7</v>
      </c>
      <c r="D102" s="6">
        <f t="shared" si="6"/>
        <v>55.234657039711152</v>
      </c>
      <c r="E102" s="6">
        <f t="shared" si="7"/>
        <v>68.098676293622148</v>
      </c>
      <c r="F102" s="6">
        <f t="shared" si="4"/>
        <v>80</v>
      </c>
      <c r="G102" s="6">
        <f t="shared" si="5"/>
        <v>30</v>
      </c>
    </row>
    <row r="103" spans="2:7" x14ac:dyDescent="0.35">
      <c r="B103" s="5">
        <v>45615</v>
      </c>
      <c r="C103" s="6">
        <v>204.61</v>
      </c>
      <c r="D103" s="6">
        <f t="shared" si="6"/>
        <v>65.740072202166118</v>
      </c>
      <c r="E103" s="6">
        <f t="shared" si="7"/>
        <v>59.831528279181732</v>
      </c>
      <c r="F103" s="6">
        <f t="shared" si="4"/>
        <v>80</v>
      </c>
      <c r="G103" s="6">
        <f t="shared" si="5"/>
        <v>30</v>
      </c>
    </row>
    <row r="104" spans="2:7" x14ac:dyDescent="0.35">
      <c r="B104" s="5">
        <v>45616</v>
      </c>
      <c r="C104" s="6">
        <v>202.88</v>
      </c>
      <c r="D104" s="6">
        <f t="shared" si="6"/>
        <v>38.755458515283827</v>
      </c>
      <c r="E104" s="6">
        <f t="shared" si="7"/>
        <v>53.243395919053704</v>
      </c>
      <c r="F104" s="6">
        <f t="shared" si="4"/>
        <v>80</v>
      </c>
      <c r="G104" s="6">
        <f t="shared" si="5"/>
        <v>30</v>
      </c>
    </row>
    <row r="105" spans="2:7" x14ac:dyDescent="0.35">
      <c r="B105" s="5">
        <v>45617</v>
      </c>
      <c r="C105" s="6">
        <v>198.38</v>
      </c>
      <c r="D105" s="6">
        <f t="shared" si="6"/>
        <v>14.192139737991241</v>
      </c>
      <c r="E105" s="6">
        <f t="shared" si="7"/>
        <v>39.562556818480395</v>
      </c>
      <c r="F105" s="6">
        <f t="shared" si="4"/>
        <v>80</v>
      </c>
      <c r="G105" s="6">
        <f t="shared" si="5"/>
        <v>30</v>
      </c>
    </row>
    <row r="106" spans="2:7" x14ac:dyDescent="0.35">
      <c r="B106" s="5">
        <v>45618</v>
      </c>
      <c r="C106" s="6">
        <v>197.12</v>
      </c>
      <c r="D106" s="6">
        <f t="shared" si="6"/>
        <v>0</v>
      </c>
      <c r="E106" s="6">
        <f t="shared" si="7"/>
        <v>17.649199417758357</v>
      </c>
      <c r="F106" s="6">
        <f t="shared" si="4"/>
        <v>80</v>
      </c>
      <c r="G106" s="6">
        <f t="shared" si="5"/>
        <v>30</v>
      </c>
    </row>
    <row r="107" spans="2:7" x14ac:dyDescent="0.35">
      <c r="B107" s="5">
        <v>45621</v>
      </c>
      <c r="C107" s="6">
        <v>201.45</v>
      </c>
      <c r="D107" s="6">
        <f t="shared" si="6"/>
        <v>25.500588928150687</v>
      </c>
      <c r="E107" s="6">
        <f t="shared" si="7"/>
        <v>13.230909555380643</v>
      </c>
      <c r="F107" s="6">
        <f t="shared" si="4"/>
        <v>80</v>
      </c>
      <c r="G107" s="6">
        <f t="shared" si="5"/>
        <v>30</v>
      </c>
    </row>
    <row r="108" spans="2:7" x14ac:dyDescent="0.35">
      <c r="B108" s="5">
        <v>45622</v>
      </c>
      <c r="C108" s="6">
        <v>207.86</v>
      </c>
      <c r="D108" s="6">
        <f t="shared" si="6"/>
        <v>63.250883392226243</v>
      </c>
      <c r="E108" s="6">
        <f t="shared" si="7"/>
        <v>29.58382410679231</v>
      </c>
      <c r="F108" s="6">
        <f t="shared" si="4"/>
        <v>80</v>
      </c>
      <c r="G108" s="6">
        <f t="shared" si="5"/>
        <v>30</v>
      </c>
    </row>
    <row r="109" spans="2:7" x14ac:dyDescent="0.35">
      <c r="B109" s="5">
        <v>45623</v>
      </c>
      <c r="C109" s="6">
        <v>205.74</v>
      </c>
      <c r="D109" s="6">
        <f t="shared" si="6"/>
        <v>50.765606595995351</v>
      </c>
      <c r="E109" s="6">
        <f t="shared" si="7"/>
        <v>46.505692972124088</v>
      </c>
      <c r="F109" s="6">
        <f t="shared" si="4"/>
        <v>80</v>
      </c>
      <c r="G109" s="6">
        <f t="shared" si="5"/>
        <v>30</v>
      </c>
    </row>
    <row r="110" spans="2:7" x14ac:dyDescent="0.35">
      <c r="B110" s="5">
        <v>45625</v>
      </c>
      <c r="C110" s="6">
        <v>207.89</v>
      </c>
      <c r="D110" s="6">
        <f t="shared" si="6"/>
        <v>63.427561837455762</v>
      </c>
      <c r="E110" s="6">
        <f t="shared" si="7"/>
        <v>59.148017275225783</v>
      </c>
      <c r="F110" s="6">
        <f t="shared" si="4"/>
        <v>80</v>
      </c>
      <c r="G110" s="6">
        <f t="shared" si="5"/>
        <v>30</v>
      </c>
    </row>
    <row r="111" spans="2:7" x14ac:dyDescent="0.35">
      <c r="B111" s="5">
        <v>45628</v>
      </c>
      <c r="C111" s="6">
        <v>210.71</v>
      </c>
      <c r="D111" s="6">
        <f t="shared" si="6"/>
        <v>80.035335689046008</v>
      </c>
      <c r="E111" s="6">
        <f t="shared" si="7"/>
        <v>64.742834707499043</v>
      </c>
      <c r="F111" s="6">
        <f t="shared" si="4"/>
        <v>80</v>
      </c>
      <c r="G111" s="6">
        <f t="shared" si="5"/>
        <v>30</v>
      </c>
    </row>
    <row r="112" spans="2:7" x14ac:dyDescent="0.35">
      <c r="B112" s="5">
        <v>45629</v>
      </c>
      <c r="C112" s="6">
        <v>213.44</v>
      </c>
      <c r="D112" s="6">
        <f t="shared" si="6"/>
        <v>96.113074204947011</v>
      </c>
      <c r="E112" s="6">
        <f t="shared" si="7"/>
        <v>79.858657243816253</v>
      </c>
      <c r="F112" s="6">
        <f t="shared" si="4"/>
        <v>80</v>
      </c>
      <c r="G112" s="6">
        <f t="shared" si="5"/>
        <v>30</v>
      </c>
    </row>
    <row r="113" spans="2:7" x14ac:dyDescent="0.35">
      <c r="B113" s="5">
        <v>45630</v>
      </c>
      <c r="C113" s="6">
        <v>218.16</v>
      </c>
      <c r="D113" s="6">
        <f t="shared" si="6"/>
        <v>100</v>
      </c>
      <c r="E113" s="6">
        <f t="shared" si="7"/>
        <v>92.04946996466434</v>
      </c>
      <c r="F113" s="6">
        <f t="shared" si="4"/>
        <v>80</v>
      </c>
      <c r="G113" s="6">
        <f t="shared" si="5"/>
        <v>30</v>
      </c>
    </row>
    <row r="114" spans="2:7" x14ac:dyDescent="0.35">
      <c r="B114" s="5">
        <v>45631</v>
      </c>
      <c r="C114" s="6">
        <v>220.55</v>
      </c>
      <c r="D114" s="6">
        <f t="shared" si="6"/>
        <v>100</v>
      </c>
      <c r="E114" s="6">
        <f t="shared" si="7"/>
        <v>98.70435806831567</v>
      </c>
      <c r="F114" s="6">
        <f t="shared" si="4"/>
        <v>80</v>
      </c>
      <c r="G114" s="6">
        <f t="shared" si="5"/>
        <v>30</v>
      </c>
    </row>
    <row r="115" spans="2:7" x14ac:dyDescent="0.35">
      <c r="B115" s="5">
        <v>45632</v>
      </c>
      <c r="C115" s="6">
        <v>227.03</v>
      </c>
      <c r="D115" s="6">
        <f t="shared" si="6"/>
        <v>100</v>
      </c>
      <c r="E115" s="6">
        <f t="shared" si="7"/>
        <v>100</v>
      </c>
      <c r="F115" s="6">
        <f t="shared" si="4"/>
        <v>80</v>
      </c>
      <c r="G115" s="6">
        <f t="shared" si="5"/>
        <v>30</v>
      </c>
    </row>
    <row r="116" spans="2:7" x14ac:dyDescent="0.35">
      <c r="B116" s="5">
        <v>45635</v>
      </c>
      <c r="C116" s="6">
        <v>226.09</v>
      </c>
      <c r="D116" s="6">
        <f t="shared" si="6"/>
        <v>96.85723838181211</v>
      </c>
      <c r="E116" s="6">
        <f t="shared" si="7"/>
        <v>98.95241279393737</v>
      </c>
      <c r="F116" s="6">
        <f t="shared" si="4"/>
        <v>80</v>
      </c>
      <c r="G116" s="6">
        <f t="shared" si="5"/>
        <v>30</v>
      </c>
    </row>
    <row r="117" spans="2:7" x14ac:dyDescent="0.35">
      <c r="B117" s="5">
        <v>45636</v>
      </c>
      <c r="C117" s="6">
        <v>225.04</v>
      </c>
      <c r="D117" s="6">
        <f t="shared" si="6"/>
        <v>93.346706787027728</v>
      </c>
      <c r="E117" s="6">
        <f t="shared" si="7"/>
        <v>96.73464838961327</v>
      </c>
      <c r="F117" s="6">
        <f t="shared" si="4"/>
        <v>80</v>
      </c>
      <c r="G117" s="6">
        <f t="shared" si="5"/>
        <v>30</v>
      </c>
    </row>
    <row r="118" spans="2:7" x14ac:dyDescent="0.35">
      <c r="B118" s="5">
        <v>45637</v>
      </c>
      <c r="C118" s="6">
        <v>230.26</v>
      </c>
      <c r="D118" s="6">
        <f t="shared" si="6"/>
        <v>100</v>
      </c>
      <c r="E118" s="6">
        <f t="shared" si="7"/>
        <v>96.73464838961327</v>
      </c>
      <c r="F118" s="6">
        <f t="shared" si="4"/>
        <v>80</v>
      </c>
      <c r="G118" s="6">
        <f t="shared" si="5"/>
        <v>30</v>
      </c>
    </row>
    <row r="119" spans="2:7" x14ac:dyDescent="0.35">
      <c r="B119" s="5">
        <v>45638</v>
      </c>
      <c r="C119" s="6">
        <v>228.97</v>
      </c>
      <c r="D119" s="6">
        <f t="shared" si="6"/>
        <v>96.107423053711543</v>
      </c>
      <c r="E119" s="6">
        <f t="shared" si="7"/>
        <v>96.484709946913085</v>
      </c>
      <c r="F119" s="6">
        <f t="shared" si="4"/>
        <v>80</v>
      </c>
      <c r="G119" s="6">
        <f t="shared" si="5"/>
        <v>30</v>
      </c>
    </row>
    <row r="120" spans="2:7" x14ac:dyDescent="0.35">
      <c r="B120" s="5">
        <v>45639</v>
      </c>
      <c r="C120" s="6">
        <v>227.46</v>
      </c>
      <c r="D120" s="6">
        <f t="shared" si="6"/>
        <v>90.281152377646706</v>
      </c>
      <c r="E120" s="6">
        <f t="shared" si="7"/>
        <v>95.462858477119426</v>
      </c>
      <c r="F120" s="6">
        <f t="shared" si="4"/>
        <v>80</v>
      </c>
      <c r="G120" s="6">
        <f t="shared" si="5"/>
        <v>30</v>
      </c>
    </row>
    <row r="121" spans="2:7" x14ac:dyDescent="0.35">
      <c r="B121" s="5">
        <v>45642</v>
      </c>
      <c r="C121" s="6">
        <v>232.93</v>
      </c>
      <c r="D121" s="6">
        <f t="shared" si="6"/>
        <v>100</v>
      </c>
      <c r="E121" s="6">
        <f t="shared" si="7"/>
        <v>95.462858477119426</v>
      </c>
      <c r="F121" s="6">
        <f t="shared" si="4"/>
        <v>80</v>
      </c>
      <c r="G121" s="6">
        <f t="shared" si="5"/>
        <v>30</v>
      </c>
    </row>
    <row r="122" spans="2:7" x14ac:dyDescent="0.35">
      <c r="B122" s="5">
        <v>45643</v>
      </c>
      <c r="C122" s="6">
        <v>231.15</v>
      </c>
      <c r="D122" s="6">
        <f t="shared" si="6"/>
        <v>93.453475542478841</v>
      </c>
      <c r="E122" s="6">
        <f t="shared" si="7"/>
        <v>94.578209306708516</v>
      </c>
      <c r="F122" s="6">
        <f t="shared" si="4"/>
        <v>80</v>
      </c>
      <c r="G122" s="6">
        <f t="shared" si="5"/>
        <v>30</v>
      </c>
    </row>
    <row r="123" spans="2:7" x14ac:dyDescent="0.35">
      <c r="B123" s="5">
        <v>45644</v>
      </c>
      <c r="C123" s="6">
        <v>220.52</v>
      </c>
      <c r="D123" s="6">
        <f t="shared" si="6"/>
        <v>50.439297124600692</v>
      </c>
      <c r="E123" s="6">
        <f t="shared" si="7"/>
        <v>81.297590889026509</v>
      </c>
      <c r="F123" s="6">
        <f t="shared" si="4"/>
        <v>80</v>
      </c>
      <c r="G123" s="6">
        <f t="shared" si="5"/>
        <v>30</v>
      </c>
    </row>
    <row r="124" spans="2:7" x14ac:dyDescent="0.35">
      <c r="B124" s="5">
        <v>45645</v>
      </c>
      <c r="C124" s="6">
        <v>223.29</v>
      </c>
      <c r="D124" s="6">
        <f t="shared" si="6"/>
        <v>56.615661566156547</v>
      </c>
      <c r="E124" s="6">
        <f t="shared" si="7"/>
        <v>66.836144744412024</v>
      </c>
      <c r="F124" s="6">
        <f t="shared" si="4"/>
        <v>80</v>
      </c>
      <c r="G124" s="6">
        <f t="shared" si="5"/>
        <v>30</v>
      </c>
    </row>
    <row r="125" spans="2:7" x14ac:dyDescent="0.35">
      <c r="B125" s="5">
        <v>45646</v>
      </c>
      <c r="C125" s="6">
        <v>224.92</v>
      </c>
      <c r="D125" s="6">
        <f t="shared" si="6"/>
        <v>58.902001026167184</v>
      </c>
      <c r="E125" s="6">
        <f t="shared" si="7"/>
        <v>55.318986572308141</v>
      </c>
      <c r="F125" s="6">
        <f t="shared" si="4"/>
        <v>80</v>
      </c>
      <c r="G125" s="6">
        <f t="shared" si="5"/>
        <v>30</v>
      </c>
    </row>
    <row r="126" spans="2:7" x14ac:dyDescent="0.35">
      <c r="B126" s="5">
        <v>45649</v>
      </c>
      <c r="C126" s="6">
        <v>225.06</v>
      </c>
      <c r="D126" s="6">
        <f t="shared" si="6"/>
        <v>46.71631685849696</v>
      </c>
      <c r="E126" s="6">
        <f t="shared" si="7"/>
        <v>54.077993150273564</v>
      </c>
      <c r="F126" s="6">
        <f t="shared" si="4"/>
        <v>80</v>
      </c>
      <c r="G126" s="6">
        <f t="shared" si="5"/>
        <v>30</v>
      </c>
    </row>
    <row r="127" spans="2:7" x14ac:dyDescent="0.35">
      <c r="B127" s="5">
        <v>45650</v>
      </c>
      <c r="C127" s="6">
        <v>229.05</v>
      </c>
      <c r="D127" s="6">
        <f t="shared" si="6"/>
        <v>68.734891216760701</v>
      </c>
      <c r="E127" s="6">
        <f t="shared" si="7"/>
        <v>58.117736367141617</v>
      </c>
      <c r="F127" s="6">
        <f t="shared" si="4"/>
        <v>80</v>
      </c>
      <c r="G127" s="6">
        <f t="shared" si="5"/>
        <v>30</v>
      </c>
    </row>
    <row r="128" spans="2:7" x14ac:dyDescent="0.35">
      <c r="B128" s="5">
        <v>45652</v>
      </c>
      <c r="C128" s="6">
        <v>227.05</v>
      </c>
      <c r="D128" s="6">
        <f t="shared" si="6"/>
        <v>52.618855761482699</v>
      </c>
      <c r="E128" s="6">
        <f t="shared" si="7"/>
        <v>56.023354612246784</v>
      </c>
      <c r="F128" s="6">
        <f t="shared" si="4"/>
        <v>80</v>
      </c>
      <c r="G128" s="6">
        <f t="shared" si="5"/>
        <v>30</v>
      </c>
    </row>
    <row r="129" spans="2:7" x14ac:dyDescent="0.35">
      <c r="B129" s="5">
        <v>45653</v>
      </c>
      <c r="C129" s="6">
        <v>223.75</v>
      </c>
      <c r="D129" s="6">
        <f t="shared" si="6"/>
        <v>26.027397260273901</v>
      </c>
      <c r="E129" s="6">
        <f t="shared" si="7"/>
        <v>49.127048079505776</v>
      </c>
      <c r="F129" s="6">
        <f t="shared" si="4"/>
        <v>80</v>
      </c>
      <c r="G129" s="6">
        <f t="shared" si="5"/>
        <v>30</v>
      </c>
    </row>
    <row r="130" spans="2:7" x14ac:dyDescent="0.35">
      <c r="B130" s="5">
        <v>45656</v>
      </c>
      <c r="C130" s="6">
        <v>221.3</v>
      </c>
      <c r="D130" s="6">
        <f t="shared" si="6"/>
        <v>6.2852538275584315</v>
      </c>
      <c r="E130" s="6">
        <f t="shared" si="7"/>
        <v>28.310502283105009</v>
      </c>
      <c r="F130" s="6">
        <f t="shared" si="4"/>
        <v>80</v>
      </c>
      <c r="G130" s="6">
        <f t="shared" si="5"/>
        <v>30</v>
      </c>
    </row>
    <row r="131" spans="2:7" x14ac:dyDescent="0.35">
      <c r="B131" s="5">
        <v>45657</v>
      </c>
      <c r="C131" s="6">
        <v>219.39</v>
      </c>
      <c r="D131" s="6">
        <f t="shared" si="6"/>
        <v>0</v>
      </c>
      <c r="E131" s="6">
        <f t="shared" si="7"/>
        <v>10.770883695944113</v>
      </c>
      <c r="F131" s="6">
        <f t="shared" si="4"/>
        <v>80</v>
      </c>
      <c r="G131" s="6">
        <f t="shared" si="5"/>
        <v>30</v>
      </c>
    </row>
    <row r="132" spans="2:7" x14ac:dyDescent="0.35">
      <c r="B132" s="5">
        <v>45659</v>
      </c>
      <c r="C132" s="6">
        <v>220.22</v>
      </c>
      <c r="D132" s="6">
        <f t="shared" si="6"/>
        <v>6.1299852289513383</v>
      </c>
      <c r="E132" s="6">
        <f t="shared" si="7"/>
        <v>4.13841301883659</v>
      </c>
      <c r="F132" s="6">
        <f t="shared" si="4"/>
        <v>80</v>
      </c>
      <c r="G132" s="6">
        <f t="shared" si="5"/>
        <v>30</v>
      </c>
    </row>
    <row r="133" spans="2:7" x14ac:dyDescent="0.35">
      <c r="B133" s="5">
        <v>45660</v>
      </c>
      <c r="C133" s="6">
        <v>224.19</v>
      </c>
      <c r="D133" s="6">
        <f t="shared" si="6"/>
        <v>35.450516986706084</v>
      </c>
      <c r="E133" s="6">
        <f t="shared" si="7"/>
        <v>13.860167405219142</v>
      </c>
      <c r="F133" s="6">
        <f t="shared" si="4"/>
        <v>80</v>
      </c>
      <c r="G133" s="6">
        <f t="shared" si="5"/>
        <v>30</v>
      </c>
    </row>
    <row r="134" spans="2:7" x14ac:dyDescent="0.35">
      <c r="B134" s="5">
        <v>45663</v>
      </c>
      <c r="C134" s="6">
        <v>227.61</v>
      </c>
      <c r="D134" s="6">
        <f t="shared" si="6"/>
        <v>60.709010339734228</v>
      </c>
      <c r="E134" s="6">
        <f t="shared" si="7"/>
        <v>34.096504185130549</v>
      </c>
      <c r="F134" s="6">
        <f t="shared" ref="F134:F191" si="8">F133</f>
        <v>80</v>
      </c>
      <c r="G134" s="6">
        <f t="shared" ref="G134:G191" si="9">G133</f>
        <v>30</v>
      </c>
    </row>
    <row r="135" spans="2:7" x14ac:dyDescent="0.35">
      <c r="B135" s="5">
        <v>45664</v>
      </c>
      <c r="C135" s="6">
        <v>222.11</v>
      </c>
      <c r="D135" s="6">
        <f t="shared" si="6"/>
        <v>23.129251700680467</v>
      </c>
      <c r="E135" s="6">
        <f t="shared" si="7"/>
        <v>39.762926342373596</v>
      </c>
      <c r="F135" s="6">
        <f t="shared" si="8"/>
        <v>80</v>
      </c>
      <c r="G135" s="6">
        <f t="shared" si="9"/>
        <v>30</v>
      </c>
    </row>
    <row r="136" spans="2:7" x14ac:dyDescent="0.35">
      <c r="B136" s="5">
        <v>45665</v>
      </c>
      <c r="C136" s="6">
        <v>222.13</v>
      </c>
      <c r="D136" s="6">
        <f t="shared" si="6"/>
        <v>28.364389233954473</v>
      </c>
      <c r="E136" s="6">
        <f t="shared" si="7"/>
        <v>37.400883758123051</v>
      </c>
      <c r="F136" s="6">
        <f t="shared" si="8"/>
        <v>80</v>
      </c>
      <c r="G136" s="6">
        <f t="shared" si="9"/>
        <v>30</v>
      </c>
    </row>
    <row r="137" spans="2:7" x14ac:dyDescent="0.35">
      <c r="B137" s="5">
        <v>45667</v>
      </c>
      <c r="C137" s="6">
        <v>218.94</v>
      </c>
      <c r="D137" s="6">
        <f t="shared" si="6"/>
        <v>0</v>
      </c>
      <c r="E137" s="6">
        <f t="shared" si="7"/>
        <v>17.164546978211646</v>
      </c>
      <c r="F137" s="6">
        <f t="shared" si="8"/>
        <v>80</v>
      </c>
      <c r="G137" s="6">
        <f t="shared" si="9"/>
        <v>30</v>
      </c>
    </row>
    <row r="138" spans="2:7" x14ac:dyDescent="0.35">
      <c r="B138" s="5">
        <v>45670</v>
      </c>
      <c r="C138" s="6">
        <v>218.46</v>
      </c>
      <c r="D138" s="6">
        <f t="shared" si="6"/>
        <v>0</v>
      </c>
      <c r="E138" s="6">
        <f t="shared" si="7"/>
        <v>9.4547964113181582</v>
      </c>
      <c r="F138" s="6">
        <f t="shared" si="8"/>
        <v>80</v>
      </c>
      <c r="G138" s="6">
        <f t="shared" si="9"/>
        <v>30</v>
      </c>
    </row>
    <row r="139" spans="2:7" x14ac:dyDescent="0.35">
      <c r="B139" s="5">
        <v>45671</v>
      </c>
      <c r="C139" s="6">
        <v>217.76</v>
      </c>
      <c r="D139" s="6">
        <f t="shared" si="6"/>
        <v>0</v>
      </c>
      <c r="E139" s="6">
        <f t="shared" si="7"/>
        <v>0</v>
      </c>
      <c r="F139" s="6">
        <f t="shared" si="8"/>
        <v>80</v>
      </c>
      <c r="G139" s="6">
        <f t="shared" si="9"/>
        <v>30</v>
      </c>
    </row>
    <row r="140" spans="2:7" x14ac:dyDescent="0.35">
      <c r="B140" s="5">
        <v>45672</v>
      </c>
      <c r="C140" s="6">
        <v>223.35</v>
      </c>
      <c r="D140" s="6">
        <f t="shared" si="6"/>
        <v>49.512843224092059</v>
      </c>
      <c r="E140" s="6">
        <f t="shared" si="7"/>
        <v>16.504281074697353</v>
      </c>
      <c r="F140" s="6">
        <f t="shared" si="8"/>
        <v>80</v>
      </c>
      <c r="G140" s="6">
        <f t="shared" si="9"/>
        <v>30</v>
      </c>
    </row>
    <row r="141" spans="2:7" x14ac:dyDescent="0.35">
      <c r="B141" s="5">
        <v>45673</v>
      </c>
      <c r="C141" s="6">
        <v>220.66</v>
      </c>
      <c r="D141" s="6">
        <f t="shared" si="6"/>
        <v>29.441624365482223</v>
      </c>
      <c r="E141" s="6">
        <f t="shared" si="7"/>
        <v>26.318155863191425</v>
      </c>
      <c r="F141" s="6">
        <f t="shared" si="8"/>
        <v>80</v>
      </c>
      <c r="G141" s="6">
        <f t="shared" si="9"/>
        <v>30</v>
      </c>
    </row>
    <row r="142" spans="2:7" x14ac:dyDescent="0.35">
      <c r="B142" s="5">
        <v>45674</v>
      </c>
      <c r="C142" s="6">
        <v>225.94</v>
      </c>
      <c r="D142" s="6">
        <f t="shared" si="6"/>
        <v>83.045685279187694</v>
      </c>
      <c r="E142" s="6">
        <f t="shared" si="7"/>
        <v>54.000050956253993</v>
      </c>
      <c r="F142" s="6">
        <f t="shared" si="8"/>
        <v>80</v>
      </c>
      <c r="G142" s="6">
        <f t="shared" si="9"/>
        <v>30</v>
      </c>
    </row>
    <row r="143" spans="2:7" x14ac:dyDescent="0.35">
      <c r="B143" s="5">
        <v>45678</v>
      </c>
      <c r="C143" s="6">
        <v>230.71</v>
      </c>
      <c r="D143" s="6">
        <f t="shared" si="6"/>
        <v>100</v>
      </c>
      <c r="E143" s="6">
        <f t="shared" si="7"/>
        <v>70.829103214889969</v>
      </c>
      <c r="F143" s="6">
        <f t="shared" si="8"/>
        <v>80</v>
      </c>
      <c r="G143" s="6">
        <f t="shared" si="9"/>
        <v>30</v>
      </c>
    </row>
    <row r="144" spans="2:7" x14ac:dyDescent="0.35">
      <c r="B144" s="5">
        <v>45679</v>
      </c>
      <c r="C144" s="6">
        <v>235.01</v>
      </c>
      <c r="D144" s="6">
        <f t="shared" si="6"/>
        <v>100</v>
      </c>
      <c r="E144" s="6">
        <f t="shared" si="7"/>
        <v>94.348561759729236</v>
      </c>
      <c r="F144" s="6">
        <f t="shared" si="8"/>
        <v>80</v>
      </c>
      <c r="G144" s="6">
        <f t="shared" si="9"/>
        <v>30</v>
      </c>
    </row>
    <row r="145" spans="2:7" x14ac:dyDescent="0.35">
      <c r="B145" s="5">
        <v>45680</v>
      </c>
      <c r="C145" s="6">
        <v>235.42</v>
      </c>
      <c r="D145" s="6">
        <f t="shared" si="6"/>
        <v>100</v>
      </c>
      <c r="E145" s="6">
        <f t="shared" si="7"/>
        <v>100</v>
      </c>
      <c r="F145" s="6">
        <f t="shared" si="8"/>
        <v>80</v>
      </c>
      <c r="G145" s="6">
        <f t="shared" si="9"/>
        <v>30</v>
      </c>
    </row>
    <row r="146" spans="2:7" x14ac:dyDescent="0.35">
      <c r="B146" s="5">
        <v>45681</v>
      </c>
      <c r="C146" s="6">
        <v>234.85</v>
      </c>
      <c r="D146" s="6">
        <f t="shared" ref="D146:D191" si="10">(C146-MIN(C133:C146))/(MAX(C133:C146)-MIN(C133:C146))*100</f>
        <v>96.772366930917357</v>
      </c>
      <c r="E146" s="6">
        <f t="shared" si="7"/>
        <v>98.924122310305791</v>
      </c>
      <c r="F146" s="6">
        <f t="shared" si="8"/>
        <v>80</v>
      </c>
      <c r="G146" s="6">
        <f t="shared" si="9"/>
        <v>30</v>
      </c>
    </row>
    <row r="147" spans="2:7" x14ac:dyDescent="0.35">
      <c r="B147" s="5">
        <v>45684</v>
      </c>
      <c r="C147" s="6">
        <v>235.42</v>
      </c>
      <c r="D147" s="6">
        <f t="shared" si="10"/>
        <v>100</v>
      </c>
      <c r="E147" s="6">
        <f t="shared" si="7"/>
        <v>98.924122310305791</v>
      </c>
      <c r="F147" s="6">
        <f t="shared" si="8"/>
        <v>80</v>
      </c>
      <c r="G147" s="6">
        <f t="shared" si="9"/>
        <v>30</v>
      </c>
    </row>
    <row r="148" spans="2:7" x14ac:dyDescent="0.35">
      <c r="B148" s="5">
        <v>45685</v>
      </c>
      <c r="C148" s="6">
        <v>238.15</v>
      </c>
      <c r="D148" s="6">
        <f t="shared" si="10"/>
        <v>100</v>
      </c>
      <c r="E148" s="6">
        <f t="shared" ref="E148:E191" si="11">AVERAGE(D146:D148)</f>
        <v>98.924122310305791</v>
      </c>
      <c r="F148" s="6">
        <f t="shared" si="8"/>
        <v>80</v>
      </c>
      <c r="G148" s="6">
        <f t="shared" si="9"/>
        <v>30</v>
      </c>
    </row>
    <row r="149" spans="2:7" x14ac:dyDescent="0.35">
      <c r="B149" s="5">
        <v>45686</v>
      </c>
      <c r="C149" s="6">
        <v>237.07</v>
      </c>
      <c r="D149" s="6">
        <f t="shared" si="10"/>
        <v>94.703285924472723</v>
      </c>
      <c r="E149" s="6">
        <f t="shared" si="11"/>
        <v>98.234428641490908</v>
      </c>
      <c r="F149" s="6">
        <f t="shared" si="8"/>
        <v>80</v>
      </c>
      <c r="G149" s="6">
        <f t="shared" si="9"/>
        <v>30</v>
      </c>
    </row>
    <row r="150" spans="2:7" x14ac:dyDescent="0.35">
      <c r="B150" s="5">
        <v>45687</v>
      </c>
      <c r="C150" s="6">
        <v>234.64</v>
      </c>
      <c r="D150" s="6">
        <f t="shared" si="10"/>
        <v>82.785679254536461</v>
      </c>
      <c r="E150" s="6">
        <f t="shared" si="11"/>
        <v>92.496321726336376</v>
      </c>
      <c r="F150" s="6">
        <f t="shared" si="8"/>
        <v>80</v>
      </c>
      <c r="G150" s="6">
        <f t="shared" si="9"/>
        <v>30</v>
      </c>
    </row>
    <row r="151" spans="2:7" x14ac:dyDescent="0.35">
      <c r="B151" s="5">
        <v>45688</v>
      </c>
      <c r="C151" s="6">
        <v>237.68</v>
      </c>
      <c r="D151" s="6">
        <f t="shared" si="10"/>
        <v>97.694948504168721</v>
      </c>
      <c r="E151" s="6">
        <f t="shared" si="11"/>
        <v>91.727971227725973</v>
      </c>
      <c r="F151" s="6">
        <f t="shared" si="8"/>
        <v>80</v>
      </c>
      <c r="G151" s="6">
        <f t="shared" si="9"/>
        <v>30</v>
      </c>
    </row>
    <row r="152" spans="2:7" x14ac:dyDescent="0.35">
      <c r="B152" s="5">
        <v>45691</v>
      </c>
      <c r="C152" s="6">
        <v>237.42</v>
      </c>
      <c r="D152" s="6">
        <f t="shared" si="10"/>
        <v>96.419813634134286</v>
      </c>
      <c r="E152" s="6">
        <f t="shared" si="11"/>
        <v>92.300147130946485</v>
      </c>
      <c r="F152" s="6">
        <f t="shared" si="8"/>
        <v>80</v>
      </c>
      <c r="G152" s="6">
        <f t="shared" si="9"/>
        <v>30</v>
      </c>
    </row>
    <row r="153" spans="2:7" x14ac:dyDescent="0.35">
      <c r="B153" s="5">
        <v>45692</v>
      </c>
      <c r="C153" s="6">
        <v>242.06</v>
      </c>
      <c r="D153" s="6">
        <f t="shared" si="10"/>
        <v>100</v>
      </c>
      <c r="E153" s="6">
        <f t="shared" si="11"/>
        <v>98.038254046101017</v>
      </c>
      <c r="F153" s="6">
        <f t="shared" si="8"/>
        <v>80</v>
      </c>
      <c r="G153" s="6">
        <f t="shared" si="9"/>
        <v>30</v>
      </c>
    </row>
    <row r="154" spans="2:7" x14ac:dyDescent="0.35">
      <c r="B154" s="5">
        <v>45693</v>
      </c>
      <c r="C154" s="6">
        <v>236.17</v>
      </c>
      <c r="D154" s="6">
        <f t="shared" si="10"/>
        <v>72.476635514018625</v>
      </c>
      <c r="E154" s="6">
        <f t="shared" si="11"/>
        <v>89.632149716050961</v>
      </c>
      <c r="F154" s="6">
        <f t="shared" si="8"/>
        <v>80</v>
      </c>
      <c r="G154" s="6">
        <f t="shared" si="9"/>
        <v>30</v>
      </c>
    </row>
    <row r="155" spans="2:7" x14ac:dyDescent="0.35">
      <c r="B155" s="5">
        <v>45694</v>
      </c>
      <c r="C155" s="6">
        <v>238.83</v>
      </c>
      <c r="D155" s="6">
        <f t="shared" si="10"/>
        <v>79.962779156327613</v>
      </c>
      <c r="E155" s="6">
        <f t="shared" si="11"/>
        <v>84.146471556782089</v>
      </c>
      <c r="F155" s="6">
        <f t="shared" si="8"/>
        <v>80</v>
      </c>
      <c r="G155" s="6">
        <f t="shared" si="9"/>
        <v>30</v>
      </c>
    </row>
    <row r="156" spans="2:7" x14ac:dyDescent="0.35">
      <c r="B156" s="5">
        <v>45695</v>
      </c>
      <c r="C156" s="6">
        <v>229.15</v>
      </c>
      <c r="D156" s="6">
        <f t="shared" si="10"/>
        <v>0</v>
      </c>
      <c r="E156" s="6">
        <f t="shared" si="11"/>
        <v>50.813138223448753</v>
      </c>
      <c r="F156" s="6">
        <f t="shared" si="8"/>
        <v>80</v>
      </c>
      <c r="G156" s="6">
        <f t="shared" si="9"/>
        <v>30</v>
      </c>
    </row>
    <row r="157" spans="2:7" x14ac:dyDescent="0.35">
      <c r="B157" s="5">
        <v>45698</v>
      </c>
      <c r="C157" s="6">
        <v>233.14</v>
      </c>
      <c r="D157" s="6">
        <f t="shared" si="10"/>
        <v>30.906274206041683</v>
      </c>
      <c r="E157" s="6">
        <f t="shared" si="11"/>
        <v>36.956351120789769</v>
      </c>
      <c r="F157" s="6">
        <f t="shared" si="8"/>
        <v>80</v>
      </c>
      <c r="G157" s="6">
        <f t="shared" si="9"/>
        <v>30</v>
      </c>
    </row>
    <row r="158" spans="2:7" x14ac:dyDescent="0.35">
      <c r="B158" s="5">
        <v>45699</v>
      </c>
      <c r="C158" s="6">
        <v>232.76</v>
      </c>
      <c r="D158" s="6">
        <f t="shared" si="10"/>
        <v>27.962819519752024</v>
      </c>
      <c r="E158" s="6">
        <f t="shared" si="11"/>
        <v>19.623031241931233</v>
      </c>
      <c r="F158" s="6">
        <f t="shared" si="8"/>
        <v>80</v>
      </c>
      <c r="G158" s="6">
        <f t="shared" si="9"/>
        <v>30</v>
      </c>
    </row>
    <row r="159" spans="2:7" x14ac:dyDescent="0.35">
      <c r="B159" s="5">
        <v>45700</v>
      </c>
      <c r="C159" s="6">
        <v>228.93</v>
      </c>
      <c r="D159" s="6">
        <f t="shared" si="10"/>
        <v>0</v>
      </c>
      <c r="E159" s="6">
        <f t="shared" si="11"/>
        <v>19.623031241931233</v>
      </c>
      <c r="F159" s="6">
        <f t="shared" si="8"/>
        <v>80</v>
      </c>
      <c r="G159" s="6">
        <f t="shared" si="9"/>
        <v>30</v>
      </c>
    </row>
    <row r="160" spans="2:7" x14ac:dyDescent="0.35">
      <c r="B160" s="5">
        <v>45701</v>
      </c>
      <c r="C160" s="6">
        <v>230.37</v>
      </c>
      <c r="D160" s="6">
        <f t="shared" si="10"/>
        <v>10.967250571210954</v>
      </c>
      <c r="E160" s="6">
        <f t="shared" si="11"/>
        <v>12.976690030320993</v>
      </c>
      <c r="F160" s="6">
        <f t="shared" si="8"/>
        <v>80</v>
      </c>
      <c r="G160" s="6">
        <f t="shared" si="9"/>
        <v>30</v>
      </c>
    </row>
    <row r="161" spans="2:7" x14ac:dyDescent="0.35">
      <c r="B161" s="5">
        <v>45702</v>
      </c>
      <c r="C161" s="6">
        <v>228.68</v>
      </c>
      <c r="D161" s="6">
        <f t="shared" si="10"/>
        <v>0</v>
      </c>
      <c r="E161" s="6">
        <f t="shared" si="11"/>
        <v>3.6557501904036513</v>
      </c>
      <c r="F161" s="6">
        <f t="shared" si="8"/>
        <v>80</v>
      </c>
      <c r="G161" s="6">
        <f t="shared" si="9"/>
        <v>30</v>
      </c>
    </row>
    <row r="162" spans="2:7" x14ac:dyDescent="0.35">
      <c r="B162" s="5">
        <v>45706</v>
      </c>
      <c r="C162" s="6">
        <v>226.65</v>
      </c>
      <c r="D162" s="6">
        <f t="shared" si="10"/>
        <v>0</v>
      </c>
      <c r="E162" s="6">
        <f t="shared" si="11"/>
        <v>3.6557501904036513</v>
      </c>
      <c r="F162" s="6">
        <f t="shared" si="8"/>
        <v>80</v>
      </c>
      <c r="G162" s="6">
        <f t="shared" si="9"/>
        <v>30</v>
      </c>
    </row>
    <row r="163" spans="2:7" x14ac:dyDescent="0.35">
      <c r="B163" s="5">
        <v>45707</v>
      </c>
      <c r="C163" s="6">
        <v>226.63</v>
      </c>
      <c r="D163" s="6">
        <f t="shared" si="10"/>
        <v>0</v>
      </c>
      <c r="E163" s="6">
        <f t="shared" si="11"/>
        <v>0</v>
      </c>
      <c r="F163" s="6">
        <f t="shared" si="8"/>
        <v>80</v>
      </c>
      <c r="G163" s="6">
        <f t="shared" si="9"/>
        <v>30</v>
      </c>
    </row>
    <row r="164" spans="2:7" x14ac:dyDescent="0.35">
      <c r="B164" s="5">
        <v>45708</v>
      </c>
      <c r="C164" s="6">
        <v>222.88</v>
      </c>
      <c r="D164" s="6">
        <f t="shared" si="10"/>
        <v>0</v>
      </c>
      <c r="E164" s="6">
        <f t="shared" si="11"/>
        <v>0</v>
      </c>
      <c r="F164" s="6">
        <f t="shared" si="8"/>
        <v>80</v>
      </c>
      <c r="G164" s="6">
        <f t="shared" si="9"/>
        <v>30</v>
      </c>
    </row>
    <row r="165" spans="2:7" x14ac:dyDescent="0.35">
      <c r="B165" s="5">
        <v>45709</v>
      </c>
      <c r="C165" s="6">
        <v>216.58</v>
      </c>
      <c r="D165" s="6">
        <f t="shared" si="10"/>
        <v>0</v>
      </c>
      <c r="E165" s="6">
        <f t="shared" si="11"/>
        <v>0</v>
      </c>
      <c r="F165" s="6">
        <f t="shared" si="8"/>
        <v>80</v>
      </c>
      <c r="G165" s="6">
        <f t="shared" si="9"/>
        <v>30</v>
      </c>
    </row>
    <row r="166" spans="2:7" x14ac:dyDescent="0.35">
      <c r="B166" s="5">
        <v>45712</v>
      </c>
      <c r="C166" s="6">
        <v>212.71</v>
      </c>
      <c r="D166" s="6">
        <f t="shared" si="10"/>
        <v>0</v>
      </c>
      <c r="E166" s="6">
        <f t="shared" si="11"/>
        <v>0</v>
      </c>
      <c r="F166" s="6">
        <f t="shared" si="8"/>
        <v>80</v>
      </c>
      <c r="G166" s="6">
        <f t="shared" si="9"/>
        <v>30</v>
      </c>
    </row>
    <row r="167" spans="2:7" x14ac:dyDescent="0.35">
      <c r="B167" s="5">
        <v>45713</v>
      </c>
      <c r="C167" s="6">
        <v>212.8</v>
      </c>
      <c r="D167" s="6">
        <f t="shared" si="10"/>
        <v>0.34456355283309109</v>
      </c>
      <c r="E167" s="6">
        <f t="shared" si="11"/>
        <v>0.11485451761103037</v>
      </c>
      <c r="F167" s="6">
        <f t="shared" si="8"/>
        <v>80</v>
      </c>
      <c r="G167" s="6">
        <f t="shared" si="9"/>
        <v>30</v>
      </c>
    </row>
    <row r="168" spans="2:7" x14ac:dyDescent="0.35">
      <c r="B168" s="5">
        <v>45714</v>
      </c>
      <c r="C168" s="6">
        <v>214.35</v>
      </c>
      <c r="D168" s="6">
        <f t="shared" si="10"/>
        <v>6.2787136294027031</v>
      </c>
      <c r="E168" s="6">
        <f t="shared" si="11"/>
        <v>2.2077590607452646</v>
      </c>
      <c r="F168" s="6">
        <f t="shared" si="8"/>
        <v>80</v>
      </c>
      <c r="G168" s="6">
        <f t="shared" si="9"/>
        <v>30</v>
      </c>
    </row>
    <row r="169" spans="2:7" x14ac:dyDescent="0.35">
      <c r="B169" s="5">
        <v>45715</v>
      </c>
      <c r="C169" s="6">
        <v>208.74</v>
      </c>
      <c r="D169" s="6">
        <f t="shared" si="10"/>
        <v>0</v>
      </c>
      <c r="E169" s="6">
        <f t="shared" si="11"/>
        <v>2.2077590607452646</v>
      </c>
      <c r="F169" s="6">
        <f t="shared" si="8"/>
        <v>80</v>
      </c>
      <c r="G169" s="6">
        <f t="shared" si="9"/>
        <v>30</v>
      </c>
    </row>
    <row r="170" spans="2:7" x14ac:dyDescent="0.35">
      <c r="B170" s="5">
        <v>45716</v>
      </c>
      <c r="C170" s="6">
        <v>212.28</v>
      </c>
      <c r="D170" s="6">
        <f t="shared" si="10"/>
        <v>14.508196721311457</v>
      </c>
      <c r="E170" s="6">
        <f t="shared" si="11"/>
        <v>6.9289701169047193</v>
      </c>
      <c r="F170" s="6">
        <f t="shared" si="8"/>
        <v>80</v>
      </c>
      <c r="G170" s="6">
        <f t="shared" si="9"/>
        <v>30</v>
      </c>
    </row>
    <row r="171" spans="2:7" x14ac:dyDescent="0.35">
      <c r="B171" s="5">
        <v>45719</v>
      </c>
      <c r="C171" s="6">
        <v>205.02</v>
      </c>
      <c r="D171" s="6">
        <f t="shared" si="10"/>
        <v>0</v>
      </c>
      <c r="E171" s="6">
        <f t="shared" si="11"/>
        <v>4.8360655737704858</v>
      </c>
      <c r="F171" s="6">
        <f t="shared" si="8"/>
        <v>80</v>
      </c>
      <c r="G171" s="6">
        <f t="shared" si="9"/>
        <v>30</v>
      </c>
    </row>
    <row r="172" spans="2:7" x14ac:dyDescent="0.35">
      <c r="B172" s="5">
        <v>45720</v>
      </c>
      <c r="C172" s="6">
        <v>203.8</v>
      </c>
      <c r="D172" s="6">
        <f t="shared" si="10"/>
        <v>0</v>
      </c>
      <c r="E172" s="6">
        <f t="shared" si="11"/>
        <v>4.8360655737704858</v>
      </c>
      <c r="F172" s="6">
        <f t="shared" si="8"/>
        <v>80</v>
      </c>
      <c r="G172" s="6">
        <f t="shared" si="9"/>
        <v>30</v>
      </c>
    </row>
    <row r="173" spans="2:7" x14ac:dyDescent="0.35">
      <c r="B173" s="5">
        <v>45721</v>
      </c>
      <c r="C173" s="6">
        <v>208.36</v>
      </c>
      <c r="D173" s="6">
        <f t="shared" si="10"/>
        <v>17.162213022205506</v>
      </c>
      <c r="E173" s="6">
        <f t="shared" si="11"/>
        <v>5.7207376740685021</v>
      </c>
      <c r="F173" s="6">
        <f t="shared" si="8"/>
        <v>80</v>
      </c>
      <c r="G173" s="6">
        <f t="shared" si="9"/>
        <v>30</v>
      </c>
    </row>
    <row r="174" spans="2:7" x14ac:dyDescent="0.35">
      <c r="B174" s="5">
        <v>45722</v>
      </c>
      <c r="C174" s="6">
        <v>200.7</v>
      </c>
      <c r="D174" s="6">
        <f t="shared" si="10"/>
        <v>0</v>
      </c>
      <c r="E174" s="6">
        <f t="shared" si="11"/>
        <v>5.7207376740685021</v>
      </c>
      <c r="F174" s="6">
        <f t="shared" si="8"/>
        <v>80</v>
      </c>
      <c r="G174" s="6">
        <f t="shared" si="9"/>
        <v>30</v>
      </c>
    </row>
    <row r="175" spans="2:7" x14ac:dyDescent="0.35">
      <c r="B175" s="5">
        <v>45723</v>
      </c>
      <c r="C175" s="6">
        <v>199.25</v>
      </c>
      <c r="D175" s="6">
        <f t="shared" si="10"/>
        <v>0</v>
      </c>
      <c r="E175" s="6">
        <f t="shared" si="11"/>
        <v>5.7207376740685021</v>
      </c>
      <c r="F175" s="6">
        <f t="shared" si="8"/>
        <v>80</v>
      </c>
      <c r="G175" s="6">
        <f t="shared" si="9"/>
        <v>30</v>
      </c>
    </row>
    <row r="176" spans="2:7" x14ac:dyDescent="0.35">
      <c r="B176" s="5">
        <v>45726</v>
      </c>
      <c r="C176" s="6">
        <v>194.54</v>
      </c>
      <c r="D176" s="6">
        <f t="shared" si="10"/>
        <v>0</v>
      </c>
      <c r="E176" s="6">
        <f t="shared" si="11"/>
        <v>0</v>
      </c>
      <c r="F176" s="6">
        <f t="shared" si="8"/>
        <v>80</v>
      </c>
      <c r="G176" s="6">
        <f t="shared" si="9"/>
        <v>30</v>
      </c>
    </row>
    <row r="177" spans="2:7" x14ac:dyDescent="0.35">
      <c r="B177" s="5">
        <v>45727</v>
      </c>
      <c r="C177" s="6">
        <v>196.59</v>
      </c>
      <c r="D177" s="6">
        <f t="shared" si="10"/>
        <v>7.233592095977456</v>
      </c>
      <c r="E177" s="6">
        <f t="shared" si="11"/>
        <v>2.4111973653258185</v>
      </c>
      <c r="F177" s="6">
        <f t="shared" si="8"/>
        <v>80</v>
      </c>
      <c r="G177" s="6">
        <f t="shared" si="9"/>
        <v>30</v>
      </c>
    </row>
    <row r="178" spans="2:7" x14ac:dyDescent="0.35">
      <c r="B178" s="5">
        <v>45728</v>
      </c>
      <c r="C178" s="6">
        <v>198.89</v>
      </c>
      <c r="D178" s="6">
        <f t="shared" si="10"/>
        <v>19.736842105263115</v>
      </c>
      <c r="E178" s="6">
        <f t="shared" si="11"/>
        <v>8.9901447337468579</v>
      </c>
      <c r="F178" s="6">
        <f t="shared" si="8"/>
        <v>80</v>
      </c>
      <c r="G178" s="6">
        <f t="shared" si="9"/>
        <v>30</v>
      </c>
    </row>
    <row r="179" spans="2:7" x14ac:dyDescent="0.35">
      <c r="B179" s="5">
        <v>45729</v>
      </c>
      <c r="C179" s="6">
        <v>193.89</v>
      </c>
      <c r="D179" s="6">
        <f t="shared" si="10"/>
        <v>0</v>
      </c>
      <c r="E179" s="6">
        <f t="shared" si="11"/>
        <v>8.9901447337468579</v>
      </c>
      <c r="F179" s="6">
        <f t="shared" si="8"/>
        <v>80</v>
      </c>
      <c r="G179" s="6">
        <f t="shared" si="9"/>
        <v>30</v>
      </c>
    </row>
    <row r="180" spans="2:7" x14ac:dyDescent="0.35">
      <c r="B180" s="5">
        <v>45730</v>
      </c>
      <c r="C180" s="6">
        <v>197.95</v>
      </c>
      <c r="D180" s="6">
        <f t="shared" si="10"/>
        <v>19.843597262952105</v>
      </c>
      <c r="E180" s="6">
        <f t="shared" si="11"/>
        <v>13.193479789405075</v>
      </c>
      <c r="F180" s="6">
        <f t="shared" si="8"/>
        <v>80</v>
      </c>
      <c r="G180" s="6">
        <f t="shared" si="9"/>
        <v>30</v>
      </c>
    </row>
    <row r="181" spans="2:7" x14ac:dyDescent="0.35">
      <c r="B181" s="5">
        <v>45733</v>
      </c>
      <c r="C181" s="6">
        <v>195.74</v>
      </c>
      <c r="D181" s="6">
        <f t="shared" si="10"/>
        <v>9.0420332355817301</v>
      </c>
      <c r="E181" s="6">
        <f t="shared" si="11"/>
        <v>9.6285434995112791</v>
      </c>
      <c r="F181" s="6">
        <f t="shared" si="8"/>
        <v>80</v>
      </c>
      <c r="G181" s="6">
        <f t="shared" si="9"/>
        <v>30</v>
      </c>
    </row>
    <row r="182" spans="2:7" x14ac:dyDescent="0.35">
      <c r="B182" s="5">
        <v>45734</v>
      </c>
      <c r="C182" s="6">
        <v>192.82</v>
      </c>
      <c r="D182" s="6">
        <f t="shared" si="10"/>
        <v>0</v>
      </c>
      <c r="E182" s="6">
        <f t="shared" si="11"/>
        <v>9.6285434995112791</v>
      </c>
      <c r="F182" s="6">
        <f t="shared" si="8"/>
        <v>80</v>
      </c>
      <c r="G182" s="6">
        <f t="shared" si="9"/>
        <v>30</v>
      </c>
    </row>
    <row r="183" spans="2:7" x14ac:dyDescent="0.35">
      <c r="B183" s="5">
        <v>45735</v>
      </c>
      <c r="C183" s="6">
        <v>195.54</v>
      </c>
      <c r="D183" s="6">
        <f t="shared" si="10"/>
        <v>13.977389516957849</v>
      </c>
      <c r="E183" s="6">
        <f t="shared" si="11"/>
        <v>7.6731409175131935</v>
      </c>
      <c r="F183" s="6">
        <f t="shared" si="8"/>
        <v>80</v>
      </c>
      <c r="G183" s="6">
        <f t="shared" si="9"/>
        <v>30</v>
      </c>
    </row>
    <row r="184" spans="2:7" x14ac:dyDescent="0.35">
      <c r="B184" s="5">
        <v>45736</v>
      </c>
      <c r="C184" s="6">
        <v>194.95</v>
      </c>
      <c r="D184" s="6">
        <f t="shared" si="10"/>
        <v>13.70656370656366</v>
      </c>
      <c r="E184" s="6">
        <f t="shared" si="11"/>
        <v>9.2279844078405038</v>
      </c>
      <c r="F184" s="6">
        <f t="shared" si="8"/>
        <v>80</v>
      </c>
      <c r="G184" s="6">
        <f t="shared" si="9"/>
        <v>30</v>
      </c>
    </row>
    <row r="185" spans="2:7" x14ac:dyDescent="0.35">
      <c r="B185" s="5">
        <v>45737</v>
      </c>
      <c r="C185" s="6">
        <v>196.21</v>
      </c>
      <c r="D185" s="6">
        <f t="shared" si="10"/>
        <v>21.814671814671883</v>
      </c>
      <c r="E185" s="6">
        <f t="shared" si="11"/>
        <v>16.499541679397797</v>
      </c>
      <c r="F185" s="6">
        <f t="shared" si="8"/>
        <v>80</v>
      </c>
      <c r="G185" s="6">
        <f t="shared" si="9"/>
        <v>30</v>
      </c>
    </row>
    <row r="186" spans="2:7" x14ac:dyDescent="0.35">
      <c r="B186" s="5">
        <v>45740</v>
      </c>
      <c r="C186" s="6">
        <v>203.26</v>
      </c>
      <c r="D186" s="6">
        <f t="shared" si="10"/>
        <v>67.181467181467085</v>
      </c>
      <c r="E186" s="6">
        <f t="shared" si="11"/>
        <v>34.234234234234208</v>
      </c>
      <c r="F186" s="6">
        <f t="shared" si="8"/>
        <v>80</v>
      </c>
      <c r="G186" s="6">
        <f t="shared" si="9"/>
        <v>30</v>
      </c>
    </row>
    <row r="187" spans="2:7" x14ac:dyDescent="0.35">
      <c r="B187" s="5">
        <v>45741</v>
      </c>
      <c r="C187" s="6">
        <v>205.71</v>
      </c>
      <c r="D187" s="6">
        <f t="shared" si="10"/>
        <v>100</v>
      </c>
      <c r="E187" s="6">
        <f t="shared" si="11"/>
        <v>62.998712998712989</v>
      </c>
      <c r="F187" s="6">
        <f t="shared" si="8"/>
        <v>80</v>
      </c>
      <c r="G187" s="6">
        <f t="shared" si="9"/>
        <v>30</v>
      </c>
    </row>
    <row r="188" spans="2:7" x14ac:dyDescent="0.35">
      <c r="B188" s="5">
        <v>45742</v>
      </c>
      <c r="C188" s="6">
        <v>201.13</v>
      </c>
      <c r="D188" s="6">
        <f t="shared" si="10"/>
        <v>64.468580294802109</v>
      </c>
      <c r="E188" s="6">
        <f t="shared" si="11"/>
        <v>77.216682492089731</v>
      </c>
      <c r="F188" s="6">
        <f t="shared" si="8"/>
        <v>80</v>
      </c>
      <c r="G188" s="6">
        <f t="shared" si="9"/>
        <v>30</v>
      </c>
    </row>
    <row r="189" spans="2:7" x14ac:dyDescent="0.35">
      <c r="B189" s="5">
        <v>45743</v>
      </c>
      <c r="C189" s="6">
        <v>201.36</v>
      </c>
      <c r="D189" s="6">
        <f t="shared" si="10"/>
        <v>66.252909231962846</v>
      </c>
      <c r="E189" s="6">
        <f t="shared" si="11"/>
        <v>76.907163175588323</v>
      </c>
      <c r="F189" s="6">
        <f t="shared" si="8"/>
        <v>80</v>
      </c>
      <c r="G189" s="6">
        <f t="shared" si="9"/>
        <v>30</v>
      </c>
    </row>
    <row r="190" spans="2:7" x14ac:dyDescent="0.35">
      <c r="B190" s="5">
        <v>45744</v>
      </c>
      <c r="C190" s="6">
        <v>192.72</v>
      </c>
      <c r="D190" s="6">
        <f t="shared" si="10"/>
        <v>0</v>
      </c>
      <c r="E190" s="6">
        <f t="shared" si="11"/>
        <v>43.573829842254987</v>
      </c>
      <c r="F190" s="6">
        <f t="shared" si="8"/>
        <v>80</v>
      </c>
      <c r="G190" s="6">
        <f t="shared" si="9"/>
        <v>30</v>
      </c>
    </row>
    <row r="191" spans="2:7" x14ac:dyDescent="0.35">
      <c r="B191" s="5">
        <v>45747</v>
      </c>
      <c r="C191" s="6">
        <v>190.26</v>
      </c>
      <c r="D191" s="6">
        <f t="shared" si="10"/>
        <v>0</v>
      </c>
      <c r="E191" s="6">
        <f t="shared" si="11"/>
        <v>22.08430307732095</v>
      </c>
      <c r="F191" s="6">
        <f t="shared" si="8"/>
        <v>80</v>
      </c>
      <c r="G191" s="6">
        <f t="shared" si="9"/>
        <v>30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3B1A-1867-4770-88B9-4A8DEDF13A16}">
  <dimension ref="B2:I11"/>
  <sheetViews>
    <sheetView zoomScale="152" workbookViewId="0">
      <selection activeCell="E4" sqref="E4"/>
    </sheetView>
  </sheetViews>
  <sheetFormatPr defaultRowHeight="14.5" x14ac:dyDescent="0.35"/>
  <cols>
    <col min="4" max="4" width="14.6328125" style="1" bestFit="1" customWidth="1"/>
    <col min="5" max="9" width="8.7265625" style="1"/>
  </cols>
  <sheetData>
    <row r="2" spans="2:8" x14ac:dyDescent="0.35">
      <c r="B2" s="3" t="s">
        <v>45</v>
      </c>
      <c r="D2" s="4" t="s">
        <v>46</v>
      </c>
      <c r="E2" s="12">
        <v>190.26</v>
      </c>
      <c r="G2" s="4" t="s">
        <v>52</v>
      </c>
      <c r="H2" s="6">
        <f>(LN(E2/E3)+(E4+0.5*E5^2)*E6)/(E5*SQRT(E6))</f>
        <v>-2.5149422871124625E-2</v>
      </c>
    </row>
    <row r="3" spans="2:8" x14ac:dyDescent="0.35">
      <c r="D3" s="4" t="s">
        <v>47</v>
      </c>
      <c r="E3" s="12">
        <v>195</v>
      </c>
      <c r="G3" s="4" t="s">
        <v>53</v>
      </c>
      <c r="H3" s="6">
        <f>(LN(E2/E3)+(E4-0.5*E5^2)*E6)/(E5*SQRT(E6))</f>
        <v>-0.17318011486449472</v>
      </c>
    </row>
    <row r="4" spans="2:8" x14ac:dyDescent="0.35">
      <c r="D4" s="4" t="s">
        <v>48</v>
      </c>
      <c r="E4" s="9">
        <v>4.1700000000000001E-2</v>
      </c>
    </row>
    <row r="5" spans="2:8" x14ac:dyDescent="0.35">
      <c r="D5" s="4" t="s">
        <v>49</v>
      </c>
      <c r="E5" s="15">
        <f>_xlfn.STDEV.S('Q1 &amp; Q2)'!D4:D191)*SQRT(252)</f>
        <v>0.30337264254139867</v>
      </c>
    </row>
    <row r="6" spans="2:8" x14ac:dyDescent="0.35">
      <c r="D6" s="4" t="s">
        <v>50</v>
      </c>
      <c r="E6" s="6">
        <f>60/252</f>
        <v>0.23809523809523808</v>
      </c>
    </row>
    <row r="9" spans="2:8" x14ac:dyDescent="0.35">
      <c r="D9" s="4" t="s">
        <v>54</v>
      </c>
      <c r="E9" s="4">
        <v>1</v>
      </c>
      <c r="F9" s="4">
        <v>0</v>
      </c>
    </row>
    <row r="11" spans="2:8" x14ac:dyDescent="0.35">
      <c r="D11" s="4" t="s">
        <v>51</v>
      </c>
      <c r="E11" s="23">
        <f>E2*_xlfn.NORM.S.DIST(H2,1)-E3*EXP(-E4*E6)*_xlfn.NORM.S.DIST(H3,1)</f>
        <v>9.9573890711373281</v>
      </c>
      <c r="F11" s="23">
        <f>-E2*_xlfn.NORM.S.DIST(-H2,1)+E3*EXP(-E4*E6)*_xlfn.NORM.S.DIST(-H3,1)</f>
        <v>12.770897124563334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3ED3-6543-4BBB-A02A-54067BF178D5}">
  <dimension ref="B2:BR103"/>
  <sheetViews>
    <sheetView zoomScale="98" workbookViewId="0">
      <selection activeCell="BT15" sqref="BT15"/>
    </sheetView>
  </sheetViews>
  <sheetFormatPr defaultRowHeight="14.5" x14ac:dyDescent="0.35"/>
  <cols>
    <col min="2" max="2" width="13" bestFit="1" customWidth="1"/>
    <col min="3" max="3" width="12.7265625" style="1" bestFit="1" customWidth="1"/>
    <col min="8" max="8" width="7.7265625" customWidth="1"/>
    <col min="68" max="68" width="8.7265625" style="1"/>
    <col min="70" max="70" width="12.81640625" bestFit="1" customWidth="1"/>
  </cols>
  <sheetData>
    <row r="2" spans="2:70" x14ac:dyDescent="0.35">
      <c r="B2" s="18" t="s">
        <v>11</v>
      </c>
      <c r="C2" s="18"/>
    </row>
    <row r="3" spans="2:70" x14ac:dyDescent="0.35">
      <c r="B3" s="4" t="s">
        <v>6</v>
      </c>
      <c r="C3" s="12">
        <v>190.26</v>
      </c>
      <c r="F3" s="2" t="s">
        <v>57</v>
      </c>
      <c r="G3">
        <v>0</v>
      </c>
      <c r="H3">
        <f>G3+$C$6</f>
        <v>3.968253968253968E-3</v>
      </c>
      <c r="I3">
        <f t="shared" ref="I3:BO3" si="0">H3+$C$6</f>
        <v>7.9365079365079361E-3</v>
      </c>
      <c r="J3">
        <f t="shared" si="0"/>
        <v>1.1904761904761904E-2</v>
      </c>
      <c r="K3">
        <f t="shared" si="0"/>
        <v>1.5873015873015872E-2</v>
      </c>
      <c r="L3">
        <f t="shared" si="0"/>
        <v>1.984126984126984E-2</v>
      </c>
      <c r="M3">
        <f t="shared" si="0"/>
        <v>2.3809523809523808E-2</v>
      </c>
      <c r="N3">
        <f t="shared" si="0"/>
        <v>2.7777777777777776E-2</v>
      </c>
      <c r="O3">
        <f t="shared" si="0"/>
        <v>3.1746031746031744E-2</v>
      </c>
      <c r="P3">
        <f t="shared" si="0"/>
        <v>3.5714285714285712E-2</v>
      </c>
      <c r="Q3">
        <f t="shared" si="0"/>
        <v>3.968253968253968E-2</v>
      </c>
      <c r="R3">
        <f t="shared" si="0"/>
        <v>4.3650793650793648E-2</v>
      </c>
      <c r="S3">
        <f t="shared" si="0"/>
        <v>4.7619047619047616E-2</v>
      </c>
      <c r="T3">
        <f t="shared" si="0"/>
        <v>5.1587301587301584E-2</v>
      </c>
      <c r="U3">
        <f t="shared" si="0"/>
        <v>5.5555555555555552E-2</v>
      </c>
      <c r="V3">
        <f t="shared" si="0"/>
        <v>5.9523809523809521E-2</v>
      </c>
      <c r="W3">
        <f t="shared" si="0"/>
        <v>6.3492063492063489E-2</v>
      </c>
      <c r="X3">
        <f t="shared" si="0"/>
        <v>6.7460317460317457E-2</v>
      </c>
      <c r="Y3">
        <f t="shared" si="0"/>
        <v>7.1428571428571425E-2</v>
      </c>
      <c r="Z3">
        <f t="shared" si="0"/>
        <v>7.5396825396825393E-2</v>
      </c>
      <c r="AA3">
        <f t="shared" si="0"/>
        <v>7.9365079365079361E-2</v>
      </c>
      <c r="AB3">
        <f t="shared" si="0"/>
        <v>8.3333333333333329E-2</v>
      </c>
      <c r="AC3">
        <f t="shared" si="0"/>
        <v>8.7301587301587297E-2</v>
      </c>
      <c r="AD3">
        <f>AC3+$C$6</f>
        <v>9.1269841269841265E-2</v>
      </c>
      <c r="AE3">
        <f t="shared" si="0"/>
        <v>9.5238095238095233E-2</v>
      </c>
      <c r="AF3">
        <f t="shared" si="0"/>
        <v>9.9206349206349201E-2</v>
      </c>
      <c r="AG3">
        <f t="shared" si="0"/>
        <v>0.10317460317460317</v>
      </c>
      <c r="AH3">
        <f t="shared" si="0"/>
        <v>0.10714285714285714</v>
      </c>
      <c r="AI3">
        <f t="shared" si="0"/>
        <v>0.1111111111111111</v>
      </c>
      <c r="AJ3">
        <f t="shared" si="0"/>
        <v>0.11507936507936507</v>
      </c>
      <c r="AK3">
        <f>AJ3+$C$6</f>
        <v>0.11904761904761904</v>
      </c>
      <c r="AL3">
        <f t="shared" si="0"/>
        <v>0.12301587301587301</v>
      </c>
      <c r="AM3">
        <f t="shared" si="0"/>
        <v>0.12698412698412698</v>
      </c>
      <c r="AN3">
        <f t="shared" si="0"/>
        <v>0.13095238095238093</v>
      </c>
      <c r="AO3">
        <f t="shared" si="0"/>
        <v>0.13492063492063489</v>
      </c>
      <c r="AP3">
        <f t="shared" si="0"/>
        <v>0.13888888888888884</v>
      </c>
      <c r="AQ3">
        <f t="shared" si="0"/>
        <v>0.14285714285714279</v>
      </c>
      <c r="AR3">
        <f t="shared" si="0"/>
        <v>0.14682539682539675</v>
      </c>
      <c r="AS3">
        <f t="shared" si="0"/>
        <v>0.1507936507936507</v>
      </c>
      <c r="AT3">
        <f t="shared" si="0"/>
        <v>0.15476190476190466</v>
      </c>
      <c r="AU3">
        <f t="shared" si="0"/>
        <v>0.15873015873015861</v>
      </c>
      <c r="AV3">
        <f>AU3+$C$6</f>
        <v>0.16269841269841256</v>
      </c>
      <c r="AW3">
        <f t="shared" si="0"/>
        <v>0.16666666666666652</v>
      </c>
      <c r="AX3">
        <f t="shared" si="0"/>
        <v>0.17063492063492047</v>
      </c>
      <c r="AY3">
        <f t="shared" si="0"/>
        <v>0.17460317460317443</v>
      </c>
      <c r="AZ3">
        <f t="shared" si="0"/>
        <v>0.17857142857142838</v>
      </c>
      <c r="BA3">
        <f t="shared" si="0"/>
        <v>0.18253968253968234</v>
      </c>
      <c r="BB3">
        <f t="shared" si="0"/>
        <v>0.18650793650793629</v>
      </c>
      <c r="BC3">
        <f t="shared" si="0"/>
        <v>0.19047619047619024</v>
      </c>
      <c r="BD3">
        <f t="shared" si="0"/>
        <v>0.1944444444444442</v>
      </c>
      <c r="BE3">
        <f t="shared" si="0"/>
        <v>0.19841269841269815</v>
      </c>
      <c r="BF3">
        <f>BE3+$C$6</f>
        <v>0.20238095238095211</v>
      </c>
      <c r="BG3">
        <f t="shared" si="0"/>
        <v>0.20634920634920606</v>
      </c>
      <c r="BH3">
        <f t="shared" si="0"/>
        <v>0.21031746031746001</v>
      </c>
      <c r="BI3">
        <f t="shared" si="0"/>
        <v>0.21428571428571397</v>
      </c>
      <c r="BJ3">
        <f t="shared" si="0"/>
        <v>0.21825396825396792</v>
      </c>
      <c r="BK3">
        <f t="shared" si="0"/>
        <v>0.22222222222222188</v>
      </c>
      <c r="BL3">
        <f t="shared" si="0"/>
        <v>0.22619047619047583</v>
      </c>
      <c r="BM3">
        <f t="shared" si="0"/>
        <v>0.23015873015872979</v>
      </c>
      <c r="BN3">
        <f t="shared" si="0"/>
        <v>0.23412698412698374</v>
      </c>
      <c r="BO3">
        <f t="shared" si="0"/>
        <v>0.23809523809523769</v>
      </c>
      <c r="BP3" s="4" t="s">
        <v>60</v>
      </c>
      <c r="BR3" s="25" t="s">
        <v>63</v>
      </c>
    </row>
    <row r="4" spans="2:70" x14ac:dyDescent="0.35">
      <c r="B4" s="4" t="s">
        <v>55</v>
      </c>
      <c r="C4" s="6">
        <f>AVERAGE('Q1 &amp; Q2)'!D4:D191)*(252)</f>
        <v>-4.8280079499124599E-2</v>
      </c>
      <c r="F4" s="2" t="s">
        <v>1</v>
      </c>
      <c r="G4">
        <v>190.26</v>
      </c>
      <c r="H4">
        <f ca="1">G4*(1+$C$4*$C$6+$C$5*SQRT($C$6)*_xlfn.NORM.S.INV(RAND()))</f>
        <v>199.3051713013339</v>
      </c>
      <c r="I4">
        <f t="shared" ref="I4:BO4" ca="1" si="1">H4*(1+$C$4*$C$6+$C$5*SQRT($C$6)*_xlfn.NORM.S.INV(RAND()))</f>
        <v>200.02146389083904</v>
      </c>
      <c r="J4">
        <f t="shared" ca="1" si="1"/>
        <v>196.20827970674097</v>
      </c>
      <c r="K4">
        <f t="shared" ca="1" si="1"/>
        <v>190.60031795986973</v>
      </c>
      <c r="L4">
        <f t="shared" ca="1" si="1"/>
        <v>189.94701478386955</v>
      </c>
      <c r="M4">
        <f t="shared" ca="1" si="1"/>
        <v>187.02016808139982</v>
      </c>
      <c r="N4">
        <f t="shared" ca="1" si="1"/>
        <v>182.3019593093174</v>
      </c>
      <c r="O4">
        <f t="shared" ca="1" si="1"/>
        <v>187.19244133151503</v>
      </c>
      <c r="P4">
        <f t="shared" ca="1" si="1"/>
        <v>186.00571011458226</v>
      </c>
      <c r="Q4">
        <f t="shared" ca="1" si="1"/>
        <v>190.72663031854671</v>
      </c>
      <c r="R4">
        <f t="shared" ca="1" si="1"/>
        <v>191.4843202993957</v>
      </c>
      <c r="S4">
        <f t="shared" ca="1" si="1"/>
        <v>183.12947502078111</v>
      </c>
      <c r="T4">
        <f t="shared" ca="1" si="1"/>
        <v>184.32083424597496</v>
      </c>
      <c r="U4">
        <f t="shared" ca="1" si="1"/>
        <v>189.06635383724321</v>
      </c>
      <c r="V4">
        <f t="shared" ca="1" si="1"/>
        <v>183.26442479256508</v>
      </c>
      <c r="W4">
        <f t="shared" ca="1" si="1"/>
        <v>177.41925440562844</v>
      </c>
      <c r="X4">
        <f t="shared" ca="1" si="1"/>
        <v>180.68856226189368</v>
      </c>
      <c r="Y4">
        <f t="shared" ca="1" si="1"/>
        <v>179.98634030356851</v>
      </c>
      <c r="Z4">
        <f t="shared" ca="1" si="1"/>
        <v>180.53464379224744</v>
      </c>
      <c r="AA4">
        <f t="shared" ca="1" si="1"/>
        <v>183.35069708266332</v>
      </c>
      <c r="AB4">
        <f t="shared" ca="1" si="1"/>
        <v>184.0256310508029</v>
      </c>
      <c r="AC4">
        <f t="shared" ca="1" si="1"/>
        <v>183.881425051219</v>
      </c>
      <c r="AD4">
        <f t="shared" ca="1" si="1"/>
        <v>188.22693254960043</v>
      </c>
      <c r="AE4">
        <f t="shared" ca="1" si="1"/>
        <v>187.03199051936633</v>
      </c>
      <c r="AF4">
        <f t="shared" ca="1" si="1"/>
        <v>191.49873157209004</v>
      </c>
      <c r="AG4">
        <f t="shared" ca="1" si="1"/>
        <v>195.62401326436108</v>
      </c>
      <c r="AH4">
        <f t="shared" ca="1" si="1"/>
        <v>195.00919456648739</v>
      </c>
      <c r="AI4">
        <f t="shared" ca="1" si="1"/>
        <v>196.86537330384746</v>
      </c>
      <c r="AJ4">
        <f t="shared" ca="1" si="1"/>
        <v>197.01756424918844</v>
      </c>
      <c r="AK4">
        <f t="shared" ca="1" si="1"/>
        <v>195.2100397580399</v>
      </c>
      <c r="AL4">
        <f t="shared" ca="1" si="1"/>
        <v>194.41945042204131</v>
      </c>
      <c r="AM4">
        <f t="shared" ca="1" si="1"/>
        <v>186.88441362240937</v>
      </c>
      <c r="AN4">
        <f t="shared" ca="1" si="1"/>
        <v>183.53970954836285</v>
      </c>
      <c r="AO4">
        <f t="shared" ca="1" si="1"/>
        <v>179.28670335137284</v>
      </c>
      <c r="AP4">
        <f t="shared" ca="1" si="1"/>
        <v>177.22225709415733</v>
      </c>
      <c r="AQ4">
        <f t="shared" ca="1" si="1"/>
        <v>177.34585519008434</v>
      </c>
      <c r="AR4">
        <f t="shared" ca="1" si="1"/>
        <v>179.69868232014323</v>
      </c>
      <c r="AS4">
        <f t="shared" ca="1" si="1"/>
        <v>181.69316282289063</v>
      </c>
      <c r="AT4">
        <f t="shared" ca="1" si="1"/>
        <v>182.82855464433209</v>
      </c>
      <c r="AU4">
        <f t="shared" ca="1" si="1"/>
        <v>186.93197962709979</v>
      </c>
      <c r="AV4">
        <f t="shared" ca="1" si="1"/>
        <v>184.72972713548936</v>
      </c>
      <c r="AW4">
        <f t="shared" ca="1" si="1"/>
        <v>188.63532834035311</v>
      </c>
      <c r="AX4">
        <f t="shared" ca="1" si="1"/>
        <v>186.2305984070907</v>
      </c>
      <c r="AY4">
        <f t="shared" ca="1" si="1"/>
        <v>189.26808167215304</v>
      </c>
      <c r="AZ4">
        <f t="shared" ca="1" si="1"/>
        <v>183.00388213114206</v>
      </c>
      <c r="BA4">
        <f t="shared" ca="1" si="1"/>
        <v>178.7229610017117</v>
      </c>
      <c r="BB4">
        <f t="shared" ca="1" si="1"/>
        <v>178.19081942855138</v>
      </c>
      <c r="BC4">
        <f t="shared" ca="1" si="1"/>
        <v>175.37637762548326</v>
      </c>
      <c r="BD4">
        <f t="shared" ca="1" si="1"/>
        <v>170.33376580261313</v>
      </c>
      <c r="BE4">
        <f t="shared" ca="1" si="1"/>
        <v>162.50416317203135</v>
      </c>
      <c r="BF4">
        <f t="shared" ca="1" si="1"/>
        <v>163.13425400874553</v>
      </c>
      <c r="BG4">
        <f t="shared" ca="1" si="1"/>
        <v>159.71235357340649</v>
      </c>
      <c r="BH4">
        <f t="shared" ca="1" si="1"/>
        <v>160.91173059895218</v>
      </c>
      <c r="BI4">
        <f t="shared" ca="1" si="1"/>
        <v>161.21241309078394</v>
      </c>
      <c r="BJ4">
        <f t="shared" ca="1" si="1"/>
        <v>159.34394434863327</v>
      </c>
      <c r="BK4">
        <f t="shared" ca="1" si="1"/>
        <v>158.18662054391967</v>
      </c>
      <c r="BL4">
        <f t="shared" ca="1" si="1"/>
        <v>156.93105495315021</v>
      </c>
      <c r="BM4">
        <f t="shared" ca="1" si="1"/>
        <v>156.87767182020414</v>
      </c>
      <c r="BN4">
        <f t="shared" ca="1" si="1"/>
        <v>155.40573433564759</v>
      </c>
      <c r="BO4">
        <f t="shared" ca="1" si="1"/>
        <v>154.06972209648799</v>
      </c>
      <c r="BP4" s="12">
        <f ca="1">MAX(BO4-$C$10,0)</f>
        <v>0</v>
      </c>
      <c r="BR4" s="24">
        <f ca="1">AVERAGE(BP4:BP103)*EXP(-C7*C8)</f>
        <v>7.5823179602110802</v>
      </c>
    </row>
    <row r="5" spans="2:70" x14ac:dyDescent="0.35">
      <c r="B5" s="4" t="s">
        <v>49</v>
      </c>
      <c r="C5" s="6">
        <f>_xlfn.STDEV.S('Q1 &amp; Q2)'!D4:D191)*SQRT(252)</f>
        <v>0.30337264254139867</v>
      </c>
      <c r="G5">
        <v>190.26</v>
      </c>
      <c r="H5">
        <f ca="1">G5*(1+$C$4*$C$6+$C$5*SQRT($C$6)*_xlfn.NORM.S.INV(RAND()))</f>
        <v>196.87387764604648</v>
      </c>
      <c r="I5">
        <f t="shared" ref="I5:BO5" ca="1" si="2">H5*(1+$C$4*$C$6+$C$5*SQRT($C$6)*_xlfn.NORM.S.INV(RAND()))</f>
        <v>190.96892358283137</v>
      </c>
      <c r="J5">
        <f t="shared" ca="1" si="2"/>
        <v>192.44965445195348</v>
      </c>
      <c r="K5">
        <f t="shared" ca="1" si="2"/>
        <v>198.06050448760584</v>
      </c>
      <c r="L5">
        <f t="shared" ca="1" si="2"/>
        <v>201.70603637247297</v>
      </c>
      <c r="M5">
        <f t="shared" ca="1" si="2"/>
        <v>199.08164572759503</v>
      </c>
      <c r="N5">
        <f t="shared" ca="1" si="2"/>
        <v>196.93021688967485</v>
      </c>
      <c r="O5">
        <f t="shared" ca="1" si="2"/>
        <v>192.19464996419919</v>
      </c>
      <c r="P5">
        <f t="shared" ca="1" si="2"/>
        <v>201.25477757247458</v>
      </c>
      <c r="Q5">
        <f t="shared" ca="1" si="2"/>
        <v>203.6317789511256</v>
      </c>
      <c r="R5">
        <f t="shared" ca="1" si="2"/>
        <v>207.78492684984377</v>
      </c>
      <c r="S5">
        <f t="shared" ca="1" si="2"/>
        <v>209.57380320455789</v>
      </c>
      <c r="T5">
        <f t="shared" ca="1" si="2"/>
        <v>211.41026526410153</v>
      </c>
      <c r="U5">
        <f t="shared" ca="1" si="2"/>
        <v>214.63061302998855</v>
      </c>
      <c r="V5">
        <f t="shared" ca="1" si="2"/>
        <v>216.91627915206945</v>
      </c>
      <c r="W5">
        <f t="shared" ca="1" si="2"/>
        <v>211.17508030703283</v>
      </c>
      <c r="X5">
        <f t="shared" ca="1" si="2"/>
        <v>213.41542709438625</v>
      </c>
      <c r="Y5">
        <f t="shared" ca="1" si="2"/>
        <v>207.98861990893803</v>
      </c>
      <c r="Z5">
        <f t="shared" ca="1" si="2"/>
        <v>208.36494408085284</v>
      </c>
      <c r="AA5">
        <f t="shared" ca="1" si="2"/>
        <v>202.19268460233681</v>
      </c>
      <c r="AB5">
        <f t="shared" ca="1" si="2"/>
        <v>205.34847414968644</v>
      </c>
      <c r="AC5">
        <f t="shared" ca="1" si="2"/>
        <v>210.281592937178</v>
      </c>
      <c r="AD5">
        <f t="shared" ca="1" si="2"/>
        <v>211.91277099388651</v>
      </c>
      <c r="AE5">
        <f t="shared" ca="1" si="2"/>
        <v>204.44426099705024</v>
      </c>
      <c r="AF5">
        <f t="shared" ca="1" si="2"/>
        <v>204.78322572645399</v>
      </c>
      <c r="AG5">
        <f t="shared" ca="1" si="2"/>
        <v>206.75987660439395</v>
      </c>
      <c r="AH5">
        <f t="shared" ca="1" si="2"/>
        <v>200.59943873201109</v>
      </c>
      <c r="AI5">
        <f t="shared" ca="1" si="2"/>
        <v>198.040355688164</v>
      </c>
      <c r="AJ5">
        <f t="shared" ca="1" si="2"/>
        <v>195.17466823323295</v>
      </c>
      <c r="AK5">
        <f t="shared" ca="1" si="2"/>
        <v>193.66920125510995</v>
      </c>
      <c r="AL5">
        <f t="shared" ca="1" si="2"/>
        <v>194.55961111831996</v>
      </c>
      <c r="AM5">
        <f t="shared" ca="1" si="2"/>
        <v>194.87605065854117</v>
      </c>
      <c r="AN5">
        <f t="shared" ca="1" si="2"/>
        <v>198.65633801773478</v>
      </c>
      <c r="AO5">
        <f t="shared" ca="1" si="2"/>
        <v>193.42269215922474</v>
      </c>
      <c r="AP5">
        <f t="shared" ca="1" si="2"/>
        <v>186.29111033962104</v>
      </c>
      <c r="AQ5">
        <f t="shared" ca="1" si="2"/>
        <v>194.93258733439188</v>
      </c>
      <c r="AR5">
        <f t="shared" ca="1" si="2"/>
        <v>189.56109530813274</v>
      </c>
      <c r="AS5">
        <f t="shared" ca="1" si="2"/>
        <v>187.63181572601866</v>
      </c>
      <c r="AT5">
        <f t="shared" ca="1" si="2"/>
        <v>187.40673743518832</v>
      </c>
      <c r="AU5">
        <f t="shared" ca="1" si="2"/>
        <v>184.07040624640078</v>
      </c>
      <c r="AV5">
        <f t="shared" ca="1" si="2"/>
        <v>186.61447419470264</v>
      </c>
      <c r="AW5">
        <f t="shared" ca="1" si="2"/>
        <v>187.91748193073153</v>
      </c>
      <c r="AX5">
        <f t="shared" ca="1" si="2"/>
        <v>188.32661497217606</v>
      </c>
      <c r="AY5">
        <f t="shared" ca="1" si="2"/>
        <v>191.64854397815176</v>
      </c>
      <c r="AZ5">
        <f t="shared" ca="1" si="2"/>
        <v>193.59748452988481</v>
      </c>
      <c r="BA5">
        <f t="shared" ca="1" si="2"/>
        <v>191.96694852859844</v>
      </c>
      <c r="BB5">
        <f t="shared" ca="1" si="2"/>
        <v>189.0028158864624</v>
      </c>
      <c r="BC5">
        <f t="shared" ca="1" si="2"/>
        <v>184.78416313395368</v>
      </c>
      <c r="BD5">
        <f t="shared" ca="1" si="2"/>
        <v>181.87059048155788</v>
      </c>
      <c r="BE5">
        <f t="shared" ca="1" si="2"/>
        <v>177.16969901571505</v>
      </c>
      <c r="BF5">
        <f t="shared" ca="1" si="2"/>
        <v>176.56194887241509</v>
      </c>
      <c r="BG5">
        <f t="shared" ca="1" si="2"/>
        <v>172.16977656177687</v>
      </c>
      <c r="BH5">
        <f t="shared" ca="1" si="2"/>
        <v>173.30733162753327</v>
      </c>
      <c r="BI5">
        <f t="shared" ca="1" si="2"/>
        <v>172.65674707848882</v>
      </c>
      <c r="BJ5">
        <f t="shared" ca="1" si="2"/>
        <v>171.40835917445489</v>
      </c>
      <c r="BK5">
        <f t="shared" ca="1" si="2"/>
        <v>165.60618735008296</v>
      </c>
      <c r="BL5">
        <f t="shared" ca="1" si="2"/>
        <v>162.89983186594668</v>
      </c>
      <c r="BM5">
        <f t="shared" ca="1" si="2"/>
        <v>165.10140951439061</v>
      </c>
      <c r="BN5">
        <f t="shared" ca="1" si="2"/>
        <v>163.22857930441208</v>
      </c>
      <c r="BO5">
        <f t="shared" ca="1" si="2"/>
        <v>164.61318761627757</v>
      </c>
      <c r="BP5" s="12">
        <f t="shared" ref="BP5:BP68" ca="1" si="3">MAX(BO5-$C$10,0)</f>
        <v>0</v>
      </c>
    </row>
    <row r="6" spans="2:70" x14ac:dyDescent="0.35">
      <c r="B6" s="4" t="s">
        <v>56</v>
      </c>
      <c r="C6" s="6">
        <f>1/252</f>
        <v>3.968253968253968E-3</v>
      </c>
      <c r="G6">
        <v>190.26</v>
      </c>
      <c r="H6">
        <f t="shared" ref="H6:BO6" ca="1" si="4">G6*(1+$C$4*$C$6+$C$5*SQRT($C$6)*_xlfn.NORM.S.INV(RAND()))</f>
        <v>190.11501603934954</v>
      </c>
      <c r="I6">
        <f t="shared" ca="1" si="4"/>
        <v>190.57672106389791</v>
      </c>
      <c r="J6">
        <f t="shared" ca="1" si="4"/>
        <v>188.01178305159527</v>
      </c>
      <c r="K6">
        <f t="shared" ca="1" si="4"/>
        <v>185.83582435254823</v>
      </c>
      <c r="L6">
        <f t="shared" ca="1" si="4"/>
        <v>185.42096580830724</v>
      </c>
      <c r="M6">
        <f t="shared" ca="1" si="4"/>
        <v>186.09132871731308</v>
      </c>
      <c r="N6">
        <f t="shared" ca="1" si="4"/>
        <v>183.47722775758538</v>
      </c>
      <c r="O6">
        <f t="shared" ca="1" si="4"/>
        <v>184.45454714459925</v>
      </c>
      <c r="P6">
        <f t="shared" ca="1" si="4"/>
        <v>182.65646388409621</v>
      </c>
      <c r="Q6">
        <f t="shared" ca="1" si="4"/>
        <v>177.26806707144158</v>
      </c>
      <c r="R6">
        <f t="shared" ca="1" si="4"/>
        <v>173.31670568267739</v>
      </c>
      <c r="S6">
        <f t="shared" ca="1" si="4"/>
        <v>177.12520917531614</v>
      </c>
      <c r="T6">
        <f t="shared" ca="1" si="4"/>
        <v>175.46852550084316</v>
      </c>
      <c r="U6">
        <f t="shared" ca="1" si="4"/>
        <v>175.13582561458014</v>
      </c>
      <c r="V6">
        <f t="shared" ca="1" si="4"/>
        <v>177.46860230882371</v>
      </c>
      <c r="W6">
        <f t="shared" ca="1" si="4"/>
        <v>181.23565863564534</v>
      </c>
      <c r="X6">
        <f t="shared" ca="1" si="4"/>
        <v>180.47841880370575</v>
      </c>
      <c r="Y6">
        <f t="shared" ca="1" si="4"/>
        <v>183.03434599704789</v>
      </c>
      <c r="Z6">
        <f t="shared" ca="1" si="4"/>
        <v>180.43082620401998</v>
      </c>
      <c r="AA6">
        <f t="shared" ca="1" si="4"/>
        <v>178.46084182679161</v>
      </c>
      <c r="AB6">
        <f t="shared" ca="1" si="4"/>
        <v>179.94740010639637</v>
      </c>
      <c r="AC6">
        <f t="shared" ca="1" si="4"/>
        <v>177.28632882448434</v>
      </c>
      <c r="AD6">
        <f t="shared" ca="1" si="4"/>
        <v>169.35713084485599</v>
      </c>
      <c r="AE6">
        <f t="shared" ca="1" si="4"/>
        <v>168.67482262531212</v>
      </c>
      <c r="AF6">
        <f t="shared" ca="1" si="4"/>
        <v>165.28780727939335</v>
      </c>
      <c r="AG6">
        <f t="shared" ca="1" si="4"/>
        <v>163.02891287624288</v>
      </c>
      <c r="AH6">
        <f t="shared" ca="1" si="4"/>
        <v>162.3270590837067</v>
      </c>
      <c r="AI6">
        <f t="shared" ca="1" si="4"/>
        <v>160.96586853416255</v>
      </c>
      <c r="AJ6">
        <f t="shared" ca="1" si="4"/>
        <v>160.27827705512877</v>
      </c>
      <c r="AK6">
        <f t="shared" ca="1" si="4"/>
        <v>160.3192328806517</v>
      </c>
      <c r="AL6">
        <f t="shared" ca="1" si="4"/>
        <v>164.26436250583777</v>
      </c>
      <c r="AM6">
        <f t="shared" ca="1" si="4"/>
        <v>161.81006522483099</v>
      </c>
      <c r="AN6">
        <f t="shared" ca="1" si="4"/>
        <v>160.06231812580182</v>
      </c>
      <c r="AO6">
        <f t="shared" ca="1" si="4"/>
        <v>164.31896289231915</v>
      </c>
      <c r="AP6">
        <f t="shared" ca="1" si="4"/>
        <v>165.58211047863722</v>
      </c>
      <c r="AQ6">
        <f t="shared" ca="1" si="4"/>
        <v>161.81560762346376</v>
      </c>
      <c r="AR6">
        <f t="shared" ca="1" si="4"/>
        <v>162.48480568875209</v>
      </c>
      <c r="AS6">
        <f t="shared" ca="1" si="4"/>
        <v>161.67420049497616</v>
      </c>
      <c r="AT6">
        <f t="shared" ca="1" si="4"/>
        <v>162.30386535762167</v>
      </c>
      <c r="AU6">
        <f t="shared" ca="1" si="4"/>
        <v>158.78865209430842</v>
      </c>
      <c r="AV6">
        <f t="shared" ca="1" si="4"/>
        <v>161.61668861568901</v>
      </c>
      <c r="AW6">
        <f t="shared" ca="1" si="4"/>
        <v>166.02963377096978</v>
      </c>
      <c r="AX6">
        <f t="shared" ca="1" si="4"/>
        <v>167.57873146636931</v>
      </c>
      <c r="AY6">
        <f t="shared" ca="1" si="4"/>
        <v>165.05995415094941</v>
      </c>
      <c r="AZ6">
        <f t="shared" ca="1" si="4"/>
        <v>167.86881861212584</v>
      </c>
      <c r="BA6">
        <f t="shared" ca="1" si="4"/>
        <v>167.69455900652986</v>
      </c>
      <c r="BB6">
        <f t="shared" ca="1" si="4"/>
        <v>165.4336037068858</v>
      </c>
      <c r="BC6">
        <f t="shared" ca="1" si="4"/>
        <v>163.71445307115076</v>
      </c>
      <c r="BD6">
        <f t="shared" ca="1" si="4"/>
        <v>165.00186134421992</v>
      </c>
      <c r="BE6">
        <f t="shared" ca="1" si="4"/>
        <v>161.71521886255178</v>
      </c>
      <c r="BF6">
        <f t="shared" ca="1" si="4"/>
        <v>155.66435115977265</v>
      </c>
      <c r="BG6">
        <f t="shared" ca="1" si="4"/>
        <v>161.20476636581998</v>
      </c>
      <c r="BH6">
        <f t="shared" ca="1" si="4"/>
        <v>163.77865564234236</v>
      </c>
      <c r="BI6">
        <f t="shared" ca="1" si="4"/>
        <v>169.40627495048196</v>
      </c>
      <c r="BJ6">
        <f t="shared" ca="1" si="4"/>
        <v>175.28778362155492</v>
      </c>
      <c r="BK6">
        <f t="shared" ca="1" si="4"/>
        <v>172.97544957033745</v>
      </c>
      <c r="BL6">
        <f t="shared" ca="1" si="4"/>
        <v>175.72498713210612</v>
      </c>
      <c r="BM6">
        <f t="shared" ca="1" si="4"/>
        <v>175.31065726431143</v>
      </c>
      <c r="BN6">
        <f t="shared" ca="1" si="4"/>
        <v>174.10072337240024</v>
      </c>
      <c r="BO6">
        <f t="shared" ca="1" si="4"/>
        <v>177.18075425090191</v>
      </c>
      <c r="BP6" s="12">
        <f t="shared" ca="1" si="3"/>
        <v>0</v>
      </c>
    </row>
    <row r="7" spans="2:70" x14ac:dyDescent="0.35">
      <c r="B7" s="25" t="s">
        <v>62</v>
      </c>
      <c r="C7" s="9">
        <v>4.1700000000000001E-2</v>
      </c>
      <c r="G7">
        <v>190.26</v>
      </c>
      <c r="H7">
        <f t="shared" ref="H7:BO7" ca="1" si="5">G7*(1+$C$4*$C$6+$C$5*SQRT($C$6)*_xlfn.NORM.S.INV(RAND()))</f>
        <v>185.01312701534513</v>
      </c>
      <c r="I7">
        <f t="shared" ca="1" si="5"/>
        <v>186.86547441573563</v>
      </c>
      <c r="J7">
        <f t="shared" ca="1" si="5"/>
        <v>178.47165967242466</v>
      </c>
      <c r="K7">
        <f t="shared" ca="1" si="5"/>
        <v>177.64393656803043</v>
      </c>
      <c r="L7">
        <f t="shared" ca="1" si="5"/>
        <v>176.11142746570081</v>
      </c>
      <c r="M7">
        <f t="shared" ca="1" si="5"/>
        <v>176.15994003257774</v>
      </c>
      <c r="N7">
        <f t="shared" ca="1" si="5"/>
        <v>175.04091962310301</v>
      </c>
      <c r="O7">
        <f t="shared" ca="1" si="5"/>
        <v>173.89712138791273</v>
      </c>
      <c r="P7">
        <f t="shared" ca="1" si="5"/>
        <v>174.6844330994125</v>
      </c>
      <c r="Q7">
        <f t="shared" ca="1" si="5"/>
        <v>180.50194893751853</v>
      </c>
      <c r="R7">
        <f t="shared" ca="1" si="5"/>
        <v>184.19358382782806</v>
      </c>
      <c r="S7">
        <f t="shared" ca="1" si="5"/>
        <v>180.13934943675821</v>
      </c>
      <c r="T7">
        <f t="shared" ca="1" si="5"/>
        <v>185.00911495980722</v>
      </c>
      <c r="U7">
        <f t="shared" ca="1" si="5"/>
        <v>192.91043296893136</v>
      </c>
      <c r="V7">
        <f t="shared" ca="1" si="5"/>
        <v>195.79973638984143</v>
      </c>
      <c r="W7">
        <f t="shared" ca="1" si="5"/>
        <v>195.73734217386587</v>
      </c>
      <c r="X7">
        <f t="shared" ca="1" si="5"/>
        <v>193.51031298256268</v>
      </c>
      <c r="Y7">
        <f t="shared" ca="1" si="5"/>
        <v>199.86776021443532</v>
      </c>
      <c r="Z7">
        <f t="shared" ca="1" si="5"/>
        <v>199.56963972529658</v>
      </c>
      <c r="AA7">
        <f t="shared" ca="1" si="5"/>
        <v>197.97232851398408</v>
      </c>
      <c r="AB7">
        <f t="shared" ca="1" si="5"/>
        <v>202.33330839427256</v>
      </c>
      <c r="AC7">
        <f t="shared" ca="1" si="5"/>
        <v>201.54425340460037</v>
      </c>
      <c r="AD7">
        <f t="shared" ca="1" si="5"/>
        <v>204.2894647303514</v>
      </c>
      <c r="AE7">
        <f t="shared" ca="1" si="5"/>
        <v>202.85433413378951</v>
      </c>
      <c r="AF7">
        <f t="shared" ca="1" si="5"/>
        <v>200.49440204387056</v>
      </c>
      <c r="AG7">
        <f t="shared" ca="1" si="5"/>
        <v>196.19958642779966</v>
      </c>
      <c r="AH7">
        <f t="shared" ca="1" si="5"/>
        <v>195.69147433555437</v>
      </c>
      <c r="AI7">
        <f t="shared" ca="1" si="5"/>
        <v>199.22058627060932</v>
      </c>
      <c r="AJ7">
        <f t="shared" ca="1" si="5"/>
        <v>203.14829968335479</v>
      </c>
      <c r="AK7">
        <f t="shared" ca="1" si="5"/>
        <v>206.99711826390464</v>
      </c>
      <c r="AL7">
        <f t="shared" ca="1" si="5"/>
        <v>203.93138252529261</v>
      </c>
      <c r="AM7">
        <f t="shared" ca="1" si="5"/>
        <v>212.23040525918776</v>
      </c>
      <c r="AN7">
        <f t="shared" ca="1" si="5"/>
        <v>205.32691975222707</v>
      </c>
      <c r="AO7">
        <f t="shared" ca="1" si="5"/>
        <v>205.94650686788958</v>
      </c>
      <c r="AP7">
        <f t="shared" ca="1" si="5"/>
        <v>207.75368798152579</v>
      </c>
      <c r="AQ7">
        <f t="shared" ca="1" si="5"/>
        <v>208.33003440482653</v>
      </c>
      <c r="AR7">
        <f t="shared" ca="1" si="5"/>
        <v>200.94967332683802</v>
      </c>
      <c r="AS7">
        <f t="shared" ca="1" si="5"/>
        <v>196.07737526980907</v>
      </c>
      <c r="AT7">
        <f t="shared" ca="1" si="5"/>
        <v>190.84105436223558</v>
      </c>
      <c r="AU7">
        <f t="shared" ca="1" si="5"/>
        <v>189.8743874833369</v>
      </c>
      <c r="AV7">
        <f t="shared" ca="1" si="5"/>
        <v>192.2046615271536</v>
      </c>
      <c r="AW7">
        <f t="shared" ca="1" si="5"/>
        <v>190.61482102436264</v>
      </c>
      <c r="AX7">
        <f t="shared" ca="1" si="5"/>
        <v>194.02494775503951</v>
      </c>
      <c r="AY7">
        <f t="shared" ca="1" si="5"/>
        <v>189.83804005291776</v>
      </c>
      <c r="AZ7">
        <f t="shared" ca="1" si="5"/>
        <v>189.40922268904353</v>
      </c>
      <c r="BA7">
        <f t="shared" ca="1" si="5"/>
        <v>188.86528003116331</v>
      </c>
      <c r="BB7">
        <f t="shared" ca="1" si="5"/>
        <v>183.08795489072418</v>
      </c>
      <c r="BC7">
        <f t="shared" ca="1" si="5"/>
        <v>180.83474548597363</v>
      </c>
      <c r="BD7">
        <f t="shared" ca="1" si="5"/>
        <v>180.49761121782586</v>
      </c>
      <c r="BE7">
        <f t="shared" ca="1" si="5"/>
        <v>183.19614371399462</v>
      </c>
      <c r="BF7">
        <f t="shared" ca="1" si="5"/>
        <v>182.00899126180863</v>
      </c>
      <c r="BG7">
        <f t="shared" ca="1" si="5"/>
        <v>182.14798471312668</v>
      </c>
      <c r="BH7">
        <f t="shared" ca="1" si="5"/>
        <v>180.85928782834199</v>
      </c>
      <c r="BI7">
        <f t="shared" ca="1" si="5"/>
        <v>188.59674204601859</v>
      </c>
      <c r="BJ7">
        <f t="shared" ca="1" si="5"/>
        <v>187.38070186117551</v>
      </c>
      <c r="BK7">
        <f t="shared" ca="1" si="5"/>
        <v>184.12221304774607</v>
      </c>
      <c r="BL7">
        <f t="shared" ca="1" si="5"/>
        <v>186.30803229194947</v>
      </c>
      <c r="BM7">
        <f t="shared" ca="1" si="5"/>
        <v>185.72018713696809</v>
      </c>
      <c r="BN7">
        <f t="shared" ca="1" si="5"/>
        <v>185.29098415305498</v>
      </c>
      <c r="BO7">
        <f t="shared" ca="1" si="5"/>
        <v>184.33284585223672</v>
      </c>
      <c r="BP7" s="12">
        <f t="shared" ca="1" si="3"/>
        <v>0</v>
      </c>
    </row>
    <row r="8" spans="2:70" x14ac:dyDescent="0.35">
      <c r="B8" s="4" t="s">
        <v>59</v>
      </c>
      <c r="C8" s="6">
        <f>60/252</f>
        <v>0.23809523809523808</v>
      </c>
      <c r="G8">
        <v>190.26</v>
      </c>
      <c r="H8">
        <f t="shared" ref="H8:BO8" ca="1" si="6">G8*(1+$C$4*$C$6+$C$5*SQRT($C$6)*_xlfn.NORM.S.INV(RAND()))</f>
        <v>195.93967479340409</v>
      </c>
      <c r="I8">
        <f t="shared" ca="1" si="6"/>
        <v>199.33013623582107</v>
      </c>
      <c r="J8">
        <f t="shared" ca="1" si="6"/>
        <v>205.70439472991887</v>
      </c>
      <c r="K8">
        <f t="shared" ca="1" si="6"/>
        <v>212.16460852523076</v>
      </c>
      <c r="L8">
        <f t="shared" ca="1" si="6"/>
        <v>219.1397218493062</v>
      </c>
      <c r="M8">
        <f t="shared" ca="1" si="6"/>
        <v>224.34415238116947</v>
      </c>
      <c r="N8">
        <f t="shared" ca="1" si="6"/>
        <v>229.82905342279503</v>
      </c>
      <c r="O8">
        <f t="shared" ca="1" si="6"/>
        <v>228.91080609376911</v>
      </c>
      <c r="P8">
        <f t="shared" ca="1" si="6"/>
        <v>222.68532975026662</v>
      </c>
      <c r="Q8">
        <f t="shared" ca="1" si="6"/>
        <v>226.14028990335507</v>
      </c>
      <c r="R8">
        <f t="shared" ca="1" si="6"/>
        <v>227.33943891614604</v>
      </c>
      <c r="S8">
        <f t="shared" ca="1" si="6"/>
        <v>221.61442039298726</v>
      </c>
      <c r="T8">
        <f t="shared" ca="1" si="6"/>
        <v>214.67935503408876</v>
      </c>
      <c r="U8">
        <f t="shared" ca="1" si="6"/>
        <v>221.24541358372642</v>
      </c>
      <c r="V8">
        <f t="shared" ca="1" si="6"/>
        <v>221.04162773511294</v>
      </c>
      <c r="W8">
        <f t="shared" ca="1" si="6"/>
        <v>220.75788313794607</v>
      </c>
      <c r="X8">
        <f t="shared" ca="1" si="6"/>
        <v>223.70349235788325</v>
      </c>
      <c r="Y8">
        <f t="shared" ca="1" si="6"/>
        <v>235.97155743621093</v>
      </c>
      <c r="Z8">
        <f t="shared" ca="1" si="6"/>
        <v>239.46185086767446</v>
      </c>
      <c r="AA8">
        <f t="shared" ca="1" si="6"/>
        <v>241.89572916928961</v>
      </c>
      <c r="AB8">
        <f t="shared" ca="1" si="6"/>
        <v>241.26031691107096</v>
      </c>
      <c r="AC8">
        <f t="shared" ca="1" si="6"/>
        <v>240.40345559214896</v>
      </c>
      <c r="AD8">
        <f t="shared" ca="1" si="6"/>
        <v>246.65604299520047</v>
      </c>
      <c r="AE8">
        <f t="shared" ca="1" si="6"/>
        <v>240.57330729981408</v>
      </c>
      <c r="AF8">
        <f t="shared" ca="1" si="6"/>
        <v>240.10640799865348</v>
      </c>
      <c r="AG8">
        <f t="shared" ca="1" si="6"/>
        <v>245.01915136155085</v>
      </c>
      <c r="AH8">
        <f t="shared" ca="1" si="6"/>
        <v>239.74650169563398</v>
      </c>
      <c r="AI8">
        <f t="shared" ca="1" si="6"/>
        <v>236.75325156063502</v>
      </c>
      <c r="AJ8">
        <f t="shared" ca="1" si="6"/>
        <v>236.15185566408482</v>
      </c>
      <c r="AK8">
        <f t="shared" ca="1" si="6"/>
        <v>235.61660250062906</v>
      </c>
      <c r="AL8">
        <f t="shared" ca="1" si="6"/>
        <v>239.39599148971453</v>
      </c>
      <c r="AM8">
        <f t="shared" ca="1" si="6"/>
        <v>244.21021543819839</v>
      </c>
      <c r="AN8">
        <f t="shared" ca="1" si="6"/>
        <v>245.47195059961123</v>
      </c>
      <c r="AO8">
        <f t="shared" ca="1" si="6"/>
        <v>242.87135234224138</v>
      </c>
      <c r="AP8">
        <f t="shared" ca="1" si="6"/>
        <v>238.56569671729287</v>
      </c>
      <c r="AQ8">
        <f t="shared" ca="1" si="6"/>
        <v>235.92459688906476</v>
      </c>
      <c r="AR8">
        <f t="shared" ca="1" si="6"/>
        <v>239.70978836297186</v>
      </c>
      <c r="AS8">
        <f t="shared" ca="1" si="6"/>
        <v>237.79940859875413</v>
      </c>
      <c r="AT8">
        <f t="shared" ca="1" si="6"/>
        <v>236.56707614461067</v>
      </c>
      <c r="AU8">
        <f t="shared" ca="1" si="6"/>
        <v>236.46095595257097</v>
      </c>
      <c r="AV8">
        <f t="shared" ca="1" si="6"/>
        <v>231.86643751901551</v>
      </c>
      <c r="AW8">
        <f t="shared" ca="1" si="6"/>
        <v>232.97540308863248</v>
      </c>
      <c r="AX8">
        <f t="shared" ca="1" si="6"/>
        <v>226.77908516471564</v>
      </c>
      <c r="AY8">
        <f t="shared" ca="1" si="6"/>
        <v>222.38072428410825</v>
      </c>
      <c r="AZ8">
        <f t="shared" ca="1" si="6"/>
        <v>224.76332532165694</v>
      </c>
      <c r="BA8">
        <f t="shared" ca="1" si="6"/>
        <v>222.58913229561242</v>
      </c>
      <c r="BB8">
        <f t="shared" ca="1" si="6"/>
        <v>223.18769117721735</v>
      </c>
      <c r="BC8">
        <f t="shared" ca="1" si="6"/>
        <v>224.27791539510139</v>
      </c>
      <c r="BD8">
        <f t="shared" ca="1" si="6"/>
        <v>234.81682836196296</v>
      </c>
      <c r="BE8">
        <f t="shared" ca="1" si="6"/>
        <v>228.26604741178483</v>
      </c>
      <c r="BF8">
        <f t="shared" ca="1" si="6"/>
        <v>218.59222214759666</v>
      </c>
      <c r="BG8">
        <f t="shared" ca="1" si="6"/>
        <v>221.19071689917615</v>
      </c>
      <c r="BH8">
        <f t="shared" ca="1" si="6"/>
        <v>224.40502924350611</v>
      </c>
      <c r="BI8">
        <f t="shared" ca="1" si="6"/>
        <v>223.39932459071852</v>
      </c>
      <c r="BJ8">
        <f t="shared" ca="1" si="6"/>
        <v>231.1567564131503</v>
      </c>
      <c r="BK8">
        <f t="shared" ca="1" si="6"/>
        <v>228.83002734462397</v>
      </c>
      <c r="BL8">
        <f t="shared" ca="1" si="6"/>
        <v>226.71776992538366</v>
      </c>
      <c r="BM8">
        <f t="shared" ca="1" si="6"/>
        <v>224.95591964472655</v>
      </c>
      <c r="BN8">
        <f t="shared" ca="1" si="6"/>
        <v>224.93621438905848</v>
      </c>
      <c r="BO8">
        <f t="shared" ca="1" si="6"/>
        <v>220.56391421597158</v>
      </c>
      <c r="BP8" s="12">
        <f t="shared" ca="1" si="3"/>
        <v>25.563914215971579</v>
      </c>
    </row>
    <row r="9" spans="2:70" x14ac:dyDescent="0.35">
      <c r="G9">
        <v>190.26</v>
      </c>
      <c r="H9">
        <f t="shared" ref="H9:BO9" ca="1" si="7">G9*(1+$C$4*$C$6+$C$5*SQRT($C$6)*_xlfn.NORM.S.INV(RAND()))</f>
        <v>191.3231535039354</v>
      </c>
      <c r="I9">
        <f t="shared" ca="1" si="7"/>
        <v>192.82463507012724</v>
      </c>
      <c r="J9">
        <f t="shared" ca="1" si="7"/>
        <v>189.943653966195</v>
      </c>
      <c r="K9">
        <f t="shared" ca="1" si="7"/>
        <v>185.72223785807518</v>
      </c>
      <c r="L9">
        <f t="shared" ca="1" si="7"/>
        <v>185.74299018250093</v>
      </c>
      <c r="M9">
        <f t="shared" ca="1" si="7"/>
        <v>184.20661108542726</v>
      </c>
      <c r="N9">
        <f t="shared" ca="1" si="7"/>
        <v>186.155022433185</v>
      </c>
      <c r="O9">
        <f t="shared" ca="1" si="7"/>
        <v>187.57241805161459</v>
      </c>
      <c r="P9">
        <f t="shared" ca="1" si="7"/>
        <v>191.41168600350181</v>
      </c>
      <c r="Q9">
        <f t="shared" ca="1" si="7"/>
        <v>200.51840574722692</v>
      </c>
      <c r="R9">
        <f t="shared" ca="1" si="7"/>
        <v>200.6792583513195</v>
      </c>
      <c r="S9">
        <f t="shared" ca="1" si="7"/>
        <v>204.40329242589013</v>
      </c>
      <c r="T9">
        <f t="shared" ca="1" si="7"/>
        <v>207.49641036417756</v>
      </c>
      <c r="U9">
        <f t="shared" ca="1" si="7"/>
        <v>206.22584049028765</v>
      </c>
      <c r="V9">
        <f t="shared" ca="1" si="7"/>
        <v>207.32393837609845</v>
      </c>
      <c r="W9">
        <f t="shared" ca="1" si="7"/>
        <v>213.72546174604057</v>
      </c>
      <c r="X9">
        <f t="shared" ca="1" si="7"/>
        <v>213.2420061537822</v>
      </c>
      <c r="Y9">
        <f t="shared" ca="1" si="7"/>
        <v>210.97599974103548</v>
      </c>
      <c r="Z9">
        <f t="shared" ca="1" si="7"/>
        <v>204.54774047442393</v>
      </c>
      <c r="AA9">
        <f t="shared" ca="1" si="7"/>
        <v>203.18519527212683</v>
      </c>
      <c r="AB9">
        <f t="shared" ca="1" si="7"/>
        <v>205.40803604173044</v>
      </c>
      <c r="AC9">
        <f t="shared" ca="1" si="7"/>
        <v>209.64305706894726</v>
      </c>
      <c r="AD9">
        <f t="shared" ca="1" si="7"/>
        <v>211.55424042275558</v>
      </c>
      <c r="AE9">
        <f t="shared" ca="1" si="7"/>
        <v>211.62015579962241</v>
      </c>
      <c r="AF9">
        <f t="shared" ca="1" si="7"/>
        <v>208.04660849542626</v>
      </c>
      <c r="AG9">
        <f t="shared" ca="1" si="7"/>
        <v>206.84507121624202</v>
      </c>
      <c r="AH9">
        <f t="shared" ca="1" si="7"/>
        <v>208.66152436751844</v>
      </c>
      <c r="AI9">
        <f t="shared" ca="1" si="7"/>
        <v>206.78513717303838</v>
      </c>
      <c r="AJ9">
        <f t="shared" ca="1" si="7"/>
        <v>210.04172407017822</v>
      </c>
      <c r="AK9">
        <f t="shared" ca="1" si="7"/>
        <v>204.6779133517706</v>
      </c>
      <c r="AL9">
        <f t="shared" ca="1" si="7"/>
        <v>202.71643809198179</v>
      </c>
      <c r="AM9">
        <f t="shared" ca="1" si="7"/>
        <v>202.16785773168235</v>
      </c>
      <c r="AN9">
        <f t="shared" ca="1" si="7"/>
        <v>198.07587747817561</v>
      </c>
      <c r="AO9">
        <f t="shared" ca="1" si="7"/>
        <v>201.21721980188843</v>
      </c>
      <c r="AP9">
        <f t="shared" ca="1" si="7"/>
        <v>197.35328051323026</v>
      </c>
      <c r="AQ9">
        <f t="shared" ca="1" si="7"/>
        <v>197.35895548180625</v>
      </c>
      <c r="AR9">
        <f t="shared" ca="1" si="7"/>
        <v>192.92099236423704</v>
      </c>
      <c r="AS9">
        <f t="shared" ca="1" si="7"/>
        <v>191.41147413517581</v>
      </c>
      <c r="AT9">
        <f t="shared" ca="1" si="7"/>
        <v>198.20770614338204</v>
      </c>
      <c r="AU9">
        <f t="shared" ca="1" si="7"/>
        <v>197.84559523405906</v>
      </c>
      <c r="AV9">
        <f t="shared" ca="1" si="7"/>
        <v>205.29593718369506</v>
      </c>
      <c r="AW9">
        <f t="shared" ca="1" si="7"/>
        <v>201.67370121207728</v>
      </c>
      <c r="AX9">
        <f t="shared" ca="1" si="7"/>
        <v>201.03208275247698</v>
      </c>
      <c r="AY9">
        <f t="shared" ca="1" si="7"/>
        <v>205.94481428173762</v>
      </c>
      <c r="AZ9">
        <f t="shared" ca="1" si="7"/>
        <v>210.50105860390227</v>
      </c>
      <c r="BA9">
        <f t="shared" ca="1" si="7"/>
        <v>212.84423182020566</v>
      </c>
      <c r="BB9">
        <f t="shared" ca="1" si="7"/>
        <v>222.39838112458355</v>
      </c>
      <c r="BC9">
        <f t="shared" ca="1" si="7"/>
        <v>223.22827129309729</v>
      </c>
      <c r="BD9">
        <f t="shared" ca="1" si="7"/>
        <v>212.59500043652341</v>
      </c>
      <c r="BE9">
        <f t="shared" ca="1" si="7"/>
        <v>208.85544120498707</v>
      </c>
      <c r="BF9">
        <f t="shared" ca="1" si="7"/>
        <v>210.53639026076215</v>
      </c>
      <c r="BG9">
        <f t="shared" ca="1" si="7"/>
        <v>217.27881986108883</v>
      </c>
      <c r="BH9">
        <f t="shared" ca="1" si="7"/>
        <v>224.14533287384984</v>
      </c>
      <c r="BI9">
        <f t="shared" ca="1" si="7"/>
        <v>221.5204439770921</v>
      </c>
      <c r="BJ9">
        <f t="shared" ca="1" si="7"/>
        <v>224.2333740568173</v>
      </c>
      <c r="BK9">
        <f t="shared" ca="1" si="7"/>
        <v>216.48014724700749</v>
      </c>
      <c r="BL9">
        <f t="shared" ca="1" si="7"/>
        <v>217.7234069451074</v>
      </c>
      <c r="BM9">
        <f t="shared" ca="1" si="7"/>
        <v>213.76282809179312</v>
      </c>
      <c r="BN9">
        <f t="shared" ca="1" si="7"/>
        <v>209.96443350431952</v>
      </c>
      <c r="BO9">
        <f t="shared" ca="1" si="7"/>
        <v>208.16066882107455</v>
      </c>
      <c r="BP9" s="12">
        <f t="shared" ca="1" si="3"/>
        <v>13.160668821074552</v>
      </c>
    </row>
    <row r="10" spans="2:70" x14ac:dyDescent="0.35">
      <c r="B10" s="26" t="s">
        <v>61</v>
      </c>
      <c r="C10" s="12">
        <v>195</v>
      </c>
      <c r="G10">
        <v>190.26</v>
      </c>
      <c r="H10">
        <f t="shared" ref="H10:BO10" ca="1" si="8">G10*(1+$C$4*$C$6+$C$5*SQRT($C$6)*_xlfn.NORM.S.INV(RAND()))</f>
        <v>185.71678064149037</v>
      </c>
      <c r="I10">
        <f t="shared" ca="1" si="8"/>
        <v>184.38796101701908</v>
      </c>
      <c r="J10">
        <f t="shared" ca="1" si="8"/>
        <v>185.03408284413828</v>
      </c>
      <c r="K10">
        <f t="shared" ca="1" si="8"/>
        <v>187.42517011807348</v>
      </c>
      <c r="L10">
        <f t="shared" ca="1" si="8"/>
        <v>192.34153969376439</v>
      </c>
      <c r="M10">
        <f t="shared" ca="1" si="8"/>
        <v>188.03660356373069</v>
      </c>
      <c r="N10">
        <f t="shared" ca="1" si="8"/>
        <v>188.71041865901677</v>
      </c>
      <c r="O10">
        <f t="shared" ca="1" si="8"/>
        <v>189.63742509745711</v>
      </c>
      <c r="P10">
        <f t="shared" ca="1" si="8"/>
        <v>193.24827319990382</v>
      </c>
      <c r="Q10">
        <f t="shared" ca="1" si="8"/>
        <v>195.14569836827502</v>
      </c>
      <c r="R10">
        <f t="shared" ca="1" si="8"/>
        <v>191.50566341600552</v>
      </c>
      <c r="S10">
        <f t="shared" ca="1" si="8"/>
        <v>192.55001154442922</v>
      </c>
      <c r="T10">
        <f t="shared" ca="1" si="8"/>
        <v>189.76511273146397</v>
      </c>
      <c r="U10">
        <f t="shared" ca="1" si="8"/>
        <v>193.39503613271316</v>
      </c>
      <c r="V10">
        <f t="shared" ca="1" si="8"/>
        <v>199.1006899200458</v>
      </c>
      <c r="W10">
        <f t="shared" ca="1" si="8"/>
        <v>201.47429734039164</v>
      </c>
      <c r="X10">
        <f t="shared" ca="1" si="8"/>
        <v>187.81518349577726</v>
      </c>
      <c r="Y10">
        <f t="shared" ca="1" si="8"/>
        <v>190.90036001324887</v>
      </c>
      <c r="Z10">
        <f t="shared" ca="1" si="8"/>
        <v>184.48590753522484</v>
      </c>
      <c r="AA10">
        <f t="shared" ca="1" si="8"/>
        <v>186.16070506604055</v>
      </c>
      <c r="AB10">
        <f t="shared" ca="1" si="8"/>
        <v>190.22618025079987</v>
      </c>
      <c r="AC10">
        <f t="shared" ca="1" si="8"/>
        <v>192.25008584649305</v>
      </c>
      <c r="AD10">
        <f t="shared" ca="1" si="8"/>
        <v>195.74279026596625</v>
      </c>
      <c r="AE10">
        <f t="shared" ca="1" si="8"/>
        <v>196.75817821275717</v>
      </c>
      <c r="AF10">
        <f t="shared" ca="1" si="8"/>
        <v>192.87273931493988</v>
      </c>
      <c r="AG10">
        <f t="shared" ca="1" si="8"/>
        <v>199.85710871861164</v>
      </c>
      <c r="AH10">
        <f t="shared" ca="1" si="8"/>
        <v>200.56285394962487</v>
      </c>
      <c r="AI10">
        <f t="shared" ca="1" si="8"/>
        <v>198.12685132595968</v>
      </c>
      <c r="AJ10">
        <f t="shared" ca="1" si="8"/>
        <v>201.27843884287356</v>
      </c>
      <c r="AK10">
        <f t="shared" ca="1" si="8"/>
        <v>196.54768377912706</v>
      </c>
      <c r="AL10">
        <f t="shared" ca="1" si="8"/>
        <v>198.28375725778906</v>
      </c>
      <c r="AM10">
        <f t="shared" ca="1" si="8"/>
        <v>201.38668999744272</v>
      </c>
      <c r="AN10">
        <f t="shared" ca="1" si="8"/>
        <v>202.11781306964568</v>
      </c>
      <c r="AO10">
        <f t="shared" ca="1" si="8"/>
        <v>205.60717202189181</v>
      </c>
      <c r="AP10">
        <f t="shared" ca="1" si="8"/>
        <v>202.65262516469275</v>
      </c>
      <c r="AQ10">
        <f t="shared" ca="1" si="8"/>
        <v>200.36974560950492</v>
      </c>
      <c r="AR10">
        <f t="shared" ca="1" si="8"/>
        <v>196.71235726068704</v>
      </c>
      <c r="AS10">
        <f t="shared" ca="1" si="8"/>
        <v>195.38414607843703</v>
      </c>
      <c r="AT10">
        <f t="shared" ca="1" si="8"/>
        <v>197.60849894828758</v>
      </c>
      <c r="AU10">
        <f t="shared" ca="1" si="8"/>
        <v>200.41597321436257</v>
      </c>
      <c r="AV10">
        <f t="shared" ca="1" si="8"/>
        <v>199.39662805820791</v>
      </c>
      <c r="AW10">
        <f t="shared" ca="1" si="8"/>
        <v>195.05275392546341</v>
      </c>
      <c r="AX10">
        <f t="shared" ca="1" si="8"/>
        <v>193.54535863547449</v>
      </c>
      <c r="AY10">
        <f t="shared" ca="1" si="8"/>
        <v>189.24619190764258</v>
      </c>
      <c r="AZ10">
        <f t="shared" ca="1" si="8"/>
        <v>184.27118669001399</v>
      </c>
      <c r="BA10">
        <f t="shared" ca="1" si="8"/>
        <v>192.29521806815021</v>
      </c>
      <c r="BB10">
        <f t="shared" ca="1" si="8"/>
        <v>188.005637454512</v>
      </c>
      <c r="BC10">
        <f t="shared" ca="1" si="8"/>
        <v>186.60390851487057</v>
      </c>
      <c r="BD10">
        <f t="shared" ca="1" si="8"/>
        <v>182.55181803979076</v>
      </c>
      <c r="BE10">
        <f t="shared" ca="1" si="8"/>
        <v>183.3343011565301</v>
      </c>
      <c r="BF10">
        <f t="shared" ca="1" si="8"/>
        <v>184.60347841678944</v>
      </c>
      <c r="BG10">
        <f t="shared" ca="1" si="8"/>
        <v>182.74745756497811</v>
      </c>
      <c r="BH10">
        <f t="shared" ca="1" si="8"/>
        <v>185.39211412063074</v>
      </c>
      <c r="BI10">
        <f t="shared" ca="1" si="8"/>
        <v>181.41282343883742</v>
      </c>
      <c r="BJ10">
        <f t="shared" ca="1" si="8"/>
        <v>182.25585595697956</v>
      </c>
      <c r="BK10">
        <f t="shared" ca="1" si="8"/>
        <v>184.52474993731079</v>
      </c>
      <c r="BL10">
        <f t="shared" ca="1" si="8"/>
        <v>185.30464178233956</v>
      </c>
      <c r="BM10">
        <f t="shared" ca="1" si="8"/>
        <v>184.58334940601719</v>
      </c>
      <c r="BN10">
        <f t="shared" ca="1" si="8"/>
        <v>181.90313326359683</v>
      </c>
      <c r="BO10">
        <f t="shared" ca="1" si="8"/>
        <v>176.29614263080984</v>
      </c>
      <c r="BP10" s="12">
        <f t="shared" ca="1" si="3"/>
        <v>0</v>
      </c>
    </row>
    <row r="11" spans="2:70" x14ac:dyDescent="0.35">
      <c r="G11">
        <v>190.26</v>
      </c>
      <c r="H11">
        <f t="shared" ref="H11:BO11" ca="1" si="9">G11*(1+$C$4*$C$6+$C$5*SQRT($C$6)*_xlfn.NORM.S.INV(RAND()))</f>
        <v>187.13915272849377</v>
      </c>
      <c r="I11">
        <f t="shared" ca="1" si="9"/>
        <v>185.51986865656764</v>
      </c>
      <c r="J11">
        <f t="shared" ca="1" si="9"/>
        <v>182.67690583778261</v>
      </c>
      <c r="K11">
        <f t="shared" ca="1" si="9"/>
        <v>186.19869644170822</v>
      </c>
      <c r="L11">
        <f t="shared" ca="1" si="9"/>
        <v>177.79350031505786</v>
      </c>
      <c r="M11">
        <f t="shared" ca="1" si="9"/>
        <v>182.20037263207823</v>
      </c>
      <c r="N11">
        <f t="shared" ca="1" si="9"/>
        <v>181.30090949161649</v>
      </c>
      <c r="O11">
        <f t="shared" ca="1" si="9"/>
        <v>179.85953658714658</v>
      </c>
      <c r="P11">
        <f t="shared" ca="1" si="9"/>
        <v>183.382286758698</v>
      </c>
      <c r="Q11">
        <f t="shared" ca="1" si="9"/>
        <v>179.96747095784809</v>
      </c>
      <c r="R11">
        <f t="shared" ca="1" si="9"/>
        <v>181.53831787585509</v>
      </c>
      <c r="S11">
        <f t="shared" ca="1" si="9"/>
        <v>185.11613772724158</v>
      </c>
      <c r="T11">
        <f t="shared" ca="1" si="9"/>
        <v>187.05796217180975</v>
      </c>
      <c r="U11">
        <f t="shared" ca="1" si="9"/>
        <v>185.34639812925599</v>
      </c>
      <c r="V11">
        <f t="shared" ca="1" si="9"/>
        <v>183.22749879041768</v>
      </c>
      <c r="W11">
        <f t="shared" ca="1" si="9"/>
        <v>182.21055835619839</v>
      </c>
      <c r="X11">
        <f t="shared" ca="1" si="9"/>
        <v>187.12902575698016</v>
      </c>
      <c r="Y11">
        <f t="shared" ca="1" si="9"/>
        <v>182.41966797708767</v>
      </c>
      <c r="Z11">
        <f t="shared" ca="1" si="9"/>
        <v>183.82198698055421</v>
      </c>
      <c r="AA11">
        <f t="shared" ca="1" si="9"/>
        <v>187.24524824364511</v>
      </c>
      <c r="AB11">
        <f t="shared" ca="1" si="9"/>
        <v>189.92190096134999</v>
      </c>
      <c r="AC11">
        <f t="shared" ca="1" si="9"/>
        <v>190.1065261499682</v>
      </c>
      <c r="AD11">
        <f t="shared" ca="1" si="9"/>
        <v>192.92998655986236</v>
      </c>
      <c r="AE11">
        <f t="shared" ca="1" si="9"/>
        <v>193.46629066390645</v>
      </c>
      <c r="AF11">
        <f t="shared" ca="1" si="9"/>
        <v>194.70924973931182</v>
      </c>
      <c r="AG11">
        <f t="shared" ca="1" si="9"/>
        <v>194.55237254322782</v>
      </c>
      <c r="AH11">
        <f t="shared" ca="1" si="9"/>
        <v>195.26101176134438</v>
      </c>
      <c r="AI11">
        <f t="shared" ca="1" si="9"/>
        <v>196.52422417516044</v>
      </c>
      <c r="AJ11">
        <f t="shared" ca="1" si="9"/>
        <v>201.6655193444067</v>
      </c>
      <c r="AK11">
        <f t="shared" ca="1" si="9"/>
        <v>198.3662076866112</v>
      </c>
      <c r="AL11">
        <f t="shared" ca="1" si="9"/>
        <v>199.0710427487096</v>
      </c>
      <c r="AM11">
        <f t="shared" ca="1" si="9"/>
        <v>192.75100681069782</v>
      </c>
      <c r="AN11">
        <f t="shared" ca="1" si="9"/>
        <v>189.73011287666884</v>
      </c>
      <c r="AO11">
        <f t="shared" ca="1" si="9"/>
        <v>193.24945164972272</v>
      </c>
      <c r="AP11">
        <f t="shared" ca="1" si="9"/>
        <v>187.8187023206724</v>
      </c>
      <c r="AQ11">
        <f t="shared" ca="1" si="9"/>
        <v>187.83746808083106</v>
      </c>
      <c r="AR11">
        <f t="shared" ca="1" si="9"/>
        <v>190.47378960791821</v>
      </c>
      <c r="AS11">
        <f t="shared" ca="1" si="9"/>
        <v>186.96836053179285</v>
      </c>
      <c r="AT11">
        <f t="shared" ca="1" si="9"/>
        <v>184.632396254583</v>
      </c>
      <c r="AU11">
        <f t="shared" ca="1" si="9"/>
        <v>180.92367216119783</v>
      </c>
      <c r="AV11">
        <f t="shared" ca="1" si="9"/>
        <v>178.6765438349332</v>
      </c>
      <c r="AW11">
        <f t="shared" ca="1" si="9"/>
        <v>175.12666533870203</v>
      </c>
      <c r="AX11">
        <f t="shared" ca="1" si="9"/>
        <v>175.49624789559022</v>
      </c>
      <c r="AY11">
        <f t="shared" ca="1" si="9"/>
        <v>177.85096487337003</v>
      </c>
      <c r="AZ11">
        <f t="shared" ca="1" si="9"/>
        <v>172.0625953768901</v>
      </c>
      <c r="BA11">
        <f t="shared" ca="1" si="9"/>
        <v>177.27520570711789</v>
      </c>
      <c r="BB11">
        <f t="shared" ca="1" si="9"/>
        <v>184.08807629427585</v>
      </c>
      <c r="BC11">
        <f t="shared" ca="1" si="9"/>
        <v>183.77156002695682</v>
      </c>
      <c r="BD11">
        <f t="shared" ca="1" si="9"/>
        <v>180.76877275891096</v>
      </c>
      <c r="BE11">
        <f t="shared" ca="1" si="9"/>
        <v>181.30616151812285</v>
      </c>
      <c r="BF11">
        <f t="shared" ca="1" si="9"/>
        <v>175.4590843729172</v>
      </c>
      <c r="BG11">
        <f t="shared" ca="1" si="9"/>
        <v>176.43785101609114</v>
      </c>
      <c r="BH11">
        <f t="shared" ca="1" si="9"/>
        <v>171.38033270502632</v>
      </c>
      <c r="BI11">
        <f t="shared" ca="1" si="9"/>
        <v>173.860546601111</v>
      </c>
      <c r="BJ11">
        <f t="shared" ca="1" si="9"/>
        <v>170.91440240421773</v>
      </c>
      <c r="BK11">
        <f t="shared" ca="1" si="9"/>
        <v>167.60457439918034</v>
      </c>
      <c r="BL11">
        <f t="shared" ca="1" si="9"/>
        <v>170.91062482332231</v>
      </c>
      <c r="BM11">
        <f t="shared" ca="1" si="9"/>
        <v>169.39937685397464</v>
      </c>
      <c r="BN11">
        <f t="shared" ca="1" si="9"/>
        <v>170.65087964465076</v>
      </c>
      <c r="BO11">
        <f t="shared" ca="1" si="9"/>
        <v>173.834972328595</v>
      </c>
      <c r="BP11" s="12">
        <f t="shared" ca="1" si="3"/>
        <v>0</v>
      </c>
    </row>
    <row r="12" spans="2:70" x14ac:dyDescent="0.35">
      <c r="G12">
        <v>190.26</v>
      </c>
      <c r="H12">
        <f t="shared" ref="H12:BO12" ca="1" si="10">G12*(1+$C$4*$C$6+$C$5*SQRT($C$6)*_xlfn.NORM.S.INV(RAND()))</f>
        <v>190.86008796327519</v>
      </c>
      <c r="I12">
        <f t="shared" ca="1" si="10"/>
        <v>189.16207931926266</v>
      </c>
      <c r="J12">
        <f t="shared" ca="1" si="10"/>
        <v>189.86567447939902</v>
      </c>
      <c r="K12">
        <f t="shared" ca="1" si="10"/>
        <v>186.48441042809631</v>
      </c>
      <c r="L12">
        <f t="shared" ca="1" si="10"/>
        <v>189.94458803603388</v>
      </c>
      <c r="M12">
        <f t="shared" ca="1" si="10"/>
        <v>194.74476806290346</v>
      </c>
      <c r="N12">
        <f t="shared" ca="1" si="10"/>
        <v>191.61932569922325</v>
      </c>
      <c r="O12">
        <f t="shared" ca="1" si="10"/>
        <v>192.76744799074876</v>
      </c>
      <c r="P12">
        <f t="shared" ca="1" si="10"/>
        <v>192.43611977185589</v>
      </c>
      <c r="Q12">
        <f t="shared" ca="1" si="10"/>
        <v>195.22220819012497</v>
      </c>
      <c r="R12">
        <f t="shared" ca="1" si="10"/>
        <v>200.32438907957791</v>
      </c>
      <c r="S12">
        <f t="shared" ca="1" si="10"/>
        <v>209.02891585024028</v>
      </c>
      <c r="T12">
        <f t="shared" ca="1" si="10"/>
        <v>208.57167532527254</v>
      </c>
      <c r="U12">
        <f t="shared" ca="1" si="10"/>
        <v>209.86166934972317</v>
      </c>
      <c r="V12">
        <f t="shared" ca="1" si="10"/>
        <v>216.95627830047155</v>
      </c>
      <c r="W12">
        <f t="shared" ca="1" si="10"/>
        <v>214.8158113121701</v>
      </c>
      <c r="X12">
        <f t="shared" ca="1" si="10"/>
        <v>215.22391169657192</v>
      </c>
      <c r="Y12">
        <f t="shared" ca="1" si="10"/>
        <v>211.16240721849255</v>
      </c>
      <c r="Z12">
        <f t="shared" ca="1" si="10"/>
        <v>215.09658698072076</v>
      </c>
      <c r="AA12">
        <f t="shared" ca="1" si="10"/>
        <v>217.22856743033662</v>
      </c>
      <c r="AB12">
        <f t="shared" ca="1" si="10"/>
        <v>218.83883408629015</v>
      </c>
      <c r="AC12">
        <f t="shared" ca="1" si="10"/>
        <v>226.64246929326558</v>
      </c>
      <c r="AD12">
        <f t="shared" ca="1" si="10"/>
        <v>229.97658743010513</v>
      </c>
      <c r="AE12">
        <f t="shared" ca="1" si="10"/>
        <v>219.00566537198458</v>
      </c>
      <c r="AF12">
        <f t="shared" ca="1" si="10"/>
        <v>219.64739605644067</v>
      </c>
      <c r="AG12">
        <f t="shared" ca="1" si="10"/>
        <v>217.28049363473934</v>
      </c>
      <c r="AH12">
        <f t="shared" ca="1" si="10"/>
        <v>220.17305789603728</v>
      </c>
      <c r="AI12">
        <f t="shared" ca="1" si="10"/>
        <v>218.9995529437941</v>
      </c>
      <c r="AJ12">
        <f t="shared" ca="1" si="10"/>
        <v>222.59597861796615</v>
      </c>
      <c r="AK12">
        <f t="shared" ca="1" si="10"/>
        <v>223.19520857522861</v>
      </c>
      <c r="AL12">
        <f t="shared" ca="1" si="10"/>
        <v>228.96799612830807</v>
      </c>
      <c r="AM12">
        <f t="shared" ca="1" si="10"/>
        <v>232.60638232002333</v>
      </c>
      <c r="AN12">
        <f t="shared" ca="1" si="10"/>
        <v>225.961649141122</v>
      </c>
      <c r="AO12">
        <f t="shared" ca="1" si="10"/>
        <v>223.65851399862166</v>
      </c>
      <c r="AP12">
        <f t="shared" ca="1" si="10"/>
        <v>229.23320692260131</v>
      </c>
      <c r="AQ12">
        <f t="shared" ca="1" si="10"/>
        <v>228.9463189078507</v>
      </c>
      <c r="AR12">
        <f t="shared" ca="1" si="10"/>
        <v>223.79006783170573</v>
      </c>
      <c r="AS12">
        <f t="shared" ca="1" si="10"/>
        <v>221.69124560926426</v>
      </c>
      <c r="AT12">
        <f t="shared" ca="1" si="10"/>
        <v>213.22456873801141</v>
      </c>
      <c r="AU12">
        <f t="shared" ca="1" si="10"/>
        <v>218.66819983278108</v>
      </c>
      <c r="AV12">
        <f t="shared" ca="1" si="10"/>
        <v>214.56772725638058</v>
      </c>
      <c r="AW12">
        <f t="shared" ca="1" si="10"/>
        <v>216.06234146236926</v>
      </c>
      <c r="AX12">
        <f t="shared" ca="1" si="10"/>
        <v>211.53201080821873</v>
      </c>
      <c r="AY12">
        <f t="shared" ca="1" si="10"/>
        <v>209.48715407664588</v>
      </c>
      <c r="AZ12">
        <f t="shared" ca="1" si="10"/>
        <v>207.98018127094852</v>
      </c>
      <c r="BA12">
        <f t="shared" ca="1" si="10"/>
        <v>209.85942334012421</v>
      </c>
      <c r="BB12">
        <f t="shared" ca="1" si="10"/>
        <v>203.86016342766771</v>
      </c>
      <c r="BC12">
        <f t="shared" ca="1" si="10"/>
        <v>210.62116099338479</v>
      </c>
      <c r="BD12">
        <f t="shared" ca="1" si="10"/>
        <v>209.36724896509821</v>
      </c>
      <c r="BE12">
        <f t="shared" ca="1" si="10"/>
        <v>207.79270363592431</v>
      </c>
      <c r="BF12">
        <f t="shared" ca="1" si="10"/>
        <v>203.37459760419898</v>
      </c>
      <c r="BG12">
        <f t="shared" ca="1" si="10"/>
        <v>207.04560585534131</v>
      </c>
      <c r="BH12">
        <f t="shared" ca="1" si="10"/>
        <v>200.90115164203269</v>
      </c>
      <c r="BI12">
        <f t="shared" ca="1" si="10"/>
        <v>203.35860623132638</v>
      </c>
      <c r="BJ12">
        <f t="shared" ca="1" si="10"/>
        <v>205.74023949413717</v>
      </c>
      <c r="BK12">
        <f t="shared" ca="1" si="10"/>
        <v>200.79664132736406</v>
      </c>
      <c r="BL12">
        <f t="shared" ca="1" si="10"/>
        <v>205.78014854187199</v>
      </c>
      <c r="BM12">
        <f t="shared" ca="1" si="10"/>
        <v>206.51700798150267</v>
      </c>
      <c r="BN12">
        <f t="shared" ca="1" si="10"/>
        <v>209.33436348357213</v>
      </c>
      <c r="BO12">
        <f t="shared" ca="1" si="10"/>
        <v>201.80566633651344</v>
      </c>
      <c r="BP12" s="12">
        <f t="shared" ca="1" si="3"/>
        <v>6.8056663365134398</v>
      </c>
    </row>
    <row r="13" spans="2:70" x14ac:dyDescent="0.35">
      <c r="G13">
        <v>190.26</v>
      </c>
      <c r="H13">
        <f t="shared" ref="H13:BO13" ca="1" si="11">G13*(1+$C$4*$C$6+$C$5*SQRT($C$6)*_xlfn.NORM.S.INV(RAND()))</f>
        <v>196.34333884590347</v>
      </c>
      <c r="I13">
        <f t="shared" ca="1" si="11"/>
        <v>189.66786824718986</v>
      </c>
      <c r="J13">
        <f t="shared" ca="1" si="11"/>
        <v>194.37344274208814</v>
      </c>
      <c r="K13">
        <f t="shared" ca="1" si="11"/>
        <v>198.91773280441271</v>
      </c>
      <c r="L13">
        <f t="shared" ca="1" si="11"/>
        <v>204.20393876385808</v>
      </c>
      <c r="M13">
        <f t="shared" ca="1" si="11"/>
        <v>203.90026815029822</v>
      </c>
      <c r="N13">
        <f t="shared" ca="1" si="11"/>
        <v>201.21637581278642</v>
      </c>
      <c r="O13">
        <f t="shared" ca="1" si="11"/>
        <v>198.64530019901699</v>
      </c>
      <c r="P13">
        <f t="shared" ca="1" si="11"/>
        <v>201.41530808552571</v>
      </c>
      <c r="Q13">
        <f t="shared" ca="1" si="11"/>
        <v>195.53063142132658</v>
      </c>
      <c r="R13">
        <f t="shared" ca="1" si="11"/>
        <v>199.38219346534706</v>
      </c>
      <c r="S13">
        <f t="shared" ca="1" si="11"/>
        <v>198.96688855273717</v>
      </c>
      <c r="T13">
        <f t="shared" ca="1" si="11"/>
        <v>204.32012975382187</v>
      </c>
      <c r="U13">
        <f t="shared" ca="1" si="11"/>
        <v>207.61987031007141</v>
      </c>
      <c r="V13">
        <f t="shared" ca="1" si="11"/>
        <v>213.18807549407114</v>
      </c>
      <c r="W13">
        <f t="shared" ca="1" si="11"/>
        <v>216.2372268905213</v>
      </c>
      <c r="X13">
        <f t="shared" ca="1" si="11"/>
        <v>219.25829046252872</v>
      </c>
      <c r="Y13">
        <f t="shared" ca="1" si="11"/>
        <v>212.41380806132213</v>
      </c>
      <c r="Z13">
        <f t="shared" ca="1" si="11"/>
        <v>210.60924871387405</v>
      </c>
      <c r="AA13">
        <f t="shared" ca="1" si="11"/>
        <v>210.66365254951333</v>
      </c>
      <c r="AB13">
        <f t="shared" ca="1" si="11"/>
        <v>214.06540669178636</v>
      </c>
      <c r="AC13">
        <f t="shared" ca="1" si="11"/>
        <v>213.93375253917986</v>
      </c>
      <c r="AD13">
        <f t="shared" ca="1" si="11"/>
        <v>212.4453824235471</v>
      </c>
      <c r="AE13">
        <f t="shared" ca="1" si="11"/>
        <v>208.0086678791225</v>
      </c>
      <c r="AF13">
        <f t="shared" ca="1" si="11"/>
        <v>207.9640605009379</v>
      </c>
      <c r="AG13">
        <f t="shared" ca="1" si="11"/>
        <v>206.50320976588426</v>
      </c>
      <c r="AH13">
        <f t="shared" ca="1" si="11"/>
        <v>205.39185020655216</v>
      </c>
      <c r="AI13">
        <f t="shared" ca="1" si="11"/>
        <v>195.04866856489676</v>
      </c>
      <c r="AJ13">
        <f t="shared" ca="1" si="11"/>
        <v>201.77194984751486</v>
      </c>
      <c r="AK13">
        <f t="shared" ca="1" si="11"/>
        <v>196.35235144534235</v>
      </c>
      <c r="AL13">
        <f t="shared" ca="1" si="11"/>
        <v>193.83225817306604</v>
      </c>
      <c r="AM13">
        <f t="shared" ca="1" si="11"/>
        <v>190.75859477522047</v>
      </c>
      <c r="AN13">
        <f t="shared" ca="1" si="11"/>
        <v>188.01111988297424</v>
      </c>
      <c r="AO13">
        <f t="shared" ca="1" si="11"/>
        <v>193.04547425832865</v>
      </c>
      <c r="AP13">
        <f t="shared" ca="1" si="11"/>
        <v>185.10671964677152</v>
      </c>
      <c r="AQ13">
        <f t="shared" ca="1" si="11"/>
        <v>182.80187984930589</v>
      </c>
      <c r="AR13">
        <f t="shared" ca="1" si="11"/>
        <v>183.08956161413357</v>
      </c>
      <c r="AS13">
        <f t="shared" ca="1" si="11"/>
        <v>181.381277659636</v>
      </c>
      <c r="AT13">
        <f t="shared" ca="1" si="11"/>
        <v>181.25282224267835</v>
      </c>
      <c r="AU13">
        <f t="shared" ca="1" si="11"/>
        <v>182.42494754042116</v>
      </c>
      <c r="AV13">
        <f t="shared" ca="1" si="11"/>
        <v>184.2107875341982</v>
      </c>
      <c r="AW13">
        <f t="shared" ca="1" si="11"/>
        <v>179.05979846078191</v>
      </c>
      <c r="AX13">
        <f t="shared" ca="1" si="11"/>
        <v>169.72429485259681</v>
      </c>
      <c r="AY13">
        <f t="shared" ca="1" si="11"/>
        <v>172.88845308229307</v>
      </c>
      <c r="AZ13">
        <f t="shared" ca="1" si="11"/>
        <v>170.57672841893321</v>
      </c>
      <c r="BA13">
        <f t="shared" ca="1" si="11"/>
        <v>171.25934138399455</v>
      </c>
      <c r="BB13">
        <f t="shared" ca="1" si="11"/>
        <v>171.81132032218338</v>
      </c>
      <c r="BC13">
        <f t="shared" ca="1" si="11"/>
        <v>173.55519235820026</v>
      </c>
      <c r="BD13">
        <f t="shared" ca="1" si="11"/>
        <v>172.10751208982398</v>
      </c>
      <c r="BE13">
        <f t="shared" ca="1" si="11"/>
        <v>171.32678994222465</v>
      </c>
      <c r="BF13">
        <f t="shared" ca="1" si="11"/>
        <v>174.61910817346563</v>
      </c>
      <c r="BG13">
        <f t="shared" ca="1" si="11"/>
        <v>177.93707711909866</v>
      </c>
      <c r="BH13">
        <f t="shared" ca="1" si="11"/>
        <v>175.86499801039821</v>
      </c>
      <c r="BI13">
        <f t="shared" ca="1" si="11"/>
        <v>179.22232220626805</v>
      </c>
      <c r="BJ13">
        <f t="shared" ca="1" si="11"/>
        <v>178.90894217347565</v>
      </c>
      <c r="BK13">
        <f t="shared" ca="1" si="11"/>
        <v>184.78770345098744</v>
      </c>
      <c r="BL13">
        <f t="shared" ca="1" si="11"/>
        <v>185.17337858826241</v>
      </c>
      <c r="BM13">
        <f t="shared" ca="1" si="11"/>
        <v>184.38904442132545</v>
      </c>
      <c r="BN13">
        <f t="shared" ca="1" si="11"/>
        <v>189.08270055872865</v>
      </c>
      <c r="BO13">
        <f t="shared" ca="1" si="11"/>
        <v>188.36848333251658</v>
      </c>
      <c r="BP13" s="12">
        <f t="shared" ca="1" si="3"/>
        <v>0</v>
      </c>
    </row>
    <row r="14" spans="2:70" x14ac:dyDescent="0.35">
      <c r="G14">
        <v>190.26</v>
      </c>
      <c r="H14">
        <f t="shared" ref="H14:BO14" ca="1" si="12">G14*(1+$C$4*$C$6+$C$5*SQRT($C$6)*_xlfn.NORM.S.INV(RAND()))</f>
        <v>186.86236562446297</v>
      </c>
      <c r="I14">
        <f t="shared" ca="1" si="12"/>
        <v>195.55103390945411</v>
      </c>
      <c r="J14">
        <f t="shared" ca="1" si="12"/>
        <v>190.17920446180932</v>
      </c>
      <c r="K14">
        <f t="shared" ca="1" si="12"/>
        <v>186.54906258116185</v>
      </c>
      <c r="L14">
        <f t="shared" ca="1" si="12"/>
        <v>187.34695276203172</v>
      </c>
      <c r="M14">
        <f t="shared" ca="1" si="12"/>
        <v>190.68550872892061</v>
      </c>
      <c r="N14">
        <f t="shared" ca="1" si="12"/>
        <v>189.69909063486972</v>
      </c>
      <c r="O14">
        <f t="shared" ca="1" si="12"/>
        <v>190.64295089328311</v>
      </c>
      <c r="P14">
        <f t="shared" ca="1" si="12"/>
        <v>189.91112222201195</v>
      </c>
      <c r="Q14">
        <f t="shared" ca="1" si="12"/>
        <v>190.28301431709673</v>
      </c>
      <c r="R14">
        <f t="shared" ca="1" si="12"/>
        <v>189.66684058315226</v>
      </c>
      <c r="S14">
        <f t="shared" ca="1" si="12"/>
        <v>183.75419982179966</v>
      </c>
      <c r="T14">
        <f t="shared" ca="1" si="12"/>
        <v>187.37831223529093</v>
      </c>
      <c r="U14">
        <f t="shared" ca="1" si="12"/>
        <v>195.07839546986813</v>
      </c>
      <c r="V14">
        <f t="shared" ca="1" si="12"/>
        <v>187.73466617896548</v>
      </c>
      <c r="W14">
        <f t="shared" ca="1" si="12"/>
        <v>187.56215725821687</v>
      </c>
      <c r="X14">
        <f t="shared" ca="1" si="12"/>
        <v>185.98275671880498</v>
      </c>
      <c r="Y14">
        <f t="shared" ca="1" si="12"/>
        <v>186.35355683258726</v>
      </c>
      <c r="Z14">
        <f t="shared" ca="1" si="12"/>
        <v>180.72221281070065</v>
      </c>
      <c r="AA14">
        <f t="shared" ca="1" si="12"/>
        <v>181.21148762196813</v>
      </c>
      <c r="AB14">
        <f t="shared" ca="1" si="12"/>
        <v>183.45467128042728</v>
      </c>
      <c r="AC14">
        <f t="shared" ca="1" si="12"/>
        <v>181.41937175537734</v>
      </c>
      <c r="AD14">
        <f t="shared" ca="1" si="12"/>
        <v>181.12930520326893</v>
      </c>
      <c r="AE14">
        <f t="shared" ca="1" si="12"/>
        <v>179.88196142313404</v>
      </c>
      <c r="AF14">
        <f t="shared" ca="1" si="12"/>
        <v>180.75656676994672</v>
      </c>
      <c r="AG14">
        <f t="shared" ca="1" si="12"/>
        <v>176.26165420531655</v>
      </c>
      <c r="AH14">
        <f t="shared" ca="1" si="12"/>
        <v>175.20886417486213</v>
      </c>
      <c r="AI14">
        <f t="shared" ca="1" si="12"/>
        <v>174.5530167182408</v>
      </c>
      <c r="AJ14">
        <f t="shared" ca="1" si="12"/>
        <v>176.96294213020352</v>
      </c>
      <c r="AK14">
        <f t="shared" ca="1" si="12"/>
        <v>172.12763752336818</v>
      </c>
      <c r="AL14">
        <f t="shared" ca="1" si="12"/>
        <v>174.78867494862533</v>
      </c>
      <c r="AM14">
        <f t="shared" ca="1" si="12"/>
        <v>183.3692849455737</v>
      </c>
      <c r="AN14">
        <f t="shared" ca="1" si="12"/>
        <v>188.77909504428038</v>
      </c>
      <c r="AO14">
        <f t="shared" ca="1" si="12"/>
        <v>184.40568648140692</v>
      </c>
      <c r="AP14">
        <f t="shared" ca="1" si="12"/>
        <v>186.89562550406112</v>
      </c>
      <c r="AQ14">
        <f t="shared" ca="1" si="12"/>
        <v>188.24013397255135</v>
      </c>
      <c r="AR14">
        <f t="shared" ca="1" si="12"/>
        <v>184.24298166021558</v>
      </c>
      <c r="AS14">
        <f t="shared" ca="1" si="12"/>
        <v>185.2981926473021</v>
      </c>
      <c r="AT14">
        <f t="shared" ca="1" si="12"/>
        <v>179.98615770403256</v>
      </c>
      <c r="AU14">
        <f t="shared" ca="1" si="12"/>
        <v>179.39130865697891</v>
      </c>
      <c r="AV14">
        <f t="shared" ca="1" si="12"/>
        <v>180.15003894712629</v>
      </c>
      <c r="AW14">
        <f t="shared" ca="1" si="12"/>
        <v>180.08372967032636</v>
      </c>
      <c r="AX14">
        <f t="shared" ca="1" si="12"/>
        <v>185.11171432207928</v>
      </c>
      <c r="AY14">
        <f t="shared" ca="1" si="12"/>
        <v>188.31418413192705</v>
      </c>
      <c r="AZ14">
        <f t="shared" ca="1" si="12"/>
        <v>189.25777002281865</v>
      </c>
      <c r="BA14">
        <f t="shared" ca="1" si="12"/>
        <v>190.58438225366012</v>
      </c>
      <c r="BB14">
        <f t="shared" ca="1" si="12"/>
        <v>185.64344922725743</v>
      </c>
      <c r="BC14">
        <f t="shared" ca="1" si="12"/>
        <v>184.12235451339473</v>
      </c>
      <c r="BD14">
        <f t="shared" ca="1" si="12"/>
        <v>185.10737653607981</v>
      </c>
      <c r="BE14">
        <f t="shared" ca="1" si="12"/>
        <v>184.70359418018057</v>
      </c>
      <c r="BF14">
        <f t="shared" ca="1" si="12"/>
        <v>185.88805007213523</v>
      </c>
      <c r="BG14">
        <f t="shared" ca="1" si="12"/>
        <v>191.59613194599834</v>
      </c>
      <c r="BH14">
        <f t="shared" ca="1" si="12"/>
        <v>194.31674638804427</v>
      </c>
      <c r="BI14">
        <f t="shared" ca="1" si="12"/>
        <v>186.15054365195195</v>
      </c>
      <c r="BJ14">
        <f t="shared" ca="1" si="12"/>
        <v>182.98038269116063</v>
      </c>
      <c r="BK14">
        <f t="shared" ca="1" si="12"/>
        <v>189.09228027318218</v>
      </c>
      <c r="BL14">
        <f t="shared" ca="1" si="12"/>
        <v>186.64423179874808</v>
      </c>
      <c r="BM14">
        <f t="shared" ca="1" si="12"/>
        <v>192.85274546777993</v>
      </c>
      <c r="BN14">
        <f t="shared" ca="1" si="12"/>
        <v>195.44916868915178</v>
      </c>
      <c r="BO14">
        <f t="shared" ca="1" si="12"/>
        <v>200.43691577675523</v>
      </c>
      <c r="BP14" s="12">
        <f t="shared" ca="1" si="3"/>
        <v>5.4369157767552281</v>
      </c>
    </row>
    <row r="15" spans="2:70" x14ac:dyDescent="0.35">
      <c r="G15">
        <v>190.26</v>
      </c>
      <c r="H15">
        <f t="shared" ref="H15:BO15" ca="1" si="13">G15*(1+$C$4*$C$6+$C$5*SQRT($C$6)*_xlfn.NORM.S.INV(RAND()))</f>
        <v>186.09467032266903</v>
      </c>
      <c r="I15">
        <f t="shared" ca="1" si="13"/>
        <v>181.00437231921663</v>
      </c>
      <c r="J15">
        <f t="shared" ca="1" si="13"/>
        <v>177.17231185316007</v>
      </c>
      <c r="K15">
        <f t="shared" ca="1" si="13"/>
        <v>178.30212049879395</v>
      </c>
      <c r="L15">
        <f t="shared" ca="1" si="13"/>
        <v>174.74567786602231</v>
      </c>
      <c r="M15">
        <f t="shared" ca="1" si="13"/>
        <v>170.4293436645473</v>
      </c>
      <c r="N15">
        <f t="shared" ca="1" si="13"/>
        <v>163.58206129838996</v>
      </c>
      <c r="O15">
        <f t="shared" ca="1" si="13"/>
        <v>160.37508520807793</v>
      </c>
      <c r="P15">
        <f t="shared" ca="1" si="13"/>
        <v>164.58599013442435</v>
      </c>
      <c r="Q15">
        <f t="shared" ca="1" si="13"/>
        <v>162.22194105586385</v>
      </c>
      <c r="R15">
        <f t="shared" ca="1" si="13"/>
        <v>162.49602197396641</v>
      </c>
      <c r="S15">
        <f t="shared" ca="1" si="13"/>
        <v>154.31336504873593</v>
      </c>
      <c r="T15">
        <f t="shared" ca="1" si="13"/>
        <v>151.97069889926789</v>
      </c>
      <c r="U15">
        <f t="shared" ca="1" si="13"/>
        <v>146.10941447047708</v>
      </c>
      <c r="V15">
        <f t="shared" ca="1" si="13"/>
        <v>146.84134900775342</v>
      </c>
      <c r="W15">
        <f t="shared" ca="1" si="13"/>
        <v>145.20985809362716</v>
      </c>
      <c r="X15">
        <f t="shared" ca="1" si="13"/>
        <v>145.30227936213831</v>
      </c>
      <c r="Y15">
        <f t="shared" ca="1" si="13"/>
        <v>144.49397750982246</v>
      </c>
      <c r="Z15">
        <f t="shared" ca="1" si="13"/>
        <v>142.27879250334396</v>
      </c>
      <c r="AA15">
        <f t="shared" ca="1" si="13"/>
        <v>143.98494280448193</v>
      </c>
      <c r="AB15">
        <f t="shared" ca="1" si="13"/>
        <v>144.66061615933671</v>
      </c>
      <c r="AC15">
        <f t="shared" ca="1" si="13"/>
        <v>141.04616186023028</v>
      </c>
      <c r="AD15">
        <f t="shared" ca="1" si="13"/>
        <v>137.98078968949608</v>
      </c>
      <c r="AE15">
        <f t="shared" ca="1" si="13"/>
        <v>137.09104006392892</v>
      </c>
      <c r="AF15">
        <f t="shared" ca="1" si="13"/>
        <v>138.42053940024115</v>
      </c>
      <c r="AG15">
        <f t="shared" ca="1" si="13"/>
        <v>140.403084889393</v>
      </c>
      <c r="AH15">
        <f t="shared" ca="1" si="13"/>
        <v>141.62184680146049</v>
      </c>
      <c r="AI15">
        <f t="shared" ca="1" si="13"/>
        <v>143.90503124402278</v>
      </c>
      <c r="AJ15">
        <f t="shared" ca="1" si="13"/>
        <v>148.39017045788935</v>
      </c>
      <c r="AK15">
        <f t="shared" ca="1" si="13"/>
        <v>144.04088337907527</v>
      </c>
      <c r="AL15">
        <f t="shared" ca="1" si="13"/>
        <v>140.0515748793361</v>
      </c>
      <c r="AM15">
        <f t="shared" ca="1" si="13"/>
        <v>140.69827804676402</v>
      </c>
      <c r="AN15">
        <f t="shared" ca="1" si="13"/>
        <v>143.9481862457279</v>
      </c>
      <c r="AO15">
        <f t="shared" ca="1" si="13"/>
        <v>144.46851021004787</v>
      </c>
      <c r="AP15">
        <f t="shared" ca="1" si="13"/>
        <v>142.78911249239064</v>
      </c>
      <c r="AQ15">
        <f t="shared" ca="1" si="13"/>
        <v>145.28894169814359</v>
      </c>
      <c r="AR15">
        <f t="shared" ca="1" si="13"/>
        <v>146.54727666511394</v>
      </c>
      <c r="AS15">
        <f t="shared" ca="1" si="13"/>
        <v>144.02960847068383</v>
      </c>
      <c r="AT15">
        <f t="shared" ca="1" si="13"/>
        <v>149.1567157826554</v>
      </c>
      <c r="AU15">
        <f t="shared" ca="1" si="13"/>
        <v>151.34310280028384</v>
      </c>
      <c r="AV15">
        <f t="shared" ca="1" si="13"/>
        <v>148.12064829163114</v>
      </c>
      <c r="AW15">
        <f t="shared" ca="1" si="13"/>
        <v>148.51600957723042</v>
      </c>
      <c r="AX15">
        <f t="shared" ca="1" si="13"/>
        <v>147.24086300344749</v>
      </c>
      <c r="AY15">
        <f t="shared" ca="1" si="13"/>
        <v>142.67440089901115</v>
      </c>
      <c r="AZ15">
        <f t="shared" ca="1" si="13"/>
        <v>142.71954174997481</v>
      </c>
      <c r="BA15">
        <f t="shared" ca="1" si="13"/>
        <v>142.2950697147335</v>
      </c>
      <c r="BB15">
        <f t="shared" ca="1" si="13"/>
        <v>146.51910292978332</v>
      </c>
      <c r="BC15">
        <f t="shared" ca="1" si="13"/>
        <v>150.64543499530023</v>
      </c>
      <c r="BD15">
        <f t="shared" ca="1" si="13"/>
        <v>146.01621606164312</v>
      </c>
      <c r="BE15">
        <f t="shared" ca="1" si="13"/>
        <v>148.63593164700211</v>
      </c>
      <c r="BF15">
        <f t="shared" ca="1" si="13"/>
        <v>150.40969201661682</v>
      </c>
      <c r="BG15">
        <f t="shared" ca="1" si="13"/>
        <v>152.64246052889109</v>
      </c>
      <c r="BH15">
        <f t="shared" ca="1" si="13"/>
        <v>148.98386125713697</v>
      </c>
      <c r="BI15">
        <f t="shared" ca="1" si="13"/>
        <v>151.62750804791943</v>
      </c>
      <c r="BJ15">
        <f t="shared" ca="1" si="13"/>
        <v>150.82196190074166</v>
      </c>
      <c r="BK15">
        <f t="shared" ca="1" si="13"/>
        <v>151.74631057715848</v>
      </c>
      <c r="BL15">
        <f t="shared" ca="1" si="13"/>
        <v>152.09892191480321</v>
      </c>
      <c r="BM15">
        <f t="shared" ca="1" si="13"/>
        <v>150.48212549092503</v>
      </c>
      <c r="BN15">
        <f t="shared" ca="1" si="13"/>
        <v>152.11995823322613</v>
      </c>
      <c r="BO15">
        <f t="shared" ca="1" si="13"/>
        <v>155.24635863156828</v>
      </c>
      <c r="BP15" s="12">
        <f t="shared" ca="1" si="3"/>
        <v>0</v>
      </c>
    </row>
    <row r="16" spans="2:70" x14ac:dyDescent="0.35">
      <c r="G16">
        <v>190.26</v>
      </c>
      <c r="H16">
        <f t="shared" ref="H16:BO16" ca="1" si="14">G16*(1+$C$4*$C$6+$C$5*SQRT($C$6)*_xlfn.NORM.S.INV(RAND()))</f>
        <v>183.258429205628</v>
      </c>
      <c r="I16">
        <f t="shared" ca="1" si="14"/>
        <v>183.57217104795879</v>
      </c>
      <c r="J16">
        <f t="shared" ca="1" si="14"/>
        <v>181.79571835431383</v>
      </c>
      <c r="K16">
        <f t="shared" ca="1" si="14"/>
        <v>183.02718062868266</v>
      </c>
      <c r="L16">
        <f t="shared" ca="1" si="14"/>
        <v>181.69433092604396</v>
      </c>
      <c r="M16">
        <f t="shared" ca="1" si="14"/>
        <v>181.51134049462132</v>
      </c>
      <c r="N16">
        <f t="shared" ca="1" si="14"/>
        <v>178.0618298755181</v>
      </c>
      <c r="O16">
        <f t="shared" ca="1" si="14"/>
        <v>175.22180871750481</v>
      </c>
      <c r="P16">
        <f t="shared" ca="1" si="14"/>
        <v>170.23925339956241</v>
      </c>
      <c r="Q16">
        <f t="shared" ca="1" si="14"/>
        <v>167.85694907914245</v>
      </c>
      <c r="R16">
        <f t="shared" ca="1" si="14"/>
        <v>169.86498459085774</v>
      </c>
      <c r="S16">
        <f t="shared" ca="1" si="14"/>
        <v>169.73205010496898</v>
      </c>
      <c r="T16">
        <f t="shared" ca="1" si="14"/>
        <v>173.293288231633</v>
      </c>
      <c r="U16">
        <f t="shared" ca="1" si="14"/>
        <v>170.16338735909829</v>
      </c>
      <c r="V16">
        <f t="shared" ca="1" si="14"/>
        <v>169.55343438386654</v>
      </c>
      <c r="W16">
        <f t="shared" ca="1" si="14"/>
        <v>167.41494629529132</v>
      </c>
      <c r="X16">
        <f t="shared" ca="1" si="14"/>
        <v>166.3050222851484</v>
      </c>
      <c r="Y16">
        <f t="shared" ca="1" si="14"/>
        <v>165.85323017525394</v>
      </c>
      <c r="Z16">
        <f t="shared" ca="1" si="14"/>
        <v>167.03006013414139</v>
      </c>
      <c r="AA16">
        <f t="shared" ca="1" si="14"/>
        <v>166.3957176601987</v>
      </c>
      <c r="AB16">
        <f t="shared" ca="1" si="14"/>
        <v>168.66665015755729</v>
      </c>
      <c r="AC16">
        <f t="shared" ca="1" si="14"/>
        <v>174.03586440425516</v>
      </c>
      <c r="AD16">
        <f t="shared" ca="1" si="14"/>
        <v>172.49210222836351</v>
      </c>
      <c r="AE16">
        <f t="shared" ca="1" si="14"/>
        <v>171.31593121026572</v>
      </c>
      <c r="AF16">
        <f t="shared" ca="1" si="14"/>
        <v>175.11641857923277</v>
      </c>
      <c r="AG16">
        <f t="shared" ca="1" si="14"/>
        <v>173.97341185533543</v>
      </c>
      <c r="AH16">
        <f t="shared" ca="1" si="14"/>
        <v>176.15418868751203</v>
      </c>
      <c r="AI16">
        <f t="shared" ca="1" si="14"/>
        <v>173.38531515412009</v>
      </c>
      <c r="AJ16">
        <f t="shared" ca="1" si="14"/>
        <v>169.86755424139443</v>
      </c>
      <c r="AK16">
        <f t="shared" ca="1" si="14"/>
        <v>165.81893386185217</v>
      </c>
      <c r="AL16">
        <f t="shared" ca="1" si="14"/>
        <v>164.01152598094185</v>
      </c>
      <c r="AM16">
        <f t="shared" ca="1" si="14"/>
        <v>159.83129106206718</v>
      </c>
      <c r="AN16">
        <f t="shared" ca="1" si="14"/>
        <v>157.17679553260979</v>
      </c>
      <c r="AO16">
        <f t="shared" ca="1" si="14"/>
        <v>158.38384472886821</v>
      </c>
      <c r="AP16">
        <f t="shared" ca="1" si="14"/>
        <v>153.0336561876565</v>
      </c>
      <c r="AQ16">
        <f t="shared" ca="1" si="14"/>
        <v>154.59534415826161</v>
      </c>
      <c r="AR16">
        <f t="shared" ca="1" si="14"/>
        <v>158.83080853260606</v>
      </c>
      <c r="AS16">
        <f t="shared" ca="1" si="14"/>
        <v>157.08334502849584</v>
      </c>
      <c r="AT16">
        <f t="shared" ca="1" si="14"/>
        <v>160.21978049059567</v>
      </c>
      <c r="AU16">
        <f t="shared" ca="1" si="14"/>
        <v>159.69456693803698</v>
      </c>
      <c r="AV16">
        <f t="shared" ca="1" si="14"/>
        <v>163.98469274033937</v>
      </c>
      <c r="AW16">
        <f t="shared" ca="1" si="14"/>
        <v>159.29694492163762</v>
      </c>
      <c r="AX16">
        <f t="shared" ca="1" si="14"/>
        <v>158.72218621767453</v>
      </c>
      <c r="AY16">
        <f t="shared" ca="1" si="14"/>
        <v>156.20150256267351</v>
      </c>
      <c r="AZ16">
        <f t="shared" ca="1" si="14"/>
        <v>154.14487436738287</v>
      </c>
      <c r="BA16">
        <f t="shared" ca="1" si="14"/>
        <v>157.8918503650095</v>
      </c>
      <c r="BB16">
        <f t="shared" ca="1" si="14"/>
        <v>163.07429347999275</v>
      </c>
      <c r="BC16">
        <f t="shared" ca="1" si="14"/>
        <v>167.10957084034317</v>
      </c>
      <c r="BD16">
        <f t="shared" ca="1" si="14"/>
        <v>174.2018278561182</v>
      </c>
      <c r="BE16">
        <f t="shared" ca="1" si="14"/>
        <v>168.26393940711188</v>
      </c>
      <c r="BF16">
        <f t="shared" ca="1" si="14"/>
        <v>171.41171888735542</v>
      </c>
      <c r="BG16">
        <f t="shared" ca="1" si="14"/>
        <v>175.52915446116637</v>
      </c>
      <c r="BH16">
        <f t="shared" ca="1" si="14"/>
        <v>180.18537188083502</v>
      </c>
      <c r="BI16">
        <f t="shared" ca="1" si="14"/>
        <v>181.84727763338083</v>
      </c>
      <c r="BJ16">
        <f t="shared" ca="1" si="14"/>
        <v>173.54075624628638</v>
      </c>
      <c r="BK16">
        <f t="shared" ca="1" si="14"/>
        <v>172.56796698182134</v>
      </c>
      <c r="BL16">
        <f t="shared" ca="1" si="14"/>
        <v>176.26191407926038</v>
      </c>
      <c r="BM16">
        <f t="shared" ca="1" si="14"/>
        <v>173.39680359372915</v>
      </c>
      <c r="BN16">
        <f t="shared" ca="1" si="14"/>
        <v>174.08285832237021</v>
      </c>
      <c r="BO16">
        <f t="shared" ca="1" si="14"/>
        <v>172.40151524093349</v>
      </c>
      <c r="BP16" s="12">
        <f t="shared" ca="1" si="3"/>
        <v>0</v>
      </c>
    </row>
    <row r="17" spans="7:68" x14ac:dyDescent="0.35">
      <c r="G17">
        <v>190.26</v>
      </c>
      <c r="H17">
        <f t="shared" ref="H17:BO17" ca="1" si="15">G17*(1+$C$4*$C$6+$C$5*SQRT($C$6)*_xlfn.NORM.S.INV(RAND()))</f>
        <v>191.36075069746573</v>
      </c>
      <c r="I17">
        <f t="shared" ca="1" si="15"/>
        <v>192.10960715855131</v>
      </c>
      <c r="J17">
        <f t="shared" ca="1" si="15"/>
        <v>187.97088594441198</v>
      </c>
      <c r="K17">
        <f t="shared" ca="1" si="15"/>
        <v>192.24450902977333</v>
      </c>
      <c r="L17">
        <f t="shared" ca="1" si="15"/>
        <v>191.98595594711216</v>
      </c>
      <c r="M17">
        <f t="shared" ca="1" si="15"/>
        <v>191.72666345279038</v>
      </c>
      <c r="N17">
        <f t="shared" ca="1" si="15"/>
        <v>189.21069813903887</v>
      </c>
      <c r="O17">
        <f t="shared" ca="1" si="15"/>
        <v>190.81297804627567</v>
      </c>
      <c r="P17">
        <f t="shared" ca="1" si="15"/>
        <v>193.19364507351423</v>
      </c>
      <c r="Q17">
        <f t="shared" ca="1" si="15"/>
        <v>187.45534773845412</v>
      </c>
      <c r="R17">
        <f t="shared" ca="1" si="15"/>
        <v>193.29093233635137</v>
      </c>
      <c r="S17">
        <f t="shared" ca="1" si="15"/>
        <v>191.50970256341049</v>
      </c>
      <c r="T17">
        <f t="shared" ca="1" si="15"/>
        <v>193.68773196887551</v>
      </c>
      <c r="U17">
        <f t="shared" ca="1" si="15"/>
        <v>195.43357035899507</v>
      </c>
      <c r="V17">
        <f t="shared" ca="1" si="15"/>
        <v>196.06182304695344</v>
      </c>
      <c r="W17">
        <f t="shared" ca="1" si="15"/>
        <v>195.47149688915189</v>
      </c>
      <c r="X17">
        <f t="shared" ca="1" si="15"/>
        <v>199.13873818152311</v>
      </c>
      <c r="Y17">
        <f t="shared" ca="1" si="15"/>
        <v>198.62242800352098</v>
      </c>
      <c r="Z17">
        <f t="shared" ca="1" si="15"/>
        <v>200.41211558672427</v>
      </c>
      <c r="AA17">
        <f t="shared" ca="1" si="15"/>
        <v>201.92791535077816</v>
      </c>
      <c r="AB17">
        <f t="shared" ca="1" si="15"/>
        <v>200.68261179074585</v>
      </c>
      <c r="AC17">
        <f t="shared" ca="1" si="15"/>
        <v>191.52088231960894</v>
      </c>
      <c r="AD17">
        <f t="shared" ca="1" si="15"/>
        <v>193.8843713909267</v>
      </c>
      <c r="AE17">
        <f t="shared" ca="1" si="15"/>
        <v>195.30760724413375</v>
      </c>
      <c r="AF17">
        <f t="shared" ca="1" si="15"/>
        <v>194.65437626838983</v>
      </c>
      <c r="AG17">
        <f t="shared" ca="1" si="15"/>
        <v>193.77870757674751</v>
      </c>
      <c r="AH17">
        <f t="shared" ca="1" si="15"/>
        <v>199.88451878166737</v>
      </c>
      <c r="AI17">
        <f t="shared" ca="1" si="15"/>
        <v>196.27261879518778</v>
      </c>
      <c r="AJ17">
        <f t="shared" ca="1" si="15"/>
        <v>190.91136866141383</v>
      </c>
      <c r="AK17">
        <f t="shared" ca="1" si="15"/>
        <v>187.58670856643721</v>
      </c>
      <c r="AL17">
        <f t="shared" ca="1" si="15"/>
        <v>187.99174874408735</v>
      </c>
      <c r="AM17">
        <f t="shared" ca="1" si="15"/>
        <v>187.95820736117369</v>
      </c>
      <c r="AN17">
        <f t="shared" ca="1" si="15"/>
        <v>190.4284339480426</v>
      </c>
      <c r="AO17">
        <f t="shared" ca="1" si="15"/>
        <v>194.55242216580785</v>
      </c>
      <c r="AP17">
        <f t="shared" ca="1" si="15"/>
        <v>189.29718742271149</v>
      </c>
      <c r="AQ17">
        <f t="shared" ca="1" si="15"/>
        <v>193.23659840976688</v>
      </c>
      <c r="AR17">
        <f t="shared" ca="1" si="15"/>
        <v>189.70151412768712</v>
      </c>
      <c r="AS17">
        <f t="shared" ca="1" si="15"/>
        <v>192.42229704607323</v>
      </c>
      <c r="AT17">
        <f t="shared" ca="1" si="15"/>
        <v>191.70133441615783</v>
      </c>
      <c r="AU17">
        <f t="shared" ca="1" si="15"/>
        <v>197.2206291757843</v>
      </c>
      <c r="AV17">
        <f t="shared" ca="1" si="15"/>
        <v>198.25392257001445</v>
      </c>
      <c r="AW17">
        <f t="shared" ca="1" si="15"/>
        <v>201.35233598592686</v>
      </c>
      <c r="AX17">
        <f t="shared" ca="1" si="15"/>
        <v>196.58867154884089</v>
      </c>
      <c r="AY17">
        <f t="shared" ca="1" si="15"/>
        <v>196.55799446839148</v>
      </c>
      <c r="AZ17">
        <f t="shared" ca="1" si="15"/>
        <v>201.29431507379437</v>
      </c>
      <c r="BA17">
        <f t="shared" ca="1" si="15"/>
        <v>204.66525753881308</v>
      </c>
      <c r="BB17">
        <f t="shared" ca="1" si="15"/>
        <v>203.84114742416304</v>
      </c>
      <c r="BC17">
        <f t="shared" ca="1" si="15"/>
        <v>206.13174058605978</v>
      </c>
      <c r="BD17">
        <f t="shared" ca="1" si="15"/>
        <v>202.14401969770398</v>
      </c>
      <c r="BE17">
        <f t="shared" ca="1" si="15"/>
        <v>207.77622046144717</v>
      </c>
      <c r="BF17">
        <f t="shared" ca="1" si="15"/>
        <v>209.32172118568533</v>
      </c>
      <c r="BG17">
        <f t="shared" ca="1" si="15"/>
        <v>205.7278849553793</v>
      </c>
      <c r="BH17">
        <f t="shared" ca="1" si="15"/>
        <v>212.93898829207865</v>
      </c>
      <c r="BI17">
        <f t="shared" ca="1" si="15"/>
        <v>217.49058029060856</v>
      </c>
      <c r="BJ17">
        <f t="shared" ca="1" si="15"/>
        <v>213.6352250616884</v>
      </c>
      <c r="BK17">
        <f t="shared" ca="1" si="15"/>
        <v>210.27456320595644</v>
      </c>
      <c r="BL17">
        <f t="shared" ca="1" si="15"/>
        <v>210.22926915876607</v>
      </c>
      <c r="BM17">
        <f t="shared" ca="1" si="15"/>
        <v>210.24419361053955</v>
      </c>
      <c r="BN17">
        <f t="shared" ca="1" si="15"/>
        <v>213.91733861719462</v>
      </c>
      <c r="BO17">
        <f t="shared" ca="1" si="15"/>
        <v>213.49641336056709</v>
      </c>
      <c r="BP17" s="12">
        <f t="shared" ca="1" si="3"/>
        <v>18.49641336056709</v>
      </c>
    </row>
    <row r="18" spans="7:68" x14ac:dyDescent="0.35">
      <c r="G18">
        <v>190.26</v>
      </c>
      <c r="H18">
        <f t="shared" ref="H18:BO18" ca="1" si="16">G18*(1+$C$4*$C$6+$C$5*SQRT($C$6)*_xlfn.NORM.S.INV(RAND()))</f>
        <v>186.37091723362286</v>
      </c>
      <c r="I18">
        <f t="shared" ca="1" si="16"/>
        <v>183.47097364924431</v>
      </c>
      <c r="J18">
        <f t="shared" ca="1" si="16"/>
        <v>182.90389071824046</v>
      </c>
      <c r="K18">
        <f t="shared" ca="1" si="16"/>
        <v>181.25197539078457</v>
      </c>
      <c r="L18">
        <f t="shared" ca="1" si="16"/>
        <v>184.88777632813498</v>
      </c>
      <c r="M18">
        <f t="shared" ca="1" si="16"/>
        <v>186.11227766365701</v>
      </c>
      <c r="N18">
        <f t="shared" ca="1" si="16"/>
        <v>190.56057880139923</v>
      </c>
      <c r="O18">
        <f t="shared" ca="1" si="16"/>
        <v>193.98659271814407</v>
      </c>
      <c r="P18">
        <f t="shared" ca="1" si="16"/>
        <v>194.02505985391844</v>
      </c>
      <c r="Q18">
        <f t="shared" ca="1" si="16"/>
        <v>196.69033726585914</v>
      </c>
      <c r="R18">
        <f t="shared" ca="1" si="16"/>
        <v>190.40349951495222</v>
      </c>
      <c r="S18">
        <f t="shared" ca="1" si="16"/>
        <v>192.2782467555237</v>
      </c>
      <c r="T18">
        <f t="shared" ca="1" si="16"/>
        <v>195.43913671468741</v>
      </c>
      <c r="U18">
        <f t="shared" ca="1" si="16"/>
        <v>198.60547699155191</v>
      </c>
      <c r="V18">
        <f t="shared" ca="1" si="16"/>
        <v>199.02199710092353</v>
      </c>
      <c r="W18">
        <f t="shared" ca="1" si="16"/>
        <v>194.84545804008778</v>
      </c>
      <c r="X18">
        <f t="shared" ca="1" si="16"/>
        <v>190.61926494856812</v>
      </c>
      <c r="Y18">
        <f t="shared" ca="1" si="16"/>
        <v>191.50147874921026</v>
      </c>
      <c r="Z18">
        <f t="shared" ca="1" si="16"/>
        <v>189.05974577394903</v>
      </c>
      <c r="AA18">
        <f t="shared" ca="1" si="16"/>
        <v>190.11966149166577</v>
      </c>
      <c r="AB18">
        <f t="shared" ca="1" si="16"/>
        <v>188.38505155876425</v>
      </c>
      <c r="AC18">
        <f t="shared" ca="1" si="16"/>
        <v>189.6788655046654</v>
      </c>
      <c r="AD18">
        <f t="shared" ca="1" si="16"/>
        <v>194.65535163712747</v>
      </c>
      <c r="AE18">
        <f t="shared" ca="1" si="16"/>
        <v>197.73667569477479</v>
      </c>
      <c r="AF18">
        <f t="shared" ca="1" si="16"/>
        <v>196.34374158332685</v>
      </c>
      <c r="AG18">
        <f t="shared" ca="1" si="16"/>
        <v>191.9503017662505</v>
      </c>
      <c r="AH18">
        <f t="shared" ca="1" si="16"/>
        <v>193.91854821678209</v>
      </c>
      <c r="AI18">
        <f t="shared" ca="1" si="16"/>
        <v>186.25427752849839</v>
      </c>
      <c r="AJ18">
        <f t="shared" ca="1" si="16"/>
        <v>189.19538694702229</v>
      </c>
      <c r="AK18">
        <f t="shared" ca="1" si="16"/>
        <v>192.8324932446732</v>
      </c>
      <c r="AL18">
        <f t="shared" ca="1" si="16"/>
        <v>192.89140035167313</v>
      </c>
      <c r="AM18">
        <f t="shared" ca="1" si="16"/>
        <v>193.01909592127703</v>
      </c>
      <c r="AN18">
        <f t="shared" ca="1" si="16"/>
        <v>191.74809875970729</v>
      </c>
      <c r="AO18">
        <f t="shared" ca="1" si="16"/>
        <v>191.71016189427755</v>
      </c>
      <c r="AP18">
        <f t="shared" ca="1" si="16"/>
        <v>183.46008685064518</v>
      </c>
      <c r="AQ18">
        <f t="shared" ca="1" si="16"/>
        <v>188.51492876594381</v>
      </c>
      <c r="AR18">
        <f t="shared" ca="1" si="16"/>
        <v>195.71459053742879</v>
      </c>
      <c r="AS18">
        <f t="shared" ca="1" si="16"/>
        <v>198.47377630242451</v>
      </c>
      <c r="AT18">
        <f t="shared" ca="1" si="16"/>
        <v>197.79384450768629</v>
      </c>
      <c r="AU18">
        <f t="shared" ca="1" si="16"/>
        <v>197.15025286269335</v>
      </c>
      <c r="AV18">
        <f t="shared" ca="1" si="16"/>
        <v>203.75864697390961</v>
      </c>
      <c r="AW18">
        <f t="shared" ca="1" si="16"/>
        <v>205.14799763824664</v>
      </c>
      <c r="AX18">
        <f t="shared" ca="1" si="16"/>
        <v>201.571117598558</v>
      </c>
      <c r="AY18">
        <f t="shared" ca="1" si="16"/>
        <v>203.23301283394517</v>
      </c>
      <c r="AZ18">
        <f t="shared" ca="1" si="16"/>
        <v>211.95076608397858</v>
      </c>
      <c r="BA18">
        <f t="shared" ca="1" si="16"/>
        <v>202.63135320493447</v>
      </c>
      <c r="BB18">
        <f t="shared" ca="1" si="16"/>
        <v>204.40601320587402</v>
      </c>
      <c r="BC18">
        <f t="shared" ca="1" si="16"/>
        <v>201.34403698866868</v>
      </c>
      <c r="BD18">
        <f t="shared" ca="1" si="16"/>
        <v>204.70729820874149</v>
      </c>
      <c r="BE18">
        <f t="shared" ca="1" si="16"/>
        <v>197.71089380869586</v>
      </c>
      <c r="BF18">
        <f t="shared" ca="1" si="16"/>
        <v>201.68199346484633</v>
      </c>
      <c r="BG18">
        <f t="shared" ca="1" si="16"/>
        <v>198.7711992106093</v>
      </c>
      <c r="BH18">
        <f t="shared" ca="1" si="16"/>
        <v>200.96372058688135</v>
      </c>
      <c r="BI18">
        <f t="shared" ca="1" si="16"/>
        <v>207.08149254882991</v>
      </c>
      <c r="BJ18">
        <f t="shared" ca="1" si="16"/>
        <v>206.23645783814897</v>
      </c>
      <c r="BK18">
        <f t="shared" ca="1" si="16"/>
        <v>200.99508986636192</v>
      </c>
      <c r="BL18">
        <f t="shared" ca="1" si="16"/>
        <v>198.93949474665081</v>
      </c>
      <c r="BM18">
        <f t="shared" ca="1" si="16"/>
        <v>195.319241517808</v>
      </c>
      <c r="BN18">
        <f t="shared" ca="1" si="16"/>
        <v>193.95474229140851</v>
      </c>
      <c r="BO18">
        <f t="shared" ca="1" si="16"/>
        <v>195.94592728323161</v>
      </c>
      <c r="BP18" s="12">
        <f t="shared" ca="1" si="3"/>
        <v>0.94592728323161168</v>
      </c>
    </row>
    <row r="19" spans="7:68" x14ac:dyDescent="0.35">
      <c r="G19">
        <v>190.26</v>
      </c>
      <c r="H19">
        <f t="shared" ref="H19:BO19" ca="1" si="17">G19*(1+$C$4*$C$6+$C$5*SQRT($C$6)*_xlfn.NORM.S.INV(RAND()))</f>
        <v>187.86660043488067</v>
      </c>
      <c r="I19">
        <f t="shared" ca="1" si="17"/>
        <v>191.13005003057268</v>
      </c>
      <c r="J19">
        <f t="shared" ca="1" si="17"/>
        <v>190.04617555614047</v>
      </c>
      <c r="K19">
        <f t="shared" ca="1" si="17"/>
        <v>188.00747335977715</v>
      </c>
      <c r="L19">
        <f t="shared" ca="1" si="17"/>
        <v>191.62568310424021</v>
      </c>
      <c r="M19">
        <f t="shared" ca="1" si="17"/>
        <v>186.47979283905147</v>
      </c>
      <c r="N19">
        <f t="shared" ca="1" si="17"/>
        <v>182.89373566685245</v>
      </c>
      <c r="O19">
        <f t="shared" ca="1" si="17"/>
        <v>183.61872127890905</v>
      </c>
      <c r="P19">
        <f t="shared" ca="1" si="17"/>
        <v>179.26921202353731</v>
      </c>
      <c r="Q19">
        <f t="shared" ca="1" si="17"/>
        <v>178.70216292994951</v>
      </c>
      <c r="R19">
        <f t="shared" ca="1" si="17"/>
        <v>175.18218158992718</v>
      </c>
      <c r="S19">
        <f t="shared" ca="1" si="17"/>
        <v>178.21125468964624</v>
      </c>
      <c r="T19">
        <f t="shared" ca="1" si="17"/>
        <v>179.84629010559567</v>
      </c>
      <c r="U19">
        <f t="shared" ca="1" si="17"/>
        <v>184.25676732828714</v>
      </c>
      <c r="V19">
        <f t="shared" ca="1" si="17"/>
        <v>188.63840784078391</v>
      </c>
      <c r="W19">
        <f t="shared" ca="1" si="17"/>
        <v>192.79309464553509</v>
      </c>
      <c r="X19">
        <f t="shared" ca="1" si="17"/>
        <v>189.34183557563694</v>
      </c>
      <c r="Y19">
        <f t="shared" ca="1" si="17"/>
        <v>189.35567416193749</v>
      </c>
      <c r="Z19">
        <f t="shared" ca="1" si="17"/>
        <v>182.55293242383217</v>
      </c>
      <c r="AA19">
        <f t="shared" ca="1" si="17"/>
        <v>182.9996887769785</v>
      </c>
      <c r="AB19">
        <f t="shared" ca="1" si="17"/>
        <v>179.12409090052029</v>
      </c>
      <c r="AC19">
        <f t="shared" ca="1" si="17"/>
        <v>178.85514107508507</v>
      </c>
      <c r="AD19">
        <f t="shared" ca="1" si="17"/>
        <v>172.24230393437091</v>
      </c>
      <c r="AE19">
        <f t="shared" ca="1" si="17"/>
        <v>175.20222484989424</v>
      </c>
      <c r="AF19">
        <f t="shared" ca="1" si="17"/>
        <v>170.01540861747046</v>
      </c>
      <c r="AG19">
        <f t="shared" ca="1" si="17"/>
        <v>171.34972618027831</v>
      </c>
      <c r="AH19">
        <f t="shared" ca="1" si="17"/>
        <v>173.25778358734084</v>
      </c>
      <c r="AI19">
        <f t="shared" ca="1" si="17"/>
        <v>174.27511801243347</v>
      </c>
      <c r="AJ19">
        <f t="shared" ca="1" si="17"/>
        <v>178.07038916222237</v>
      </c>
      <c r="AK19">
        <f t="shared" ca="1" si="17"/>
        <v>185.815981404561</v>
      </c>
      <c r="AL19">
        <f t="shared" ca="1" si="17"/>
        <v>187.12118425681652</v>
      </c>
      <c r="AM19">
        <f t="shared" ca="1" si="17"/>
        <v>190.58897525955655</v>
      </c>
      <c r="AN19">
        <f t="shared" ca="1" si="17"/>
        <v>192.17953212454591</v>
      </c>
      <c r="AO19">
        <f t="shared" ca="1" si="17"/>
        <v>185.04782603574776</v>
      </c>
      <c r="AP19">
        <f t="shared" ca="1" si="17"/>
        <v>190.23371369081181</v>
      </c>
      <c r="AQ19">
        <f t="shared" ca="1" si="17"/>
        <v>197.00692591309391</v>
      </c>
      <c r="AR19">
        <f t="shared" ca="1" si="17"/>
        <v>195.81789415261542</v>
      </c>
      <c r="AS19">
        <f t="shared" ca="1" si="17"/>
        <v>200.54261564647479</v>
      </c>
      <c r="AT19">
        <f t="shared" ca="1" si="17"/>
        <v>194.39803957459043</v>
      </c>
      <c r="AU19">
        <f t="shared" ca="1" si="17"/>
        <v>192.46583145109</v>
      </c>
      <c r="AV19">
        <f t="shared" ca="1" si="17"/>
        <v>186.50301287521154</v>
      </c>
      <c r="AW19">
        <f t="shared" ca="1" si="17"/>
        <v>183.98059680084631</v>
      </c>
      <c r="AX19">
        <f t="shared" ca="1" si="17"/>
        <v>173.15996888391541</v>
      </c>
      <c r="AY19">
        <f t="shared" ca="1" si="17"/>
        <v>171.18144610450466</v>
      </c>
      <c r="AZ19">
        <f t="shared" ca="1" si="17"/>
        <v>171.25751767473966</v>
      </c>
      <c r="BA19">
        <f t="shared" ca="1" si="17"/>
        <v>172.8856005489597</v>
      </c>
      <c r="BB19">
        <f t="shared" ca="1" si="17"/>
        <v>170.85735515827852</v>
      </c>
      <c r="BC19">
        <f t="shared" ca="1" si="17"/>
        <v>170.89739460170804</v>
      </c>
      <c r="BD19">
        <f t="shared" ca="1" si="17"/>
        <v>172.87175102551691</v>
      </c>
      <c r="BE19">
        <f t="shared" ca="1" si="17"/>
        <v>168.82766019444259</v>
      </c>
      <c r="BF19">
        <f t="shared" ca="1" si="17"/>
        <v>177.01466718532399</v>
      </c>
      <c r="BG19">
        <f t="shared" ca="1" si="17"/>
        <v>176.63672444395363</v>
      </c>
      <c r="BH19">
        <f t="shared" ca="1" si="17"/>
        <v>174.62507682391677</v>
      </c>
      <c r="BI19">
        <f t="shared" ca="1" si="17"/>
        <v>181.03348994419423</v>
      </c>
      <c r="BJ19">
        <f t="shared" ca="1" si="17"/>
        <v>179.85700051744087</v>
      </c>
      <c r="BK19">
        <f t="shared" ca="1" si="17"/>
        <v>175.41386372534902</v>
      </c>
      <c r="BL19">
        <f t="shared" ca="1" si="17"/>
        <v>173.34468415783624</v>
      </c>
      <c r="BM19">
        <f t="shared" ca="1" si="17"/>
        <v>169.47522904997231</v>
      </c>
      <c r="BN19">
        <f t="shared" ca="1" si="17"/>
        <v>161.28114014372392</v>
      </c>
      <c r="BO19">
        <f t="shared" ca="1" si="17"/>
        <v>161.4407607648676</v>
      </c>
      <c r="BP19" s="12">
        <f t="shared" ca="1" si="3"/>
        <v>0</v>
      </c>
    </row>
    <row r="20" spans="7:68" x14ac:dyDescent="0.35">
      <c r="G20">
        <v>190.26</v>
      </c>
      <c r="H20">
        <f t="shared" ref="H20:BO20" ca="1" si="18">G20*(1+$C$4*$C$6+$C$5*SQRT($C$6)*_xlfn.NORM.S.INV(RAND()))</f>
        <v>197.1613967547357</v>
      </c>
      <c r="I20">
        <f t="shared" ca="1" si="18"/>
        <v>202.30909006887737</v>
      </c>
      <c r="J20">
        <f t="shared" ca="1" si="18"/>
        <v>199.13341999459755</v>
      </c>
      <c r="K20">
        <f t="shared" ca="1" si="18"/>
        <v>197.68813928601884</v>
      </c>
      <c r="L20">
        <f t="shared" ca="1" si="18"/>
        <v>194.06179847551451</v>
      </c>
      <c r="M20">
        <f t="shared" ca="1" si="18"/>
        <v>196.71377721978274</v>
      </c>
      <c r="N20">
        <f t="shared" ca="1" si="18"/>
        <v>198.024305856989</v>
      </c>
      <c r="O20">
        <f t="shared" ca="1" si="18"/>
        <v>196.41725691199366</v>
      </c>
      <c r="P20">
        <f t="shared" ca="1" si="18"/>
        <v>196.651802418073</v>
      </c>
      <c r="Q20">
        <f t="shared" ca="1" si="18"/>
        <v>196.28120372368579</v>
      </c>
      <c r="R20">
        <f t="shared" ca="1" si="18"/>
        <v>205.027797096678</v>
      </c>
      <c r="S20">
        <f t="shared" ca="1" si="18"/>
        <v>197.96480896960122</v>
      </c>
      <c r="T20">
        <f t="shared" ca="1" si="18"/>
        <v>202.49557667059014</v>
      </c>
      <c r="U20">
        <f t="shared" ca="1" si="18"/>
        <v>197.39137735581613</v>
      </c>
      <c r="V20">
        <f t="shared" ca="1" si="18"/>
        <v>196.4793853569382</v>
      </c>
      <c r="W20">
        <f t="shared" ca="1" si="18"/>
        <v>193.92664706313374</v>
      </c>
      <c r="X20">
        <f t="shared" ca="1" si="18"/>
        <v>195.08628288454273</v>
      </c>
      <c r="Y20">
        <f t="shared" ca="1" si="18"/>
        <v>196.53927155513676</v>
      </c>
      <c r="Z20">
        <f t="shared" ca="1" si="18"/>
        <v>192.59650602424716</v>
      </c>
      <c r="AA20">
        <f t="shared" ca="1" si="18"/>
        <v>187.838422476701</v>
      </c>
      <c r="AB20">
        <f t="shared" ca="1" si="18"/>
        <v>185.1885093463643</v>
      </c>
      <c r="AC20">
        <f t="shared" ca="1" si="18"/>
        <v>184.77371078243684</v>
      </c>
      <c r="AD20">
        <f t="shared" ca="1" si="18"/>
        <v>184.17841378516201</v>
      </c>
      <c r="AE20">
        <f t="shared" ca="1" si="18"/>
        <v>186.65934302697127</v>
      </c>
      <c r="AF20">
        <f t="shared" ca="1" si="18"/>
        <v>184.60404376472496</v>
      </c>
      <c r="AG20">
        <f t="shared" ca="1" si="18"/>
        <v>186.28608563098405</v>
      </c>
      <c r="AH20">
        <f t="shared" ca="1" si="18"/>
        <v>186.78864453928088</v>
      </c>
      <c r="AI20">
        <f t="shared" ca="1" si="18"/>
        <v>184.20733014381199</v>
      </c>
      <c r="AJ20">
        <f t="shared" ca="1" si="18"/>
        <v>182.34817102633724</v>
      </c>
      <c r="AK20">
        <f t="shared" ca="1" si="18"/>
        <v>181.1296094061824</v>
      </c>
      <c r="AL20">
        <f t="shared" ca="1" si="18"/>
        <v>180.55057306932616</v>
      </c>
      <c r="AM20">
        <f t="shared" ca="1" si="18"/>
        <v>183.54614031400979</v>
      </c>
      <c r="AN20">
        <f t="shared" ca="1" si="18"/>
        <v>187.31328696571629</v>
      </c>
      <c r="AO20">
        <f t="shared" ca="1" si="18"/>
        <v>187.46439960390285</v>
      </c>
      <c r="AP20">
        <f t="shared" ca="1" si="18"/>
        <v>189.03236164171395</v>
      </c>
      <c r="AQ20">
        <f t="shared" ca="1" si="18"/>
        <v>190.87962391374114</v>
      </c>
      <c r="AR20">
        <f t="shared" ca="1" si="18"/>
        <v>192.73401890871185</v>
      </c>
      <c r="AS20">
        <f t="shared" ca="1" si="18"/>
        <v>189.83048140679517</v>
      </c>
      <c r="AT20">
        <f t="shared" ca="1" si="18"/>
        <v>187.45845838006485</v>
      </c>
      <c r="AU20">
        <f t="shared" ca="1" si="18"/>
        <v>183.08946645079124</v>
      </c>
      <c r="AV20">
        <f t="shared" ca="1" si="18"/>
        <v>189.02879197984703</v>
      </c>
      <c r="AW20">
        <f t="shared" ca="1" si="18"/>
        <v>188.73289535549873</v>
      </c>
      <c r="AX20">
        <f t="shared" ca="1" si="18"/>
        <v>189.00551591368765</v>
      </c>
      <c r="AY20">
        <f t="shared" ca="1" si="18"/>
        <v>191.11099281873985</v>
      </c>
      <c r="AZ20">
        <f t="shared" ca="1" si="18"/>
        <v>190.94702482506767</v>
      </c>
      <c r="BA20">
        <f t="shared" ca="1" si="18"/>
        <v>189.25570603567107</v>
      </c>
      <c r="BB20">
        <f t="shared" ca="1" si="18"/>
        <v>193.90312209193939</v>
      </c>
      <c r="BC20">
        <f t="shared" ca="1" si="18"/>
        <v>187.20024526708286</v>
      </c>
      <c r="BD20">
        <f t="shared" ca="1" si="18"/>
        <v>190.45391863272562</v>
      </c>
      <c r="BE20">
        <f t="shared" ca="1" si="18"/>
        <v>190.60609079951422</v>
      </c>
      <c r="BF20">
        <f t="shared" ca="1" si="18"/>
        <v>193.07451487567917</v>
      </c>
      <c r="BG20">
        <f t="shared" ca="1" si="18"/>
        <v>189.2477723270917</v>
      </c>
      <c r="BH20">
        <f t="shared" ca="1" si="18"/>
        <v>187.76171427111245</v>
      </c>
      <c r="BI20">
        <f t="shared" ca="1" si="18"/>
        <v>188.48241211576524</v>
      </c>
      <c r="BJ20">
        <f t="shared" ca="1" si="18"/>
        <v>193.80865711604147</v>
      </c>
      <c r="BK20">
        <f t="shared" ca="1" si="18"/>
        <v>193.89772689139224</v>
      </c>
      <c r="BL20">
        <f t="shared" ca="1" si="18"/>
        <v>191.88492792281093</v>
      </c>
      <c r="BM20">
        <f t="shared" ca="1" si="18"/>
        <v>193.1147795672652</v>
      </c>
      <c r="BN20">
        <f t="shared" ca="1" si="18"/>
        <v>193.08181034242173</v>
      </c>
      <c r="BO20">
        <f t="shared" ca="1" si="18"/>
        <v>196.16698961742904</v>
      </c>
      <c r="BP20" s="12">
        <f t="shared" ca="1" si="3"/>
        <v>1.1669896174290386</v>
      </c>
    </row>
    <row r="21" spans="7:68" x14ac:dyDescent="0.35">
      <c r="G21">
        <v>190.26</v>
      </c>
      <c r="H21">
        <f t="shared" ref="H21:BO21" ca="1" si="19">G21*(1+$C$4*$C$6+$C$5*SQRT($C$6)*_xlfn.NORM.S.INV(RAND()))</f>
        <v>190.18045674249683</v>
      </c>
      <c r="I21">
        <f t="shared" ca="1" si="19"/>
        <v>189.7764850057267</v>
      </c>
      <c r="J21">
        <f t="shared" ca="1" si="19"/>
        <v>188.37958928735986</v>
      </c>
      <c r="K21">
        <f t="shared" ca="1" si="19"/>
        <v>186.34570201937115</v>
      </c>
      <c r="L21">
        <f t="shared" ca="1" si="19"/>
        <v>183.25353240038388</v>
      </c>
      <c r="M21">
        <f t="shared" ca="1" si="19"/>
        <v>182.05979197364178</v>
      </c>
      <c r="N21">
        <f t="shared" ca="1" si="19"/>
        <v>189.05513996470185</v>
      </c>
      <c r="O21">
        <f t="shared" ca="1" si="19"/>
        <v>193.14618043579554</v>
      </c>
      <c r="P21">
        <f t="shared" ca="1" si="19"/>
        <v>195.20348739936142</v>
      </c>
      <c r="Q21">
        <f t="shared" ca="1" si="19"/>
        <v>201.13911702176767</v>
      </c>
      <c r="R21">
        <f t="shared" ca="1" si="19"/>
        <v>192.03337196532675</v>
      </c>
      <c r="S21">
        <f t="shared" ca="1" si="19"/>
        <v>194.26692785657852</v>
      </c>
      <c r="T21">
        <f t="shared" ca="1" si="19"/>
        <v>192.09897583790948</v>
      </c>
      <c r="U21">
        <f t="shared" ca="1" si="19"/>
        <v>195.22711395699906</v>
      </c>
      <c r="V21">
        <f t="shared" ca="1" si="19"/>
        <v>197.1761516211821</v>
      </c>
      <c r="W21">
        <f t="shared" ca="1" si="19"/>
        <v>198.16931840416237</v>
      </c>
      <c r="X21">
        <f t="shared" ca="1" si="19"/>
        <v>196.26447051853495</v>
      </c>
      <c r="Y21">
        <f t="shared" ca="1" si="19"/>
        <v>199.68600468245009</v>
      </c>
      <c r="Z21">
        <f t="shared" ca="1" si="19"/>
        <v>193.74997798731945</v>
      </c>
      <c r="AA21">
        <f t="shared" ca="1" si="19"/>
        <v>187.80664910192124</v>
      </c>
      <c r="AB21">
        <f t="shared" ca="1" si="19"/>
        <v>191.73708978821344</v>
      </c>
      <c r="AC21">
        <f t="shared" ca="1" si="19"/>
        <v>192.17991541378902</v>
      </c>
      <c r="AD21">
        <f t="shared" ca="1" si="19"/>
        <v>192.63802526043463</v>
      </c>
      <c r="AE21">
        <f t="shared" ca="1" si="19"/>
        <v>190.50686717338411</v>
      </c>
      <c r="AF21">
        <f t="shared" ca="1" si="19"/>
        <v>190.24568176741059</v>
      </c>
      <c r="AG21">
        <f t="shared" ca="1" si="19"/>
        <v>193.26976911606664</v>
      </c>
      <c r="AH21">
        <f t="shared" ca="1" si="19"/>
        <v>193.63013476099727</v>
      </c>
      <c r="AI21">
        <f t="shared" ca="1" si="19"/>
        <v>196.47464330757805</v>
      </c>
      <c r="AJ21">
        <f t="shared" ca="1" si="19"/>
        <v>200.92459176271845</v>
      </c>
      <c r="AK21">
        <f t="shared" ca="1" si="19"/>
        <v>203.75459313029214</v>
      </c>
      <c r="AL21">
        <f t="shared" ca="1" si="19"/>
        <v>203.20478073426293</v>
      </c>
      <c r="AM21">
        <f t="shared" ca="1" si="19"/>
        <v>202.82727242399278</v>
      </c>
      <c r="AN21">
        <f t="shared" ca="1" si="19"/>
        <v>202.69420128521941</v>
      </c>
      <c r="AO21">
        <f t="shared" ca="1" si="19"/>
        <v>201.33248514955096</v>
      </c>
      <c r="AP21">
        <f t="shared" ca="1" si="19"/>
        <v>207.40607199248237</v>
      </c>
      <c r="AQ21">
        <f t="shared" ca="1" si="19"/>
        <v>204.7133517037139</v>
      </c>
      <c r="AR21">
        <f t="shared" ca="1" si="19"/>
        <v>202.74178722388118</v>
      </c>
      <c r="AS21">
        <f t="shared" ca="1" si="19"/>
        <v>198.65052393880353</v>
      </c>
      <c r="AT21">
        <f t="shared" ca="1" si="19"/>
        <v>197.92171131735068</v>
      </c>
      <c r="AU21">
        <f t="shared" ca="1" si="19"/>
        <v>195.05108117204088</v>
      </c>
      <c r="AV21">
        <f t="shared" ca="1" si="19"/>
        <v>193.46206311030295</v>
      </c>
      <c r="AW21">
        <f t="shared" ca="1" si="19"/>
        <v>194.91459214366154</v>
      </c>
      <c r="AX21">
        <f t="shared" ca="1" si="19"/>
        <v>196.98932471378598</v>
      </c>
      <c r="AY21">
        <f t="shared" ca="1" si="19"/>
        <v>198.14013961913372</v>
      </c>
      <c r="AZ21">
        <f t="shared" ca="1" si="19"/>
        <v>201.39965231563713</v>
      </c>
      <c r="BA21">
        <f t="shared" ca="1" si="19"/>
        <v>198.15129026488731</v>
      </c>
      <c r="BB21">
        <f t="shared" ca="1" si="19"/>
        <v>202.50960097805196</v>
      </c>
      <c r="BC21">
        <f t="shared" ca="1" si="19"/>
        <v>201.69037615701711</v>
      </c>
      <c r="BD21">
        <f t="shared" ca="1" si="19"/>
        <v>202.67540949039915</v>
      </c>
      <c r="BE21">
        <f t="shared" ca="1" si="19"/>
        <v>205.06816020226341</v>
      </c>
      <c r="BF21">
        <f t="shared" ca="1" si="19"/>
        <v>195.49352743423296</v>
      </c>
      <c r="BG21">
        <f t="shared" ca="1" si="19"/>
        <v>193.7104481607382</v>
      </c>
      <c r="BH21">
        <f t="shared" ca="1" si="19"/>
        <v>189.78611549982216</v>
      </c>
      <c r="BI21">
        <f t="shared" ca="1" si="19"/>
        <v>184.09739574913391</v>
      </c>
      <c r="BJ21">
        <f t="shared" ca="1" si="19"/>
        <v>183.6571208991422</v>
      </c>
      <c r="BK21">
        <f t="shared" ca="1" si="19"/>
        <v>185.09068840880303</v>
      </c>
      <c r="BL21">
        <f t="shared" ca="1" si="19"/>
        <v>183.70306139078374</v>
      </c>
      <c r="BM21">
        <f t="shared" ca="1" si="19"/>
        <v>178.96700192253479</v>
      </c>
      <c r="BN21">
        <f t="shared" ca="1" si="19"/>
        <v>180.41891402759029</v>
      </c>
      <c r="BO21">
        <f t="shared" ca="1" si="19"/>
        <v>180.73222023220248</v>
      </c>
      <c r="BP21" s="12">
        <f t="shared" ca="1" si="3"/>
        <v>0</v>
      </c>
    </row>
    <row r="22" spans="7:68" x14ac:dyDescent="0.35">
      <c r="G22">
        <v>190.26</v>
      </c>
      <c r="H22">
        <f t="shared" ref="H22:BO22" ca="1" si="20">G22*(1+$C$4*$C$6+$C$5*SQRT($C$6)*_xlfn.NORM.S.INV(RAND()))</f>
        <v>190.75883555431201</v>
      </c>
      <c r="I22">
        <f t="shared" ca="1" si="20"/>
        <v>194.24174469998817</v>
      </c>
      <c r="J22">
        <f t="shared" ca="1" si="20"/>
        <v>195.75301614746957</v>
      </c>
      <c r="K22">
        <f t="shared" ca="1" si="20"/>
        <v>196.74494007249808</v>
      </c>
      <c r="L22">
        <f t="shared" ca="1" si="20"/>
        <v>201.19476853473361</v>
      </c>
      <c r="M22">
        <f t="shared" ca="1" si="20"/>
        <v>205.48912973222545</v>
      </c>
      <c r="N22">
        <f t="shared" ca="1" si="20"/>
        <v>195.53671272705338</v>
      </c>
      <c r="O22">
        <f t="shared" ca="1" si="20"/>
        <v>190.73965591918093</v>
      </c>
      <c r="P22">
        <f t="shared" ca="1" si="20"/>
        <v>192.26818404758905</v>
      </c>
      <c r="Q22">
        <f t="shared" ca="1" si="20"/>
        <v>194.10243565263301</v>
      </c>
      <c r="R22">
        <f t="shared" ca="1" si="20"/>
        <v>196.45244875250225</v>
      </c>
      <c r="S22">
        <f t="shared" ca="1" si="20"/>
        <v>197.28615293890559</v>
      </c>
      <c r="T22">
        <f t="shared" ca="1" si="20"/>
        <v>193.87478065913029</v>
      </c>
      <c r="U22">
        <f t="shared" ca="1" si="20"/>
        <v>193.84897428117233</v>
      </c>
      <c r="V22">
        <f t="shared" ca="1" si="20"/>
        <v>191.41920604258902</v>
      </c>
      <c r="W22">
        <f t="shared" ca="1" si="20"/>
        <v>195.07919723557086</v>
      </c>
      <c r="X22">
        <f t="shared" ca="1" si="20"/>
        <v>196.31107066659644</v>
      </c>
      <c r="Y22">
        <f t="shared" ca="1" si="20"/>
        <v>201.54778648463892</v>
      </c>
      <c r="Z22">
        <f t="shared" ca="1" si="20"/>
        <v>193.92826956970455</v>
      </c>
      <c r="AA22">
        <f t="shared" ca="1" si="20"/>
        <v>195.19011392353772</v>
      </c>
      <c r="AB22">
        <f t="shared" ca="1" si="20"/>
        <v>193.25681160490075</v>
      </c>
      <c r="AC22">
        <f t="shared" ca="1" si="20"/>
        <v>195.78404727406181</v>
      </c>
      <c r="AD22">
        <f t="shared" ca="1" si="20"/>
        <v>195.97929566214899</v>
      </c>
      <c r="AE22">
        <f t="shared" ca="1" si="20"/>
        <v>198.62262312409865</v>
      </c>
      <c r="AF22">
        <f t="shared" ca="1" si="20"/>
        <v>201.5559744018795</v>
      </c>
      <c r="AG22">
        <f t="shared" ca="1" si="20"/>
        <v>203.74737357120384</v>
      </c>
      <c r="AH22">
        <f t="shared" ca="1" si="20"/>
        <v>203.2216687271939</v>
      </c>
      <c r="AI22">
        <f t="shared" ca="1" si="20"/>
        <v>203.49502016967219</v>
      </c>
      <c r="AJ22">
        <f t="shared" ca="1" si="20"/>
        <v>202.62599907221863</v>
      </c>
      <c r="AK22">
        <f t="shared" ca="1" si="20"/>
        <v>206.3192766238466</v>
      </c>
      <c r="AL22">
        <f t="shared" ca="1" si="20"/>
        <v>208.02075334787375</v>
      </c>
      <c r="AM22">
        <f t="shared" ca="1" si="20"/>
        <v>212.7596868408709</v>
      </c>
      <c r="AN22">
        <f t="shared" ca="1" si="20"/>
        <v>208.28330598785354</v>
      </c>
      <c r="AO22">
        <f t="shared" ca="1" si="20"/>
        <v>211.56579525034047</v>
      </c>
      <c r="AP22">
        <f t="shared" ca="1" si="20"/>
        <v>210.25881301916644</v>
      </c>
      <c r="AQ22">
        <f t="shared" ca="1" si="20"/>
        <v>212.11893806272235</v>
      </c>
      <c r="AR22">
        <f t="shared" ca="1" si="20"/>
        <v>215.41275578107118</v>
      </c>
      <c r="AS22">
        <f t="shared" ca="1" si="20"/>
        <v>213.75151874893922</v>
      </c>
      <c r="AT22">
        <f t="shared" ca="1" si="20"/>
        <v>213.86907410746599</v>
      </c>
      <c r="AU22">
        <f t="shared" ca="1" si="20"/>
        <v>212.29253123980931</v>
      </c>
      <c r="AV22">
        <f t="shared" ca="1" si="20"/>
        <v>212.81785102204279</v>
      </c>
      <c r="AW22">
        <f t="shared" ca="1" si="20"/>
        <v>215.43651606950229</v>
      </c>
      <c r="AX22">
        <f t="shared" ca="1" si="20"/>
        <v>217.8783123140345</v>
      </c>
      <c r="AY22">
        <f t="shared" ca="1" si="20"/>
        <v>219.04938976407607</v>
      </c>
      <c r="AZ22">
        <f t="shared" ca="1" si="20"/>
        <v>217.50367458440732</v>
      </c>
      <c r="BA22">
        <f t="shared" ca="1" si="20"/>
        <v>217.88600958025489</v>
      </c>
      <c r="BB22">
        <f t="shared" ca="1" si="20"/>
        <v>221.54016967441524</v>
      </c>
      <c r="BC22">
        <f t="shared" ca="1" si="20"/>
        <v>231.37375487575517</v>
      </c>
      <c r="BD22">
        <f t="shared" ca="1" si="20"/>
        <v>230.62366884763415</v>
      </c>
      <c r="BE22">
        <f t="shared" ca="1" si="20"/>
        <v>221.96432068177131</v>
      </c>
      <c r="BF22">
        <f t="shared" ca="1" si="20"/>
        <v>222.61110345651295</v>
      </c>
      <c r="BG22">
        <f t="shared" ca="1" si="20"/>
        <v>225.73494694158202</v>
      </c>
      <c r="BH22">
        <f t="shared" ca="1" si="20"/>
        <v>220.46144017298144</v>
      </c>
      <c r="BI22">
        <f t="shared" ca="1" si="20"/>
        <v>223.59103208373381</v>
      </c>
      <c r="BJ22">
        <f t="shared" ca="1" si="20"/>
        <v>220.28054797167155</v>
      </c>
      <c r="BK22">
        <f t="shared" ca="1" si="20"/>
        <v>219.72294851759943</v>
      </c>
      <c r="BL22">
        <f t="shared" ca="1" si="20"/>
        <v>214.02735167191943</v>
      </c>
      <c r="BM22">
        <f t="shared" ca="1" si="20"/>
        <v>218.49492157761165</v>
      </c>
      <c r="BN22">
        <f t="shared" ca="1" si="20"/>
        <v>215.57307912765705</v>
      </c>
      <c r="BO22">
        <f t="shared" ca="1" si="20"/>
        <v>208.54467258112976</v>
      </c>
      <c r="BP22" s="12">
        <f t="shared" ca="1" si="3"/>
        <v>13.54467258112976</v>
      </c>
    </row>
    <row r="23" spans="7:68" x14ac:dyDescent="0.35">
      <c r="G23">
        <v>190.26</v>
      </c>
      <c r="H23">
        <f t="shared" ref="H23:BO23" ca="1" si="21">G23*(1+$C$4*$C$6+$C$5*SQRT($C$6)*_xlfn.NORM.S.INV(RAND()))</f>
        <v>188.29684183724086</v>
      </c>
      <c r="I23">
        <f t="shared" ca="1" si="21"/>
        <v>189.27679462063708</v>
      </c>
      <c r="J23">
        <f t="shared" ca="1" si="21"/>
        <v>189.58008676017613</v>
      </c>
      <c r="K23">
        <f t="shared" ca="1" si="21"/>
        <v>185.87504111949286</v>
      </c>
      <c r="L23">
        <f t="shared" ca="1" si="21"/>
        <v>181.40247214727358</v>
      </c>
      <c r="M23">
        <f t="shared" ca="1" si="21"/>
        <v>190.29846875431687</v>
      </c>
      <c r="N23">
        <f t="shared" ca="1" si="21"/>
        <v>194.13287134195198</v>
      </c>
      <c r="O23">
        <f t="shared" ca="1" si="21"/>
        <v>193.94699829132242</v>
      </c>
      <c r="P23">
        <f t="shared" ca="1" si="21"/>
        <v>197.53712151373651</v>
      </c>
      <c r="Q23">
        <f t="shared" ca="1" si="21"/>
        <v>197.90948604254251</v>
      </c>
      <c r="R23">
        <f t="shared" ca="1" si="21"/>
        <v>197.95229450643282</v>
      </c>
      <c r="S23">
        <f t="shared" ca="1" si="21"/>
        <v>194.61938005907768</v>
      </c>
      <c r="T23">
        <f t="shared" ca="1" si="21"/>
        <v>195.4874072733694</v>
      </c>
      <c r="U23">
        <f t="shared" ca="1" si="21"/>
        <v>196.26744110816645</v>
      </c>
      <c r="V23">
        <f t="shared" ca="1" si="21"/>
        <v>197.79765668976759</v>
      </c>
      <c r="W23">
        <f t="shared" ca="1" si="21"/>
        <v>192.18775459281792</v>
      </c>
      <c r="X23">
        <f t="shared" ca="1" si="21"/>
        <v>194.9567616410452</v>
      </c>
      <c r="Y23">
        <f t="shared" ca="1" si="21"/>
        <v>197.11993264370301</v>
      </c>
      <c r="Z23">
        <f t="shared" ca="1" si="21"/>
        <v>193.88180390441815</v>
      </c>
      <c r="AA23">
        <f t="shared" ca="1" si="21"/>
        <v>191.39179035017739</v>
      </c>
      <c r="AB23">
        <f t="shared" ca="1" si="21"/>
        <v>192.13121305726094</v>
      </c>
      <c r="AC23">
        <f t="shared" ca="1" si="21"/>
        <v>188.06528016675702</v>
      </c>
      <c r="AD23">
        <f t="shared" ca="1" si="21"/>
        <v>187.83096355770405</v>
      </c>
      <c r="AE23">
        <f t="shared" ca="1" si="21"/>
        <v>192.36902872819516</v>
      </c>
      <c r="AF23">
        <f t="shared" ca="1" si="21"/>
        <v>190.45125742465316</v>
      </c>
      <c r="AG23">
        <f t="shared" ca="1" si="21"/>
        <v>192.11268133380767</v>
      </c>
      <c r="AH23">
        <f t="shared" ca="1" si="21"/>
        <v>191.83138731610879</v>
      </c>
      <c r="AI23">
        <f t="shared" ca="1" si="21"/>
        <v>188.62468412349764</v>
      </c>
      <c r="AJ23">
        <f t="shared" ca="1" si="21"/>
        <v>185.40682146133997</v>
      </c>
      <c r="AK23">
        <f t="shared" ca="1" si="21"/>
        <v>184.65456013279277</v>
      </c>
      <c r="AL23">
        <f t="shared" ca="1" si="21"/>
        <v>178.27986532015225</v>
      </c>
      <c r="AM23">
        <f t="shared" ca="1" si="21"/>
        <v>180.43980124148999</v>
      </c>
      <c r="AN23">
        <f t="shared" ca="1" si="21"/>
        <v>179.4932276282868</v>
      </c>
      <c r="AO23">
        <f t="shared" ca="1" si="21"/>
        <v>175.04058995094377</v>
      </c>
      <c r="AP23">
        <f t="shared" ca="1" si="21"/>
        <v>177.50864364129421</v>
      </c>
      <c r="AQ23">
        <f t="shared" ca="1" si="21"/>
        <v>173.41371482489473</v>
      </c>
      <c r="AR23">
        <f t="shared" ca="1" si="21"/>
        <v>173.84404002203038</v>
      </c>
      <c r="AS23">
        <f t="shared" ca="1" si="21"/>
        <v>171.70750837108667</v>
      </c>
      <c r="AT23">
        <f t="shared" ca="1" si="21"/>
        <v>170.85742885378275</v>
      </c>
      <c r="AU23">
        <f t="shared" ca="1" si="21"/>
        <v>171.92391363751528</v>
      </c>
      <c r="AV23">
        <f t="shared" ca="1" si="21"/>
        <v>164.08764863202606</v>
      </c>
      <c r="AW23">
        <f t="shared" ca="1" si="21"/>
        <v>163.54459581210361</v>
      </c>
      <c r="AX23">
        <f t="shared" ca="1" si="21"/>
        <v>160.22866204692585</v>
      </c>
      <c r="AY23">
        <f t="shared" ca="1" si="21"/>
        <v>158.70461164435832</v>
      </c>
      <c r="AZ23">
        <f t="shared" ca="1" si="21"/>
        <v>158.81168601878412</v>
      </c>
      <c r="BA23">
        <f t="shared" ca="1" si="21"/>
        <v>157.21200395087934</v>
      </c>
      <c r="BB23">
        <f t="shared" ca="1" si="21"/>
        <v>154.90992100725595</v>
      </c>
      <c r="BC23">
        <f t="shared" ca="1" si="21"/>
        <v>152.94737701380674</v>
      </c>
      <c r="BD23">
        <f t="shared" ca="1" si="21"/>
        <v>150.09764364624516</v>
      </c>
      <c r="BE23">
        <f t="shared" ca="1" si="21"/>
        <v>145.99858479804999</v>
      </c>
      <c r="BF23">
        <f t="shared" ca="1" si="21"/>
        <v>145.47422367367852</v>
      </c>
      <c r="BG23">
        <f t="shared" ca="1" si="21"/>
        <v>145.06750765642852</v>
      </c>
      <c r="BH23">
        <f t="shared" ca="1" si="21"/>
        <v>143.32306237727127</v>
      </c>
      <c r="BI23">
        <f t="shared" ca="1" si="21"/>
        <v>135.97372777739972</v>
      </c>
      <c r="BJ23">
        <f t="shared" ca="1" si="21"/>
        <v>135.26761047949873</v>
      </c>
      <c r="BK23">
        <f t="shared" ca="1" si="21"/>
        <v>139.72989538433853</v>
      </c>
      <c r="BL23">
        <f t="shared" ca="1" si="21"/>
        <v>141.07842767252268</v>
      </c>
      <c r="BM23">
        <f t="shared" ca="1" si="21"/>
        <v>137.23721691508064</v>
      </c>
      <c r="BN23">
        <f t="shared" ca="1" si="21"/>
        <v>140.01083480707382</v>
      </c>
      <c r="BO23">
        <f t="shared" ca="1" si="21"/>
        <v>138.65636240664406</v>
      </c>
      <c r="BP23" s="12">
        <f t="shared" ca="1" si="3"/>
        <v>0</v>
      </c>
    </row>
    <row r="24" spans="7:68" x14ac:dyDescent="0.35">
      <c r="G24">
        <v>190.26</v>
      </c>
      <c r="H24">
        <f t="shared" ref="H24:BO24" ca="1" si="22">G24*(1+$C$4*$C$6+$C$5*SQRT($C$6)*_xlfn.NORM.S.INV(RAND()))</f>
        <v>185.45938344563024</v>
      </c>
      <c r="I24">
        <f t="shared" ca="1" si="22"/>
        <v>184.92682657628515</v>
      </c>
      <c r="J24">
        <f t="shared" ca="1" si="22"/>
        <v>186.80883180382807</v>
      </c>
      <c r="K24">
        <f t="shared" ca="1" si="22"/>
        <v>185.20755318445276</v>
      </c>
      <c r="L24">
        <f t="shared" ca="1" si="22"/>
        <v>180.86451500690279</v>
      </c>
      <c r="M24">
        <f t="shared" ca="1" si="22"/>
        <v>183.27963902740734</v>
      </c>
      <c r="N24">
        <f t="shared" ca="1" si="22"/>
        <v>189.06091509453381</v>
      </c>
      <c r="O24">
        <f t="shared" ca="1" si="22"/>
        <v>192.33454624313833</v>
      </c>
      <c r="P24">
        <f t="shared" ca="1" si="22"/>
        <v>191.43715682199601</v>
      </c>
      <c r="Q24">
        <f t="shared" ca="1" si="22"/>
        <v>189.34200289319966</v>
      </c>
      <c r="R24">
        <f t="shared" ca="1" si="22"/>
        <v>196.10482507628592</v>
      </c>
      <c r="S24">
        <f t="shared" ca="1" si="22"/>
        <v>200.85815047564043</v>
      </c>
      <c r="T24">
        <f t="shared" ca="1" si="22"/>
        <v>201.92692452967333</v>
      </c>
      <c r="U24">
        <f t="shared" ca="1" si="22"/>
        <v>203.65026114551645</v>
      </c>
      <c r="V24">
        <f t="shared" ca="1" si="22"/>
        <v>208.354385337699</v>
      </c>
      <c r="W24">
        <f t="shared" ca="1" si="22"/>
        <v>212.88916579766777</v>
      </c>
      <c r="X24">
        <f t="shared" ca="1" si="22"/>
        <v>216.17671382062767</v>
      </c>
      <c r="Y24">
        <f t="shared" ca="1" si="22"/>
        <v>217.87984453096752</v>
      </c>
      <c r="Z24">
        <f t="shared" ca="1" si="22"/>
        <v>220.73154333137225</v>
      </c>
      <c r="AA24">
        <f t="shared" ca="1" si="22"/>
        <v>220.85416517718872</v>
      </c>
      <c r="AB24">
        <f t="shared" ca="1" si="22"/>
        <v>222.06312672718542</v>
      </c>
      <c r="AC24">
        <f t="shared" ca="1" si="22"/>
        <v>234.01629609320838</v>
      </c>
      <c r="AD24">
        <f t="shared" ca="1" si="22"/>
        <v>233.75507420821509</v>
      </c>
      <c r="AE24">
        <f t="shared" ca="1" si="22"/>
        <v>234.41416589001219</v>
      </c>
      <c r="AF24">
        <f t="shared" ca="1" si="22"/>
        <v>234.01640943463863</v>
      </c>
      <c r="AG24">
        <f t="shared" ca="1" si="22"/>
        <v>231.45040669488151</v>
      </c>
      <c r="AH24">
        <f t="shared" ca="1" si="22"/>
        <v>236.90741309051444</v>
      </c>
      <c r="AI24">
        <f t="shared" ca="1" si="22"/>
        <v>238.12372820824436</v>
      </c>
      <c r="AJ24">
        <f t="shared" ca="1" si="22"/>
        <v>246.90088123163011</v>
      </c>
      <c r="AK24">
        <f t="shared" ca="1" si="22"/>
        <v>241.5725759207966</v>
      </c>
      <c r="AL24">
        <f t="shared" ca="1" si="22"/>
        <v>243.87760731221124</v>
      </c>
      <c r="AM24">
        <f t="shared" ca="1" si="22"/>
        <v>240.81507024826359</v>
      </c>
      <c r="AN24">
        <f t="shared" ca="1" si="22"/>
        <v>243.44631672570773</v>
      </c>
      <c r="AO24">
        <f t="shared" ca="1" si="22"/>
        <v>242.32993240685138</v>
      </c>
      <c r="AP24">
        <f t="shared" ca="1" si="22"/>
        <v>240.33814300657488</v>
      </c>
      <c r="AQ24">
        <f t="shared" ca="1" si="22"/>
        <v>235.46660245017185</v>
      </c>
      <c r="AR24">
        <f t="shared" ca="1" si="22"/>
        <v>240.58491138953383</v>
      </c>
      <c r="AS24">
        <f t="shared" ca="1" si="22"/>
        <v>234.561227148136</v>
      </c>
      <c r="AT24">
        <f t="shared" ca="1" si="22"/>
        <v>241.78699040603641</v>
      </c>
      <c r="AU24">
        <f t="shared" ca="1" si="22"/>
        <v>239.8608750880916</v>
      </c>
      <c r="AV24">
        <f t="shared" ca="1" si="22"/>
        <v>245.54903231465642</v>
      </c>
      <c r="AW24">
        <f t="shared" ca="1" si="22"/>
        <v>248.11085774949703</v>
      </c>
      <c r="AX24">
        <f t="shared" ca="1" si="22"/>
        <v>251.74578380454656</v>
      </c>
      <c r="AY24">
        <f t="shared" ca="1" si="22"/>
        <v>256.74881841978328</v>
      </c>
      <c r="AZ24">
        <f t="shared" ca="1" si="22"/>
        <v>263.23841532237554</v>
      </c>
      <c r="BA24">
        <f t="shared" ca="1" si="22"/>
        <v>266.30336749671983</v>
      </c>
      <c r="BB24">
        <f t="shared" ca="1" si="22"/>
        <v>268.34068121634266</v>
      </c>
      <c r="BC24">
        <f t="shared" ca="1" si="22"/>
        <v>265.1640965610955</v>
      </c>
      <c r="BD24">
        <f t="shared" ca="1" si="22"/>
        <v>263.94099600661167</v>
      </c>
      <c r="BE24">
        <f t="shared" ca="1" si="22"/>
        <v>263.53525273463305</v>
      </c>
      <c r="BF24">
        <f t="shared" ca="1" si="22"/>
        <v>273.78088114738136</v>
      </c>
      <c r="BG24">
        <f t="shared" ca="1" si="22"/>
        <v>271.46957768774951</v>
      </c>
      <c r="BH24">
        <f t="shared" ca="1" si="22"/>
        <v>285.0974776859041</v>
      </c>
      <c r="BI24">
        <f t="shared" ca="1" si="22"/>
        <v>291.09175103159095</v>
      </c>
      <c r="BJ24">
        <f t="shared" ca="1" si="22"/>
        <v>292.2300758779802</v>
      </c>
      <c r="BK24">
        <f t="shared" ca="1" si="22"/>
        <v>299.42888022633889</v>
      </c>
      <c r="BL24">
        <f t="shared" ca="1" si="22"/>
        <v>299.78043831436509</v>
      </c>
      <c r="BM24">
        <f t="shared" ca="1" si="22"/>
        <v>289.30022389024361</v>
      </c>
      <c r="BN24">
        <f t="shared" ca="1" si="22"/>
        <v>291.98529971058525</v>
      </c>
      <c r="BO24">
        <f t="shared" ca="1" si="22"/>
        <v>289.52500958732804</v>
      </c>
      <c r="BP24" s="12">
        <f t="shared" ca="1" si="3"/>
        <v>94.525009587328043</v>
      </c>
    </row>
    <row r="25" spans="7:68" x14ac:dyDescent="0.35">
      <c r="G25">
        <v>190.26</v>
      </c>
      <c r="H25">
        <f t="shared" ref="H25:BO25" ca="1" si="23">G25*(1+$C$4*$C$6+$C$5*SQRT($C$6)*_xlfn.NORM.S.INV(RAND()))</f>
        <v>191.8794036219262</v>
      </c>
      <c r="I25">
        <f t="shared" ca="1" si="23"/>
        <v>188.0560134538942</v>
      </c>
      <c r="J25">
        <f t="shared" ca="1" si="23"/>
        <v>182.52819342069884</v>
      </c>
      <c r="K25">
        <f t="shared" ca="1" si="23"/>
        <v>181.47641614278598</v>
      </c>
      <c r="L25">
        <f t="shared" ca="1" si="23"/>
        <v>183.34070926352078</v>
      </c>
      <c r="M25">
        <f t="shared" ca="1" si="23"/>
        <v>177.86948315452727</v>
      </c>
      <c r="N25">
        <f t="shared" ca="1" si="23"/>
        <v>182.7075285015087</v>
      </c>
      <c r="O25">
        <f t="shared" ca="1" si="23"/>
        <v>182.09302139273555</v>
      </c>
      <c r="P25">
        <f t="shared" ca="1" si="23"/>
        <v>177.47296125004635</v>
      </c>
      <c r="Q25">
        <f t="shared" ca="1" si="23"/>
        <v>174.23284566229592</v>
      </c>
      <c r="R25">
        <f t="shared" ca="1" si="23"/>
        <v>174.50904139381083</v>
      </c>
      <c r="S25">
        <f t="shared" ca="1" si="23"/>
        <v>174.96185323874721</v>
      </c>
      <c r="T25">
        <f t="shared" ca="1" si="23"/>
        <v>171.05964367796926</v>
      </c>
      <c r="U25">
        <f t="shared" ca="1" si="23"/>
        <v>174.63562312586973</v>
      </c>
      <c r="V25">
        <f t="shared" ca="1" si="23"/>
        <v>170.56689065594048</v>
      </c>
      <c r="W25">
        <f t="shared" ca="1" si="23"/>
        <v>170.64721775078641</v>
      </c>
      <c r="X25">
        <f t="shared" ca="1" si="23"/>
        <v>171.21083487161053</v>
      </c>
      <c r="Y25">
        <f t="shared" ca="1" si="23"/>
        <v>172.19123959731036</v>
      </c>
      <c r="Z25">
        <f t="shared" ca="1" si="23"/>
        <v>178.50094716720375</v>
      </c>
      <c r="AA25">
        <f t="shared" ca="1" si="23"/>
        <v>181.53635326421622</v>
      </c>
      <c r="AB25">
        <f t="shared" ca="1" si="23"/>
        <v>180.68513792091937</v>
      </c>
      <c r="AC25">
        <f t="shared" ca="1" si="23"/>
        <v>179.97739292803462</v>
      </c>
      <c r="AD25">
        <f t="shared" ca="1" si="23"/>
        <v>186.82336599029776</v>
      </c>
      <c r="AE25">
        <f t="shared" ca="1" si="23"/>
        <v>181.6721319531861</v>
      </c>
      <c r="AF25">
        <f t="shared" ca="1" si="23"/>
        <v>174.0797463392276</v>
      </c>
      <c r="AG25">
        <f t="shared" ca="1" si="23"/>
        <v>176.30374613192251</v>
      </c>
      <c r="AH25">
        <f t="shared" ca="1" si="23"/>
        <v>176.64070697327779</v>
      </c>
      <c r="AI25">
        <f t="shared" ca="1" si="23"/>
        <v>180.11786258470701</v>
      </c>
      <c r="AJ25">
        <f t="shared" ca="1" si="23"/>
        <v>180.58511796323614</v>
      </c>
      <c r="AK25">
        <f t="shared" ca="1" si="23"/>
        <v>181.71633648067171</v>
      </c>
      <c r="AL25">
        <f t="shared" ca="1" si="23"/>
        <v>177.86750188427769</v>
      </c>
      <c r="AM25">
        <f t="shared" ca="1" si="23"/>
        <v>173.45344688253491</v>
      </c>
      <c r="AN25">
        <f t="shared" ca="1" si="23"/>
        <v>171.42740412861468</v>
      </c>
      <c r="AO25">
        <f t="shared" ca="1" si="23"/>
        <v>166.09603428877293</v>
      </c>
      <c r="AP25">
        <f t="shared" ca="1" si="23"/>
        <v>168.38091838257228</v>
      </c>
      <c r="AQ25">
        <f t="shared" ca="1" si="23"/>
        <v>171.38567539312439</v>
      </c>
      <c r="AR25">
        <f t="shared" ca="1" si="23"/>
        <v>167.25888653207426</v>
      </c>
      <c r="AS25">
        <f t="shared" ca="1" si="23"/>
        <v>165.35941943421946</v>
      </c>
      <c r="AT25">
        <f t="shared" ca="1" si="23"/>
        <v>168.62156842860392</v>
      </c>
      <c r="AU25">
        <f t="shared" ca="1" si="23"/>
        <v>166.2318364106265</v>
      </c>
      <c r="AV25">
        <f t="shared" ca="1" si="23"/>
        <v>162.06445070855165</v>
      </c>
      <c r="AW25">
        <f t="shared" ca="1" si="23"/>
        <v>166.2128756318188</v>
      </c>
      <c r="AX25">
        <f t="shared" ca="1" si="23"/>
        <v>167.10267086125526</v>
      </c>
      <c r="AY25">
        <f t="shared" ca="1" si="23"/>
        <v>165.62620038629208</v>
      </c>
      <c r="AZ25">
        <f t="shared" ca="1" si="23"/>
        <v>165.6068683263376</v>
      </c>
      <c r="BA25">
        <f t="shared" ca="1" si="23"/>
        <v>159.39445993357481</v>
      </c>
      <c r="BB25">
        <f t="shared" ca="1" si="23"/>
        <v>159.99747296013552</v>
      </c>
      <c r="BC25">
        <f t="shared" ca="1" si="23"/>
        <v>158.63828477120643</v>
      </c>
      <c r="BD25">
        <f t="shared" ca="1" si="23"/>
        <v>158.65951404267255</v>
      </c>
      <c r="BE25">
        <f t="shared" ca="1" si="23"/>
        <v>157.42987219014199</v>
      </c>
      <c r="BF25">
        <f t="shared" ca="1" si="23"/>
        <v>161.33648935737784</v>
      </c>
      <c r="BG25">
        <f t="shared" ca="1" si="23"/>
        <v>162.15253562991214</v>
      </c>
      <c r="BH25">
        <f t="shared" ca="1" si="23"/>
        <v>161.0715368196733</v>
      </c>
      <c r="BI25">
        <f t="shared" ca="1" si="23"/>
        <v>160.05060926716286</v>
      </c>
      <c r="BJ25">
        <f t="shared" ca="1" si="23"/>
        <v>160.18267024668313</v>
      </c>
      <c r="BK25">
        <f t="shared" ca="1" si="23"/>
        <v>160.07951946297405</v>
      </c>
      <c r="BL25">
        <f t="shared" ca="1" si="23"/>
        <v>158.44396573103336</v>
      </c>
      <c r="BM25">
        <f t="shared" ca="1" si="23"/>
        <v>156.92715332022678</v>
      </c>
      <c r="BN25">
        <f t="shared" ca="1" si="23"/>
        <v>158.87165103857146</v>
      </c>
      <c r="BO25">
        <f t="shared" ca="1" si="23"/>
        <v>153.41796758574537</v>
      </c>
      <c r="BP25" s="12">
        <f t="shared" ca="1" si="3"/>
        <v>0</v>
      </c>
    </row>
    <row r="26" spans="7:68" x14ac:dyDescent="0.35">
      <c r="G26">
        <v>190.26</v>
      </c>
      <c r="H26">
        <f t="shared" ref="H26:BO26" ca="1" si="24">G26*(1+$C$4*$C$6+$C$5*SQRT($C$6)*_xlfn.NORM.S.INV(RAND()))</f>
        <v>192.35480751179247</v>
      </c>
      <c r="I26">
        <f t="shared" ca="1" si="24"/>
        <v>194.60426499746933</v>
      </c>
      <c r="J26">
        <f t="shared" ca="1" si="24"/>
        <v>200.42877291804899</v>
      </c>
      <c r="K26">
        <f t="shared" ca="1" si="24"/>
        <v>196.21313972456863</v>
      </c>
      <c r="L26">
        <f t="shared" ca="1" si="24"/>
        <v>192.63844568294562</v>
      </c>
      <c r="M26">
        <f t="shared" ca="1" si="24"/>
        <v>197.24799003611659</v>
      </c>
      <c r="N26">
        <f t="shared" ca="1" si="24"/>
        <v>201.6567490509961</v>
      </c>
      <c r="O26">
        <f t="shared" ca="1" si="24"/>
        <v>199.90418721804363</v>
      </c>
      <c r="P26">
        <f t="shared" ca="1" si="24"/>
        <v>203.59359793168133</v>
      </c>
      <c r="Q26">
        <f t="shared" ca="1" si="24"/>
        <v>198.93782926071867</v>
      </c>
      <c r="R26">
        <f t="shared" ca="1" si="24"/>
        <v>199.60132896677774</v>
      </c>
      <c r="S26">
        <f t="shared" ca="1" si="24"/>
        <v>198.87750757896214</v>
      </c>
      <c r="T26">
        <f t="shared" ca="1" si="24"/>
        <v>198.86294034764302</v>
      </c>
      <c r="U26">
        <f t="shared" ca="1" si="24"/>
        <v>199.65721011278143</v>
      </c>
      <c r="V26">
        <f t="shared" ca="1" si="24"/>
        <v>201.25709850844328</v>
      </c>
      <c r="W26">
        <f t="shared" ca="1" si="24"/>
        <v>199.90779396862456</v>
      </c>
      <c r="X26">
        <f t="shared" ca="1" si="24"/>
        <v>191.12806429781014</v>
      </c>
      <c r="Y26">
        <f t="shared" ca="1" si="24"/>
        <v>196.06173595795448</v>
      </c>
      <c r="Z26">
        <f t="shared" ca="1" si="24"/>
        <v>189.8658379649722</v>
      </c>
      <c r="AA26">
        <f t="shared" ca="1" si="24"/>
        <v>190.45176712271589</v>
      </c>
      <c r="AB26">
        <f t="shared" ca="1" si="24"/>
        <v>191.82263601820355</v>
      </c>
      <c r="AC26">
        <f t="shared" ca="1" si="24"/>
        <v>191.61728693841448</v>
      </c>
      <c r="AD26">
        <f t="shared" ca="1" si="24"/>
        <v>188.77549943140409</v>
      </c>
      <c r="AE26">
        <f t="shared" ca="1" si="24"/>
        <v>187.160765991522</v>
      </c>
      <c r="AF26">
        <f t="shared" ca="1" si="24"/>
        <v>185.54453860996267</v>
      </c>
      <c r="AG26">
        <f t="shared" ca="1" si="24"/>
        <v>184.63502880579702</v>
      </c>
      <c r="AH26">
        <f t="shared" ca="1" si="24"/>
        <v>181.96408983126909</v>
      </c>
      <c r="AI26">
        <f t="shared" ca="1" si="24"/>
        <v>178.54648974240644</v>
      </c>
      <c r="AJ26">
        <f t="shared" ca="1" si="24"/>
        <v>173.29860065663624</v>
      </c>
      <c r="AK26">
        <f t="shared" ca="1" si="24"/>
        <v>176.69584458439223</v>
      </c>
      <c r="AL26">
        <f t="shared" ca="1" si="24"/>
        <v>174.09958640113337</v>
      </c>
      <c r="AM26">
        <f t="shared" ca="1" si="24"/>
        <v>175.41351818193968</v>
      </c>
      <c r="AN26">
        <f t="shared" ca="1" si="24"/>
        <v>171.88270862443497</v>
      </c>
      <c r="AO26">
        <f t="shared" ca="1" si="24"/>
        <v>173.54847836641653</v>
      </c>
      <c r="AP26">
        <f t="shared" ca="1" si="24"/>
        <v>174.00269640715564</v>
      </c>
      <c r="AQ26">
        <f t="shared" ca="1" si="24"/>
        <v>172.89895127742241</v>
      </c>
      <c r="AR26">
        <f t="shared" ca="1" si="24"/>
        <v>176.50652671130581</v>
      </c>
      <c r="AS26">
        <f t="shared" ca="1" si="24"/>
        <v>177.69251048236947</v>
      </c>
      <c r="AT26">
        <f t="shared" ca="1" si="24"/>
        <v>178.5278114301486</v>
      </c>
      <c r="AU26">
        <f t="shared" ca="1" si="24"/>
        <v>183.37554661496213</v>
      </c>
      <c r="AV26">
        <f t="shared" ca="1" si="24"/>
        <v>186.30300069826163</v>
      </c>
      <c r="AW26">
        <f t="shared" ca="1" si="24"/>
        <v>184.25897237020075</v>
      </c>
      <c r="AX26">
        <f t="shared" ca="1" si="24"/>
        <v>188.10387115577382</v>
      </c>
      <c r="AY26">
        <f t="shared" ca="1" si="24"/>
        <v>188.47694781956488</v>
      </c>
      <c r="AZ26">
        <f t="shared" ca="1" si="24"/>
        <v>191.11117832933539</v>
      </c>
      <c r="BA26">
        <f t="shared" ca="1" si="24"/>
        <v>190.91590747667263</v>
      </c>
      <c r="BB26">
        <f t="shared" ca="1" si="24"/>
        <v>190.54344366935592</v>
      </c>
      <c r="BC26">
        <f t="shared" ca="1" si="24"/>
        <v>191.38465507813532</v>
      </c>
      <c r="BD26">
        <f t="shared" ca="1" si="24"/>
        <v>188.11129336440729</v>
      </c>
      <c r="BE26">
        <f t="shared" ca="1" si="24"/>
        <v>192.36961030549963</v>
      </c>
      <c r="BF26">
        <f t="shared" ca="1" si="24"/>
        <v>200.48309580660961</v>
      </c>
      <c r="BG26">
        <f t="shared" ca="1" si="24"/>
        <v>201.71614417699016</v>
      </c>
      <c r="BH26">
        <f t="shared" ca="1" si="24"/>
        <v>199.32925601039551</v>
      </c>
      <c r="BI26">
        <f t="shared" ca="1" si="24"/>
        <v>200.3291517373832</v>
      </c>
      <c r="BJ26">
        <f t="shared" ca="1" si="24"/>
        <v>200.32722022810177</v>
      </c>
      <c r="BK26">
        <f t="shared" ca="1" si="24"/>
        <v>201.2187810370709</v>
      </c>
      <c r="BL26">
        <f t="shared" ca="1" si="24"/>
        <v>197.27475524503342</v>
      </c>
      <c r="BM26">
        <f t="shared" ca="1" si="24"/>
        <v>194.02815700501424</v>
      </c>
      <c r="BN26">
        <f t="shared" ca="1" si="24"/>
        <v>193.07196970342207</v>
      </c>
      <c r="BO26">
        <f t="shared" ca="1" si="24"/>
        <v>196.52793717779775</v>
      </c>
      <c r="BP26" s="12">
        <f t="shared" ca="1" si="3"/>
        <v>1.5279371777977531</v>
      </c>
    </row>
    <row r="27" spans="7:68" x14ac:dyDescent="0.35">
      <c r="G27">
        <v>190.26</v>
      </c>
      <c r="H27">
        <f t="shared" ref="H27:BO27" ca="1" si="25">G27*(1+$C$4*$C$6+$C$5*SQRT($C$6)*_xlfn.NORM.S.INV(RAND()))</f>
        <v>191.2877072667751</v>
      </c>
      <c r="I27">
        <f t="shared" ca="1" si="25"/>
        <v>196.91077846966152</v>
      </c>
      <c r="J27">
        <f t="shared" ca="1" si="25"/>
        <v>200.6078114785729</v>
      </c>
      <c r="K27">
        <f t="shared" ca="1" si="25"/>
        <v>200.97158452826523</v>
      </c>
      <c r="L27">
        <f t="shared" ca="1" si="25"/>
        <v>196.95673992971459</v>
      </c>
      <c r="M27">
        <f t="shared" ca="1" si="25"/>
        <v>194.1128173793326</v>
      </c>
      <c r="N27">
        <f t="shared" ca="1" si="25"/>
        <v>195.71565180579486</v>
      </c>
      <c r="O27">
        <f t="shared" ca="1" si="25"/>
        <v>189.18120687795624</v>
      </c>
      <c r="P27">
        <f t="shared" ca="1" si="25"/>
        <v>184.45137789695613</v>
      </c>
      <c r="Q27">
        <f t="shared" ca="1" si="25"/>
        <v>185.09407554586522</v>
      </c>
      <c r="R27">
        <f t="shared" ca="1" si="25"/>
        <v>181.11434189148329</v>
      </c>
      <c r="S27">
        <f t="shared" ca="1" si="25"/>
        <v>180.49625653635835</v>
      </c>
      <c r="T27">
        <f t="shared" ca="1" si="25"/>
        <v>180.26160604646816</v>
      </c>
      <c r="U27">
        <f t="shared" ca="1" si="25"/>
        <v>179.62189978400818</v>
      </c>
      <c r="V27">
        <f t="shared" ca="1" si="25"/>
        <v>177.33332019893982</v>
      </c>
      <c r="W27">
        <f t="shared" ca="1" si="25"/>
        <v>169.5619914037261</v>
      </c>
      <c r="X27">
        <f t="shared" ca="1" si="25"/>
        <v>172.54175227538681</v>
      </c>
      <c r="Y27">
        <f t="shared" ca="1" si="25"/>
        <v>169.32328194292629</v>
      </c>
      <c r="Z27">
        <f t="shared" ca="1" si="25"/>
        <v>168.11789518061013</v>
      </c>
      <c r="AA27">
        <f t="shared" ca="1" si="25"/>
        <v>168.80982833177848</v>
      </c>
      <c r="AB27">
        <f t="shared" ca="1" si="25"/>
        <v>166.9103912245252</v>
      </c>
      <c r="AC27">
        <f t="shared" ca="1" si="25"/>
        <v>169.08467357402543</v>
      </c>
      <c r="AD27">
        <f t="shared" ca="1" si="25"/>
        <v>173.33450287662546</v>
      </c>
      <c r="AE27">
        <f t="shared" ca="1" si="25"/>
        <v>173.94678645186517</v>
      </c>
      <c r="AF27">
        <f t="shared" ca="1" si="25"/>
        <v>167.56136662582989</v>
      </c>
      <c r="AG27">
        <f t="shared" ca="1" si="25"/>
        <v>169.50193119993895</v>
      </c>
      <c r="AH27">
        <f t="shared" ca="1" si="25"/>
        <v>166.46279831186382</v>
      </c>
      <c r="AI27">
        <f t="shared" ca="1" si="25"/>
        <v>170.44682423260795</v>
      </c>
      <c r="AJ27">
        <f t="shared" ca="1" si="25"/>
        <v>175.74826847946855</v>
      </c>
      <c r="AK27">
        <f t="shared" ca="1" si="25"/>
        <v>177.2478862212605</v>
      </c>
      <c r="AL27">
        <f t="shared" ca="1" si="25"/>
        <v>174.43738987318824</v>
      </c>
      <c r="AM27">
        <f t="shared" ca="1" si="25"/>
        <v>172.32058751624743</v>
      </c>
      <c r="AN27">
        <f t="shared" ca="1" si="25"/>
        <v>174.58193132789702</v>
      </c>
      <c r="AO27">
        <f t="shared" ca="1" si="25"/>
        <v>172.32403996888257</v>
      </c>
      <c r="AP27">
        <f t="shared" ca="1" si="25"/>
        <v>175.72833579269459</v>
      </c>
      <c r="AQ27">
        <f t="shared" ca="1" si="25"/>
        <v>172.07212734031253</v>
      </c>
      <c r="AR27">
        <f t="shared" ca="1" si="25"/>
        <v>173.80492515866283</v>
      </c>
      <c r="AS27">
        <f t="shared" ca="1" si="25"/>
        <v>175.05598952055044</v>
      </c>
      <c r="AT27">
        <f t="shared" ca="1" si="25"/>
        <v>172.69176045392197</v>
      </c>
      <c r="AU27">
        <f t="shared" ca="1" si="25"/>
        <v>171.65917428522914</v>
      </c>
      <c r="AV27">
        <f t="shared" ca="1" si="25"/>
        <v>174.2552486059065</v>
      </c>
      <c r="AW27">
        <f t="shared" ca="1" si="25"/>
        <v>167.61189329889069</v>
      </c>
      <c r="AX27">
        <f t="shared" ca="1" si="25"/>
        <v>168.88856536070165</v>
      </c>
      <c r="AY27">
        <f t="shared" ca="1" si="25"/>
        <v>168.25248595339457</v>
      </c>
      <c r="AZ27">
        <f t="shared" ca="1" si="25"/>
        <v>174.54048073913839</v>
      </c>
      <c r="BA27">
        <f t="shared" ca="1" si="25"/>
        <v>172.26519951372285</v>
      </c>
      <c r="BB27">
        <f t="shared" ca="1" si="25"/>
        <v>171.09033456335737</v>
      </c>
      <c r="BC27">
        <f t="shared" ca="1" si="25"/>
        <v>170.40228681242988</v>
      </c>
      <c r="BD27">
        <f t="shared" ca="1" si="25"/>
        <v>164.7508300262879</v>
      </c>
      <c r="BE27">
        <f t="shared" ca="1" si="25"/>
        <v>167.16730069294829</v>
      </c>
      <c r="BF27">
        <f t="shared" ca="1" si="25"/>
        <v>165.00900588139825</v>
      </c>
      <c r="BG27">
        <f t="shared" ca="1" si="25"/>
        <v>169.33210114715217</v>
      </c>
      <c r="BH27">
        <f t="shared" ca="1" si="25"/>
        <v>175.94552743867357</v>
      </c>
      <c r="BI27">
        <f t="shared" ca="1" si="25"/>
        <v>171.36967963829267</v>
      </c>
      <c r="BJ27">
        <f t="shared" ca="1" si="25"/>
        <v>166.98227108665881</v>
      </c>
      <c r="BK27">
        <f t="shared" ca="1" si="25"/>
        <v>171.19023704130413</v>
      </c>
      <c r="BL27">
        <f t="shared" ca="1" si="25"/>
        <v>171.7603157888054</v>
      </c>
      <c r="BM27">
        <f t="shared" ca="1" si="25"/>
        <v>171.33350607892709</v>
      </c>
      <c r="BN27">
        <f t="shared" ca="1" si="25"/>
        <v>171.80351143033334</v>
      </c>
      <c r="BO27">
        <f t="shared" ca="1" si="25"/>
        <v>167.53388387099585</v>
      </c>
      <c r="BP27" s="12">
        <f t="shared" ca="1" si="3"/>
        <v>0</v>
      </c>
    </row>
    <row r="28" spans="7:68" x14ac:dyDescent="0.35">
      <c r="G28">
        <v>190.26</v>
      </c>
      <c r="H28">
        <f t="shared" ref="H28:BO28" ca="1" si="26">G28*(1+$C$4*$C$6+$C$5*SQRT($C$6)*_xlfn.NORM.S.INV(RAND()))</f>
        <v>189.24352629875693</v>
      </c>
      <c r="I28">
        <f t="shared" ca="1" si="26"/>
        <v>194.07164628429339</v>
      </c>
      <c r="J28">
        <f t="shared" ca="1" si="26"/>
        <v>192.85009193352133</v>
      </c>
      <c r="K28">
        <f t="shared" ca="1" si="26"/>
        <v>195.91599899405492</v>
      </c>
      <c r="L28">
        <f t="shared" ca="1" si="26"/>
        <v>189.27498867711145</v>
      </c>
      <c r="M28">
        <f t="shared" ca="1" si="26"/>
        <v>187.41958752431412</v>
      </c>
      <c r="N28">
        <f t="shared" ca="1" si="26"/>
        <v>187.14295907247828</v>
      </c>
      <c r="O28">
        <f t="shared" ca="1" si="26"/>
        <v>181.31558175859686</v>
      </c>
      <c r="P28">
        <f t="shared" ca="1" si="26"/>
        <v>187.53060740232698</v>
      </c>
      <c r="Q28">
        <f t="shared" ca="1" si="26"/>
        <v>189.01829051091474</v>
      </c>
      <c r="R28">
        <f t="shared" ca="1" si="26"/>
        <v>188.79362529750216</v>
      </c>
      <c r="S28">
        <f t="shared" ca="1" si="26"/>
        <v>188.88892470891349</v>
      </c>
      <c r="T28">
        <f t="shared" ca="1" si="26"/>
        <v>186.23000379126199</v>
      </c>
      <c r="U28">
        <f t="shared" ca="1" si="26"/>
        <v>183.66194287607451</v>
      </c>
      <c r="V28">
        <f t="shared" ca="1" si="26"/>
        <v>186.84604952273091</v>
      </c>
      <c r="W28">
        <f t="shared" ca="1" si="26"/>
        <v>194.60100194215553</v>
      </c>
      <c r="X28">
        <f t="shared" ca="1" si="26"/>
        <v>197.16366792328887</v>
      </c>
      <c r="Y28">
        <f t="shared" ca="1" si="26"/>
        <v>193.18040724753777</v>
      </c>
      <c r="Z28">
        <f t="shared" ca="1" si="26"/>
        <v>187.60679362477239</v>
      </c>
      <c r="AA28">
        <f t="shared" ca="1" si="26"/>
        <v>186.65712174108955</v>
      </c>
      <c r="AB28">
        <f t="shared" ca="1" si="26"/>
        <v>179.36658139568064</v>
      </c>
      <c r="AC28">
        <f t="shared" ca="1" si="26"/>
        <v>178.98142582907772</v>
      </c>
      <c r="AD28">
        <f t="shared" ca="1" si="26"/>
        <v>177.60556682257806</v>
      </c>
      <c r="AE28">
        <f t="shared" ca="1" si="26"/>
        <v>182.24489278876263</v>
      </c>
      <c r="AF28">
        <f t="shared" ca="1" si="26"/>
        <v>176.70043525070514</v>
      </c>
      <c r="AG28">
        <f t="shared" ca="1" si="26"/>
        <v>171.05494263997673</v>
      </c>
      <c r="AH28">
        <f t="shared" ca="1" si="26"/>
        <v>169.9850345629379</v>
      </c>
      <c r="AI28">
        <f t="shared" ca="1" si="26"/>
        <v>163.34466653951677</v>
      </c>
      <c r="AJ28">
        <f t="shared" ca="1" si="26"/>
        <v>167.7457339567419</v>
      </c>
      <c r="AK28">
        <f t="shared" ca="1" si="26"/>
        <v>161.86568180096245</v>
      </c>
      <c r="AL28">
        <f t="shared" ca="1" si="26"/>
        <v>159.81792576993564</v>
      </c>
      <c r="AM28">
        <f t="shared" ca="1" si="26"/>
        <v>159.03226866700825</v>
      </c>
      <c r="AN28">
        <f t="shared" ca="1" si="26"/>
        <v>163.43050108908182</v>
      </c>
      <c r="AO28">
        <f t="shared" ca="1" si="26"/>
        <v>158.34875692966691</v>
      </c>
      <c r="AP28">
        <f t="shared" ca="1" si="26"/>
        <v>159.35900218396961</v>
      </c>
      <c r="AQ28">
        <f t="shared" ca="1" si="26"/>
        <v>155.05415351918757</v>
      </c>
      <c r="AR28">
        <f t="shared" ca="1" si="26"/>
        <v>157.69729208206923</v>
      </c>
      <c r="AS28">
        <f t="shared" ca="1" si="26"/>
        <v>154.15339587178818</v>
      </c>
      <c r="AT28">
        <f t="shared" ca="1" si="26"/>
        <v>159.35376752210567</v>
      </c>
      <c r="AU28">
        <f t="shared" ca="1" si="26"/>
        <v>161.38684952193944</v>
      </c>
      <c r="AV28">
        <f t="shared" ca="1" si="26"/>
        <v>158.43098223392013</v>
      </c>
      <c r="AW28">
        <f t="shared" ca="1" si="26"/>
        <v>156.54646858832848</v>
      </c>
      <c r="AX28">
        <f t="shared" ca="1" si="26"/>
        <v>156.85531692328138</v>
      </c>
      <c r="AY28">
        <f t="shared" ca="1" si="26"/>
        <v>153.39745821260024</v>
      </c>
      <c r="AZ28">
        <f t="shared" ca="1" si="26"/>
        <v>151.75738176277</v>
      </c>
      <c r="BA28">
        <f t="shared" ca="1" si="26"/>
        <v>150.01543749408324</v>
      </c>
      <c r="BB28">
        <f t="shared" ca="1" si="26"/>
        <v>149.2024274393161</v>
      </c>
      <c r="BC28">
        <f t="shared" ca="1" si="26"/>
        <v>151.10593474938787</v>
      </c>
      <c r="BD28">
        <f t="shared" ca="1" si="26"/>
        <v>146.37219916538518</v>
      </c>
      <c r="BE28">
        <f t="shared" ca="1" si="26"/>
        <v>146.10052534230749</v>
      </c>
      <c r="BF28">
        <f t="shared" ca="1" si="26"/>
        <v>150.20776807146862</v>
      </c>
      <c r="BG28">
        <f t="shared" ca="1" si="26"/>
        <v>151.6151246458719</v>
      </c>
      <c r="BH28">
        <f t="shared" ca="1" si="26"/>
        <v>145.40980907363817</v>
      </c>
      <c r="BI28">
        <f t="shared" ca="1" si="26"/>
        <v>141.27471458549252</v>
      </c>
      <c r="BJ28">
        <f t="shared" ca="1" si="26"/>
        <v>142.08795409956724</v>
      </c>
      <c r="BK28">
        <f t="shared" ca="1" si="26"/>
        <v>140.17354107715096</v>
      </c>
      <c r="BL28">
        <f t="shared" ca="1" si="26"/>
        <v>142.85087877149786</v>
      </c>
      <c r="BM28">
        <f t="shared" ca="1" si="26"/>
        <v>145.30915294926805</v>
      </c>
      <c r="BN28">
        <f t="shared" ca="1" si="26"/>
        <v>145.13671350233415</v>
      </c>
      <c r="BO28">
        <f t="shared" ca="1" si="26"/>
        <v>143.51389786759327</v>
      </c>
      <c r="BP28" s="12">
        <f t="shared" ca="1" si="3"/>
        <v>0</v>
      </c>
    </row>
    <row r="29" spans="7:68" x14ac:dyDescent="0.35">
      <c r="G29">
        <v>190.26</v>
      </c>
      <c r="H29">
        <f t="shared" ref="H29:BO29" ca="1" si="27">G29*(1+$C$4*$C$6+$C$5*SQRT($C$6)*_xlfn.NORM.S.INV(RAND()))</f>
        <v>186.96932567335583</v>
      </c>
      <c r="I29">
        <f t="shared" ca="1" si="27"/>
        <v>185.03414548464937</v>
      </c>
      <c r="J29">
        <f t="shared" ca="1" si="27"/>
        <v>184.08918237635294</v>
      </c>
      <c r="K29">
        <f t="shared" ca="1" si="27"/>
        <v>177.57297170780711</v>
      </c>
      <c r="L29">
        <f t="shared" ca="1" si="27"/>
        <v>172.88103518586425</v>
      </c>
      <c r="M29">
        <f t="shared" ca="1" si="27"/>
        <v>163.09984347756784</v>
      </c>
      <c r="N29">
        <f t="shared" ca="1" si="27"/>
        <v>163.05141060156527</v>
      </c>
      <c r="O29">
        <f t="shared" ca="1" si="27"/>
        <v>156.5742394321471</v>
      </c>
      <c r="P29">
        <f t="shared" ca="1" si="27"/>
        <v>159.15282498651754</v>
      </c>
      <c r="Q29">
        <f t="shared" ca="1" si="27"/>
        <v>164.44057888419294</v>
      </c>
      <c r="R29">
        <f t="shared" ca="1" si="27"/>
        <v>162.79204832611327</v>
      </c>
      <c r="S29">
        <f t="shared" ca="1" si="27"/>
        <v>162.95000521178247</v>
      </c>
      <c r="T29">
        <f t="shared" ca="1" si="27"/>
        <v>161.7809732040852</v>
      </c>
      <c r="U29">
        <f t="shared" ca="1" si="27"/>
        <v>157.82796122745603</v>
      </c>
      <c r="V29">
        <f t="shared" ca="1" si="27"/>
        <v>160.14911137957802</v>
      </c>
      <c r="W29">
        <f t="shared" ca="1" si="27"/>
        <v>161.10881610060318</v>
      </c>
      <c r="X29">
        <f t="shared" ca="1" si="27"/>
        <v>163.92693987806248</v>
      </c>
      <c r="Y29">
        <f t="shared" ca="1" si="27"/>
        <v>164.5761845836993</v>
      </c>
      <c r="Z29">
        <f t="shared" ca="1" si="27"/>
        <v>165.05699548198714</v>
      </c>
      <c r="AA29">
        <f t="shared" ca="1" si="27"/>
        <v>168.20786162033536</v>
      </c>
      <c r="AB29">
        <f t="shared" ca="1" si="27"/>
        <v>171.0665379482615</v>
      </c>
      <c r="AC29">
        <f t="shared" ca="1" si="27"/>
        <v>166.10453161126068</v>
      </c>
      <c r="AD29">
        <f t="shared" ca="1" si="27"/>
        <v>170.32493473590884</v>
      </c>
      <c r="AE29">
        <f t="shared" ca="1" si="27"/>
        <v>166.0024848211109</v>
      </c>
      <c r="AF29">
        <f t="shared" ca="1" si="27"/>
        <v>165.35818344694997</v>
      </c>
      <c r="AG29">
        <f t="shared" ca="1" si="27"/>
        <v>165.4167857866054</v>
      </c>
      <c r="AH29">
        <f t="shared" ca="1" si="27"/>
        <v>168.72275407217734</v>
      </c>
      <c r="AI29">
        <f t="shared" ca="1" si="27"/>
        <v>165.05284252968957</v>
      </c>
      <c r="AJ29">
        <f t="shared" ca="1" si="27"/>
        <v>165.88813198038403</v>
      </c>
      <c r="AK29">
        <f t="shared" ca="1" si="27"/>
        <v>166.97541572254724</v>
      </c>
      <c r="AL29">
        <f t="shared" ca="1" si="27"/>
        <v>169.40412669072103</v>
      </c>
      <c r="AM29">
        <f t="shared" ca="1" si="27"/>
        <v>163.91957811076213</v>
      </c>
      <c r="AN29">
        <f t="shared" ca="1" si="27"/>
        <v>168.91310489271379</v>
      </c>
      <c r="AO29">
        <f t="shared" ca="1" si="27"/>
        <v>171.99167629731417</v>
      </c>
      <c r="AP29">
        <f t="shared" ca="1" si="27"/>
        <v>168.65767645321699</v>
      </c>
      <c r="AQ29">
        <f t="shared" ca="1" si="27"/>
        <v>168.213663366323</v>
      </c>
      <c r="AR29">
        <f t="shared" ca="1" si="27"/>
        <v>169.40432715533305</v>
      </c>
      <c r="AS29">
        <f t="shared" ca="1" si="27"/>
        <v>173.06676752729953</v>
      </c>
      <c r="AT29">
        <f t="shared" ca="1" si="27"/>
        <v>169.7099045033965</v>
      </c>
      <c r="AU29">
        <f t="shared" ca="1" si="27"/>
        <v>169.54923093988961</v>
      </c>
      <c r="AV29">
        <f t="shared" ca="1" si="27"/>
        <v>174.49533406595552</v>
      </c>
      <c r="AW29">
        <f t="shared" ca="1" si="27"/>
        <v>172.69325227707122</v>
      </c>
      <c r="AX29">
        <f t="shared" ca="1" si="27"/>
        <v>174.82604099953247</v>
      </c>
      <c r="AY29">
        <f t="shared" ca="1" si="27"/>
        <v>178.21204558395181</v>
      </c>
      <c r="AZ29">
        <f t="shared" ca="1" si="27"/>
        <v>180.21078609424467</v>
      </c>
      <c r="BA29">
        <f t="shared" ca="1" si="27"/>
        <v>181.87526979564313</v>
      </c>
      <c r="BB29">
        <f t="shared" ca="1" si="27"/>
        <v>185.04724974817313</v>
      </c>
      <c r="BC29">
        <f t="shared" ca="1" si="27"/>
        <v>190.59191710310583</v>
      </c>
      <c r="BD29">
        <f t="shared" ca="1" si="27"/>
        <v>193.26882781217611</v>
      </c>
      <c r="BE29">
        <f t="shared" ca="1" si="27"/>
        <v>192.21221229403403</v>
      </c>
      <c r="BF29">
        <f t="shared" ca="1" si="27"/>
        <v>194.05307290809455</v>
      </c>
      <c r="BG29">
        <f t="shared" ca="1" si="27"/>
        <v>188.71671435210894</v>
      </c>
      <c r="BH29">
        <f t="shared" ca="1" si="27"/>
        <v>183.80005064579237</v>
      </c>
      <c r="BI29">
        <f t="shared" ca="1" si="27"/>
        <v>185.97275569634974</v>
      </c>
      <c r="BJ29">
        <f t="shared" ca="1" si="27"/>
        <v>190.95410636568289</v>
      </c>
      <c r="BK29">
        <f t="shared" ca="1" si="27"/>
        <v>198.45807179413143</v>
      </c>
      <c r="BL29">
        <f t="shared" ca="1" si="27"/>
        <v>194.45882048091718</v>
      </c>
      <c r="BM29">
        <f t="shared" ca="1" si="27"/>
        <v>191.19761003623651</v>
      </c>
      <c r="BN29">
        <f t="shared" ca="1" si="27"/>
        <v>193.01254324710172</v>
      </c>
      <c r="BO29">
        <f t="shared" ca="1" si="27"/>
        <v>192.13047794347548</v>
      </c>
      <c r="BP29" s="12">
        <f t="shared" ca="1" si="3"/>
        <v>0</v>
      </c>
    </row>
    <row r="30" spans="7:68" x14ac:dyDescent="0.35">
      <c r="G30">
        <v>190.26</v>
      </c>
      <c r="H30">
        <f t="shared" ref="H30:BO30" ca="1" si="28">G30*(1+$C$4*$C$6+$C$5*SQRT($C$6)*_xlfn.NORM.S.INV(RAND()))</f>
        <v>187.60017308891764</v>
      </c>
      <c r="I30">
        <f t="shared" ca="1" si="28"/>
        <v>181.86398435740151</v>
      </c>
      <c r="J30">
        <f t="shared" ca="1" si="28"/>
        <v>181.91991312807517</v>
      </c>
      <c r="K30">
        <f t="shared" ca="1" si="28"/>
        <v>186.49597565025766</v>
      </c>
      <c r="L30">
        <f t="shared" ca="1" si="28"/>
        <v>187.47358837589599</v>
      </c>
      <c r="M30">
        <f t="shared" ca="1" si="28"/>
        <v>187.19460467468417</v>
      </c>
      <c r="N30">
        <f t="shared" ca="1" si="28"/>
        <v>186.45458856038451</v>
      </c>
      <c r="O30">
        <f t="shared" ca="1" si="28"/>
        <v>188.02074932767403</v>
      </c>
      <c r="P30">
        <f t="shared" ca="1" si="28"/>
        <v>188.22760667826648</v>
      </c>
      <c r="Q30">
        <f t="shared" ca="1" si="28"/>
        <v>194.27683014883556</v>
      </c>
      <c r="R30">
        <f t="shared" ca="1" si="28"/>
        <v>194.12994590970601</v>
      </c>
      <c r="S30">
        <f t="shared" ca="1" si="28"/>
        <v>196.07437928156085</v>
      </c>
      <c r="T30">
        <f t="shared" ca="1" si="28"/>
        <v>192.81928424694135</v>
      </c>
      <c r="U30">
        <f t="shared" ca="1" si="28"/>
        <v>188.57567551067893</v>
      </c>
      <c r="V30">
        <f t="shared" ca="1" si="28"/>
        <v>184.79648947486476</v>
      </c>
      <c r="W30">
        <f t="shared" ca="1" si="28"/>
        <v>184.57378210136363</v>
      </c>
      <c r="X30">
        <f t="shared" ca="1" si="28"/>
        <v>181.09796149435996</v>
      </c>
      <c r="Y30">
        <f t="shared" ca="1" si="28"/>
        <v>179.39918738611419</v>
      </c>
      <c r="Z30">
        <f t="shared" ca="1" si="28"/>
        <v>178.6541528085574</v>
      </c>
      <c r="AA30">
        <f t="shared" ca="1" si="28"/>
        <v>172.88594196096747</v>
      </c>
      <c r="AB30">
        <f t="shared" ca="1" si="28"/>
        <v>177.1003301595419</v>
      </c>
      <c r="AC30">
        <f t="shared" ca="1" si="28"/>
        <v>176.06819078859607</v>
      </c>
      <c r="AD30">
        <f t="shared" ca="1" si="28"/>
        <v>171.25885859027011</v>
      </c>
      <c r="AE30">
        <f t="shared" ca="1" si="28"/>
        <v>174.54562837084177</v>
      </c>
      <c r="AF30">
        <f t="shared" ca="1" si="28"/>
        <v>175.24122315250636</v>
      </c>
      <c r="AG30">
        <f t="shared" ca="1" si="28"/>
        <v>175.96910063139086</v>
      </c>
      <c r="AH30">
        <f t="shared" ca="1" si="28"/>
        <v>170.87687227147293</v>
      </c>
      <c r="AI30">
        <f t="shared" ca="1" si="28"/>
        <v>166.08252294917904</v>
      </c>
      <c r="AJ30">
        <f t="shared" ca="1" si="28"/>
        <v>167.41860687098134</v>
      </c>
      <c r="AK30">
        <f t="shared" ca="1" si="28"/>
        <v>171.73516995233098</v>
      </c>
      <c r="AL30">
        <f t="shared" ca="1" si="28"/>
        <v>170.70493102449623</v>
      </c>
      <c r="AM30">
        <f t="shared" ca="1" si="28"/>
        <v>166.60828265313606</v>
      </c>
      <c r="AN30">
        <f t="shared" ca="1" si="28"/>
        <v>164.61606120380054</v>
      </c>
      <c r="AO30">
        <f t="shared" ca="1" si="28"/>
        <v>162.87262233223862</v>
      </c>
      <c r="AP30">
        <f t="shared" ca="1" si="28"/>
        <v>169.41362029830682</v>
      </c>
      <c r="AQ30">
        <f t="shared" ca="1" si="28"/>
        <v>166.03961267805411</v>
      </c>
      <c r="AR30">
        <f t="shared" ca="1" si="28"/>
        <v>166.45893994650262</v>
      </c>
      <c r="AS30">
        <f t="shared" ca="1" si="28"/>
        <v>166.05371053104346</v>
      </c>
      <c r="AT30">
        <f t="shared" ca="1" si="28"/>
        <v>167.50024930860505</v>
      </c>
      <c r="AU30">
        <f t="shared" ca="1" si="28"/>
        <v>164.54850564322427</v>
      </c>
      <c r="AV30">
        <f t="shared" ca="1" si="28"/>
        <v>167.85723773984535</v>
      </c>
      <c r="AW30">
        <f t="shared" ca="1" si="28"/>
        <v>170.10873912968935</v>
      </c>
      <c r="AX30">
        <f t="shared" ca="1" si="28"/>
        <v>168.0179803613506</v>
      </c>
      <c r="AY30">
        <f t="shared" ca="1" si="28"/>
        <v>169.23282223424835</v>
      </c>
      <c r="AZ30">
        <f t="shared" ca="1" si="28"/>
        <v>168.84784572045396</v>
      </c>
      <c r="BA30">
        <f t="shared" ca="1" si="28"/>
        <v>170.13074846499663</v>
      </c>
      <c r="BB30">
        <f t="shared" ca="1" si="28"/>
        <v>174.04880539744238</v>
      </c>
      <c r="BC30">
        <f t="shared" ca="1" si="28"/>
        <v>179.07820068208986</v>
      </c>
      <c r="BD30">
        <f t="shared" ca="1" si="28"/>
        <v>178.83119953823299</v>
      </c>
      <c r="BE30">
        <f t="shared" ca="1" si="28"/>
        <v>175.23481753686625</v>
      </c>
      <c r="BF30">
        <f t="shared" ca="1" si="28"/>
        <v>170.63378229912567</v>
      </c>
      <c r="BG30">
        <f t="shared" ca="1" si="28"/>
        <v>172.15590477418135</v>
      </c>
      <c r="BH30">
        <f t="shared" ca="1" si="28"/>
        <v>167.63217652335231</v>
      </c>
      <c r="BI30">
        <f t="shared" ca="1" si="28"/>
        <v>168.17086035060737</v>
      </c>
      <c r="BJ30">
        <f t="shared" ca="1" si="28"/>
        <v>171.76822195167176</v>
      </c>
      <c r="BK30">
        <f t="shared" ca="1" si="28"/>
        <v>169.44818089983576</v>
      </c>
      <c r="BL30">
        <f t="shared" ca="1" si="28"/>
        <v>170.44162843501769</v>
      </c>
      <c r="BM30">
        <f t="shared" ca="1" si="28"/>
        <v>170.47051863956727</v>
      </c>
      <c r="BN30">
        <f t="shared" ca="1" si="28"/>
        <v>171.94354098637109</v>
      </c>
      <c r="BO30">
        <f t="shared" ca="1" si="28"/>
        <v>175.18975370020078</v>
      </c>
      <c r="BP30" s="12">
        <f t="shared" ca="1" si="3"/>
        <v>0</v>
      </c>
    </row>
    <row r="31" spans="7:68" x14ac:dyDescent="0.35">
      <c r="G31">
        <v>190.26</v>
      </c>
      <c r="H31">
        <f t="shared" ref="H31:BO31" ca="1" si="29">G31*(1+$C$4*$C$6+$C$5*SQRT($C$6)*_xlfn.NORM.S.INV(RAND()))</f>
        <v>190.15069983238794</v>
      </c>
      <c r="I31">
        <f t="shared" ca="1" si="29"/>
        <v>193.4958731557966</v>
      </c>
      <c r="J31">
        <f t="shared" ca="1" si="29"/>
        <v>189.79757319472924</v>
      </c>
      <c r="K31">
        <f t="shared" ca="1" si="29"/>
        <v>189.89466646907886</v>
      </c>
      <c r="L31">
        <f t="shared" ca="1" si="29"/>
        <v>188.57211765019599</v>
      </c>
      <c r="M31">
        <f t="shared" ca="1" si="29"/>
        <v>191.45628618242586</v>
      </c>
      <c r="N31">
        <f t="shared" ca="1" si="29"/>
        <v>193.05281067029483</v>
      </c>
      <c r="O31">
        <f t="shared" ca="1" si="29"/>
        <v>194.43166863641855</v>
      </c>
      <c r="P31">
        <f t="shared" ca="1" si="29"/>
        <v>194.43844782191508</v>
      </c>
      <c r="Q31">
        <f t="shared" ca="1" si="29"/>
        <v>194.59010769900476</v>
      </c>
      <c r="R31">
        <f t="shared" ca="1" si="29"/>
        <v>194.12985986020388</v>
      </c>
      <c r="S31">
        <f t="shared" ca="1" si="29"/>
        <v>192.6035404528983</v>
      </c>
      <c r="T31">
        <f t="shared" ca="1" si="29"/>
        <v>200.30352729726474</v>
      </c>
      <c r="U31">
        <f t="shared" ca="1" si="29"/>
        <v>196.01969241130959</v>
      </c>
      <c r="V31">
        <f t="shared" ca="1" si="29"/>
        <v>189.46941540373786</v>
      </c>
      <c r="W31">
        <f t="shared" ca="1" si="29"/>
        <v>192.67160633491085</v>
      </c>
      <c r="X31">
        <f t="shared" ca="1" si="29"/>
        <v>193.76869331655126</v>
      </c>
      <c r="Y31">
        <f t="shared" ca="1" si="29"/>
        <v>191.16071664180291</v>
      </c>
      <c r="Z31">
        <f t="shared" ca="1" si="29"/>
        <v>186.36125376123178</v>
      </c>
      <c r="AA31">
        <f t="shared" ca="1" si="29"/>
        <v>186.92160901463916</v>
      </c>
      <c r="AB31">
        <f t="shared" ca="1" si="29"/>
        <v>185.42012446104221</v>
      </c>
      <c r="AC31">
        <f t="shared" ca="1" si="29"/>
        <v>188.98898525378925</v>
      </c>
      <c r="AD31">
        <f t="shared" ca="1" si="29"/>
        <v>188.13185256665693</v>
      </c>
      <c r="AE31">
        <f t="shared" ca="1" si="29"/>
        <v>190.31465452071228</v>
      </c>
      <c r="AF31">
        <f t="shared" ca="1" si="29"/>
        <v>193.2502247651602</v>
      </c>
      <c r="AG31">
        <f t="shared" ca="1" si="29"/>
        <v>192.48137329325144</v>
      </c>
      <c r="AH31">
        <f t="shared" ca="1" si="29"/>
        <v>196.8076348442176</v>
      </c>
      <c r="AI31">
        <f t="shared" ca="1" si="29"/>
        <v>193.67380496568779</v>
      </c>
      <c r="AJ31">
        <f t="shared" ca="1" si="29"/>
        <v>190.12566704936586</v>
      </c>
      <c r="AK31">
        <f t="shared" ca="1" si="29"/>
        <v>199.06227452536413</v>
      </c>
      <c r="AL31">
        <f t="shared" ca="1" si="29"/>
        <v>197.9863873673203</v>
      </c>
      <c r="AM31">
        <f t="shared" ca="1" si="29"/>
        <v>202.57315851091028</v>
      </c>
      <c r="AN31">
        <f t="shared" ca="1" si="29"/>
        <v>198.55346301115145</v>
      </c>
      <c r="AO31">
        <f t="shared" ca="1" si="29"/>
        <v>201.25981828870871</v>
      </c>
      <c r="AP31">
        <f t="shared" ca="1" si="29"/>
        <v>205.19087713644416</v>
      </c>
      <c r="AQ31">
        <f t="shared" ca="1" si="29"/>
        <v>209.09862060042812</v>
      </c>
      <c r="AR31">
        <f t="shared" ca="1" si="29"/>
        <v>211.75947422651768</v>
      </c>
      <c r="AS31">
        <f t="shared" ca="1" si="29"/>
        <v>213.00989878640519</v>
      </c>
      <c r="AT31">
        <f t="shared" ca="1" si="29"/>
        <v>214.84308725345221</v>
      </c>
      <c r="AU31">
        <f t="shared" ca="1" si="29"/>
        <v>215.80623368623284</v>
      </c>
      <c r="AV31">
        <f t="shared" ca="1" si="29"/>
        <v>206.9825465198434</v>
      </c>
      <c r="AW31">
        <f t="shared" ca="1" si="29"/>
        <v>204.81677495748332</v>
      </c>
      <c r="AX31">
        <f t="shared" ca="1" si="29"/>
        <v>211.98142479854025</v>
      </c>
      <c r="AY31">
        <f t="shared" ca="1" si="29"/>
        <v>216.41680917625629</v>
      </c>
      <c r="AZ31">
        <f t="shared" ca="1" si="29"/>
        <v>220.46649175479649</v>
      </c>
      <c r="BA31">
        <f t="shared" ca="1" si="29"/>
        <v>215.31086052495206</v>
      </c>
      <c r="BB31">
        <f t="shared" ca="1" si="29"/>
        <v>219.87101693472482</v>
      </c>
      <c r="BC31">
        <f t="shared" ca="1" si="29"/>
        <v>217.70474623629789</v>
      </c>
      <c r="BD31">
        <f t="shared" ca="1" si="29"/>
        <v>212.90035284154462</v>
      </c>
      <c r="BE31">
        <f t="shared" ca="1" si="29"/>
        <v>212.02780489374274</v>
      </c>
      <c r="BF31">
        <f t="shared" ca="1" si="29"/>
        <v>208.31452261751014</v>
      </c>
      <c r="BG31">
        <f t="shared" ca="1" si="29"/>
        <v>210.20200893887736</v>
      </c>
      <c r="BH31">
        <f t="shared" ca="1" si="29"/>
        <v>209.91965494660784</v>
      </c>
      <c r="BI31">
        <f t="shared" ca="1" si="29"/>
        <v>207.71507814407209</v>
      </c>
      <c r="BJ31">
        <f t="shared" ca="1" si="29"/>
        <v>208.0864516570727</v>
      </c>
      <c r="BK31">
        <f t="shared" ca="1" si="29"/>
        <v>206.98936321374293</v>
      </c>
      <c r="BL31">
        <f t="shared" ca="1" si="29"/>
        <v>205.93774632411044</v>
      </c>
      <c r="BM31">
        <f t="shared" ca="1" si="29"/>
        <v>212.45286032256973</v>
      </c>
      <c r="BN31">
        <f t="shared" ca="1" si="29"/>
        <v>205.50984915396214</v>
      </c>
      <c r="BO31">
        <f t="shared" ca="1" si="29"/>
        <v>209.79866275999575</v>
      </c>
      <c r="BP31" s="12">
        <f t="shared" ca="1" si="3"/>
        <v>14.79866275999575</v>
      </c>
    </row>
    <row r="32" spans="7:68" x14ac:dyDescent="0.35">
      <c r="G32">
        <v>190.26</v>
      </c>
      <c r="H32">
        <f t="shared" ref="H32:BO32" ca="1" si="30">G32*(1+$C$4*$C$6+$C$5*SQRT($C$6)*_xlfn.NORM.S.INV(RAND()))</f>
        <v>193.02357272284667</v>
      </c>
      <c r="I32">
        <f t="shared" ca="1" si="30"/>
        <v>190.63087528740135</v>
      </c>
      <c r="J32">
        <f t="shared" ca="1" si="30"/>
        <v>192.59151512688396</v>
      </c>
      <c r="K32">
        <f t="shared" ca="1" si="30"/>
        <v>197.7634757280502</v>
      </c>
      <c r="L32">
        <f t="shared" ca="1" si="30"/>
        <v>208.87233192570221</v>
      </c>
      <c r="M32">
        <f t="shared" ca="1" si="30"/>
        <v>210.54056959910321</v>
      </c>
      <c r="N32">
        <f t="shared" ca="1" si="30"/>
        <v>211.62698201315146</v>
      </c>
      <c r="O32">
        <f t="shared" ca="1" si="30"/>
        <v>215.33713919093591</v>
      </c>
      <c r="P32">
        <f t="shared" ca="1" si="30"/>
        <v>207.76846746425122</v>
      </c>
      <c r="Q32">
        <f t="shared" ca="1" si="30"/>
        <v>211.22832322865787</v>
      </c>
      <c r="R32">
        <f t="shared" ca="1" si="30"/>
        <v>216.75117587586169</v>
      </c>
      <c r="S32">
        <f t="shared" ca="1" si="30"/>
        <v>217.64352323232092</v>
      </c>
      <c r="T32">
        <f t="shared" ca="1" si="30"/>
        <v>221.57290279063861</v>
      </c>
      <c r="U32">
        <f t="shared" ca="1" si="30"/>
        <v>220.90416933833993</v>
      </c>
      <c r="V32">
        <f t="shared" ca="1" si="30"/>
        <v>226.79353333685364</v>
      </c>
      <c r="W32">
        <f t="shared" ca="1" si="30"/>
        <v>234.1573923098249</v>
      </c>
      <c r="X32">
        <f t="shared" ca="1" si="30"/>
        <v>235.9865676071442</v>
      </c>
      <c r="Y32">
        <f t="shared" ca="1" si="30"/>
        <v>235.59031666686661</v>
      </c>
      <c r="Z32">
        <f t="shared" ca="1" si="30"/>
        <v>227.22908071877117</v>
      </c>
      <c r="AA32">
        <f t="shared" ca="1" si="30"/>
        <v>217.66429112507012</v>
      </c>
      <c r="AB32">
        <f t="shared" ca="1" si="30"/>
        <v>216.934875875811</v>
      </c>
      <c r="AC32">
        <f t="shared" ca="1" si="30"/>
        <v>222.67640798272856</v>
      </c>
      <c r="AD32">
        <f t="shared" ca="1" si="30"/>
        <v>220.43932943221077</v>
      </c>
      <c r="AE32">
        <f t="shared" ca="1" si="30"/>
        <v>215.06135388422405</v>
      </c>
      <c r="AF32">
        <f t="shared" ca="1" si="30"/>
        <v>210.99409684436844</v>
      </c>
      <c r="AG32">
        <f t="shared" ca="1" si="30"/>
        <v>212.32535653139277</v>
      </c>
      <c r="AH32">
        <f t="shared" ca="1" si="30"/>
        <v>209.62942688820075</v>
      </c>
      <c r="AI32">
        <f t="shared" ca="1" si="30"/>
        <v>206.49247721553004</v>
      </c>
      <c r="AJ32">
        <f t="shared" ca="1" si="30"/>
        <v>207.8029918540895</v>
      </c>
      <c r="AK32">
        <f t="shared" ca="1" si="30"/>
        <v>209.21327506823809</v>
      </c>
      <c r="AL32">
        <f t="shared" ca="1" si="30"/>
        <v>203.96202016501937</v>
      </c>
      <c r="AM32">
        <f t="shared" ca="1" si="30"/>
        <v>204.94295971686475</v>
      </c>
      <c r="AN32">
        <f t="shared" ca="1" si="30"/>
        <v>202.34060836317025</v>
      </c>
      <c r="AO32">
        <f t="shared" ca="1" si="30"/>
        <v>201.61344247250213</v>
      </c>
      <c r="AP32">
        <f t="shared" ca="1" si="30"/>
        <v>208.10413048598193</v>
      </c>
      <c r="AQ32">
        <f t="shared" ca="1" si="30"/>
        <v>206.65764028213579</v>
      </c>
      <c r="AR32">
        <f t="shared" ca="1" si="30"/>
        <v>201.16394616644581</v>
      </c>
      <c r="AS32">
        <f t="shared" ca="1" si="30"/>
        <v>202.57425969931435</v>
      </c>
      <c r="AT32">
        <f t="shared" ca="1" si="30"/>
        <v>201.46621428667785</v>
      </c>
      <c r="AU32">
        <f t="shared" ca="1" si="30"/>
        <v>204.48181644594595</v>
      </c>
      <c r="AV32">
        <f t="shared" ca="1" si="30"/>
        <v>197.38637686283613</v>
      </c>
      <c r="AW32">
        <f t="shared" ca="1" si="30"/>
        <v>198.83862528467435</v>
      </c>
      <c r="AX32">
        <f t="shared" ca="1" si="30"/>
        <v>201.6995464841896</v>
      </c>
      <c r="AY32">
        <f t="shared" ca="1" si="30"/>
        <v>203.35681839539609</v>
      </c>
      <c r="AZ32">
        <f t="shared" ca="1" si="30"/>
        <v>201.84267690455945</v>
      </c>
      <c r="BA32">
        <f t="shared" ca="1" si="30"/>
        <v>202.6878914321444</v>
      </c>
      <c r="BB32">
        <f t="shared" ca="1" si="30"/>
        <v>207.025079238524</v>
      </c>
      <c r="BC32">
        <f t="shared" ca="1" si="30"/>
        <v>203.42524593586825</v>
      </c>
      <c r="BD32">
        <f t="shared" ca="1" si="30"/>
        <v>204.23846022726838</v>
      </c>
      <c r="BE32">
        <f t="shared" ca="1" si="30"/>
        <v>208.69077976247996</v>
      </c>
      <c r="BF32">
        <f t="shared" ca="1" si="30"/>
        <v>201.89541994107077</v>
      </c>
      <c r="BG32">
        <f t="shared" ca="1" si="30"/>
        <v>195.45966126330893</v>
      </c>
      <c r="BH32">
        <f t="shared" ca="1" si="30"/>
        <v>192.80618923045074</v>
      </c>
      <c r="BI32">
        <f t="shared" ca="1" si="30"/>
        <v>195.03844673638386</v>
      </c>
      <c r="BJ32">
        <f t="shared" ca="1" si="30"/>
        <v>190.20224524513466</v>
      </c>
      <c r="BK32">
        <f t="shared" ca="1" si="30"/>
        <v>186.79784796344575</v>
      </c>
      <c r="BL32">
        <f t="shared" ca="1" si="30"/>
        <v>183.61641055828949</v>
      </c>
      <c r="BM32">
        <f t="shared" ca="1" si="30"/>
        <v>187.13379746411772</v>
      </c>
      <c r="BN32">
        <f t="shared" ca="1" si="30"/>
        <v>194.31317727829935</v>
      </c>
      <c r="BO32">
        <f t="shared" ca="1" si="30"/>
        <v>190.64144597024085</v>
      </c>
      <c r="BP32" s="12">
        <f t="shared" ca="1" si="3"/>
        <v>0</v>
      </c>
    </row>
    <row r="33" spans="7:68" x14ac:dyDescent="0.35">
      <c r="G33">
        <v>190.26</v>
      </c>
      <c r="H33">
        <f t="shared" ref="H33:BO33" ca="1" si="31">G33*(1+$C$4*$C$6+$C$5*SQRT($C$6)*_xlfn.NORM.S.INV(RAND()))</f>
        <v>191.67903359655264</v>
      </c>
      <c r="I33">
        <f t="shared" ca="1" si="31"/>
        <v>191.48314561182838</v>
      </c>
      <c r="J33">
        <f t="shared" ca="1" si="31"/>
        <v>187.39936934535524</v>
      </c>
      <c r="K33">
        <f t="shared" ca="1" si="31"/>
        <v>185.87436953578336</v>
      </c>
      <c r="L33">
        <f t="shared" ca="1" si="31"/>
        <v>183.75724819480598</v>
      </c>
      <c r="M33">
        <f t="shared" ca="1" si="31"/>
        <v>185.5551365589487</v>
      </c>
      <c r="N33">
        <f t="shared" ca="1" si="31"/>
        <v>188.8809194768381</v>
      </c>
      <c r="O33">
        <f t="shared" ca="1" si="31"/>
        <v>188.39573348931208</v>
      </c>
      <c r="P33">
        <f t="shared" ca="1" si="31"/>
        <v>185.1851779396101</v>
      </c>
      <c r="Q33">
        <f t="shared" ca="1" si="31"/>
        <v>191.17403019914087</v>
      </c>
      <c r="R33">
        <f t="shared" ca="1" si="31"/>
        <v>192.8113926875462</v>
      </c>
      <c r="S33">
        <f t="shared" ca="1" si="31"/>
        <v>193.56351558124055</v>
      </c>
      <c r="T33">
        <f t="shared" ca="1" si="31"/>
        <v>188.61044729343777</v>
      </c>
      <c r="U33">
        <f t="shared" ca="1" si="31"/>
        <v>192.45117736604939</v>
      </c>
      <c r="V33">
        <f t="shared" ca="1" si="31"/>
        <v>189.91797194702801</v>
      </c>
      <c r="W33">
        <f t="shared" ca="1" si="31"/>
        <v>185.10490683168848</v>
      </c>
      <c r="X33">
        <f t="shared" ca="1" si="31"/>
        <v>187.113884325649</v>
      </c>
      <c r="Y33">
        <f t="shared" ca="1" si="31"/>
        <v>187.77551524986745</v>
      </c>
      <c r="Z33">
        <f t="shared" ca="1" si="31"/>
        <v>191.11785784766505</v>
      </c>
      <c r="AA33">
        <f t="shared" ca="1" si="31"/>
        <v>192.90304179420193</v>
      </c>
      <c r="AB33">
        <f t="shared" ca="1" si="31"/>
        <v>193.9416931454827</v>
      </c>
      <c r="AC33">
        <f t="shared" ca="1" si="31"/>
        <v>195.46945549026955</v>
      </c>
      <c r="AD33">
        <f t="shared" ca="1" si="31"/>
        <v>194.10584969746557</v>
      </c>
      <c r="AE33">
        <f t="shared" ca="1" si="31"/>
        <v>205.67818042052039</v>
      </c>
      <c r="AF33">
        <f t="shared" ca="1" si="31"/>
        <v>209.50739471712475</v>
      </c>
      <c r="AG33">
        <f t="shared" ca="1" si="31"/>
        <v>211.38054829516093</v>
      </c>
      <c r="AH33">
        <f t="shared" ca="1" si="31"/>
        <v>210.86278488419458</v>
      </c>
      <c r="AI33">
        <f t="shared" ca="1" si="31"/>
        <v>213.24700859929396</v>
      </c>
      <c r="AJ33">
        <f t="shared" ca="1" si="31"/>
        <v>212.61677072230171</v>
      </c>
      <c r="AK33">
        <f t="shared" ca="1" si="31"/>
        <v>224.11849671547168</v>
      </c>
      <c r="AL33">
        <f t="shared" ca="1" si="31"/>
        <v>220.54532688574128</v>
      </c>
      <c r="AM33">
        <f t="shared" ca="1" si="31"/>
        <v>214.16996503888413</v>
      </c>
      <c r="AN33">
        <f t="shared" ca="1" si="31"/>
        <v>218.20498055923039</v>
      </c>
      <c r="AO33">
        <f t="shared" ca="1" si="31"/>
        <v>210.06853934827453</v>
      </c>
      <c r="AP33">
        <f t="shared" ca="1" si="31"/>
        <v>206.83207942735808</v>
      </c>
      <c r="AQ33">
        <f t="shared" ca="1" si="31"/>
        <v>203.30927718532075</v>
      </c>
      <c r="AR33">
        <f t="shared" ca="1" si="31"/>
        <v>199.18421110491732</v>
      </c>
      <c r="AS33">
        <f t="shared" ca="1" si="31"/>
        <v>197.17872791173323</v>
      </c>
      <c r="AT33">
        <f t="shared" ca="1" si="31"/>
        <v>194.66258502748883</v>
      </c>
      <c r="AU33">
        <f t="shared" ca="1" si="31"/>
        <v>198.89510973837855</v>
      </c>
      <c r="AV33">
        <f t="shared" ca="1" si="31"/>
        <v>196.95746795995498</v>
      </c>
      <c r="AW33">
        <f t="shared" ca="1" si="31"/>
        <v>198.40111325115802</v>
      </c>
      <c r="AX33">
        <f t="shared" ca="1" si="31"/>
        <v>192.19134439534835</v>
      </c>
      <c r="AY33">
        <f t="shared" ca="1" si="31"/>
        <v>187.17457392883369</v>
      </c>
      <c r="AZ33">
        <f t="shared" ca="1" si="31"/>
        <v>189.94931557542643</v>
      </c>
      <c r="BA33">
        <f t="shared" ca="1" si="31"/>
        <v>185.16531331415842</v>
      </c>
      <c r="BB33">
        <f t="shared" ca="1" si="31"/>
        <v>188.91521115075614</v>
      </c>
      <c r="BC33">
        <f t="shared" ca="1" si="31"/>
        <v>184.55817210408037</v>
      </c>
      <c r="BD33">
        <f t="shared" ca="1" si="31"/>
        <v>182.92276289715747</v>
      </c>
      <c r="BE33">
        <f t="shared" ca="1" si="31"/>
        <v>182.51449117426245</v>
      </c>
      <c r="BF33">
        <f t="shared" ca="1" si="31"/>
        <v>185.73145403915606</v>
      </c>
      <c r="BG33">
        <f t="shared" ca="1" si="31"/>
        <v>188.78179531346771</v>
      </c>
      <c r="BH33">
        <f t="shared" ca="1" si="31"/>
        <v>186.04283984726356</v>
      </c>
      <c r="BI33">
        <f t="shared" ca="1" si="31"/>
        <v>188.77383763959355</v>
      </c>
      <c r="BJ33">
        <f t="shared" ca="1" si="31"/>
        <v>192.10936369500143</v>
      </c>
      <c r="BK33">
        <f t="shared" ca="1" si="31"/>
        <v>194.54795448282127</v>
      </c>
      <c r="BL33">
        <f t="shared" ca="1" si="31"/>
        <v>193.7531734263022</v>
      </c>
      <c r="BM33">
        <f t="shared" ca="1" si="31"/>
        <v>195.94107539952861</v>
      </c>
      <c r="BN33">
        <f t="shared" ca="1" si="31"/>
        <v>196.58780457665611</v>
      </c>
      <c r="BO33">
        <f t="shared" ca="1" si="31"/>
        <v>192.31543788342356</v>
      </c>
      <c r="BP33" s="12">
        <f t="shared" ca="1" si="3"/>
        <v>0</v>
      </c>
    </row>
    <row r="34" spans="7:68" x14ac:dyDescent="0.35">
      <c r="G34">
        <v>190.26</v>
      </c>
      <c r="H34">
        <f t="shared" ref="H34:BO34" ca="1" si="32">G34*(1+$C$4*$C$6+$C$5*SQRT($C$6)*_xlfn.NORM.S.INV(RAND()))</f>
        <v>190.03266907537031</v>
      </c>
      <c r="I34">
        <f t="shared" ca="1" si="32"/>
        <v>186.54840672334259</v>
      </c>
      <c r="J34">
        <f t="shared" ca="1" si="32"/>
        <v>191.10446079139919</v>
      </c>
      <c r="K34">
        <f t="shared" ca="1" si="32"/>
        <v>191.56972856658783</v>
      </c>
      <c r="L34">
        <f t="shared" ca="1" si="32"/>
        <v>193.28879989421517</v>
      </c>
      <c r="M34">
        <f t="shared" ca="1" si="32"/>
        <v>197.14095695622331</v>
      </c>
      <c r="N34">
        <f t="shared" ca="1" si="32"/>
        <v>201.24074786215937</v>
      </c>
      <c r="O34">
        <f t="shared" ca="1" si="32"/>
        <v>195.35792739402223</v>
      </c>
      <c r="P34">
        <f t="shared" ca="1" si="32"/>
        <v>192.3436718536779</v>
      </c>
      <c r="Q34">
        <f t="shared" ca="1" si="32"/>
        <v>196.86699588794517</v>
      </c>
      <c r="R34">
        <f t="shared" ca="1" si="32"/>
        <v>202.7328137318035</v>
      </c>
      <c r="S34">
        <f t="shared" ca="1" si="32"/>
        <v>203.02086314829509</v>
      </c>
      <c r="T34">
        <f t="shared" ca="1" si="32"/>
        <v>197.2688915708539</v>
      </c>
      <c r="U34">
        <f t="shared" ca="1" si="32"/>
        <v>200.77703430147972</v>
      </c>
      <c r="V34">
        <f t="shared" ca="1" si="32"/>
        <v>201.18876768956818</v>
      </c>
      <c r="W34">
        <f t="shared" ca="1" si="32"/>
        <v>202.62180592684064</v>
      </c>
      <c r="X34">
        <f t="shared" ca="1" si="32"/>
        <v>205.84638324780073</v>
      </c>
      <c r="Y34">
        <f t="shared" ca="1" si="32"/>
        <v>200.86835522398016</v>
      </c>
      <c r="Z34">
        <f t="shared" ca="1" si="32"/>
        <v>199.70209102029114</v>
      </c>
      <c r="AA34">
        <f t="shared" ca="1" si="32"/>
        <v>203.49133445377075</v>
      </c>
      <c r="AB34">
        <f t="shared" ca="1" si="32"/>
        <v>211.21860517388504</v>
      </c>
      <c r="AC34">
        <f t="shared" ca="1" si="32"/>
        <v>210.73686668109212</v>
      </c>
      <c r="AD34">
        <f t="shared" ca="1" si="32"/>
        <v>213.97882152193623</v>
      </c>
      <c r="AE34">
        <f t="shared" ca="1" si="32"/>
        <v>210.74001514402235</v>
      </c>
      <c r="AF34">
        <f t="shared" ca="1" si="32"/>
        <v>212.22181240536415</v>
      </c>
      <c r="AG34">
        <f t="shared" ca="1" si="32"/>
        <v>208.34496263933093</v>
      </c>
      <c r="AH34">
        <f t="shared" ca="1" si="32"/>
        <v>207.87738176627545</v>
      </c>
      <c r="AI34">
        <f t="shared" ca="1" si="32"/>
        <v>212.61698385159963</v>
      </c>
      <c r="AJ34">
        <f t="shared" ca="1" si="32"/>
        <v>215.14621050936461</v>
      </c>
      <c r="AK34">
        <f t="shared" ca="1" si="32"/>
        <v>214.54985635877341</v>
      </c>
      <c r="AL34">
        <f t="shared" ca="1" si="32"/>
        <v>216.61378833605625</v>
      </c>
      <c r="AM34">
        <f t="shared" ca="1" si="32"/>
        <v>213.55953648136528</v>
      </c>
      <c r="AN34">
        <f t="shared" ca="1" si="32"/>
        <v>214.83521295006204</v>
      </c>
      <c r="AO34">
        <f t="shared" ca="1" si="32"/>
        <v>213.74149111284808</v>
      </c>
      <c r="AP34">
        <f t="shared" ca="1" si="32"/>
        <v>214.27504438212151</v>
      </c>
      <c r="AQ34">
        <f t="shared" ca="1" si="32"/>
        <v>212.44832128655543</v>
      </c>
      <c r="AR34">
        <f t="shared" ca="1" si="32"/>
        <v>210.34201495154832</v>
      </c>
      <c r="AS34">
        <f t="shared" ca="1" si="32"/>
        <v>212.92621047935114</v>
      </c>
      <c r="AT34">
        <f t="shared" ca="1" si="32"/>
        <v>223.26194745443667</v>
      </c>
      <c r="AU34">
        <f t="shared" ca="1" si="32"/>
        <v>217.99242735945973</v>
      </c>
      <c r="AV34">
        <f t="shared" ca="1" si="32"/>
        <v>216.8264948702496</v>
      </c>
      <c r="AW34">
        <f t="shared" ca="1" si="32"/>
        <v>218.40744881593307</v>
      </c>
      <c r="AX34">
        <f t="shared" ca="1" si="32"/>
        <v>222.44799084591239</v>
      </c>
      <c r="AY34">
        <f t="shared" ca="1" si="32"/>
        <v>221.71325065880384</v>
      </c>
      <c r="AZ34">
        <f t="shared" ca="1" si="32"/>
        <v>222.38593178020415</v>
      </c>
      <c r="BA34">
        <f t="shared" ca="1" si="32"/>
        <v>221.54689292622524</v>
      </c>
      <c r="BB34">
        <f t="shared" ca="1" si="32"/>
        <v>225.95005033212871</v>
      </c>
      <c r="BC34">
        <f t="shared" ca="1" si="32"/>
        <v>213.09055192269295</v>
      </c>
      <c r="BD34">
        <f t="shared" ca="1" si="32"/>
        <v>206.66524662287179</v>
      </c>
      <c r="BE34">
        <f t="shared" ca="1" si="32"/>
        <v>215.03828971962574</v>
      </c>
      <c r="BF34">
        <f t="shared" ca="1" si="32"/>
        <v>215.73824200308593</v>
      </c>
      <c r="BG34">
        <f t="shared" ca="1" si="32"/>
        <v>212.92297169335748</v>
      </c>
      <c r="BH34">
        <f t="shared" ca="1" si="32"/>
        <v>215.40450274521331</v>
      </c>
      <c r="BI34">
        <f t="shared" ca="1" si="32"/>
        <v>215.65025475092031</v>
      </c>
      <c r="BJ34">
        <f t="shared" ca="1" si="32"/>
        <v>211.84872146994786</v>
      </c>
      <c r="BK34">
        <f t="shared" ca="1" si="32"/>
        <v>212.62039095538665</v>
      </c>
      <c r="BL34">
        <f t="shared" ca="1" si="32"/>
        <v>213.4579016717218</v>
      </c>
      <c r="BM34">
        <f t="shared" ca="1" si="32"/>
        <v>212.14952252610161</v>
      </c>
      <c r="BN34">
        <f t="shared" ca="1" si="32"/>
        <v>217.76116649083127</v>
      </c>
      <c r="BO34">
        <f t="shared" ca="1" si="32"/>
        <v>218.62888855996374</v>
      </c>
      <c r="BP34" s="12">
        <f t="shared" ca="1" si="3"/>
        <v>23.628888559963741</v>
      </c>
    </row>
    <row r="35" spans="7:68" x14ac:dyDescent="0.35">
      <c r="G35">
        <v>190.26</v>
      </c>
      <c r="H35">
        <f t="shared" ref="H35:BO35" ca="1" si="33">G35*(1+$C$4*$C$6+$C$5*SQRT($C$6)*_xlfn.NORM.S.INV(RAND()))</f>
        <v>192.83558107698974</v>
      </c>
      <c r="I35">
        <f t="shared" ca="1" si="33"/>
        <v>190.99745520148107</v>
      </c>
      <c r="J35">
        <f t="shared" ca="1" si="33"/>
        <v>186.52101372560048</v>
      </c>
      <c r="K35">
        <f t="shared" ca="1" si="33"/>
        <v>183.13031611034617</v>
      </c>
      <c r="L35">
        <f t="shared" ca="1" si="33"/>
        <v>179.53180320365971</v>
      </c>
      <c r="M35">
        <f t="shared" ca="1" si="33"/>
        <v>178.44341653678165</v>
      </c>
      <c r="N35">
        <f t="shared" ca="1" si="33"/>
        <v>177.94394494166249</v>
      </c>
      <c r="O35">
        <f t="shared" ca="1" si="33"/>
        <v>173.07541668132004</v>
      </c>
      <c r="P35">
        <f t="shared" ca="1" si="33"/>
        <v>176.62602883901951</v>
      </c>
      <c r="Q35">
        <f t="shared" ca="1" si="33"/>
        <v>176.10565305571683</v>
      </c>
      <c r="R35">
        <f t="shared" ca="1" si="33"/>
        <v>180.43613327610265</v>
      </c>
      <c r="S35">
        <f t="shared" ca="1" si="33"/>
        <v>181.97409347406776</v>
      </c>
      <c r="T35">
        <f t="shared" ca="1" si="33"/>
        <v>179.03151691147181</v>
      </c>
      <c r="U35">
        <f t="shared" ca="1" si="33"/>
        <v>184.76147312401147</v>
      </c>
      <c r="V35">
        <f t="shared" ca="1" si="33"/>
        <v>187.87622605799157</v>
      </c>
      <c r="W35">
        <f t="shared" ca="1" si="33"/>
        <v>185.59913828355189</v>
      </c>
      <c r="X35">
        <f t="shared" ca="1" si="33"/>
        <v>190.907067199479</v>
      </c>
      <c r="Y35">
        <f t="shared" ca="1" si="33"/>
        <v>194.33261634766055</v>
      </c>
      <c r="Z35">
        <f t="shared" ca="1" si="33"/>
        <v>197.05155853546378</v>
      </c>
      <c r="AA35">
        <f t="shared" ca="1" si="33"/>
        <v>194.49115879604904</v>
      </c>
      <c r="AB35">
        <f t="shared" ca="1" si="33"/>
        <v>200.04628737142593</v>
      </c>
      <c r="AC35">
        <f t="shared" ca="1" si="33"/>
        <v>196.81205137370205</v>
      </c>
      <c r="AD35">
        <f t="shared" ca="1" si="33"/>
        <v>200.74090437868148</v>
      </c>
      <c r="AE35">
        <f t="shared" ca="1" si="33"/>
        <v>193.05168657055373</v>
      </c>
      <c r="AF35">
        <f t="shared" ca="1" si="33"/>
        <v>193.63325674343511</v>
      </c>
      <c r="AG35">
        <f t="shared" ca="1" si="33"/>
        <v>196.50789536744429</v>
      </c>
      <c r="AH35">
        <f t="shared" ca="1" si="33"/>
        <v>196.65277856018312</v>
      </c>
      <c r="AI35">
        <f t="shared" ca="1" si="33"/>
        <v>201.27335147070917</v>
      </c>
      <c r="AJ35">
        <f t="shared" ca="1" si="33"/>
        <v>196.46513537673283</v>
      </c>
      <c r="AK35">
        <f t="shared" ca="1" si="33"/>
        <v>190.53787053533</v>
      </c>
      <c r="AL35">
        <f t="shared" ca="1" si="33"/>
        <v>190.05743700331229</v>
      </c>
      <c r="AM35">
        <f t="shared" ca="1" si="33"/>
        <v>189.34857859545207</v>
      </c>
      <c r="AN35">
        <f t="shared" ca="1" si="33"/>
        <v>191.85311724686787</v>
      </c>
      <c r="AO35">
        <f t="shared" ca="1" si="33"/>
        <v>198.18508175667623</v>
      </c>
      <c r="AP35">
        <f t="shared" ca="1" si="33"/>
        <v>195.93492409360934</v>
      </c>
      <c r="AQ35">
        <f t="shared" ca="1" si="33"/>
        <v>196.39462214382556</v>
      </c>
      <c r="AR35">
        <f t="shared" ca="1" si="33"/>
        <v>198.30183544659113</v>
      </c>
      <c r="AS35">
        <f t="shared" ca="1" si="33"/>
        <v>199.43395859186242</v>
      </c>
      <c r="AT35">
        <f t="shared" ca="1" si="33"/>
        <v>196.93599749972554</v>
      </c>
      <c r="AU35">
        <f t="shared" ca="1" si="33"/>
        <v>200.87271340544345</v>
      </c>
      <c r="AV35">
        <f t="shared" ca="1" si="33"/>
        <v>198.74974758781622</v>
      </c>
      <c r="AW35">
        <f t="shared" ca="1" si="33"/>
        <v>196.72815151628424</v>
      </c>
      <c r="AX35">
        <f t="shared" ca="1" si="33"/>
        <v>203.24373863929702</v>
      </c>
      <c r="AY35">
        <f t="shared" ca="1" si="33"/>
        <v>202.08642727428912</v>
      </c>
      <c r="AZ35">
        <f t="shared" ca="1" si="33"/>
        <v>210.2824965728777</v>
      </c>
      <c r="BA35">
        <f t="shared" ca="1" si="33"/>
        <v>211.72539586731472</v>
      </c>
      <c r="BB35">
        <f t="shared" ca="1" si="33"/>
        <v>209.36685755083451</v>
      </c>
      <c r="BC35">
        <f t="shared" ca="1" si="33"/>
        <v>212.76974773620501</v>
      </c>
      <c r="BD35">
        <f t="shared" ca="1" si="33"/>
        <v>208.14643493908224</v>
      </c>
      <c r="BE35">
        <f t="shared" ca="1" si="33"/>
        <v>211.56180467806317</v>
      </c>
      <c r="BF35">
        <f t="shared" ca="1" si="33"/>
        <v>204.53951951185283</v>
      </c>
      <c r="BG35">
        <f t="shared" ca="1" si="33"/>
        <v>199.83486950213086</v>
      </c>
      <c r="BH35">
        <f t="shared" ca="1" si="33"/>
        <v>199.39830738793054</v>
      </c>
      <c r="BI35">
        <f t="shared" ca="1" si="33"/>
        <v>195.91571178228676</v>
      </c>
      <c r="BJ35">
        <f t="shared" ca="1" si="33"/>
        <v>197.91110551997207</v>
      </c>
      <c r="BK35">
        <f t="shared" ca="1" si="33"/>
        <v>201.57611142016654</v>
      </c>
      <c r="BL35">
        <f t="shared" ca="1" si="33"/>
        <v>207.77061470076768</v>
      </c>
      <c r="BM35">
        <f t="shared" ca="1" si="33"/>
        <v>208.85808827211358</v>
      </c>
      <c r="BN35">
        <f t="shared" ca="1" si="33"/>
        <v>211.38755817167177</v>
      </c>
      <c r="BO35">
        <f t="shared" ca="1" si="33"/>
        <v>219.03557812111347</v>
      </c>
      <c r="BP35" s="12">
        <f t="shared" ca="1" si="3"/>
        <v>24.035578121113474</v>
      </c>
    </row>
    <row r="36" spans="7:68" x14ac:dyDescent="0.35">
      <c r="G36">
        <v>190.26</v>
      </c>
      <c r="H36">
        <f t="shared" ref="H36:BO36" ca="1" si="34">G36*(1+$C$4*$C$6+$C$5*SQRT($C$6)*_xlfn.NORM.S.INV(RAND()))</f>
        <v>190.17552073558116</v>
      </c>
      <c r="I36">
        <f t="shared" ca="1" si="34"/>
        <v>187.43081468549519</v>
      </c>
      <c r="J36">
        <f t="shared" ca="1" si="34"/>
        <v>187.02755030569296</v>
      </c>
      <c r="K36">
        <f t="shared" ca="1" si="34"/>
        <v>185.67142243666663</v>
      </c>
      <c r="L36">
        <f t="shared" ca="1" si="34"/>
        <v>182.62107128313079</v>
      </c>
      <c r="M36">
        <f t="shared" ca="1" si="34"/>
        <v>174.93602798854923</v>
      </c>
      <c r="N36">
        <f t="shared" ca="1" si="34"/>
        <v>171.2121646039968</v>
      </c>
      <c r="O36">
        <f t="shared" ca="1" si="34"/>
        <v>174.26227109381028</v>
      </c>
      <c r="P36">
        <f t="shared" ca="1" si="34"/>
        <v>177.34305075320245</v>
      </c>
      <c r="Q36">
        <f t="shared" ca="1" si="34"/>
        <v>178.70504446642758</v>
      </c>
      <c r="R36">
        <f t="shared" ca="1" si="34"/>
        <v>176.29136662317364</v>
      </c>
      <c r="S36">
        <f t="shared" ca="1" si="34"/>
        <v>178.91823467518941</v>
      </c>
      <c r="T36">
        <f t="shared" ca="1" si="34"/>
        <v>176.32212165577931</v>
      </c>
      <c r="U36">
        <f t="shared" ca="1" si="34"/>
        <v>173.68094049989651</v>
      </c>
      <c r="V36">
        <f t="shared" ca="1" si="34"/>
        <v>170.95316917705307</v>
      </c>
      <c r="W36">
        <f t="shared" ca="1" si="34"/>
        <v>174.73635297208142</v>
      </c>
      <c r="X36">
        <f t="shared" ca="1" si="34"/>
        <v>170.39565622273528</v>
      </c>
      <c r="Y36">
        <f t="shared" ca="1" si="34"/>
        <v>164.4283994588055</v>
      </c>
      <c r="Z36">
        <f t="shared" ca="1" si="34"/>
        <v>166.02018400367794</v>
      </c>
      <c r="AA36">
        <f t="shared" ca="1" si="34"/>
        <v>163.89468539510918</v>
      </c>
      <c r="AB36">
        <f t="shared" ca="1" si="34"/>
        <v>164.02946577620096</v>
      </c>
      <c r="AC36">
        <f t="shared" ca="1" si="34"/>
        <v>161.05398884830547</v>
      </c>
      <c r="AD36">
        <f t="shared" ca="1" si="34"/>
        <v>162.38392123241297</v>
      </c>
      <c r="AE36">
        <f t="shared" ca="1" si="34"/>
        <v>167.94346163664059</v>
      </c>
      <c r="AF36">
        <f t="shared" ca="1" si="34"/>
        <v>163.8658741081517</v>
      </c>
      <c r="AG36">
        <f t="shared" ca="1" si="34"/>
        <v>163.42712252881438</v>
      </c>
      <c r="AH36">
        <f t="shared" ca="1" si="34"/>
        <v>165.57368751196898</v>
      </c>
      <c r="AI36">
        <f t="shared" ca="1" si="34"/>
        <v>163.78715100488952</v>
      </c>
      <c r="AJ36">
        <f t="shared" ca="1" si="34"/>
        <v>167.05584803615611</v>
      </c>
      <c r="AK36">
        <f t="shared" ca="1" si="34"/>
        <v>166.94071957856406</v>
      </c>
      <c r="AL36">
        <f t="shared" ca="1" si="34"/>
        <v>164.41113123801915</v>
      </c>
      <c r="AM36">
        <f t="shared" ca="1" si="34"/>
        <v>167.5879512749533</v>
      </c>
      <c r="AN36">
        <f t="shared" ca="1" si="34"/>
        <v>167.65183260435089</v>
      </c>
      <c r="AO36">
        <f t="shared" ca="1" si="34"/>
        <v>164.71187363227287</v>
      </c>
      <c r="AP36">
        <f t="shared" ca="1" si="34"/>
        <v>162.63089821556417</v>
      </c>
      <c r="AQ36">
        <f t="shared" ca="1" si="34"/>
        <v>154.87540129094214</v>
      </c>
      <c r="AR36">
        <f t="shared" ca="1" si="34"/>
        <v>152.37998954215266</v>
      </c>
      <c r="AS36">
        <f t="shared" ca="1" si="34"/>
        <v>149.63632340902507</v>
      </c>
      <c r="AT36">
        <f t="shared" ca="1" si="34"/>
        <v>150.75440746920682</v>
      </c>
      <c r="AU36">
        <f t="shared" ca="1" si="34"/>
        <v>152.68327727042572</v>
      </c>
      <c r="AV36">
        <f t="shared" ca="1" si="34"/>
        <v>154.92065900300199</v>
      </c>
      <c r="AW36">
        <f t="shared" ca="1" si="34"/>
        <v>152.83033872654477</v>
      </c>
      <c r="AX36">
        <f t="shared" ca="1" si="34"/>
        <v>151.32459495246846</v>
      </c>
      <c r="AY36">
        <f t="shared" ca="1" si="34"/>
        <v>151.13389944028393</v>
      </c>
      <c r="AZ36">
        <f t="shared" ca="1" si="34"/>
        <v>154.34134333119215</v>
      </c>
      <c r="BA36">
        <f t="shared" ca="1" si="34"/>
        <v>152.77701508697791</v>
      </c>
      <c r="BB36">
        <f t="shared" ca="1" si="34"/>
        <v>150.71570093586809</v>
      </c>
      <c r="BC36">
        <f t="shared" ca="1" si="34"/>
        <v>153.46420586510246</v>
      </c>
      <c r="BD36">
        <f t="shared" ca="1" si="34"/>
        <v>149.42214038351759</v>
      </c>
      <c r="BE36">
        <f t="shared" ca="1" si="34"/>
        <v>145.78531961609238</v>
      </c>
      <c r="BF36">
        <f t="shared" ca="1" si="34"/>
        <v>140.54833758794373</v>
      </c>
      <c r="BG36">
        <f t="shared" ca="1" si="34"/>
        <v>140.14506397140286</v>
      </c>
      <c r="BH36">
        <f t="shared" ca="1" si="34"/>
        <v>144.25134271305581</v>
      </c>
      <c r="BI36">
        <f t="shared" ca="1" si="34"/>
        <v>140.95471229265581</v>
      </c>
      <c r="BJ36">
        <f t="shared" ca="1" si="34"/>
        <v>136.09685184414209</v>
      </c>
      <c r="BK36">
        <f t="shared" ca="1" si="34"/>
        <v>136.23301705025361</v>
      </c>
      <c r="BL36">
        <f t="shared" ca="1" si="34"/>
        <v>134.5104816456961</v>
      </c>
      <c r="BM36">
        <f t="shared" ca="1" si="34"/>
        <v>135.1831396634023</v>
      </c>
      <c r="BN36">
        <f t="shared" ca="1" si="34"/>
        <v>136.80987435638932</v>
      </c>
      <c r="BO36">
        <f t="shared" ca="1" si="34"/>
        <v>134.25250446465475</v>
      </c>
      <c r="BP36" s="12">
        <f t="shared" ca="1" si="3"/>
        <v>0</v>
      </c>
    </row>
    <row r="37" spans="7:68" x14ac:dyDescent="0.35">
      <c r="G37">
        <v>190.26</v>
      </c>
      <c r="H37">
        <f t="shared" ref="H37:BO37" ca="1" si="35">G37*(1+$C$4*$C$6+$C$5*SQRT($C$6)*_xlfn.NORM.S.INV(RAND()))</f>
        <v>184.05223254302729</v>
      </c>
      <c r="I37">
        <f t="shared" ca="1" si="35"/>
        <v>184.39563446028396</v>
      </c>
      <c r="J37">
        <f t="shared" ca="1" si="35"/>
        <v>177.05595808630247</v>
      </c>
      <c r="K37">
        <f t="shared" ca="1" si="35"/>
        <v>177.82230471384247</v>
      </c>
      <c r="L37">
        <f t="shared" ca="1" si="35"/>
        <v>173.22807510933836</v>
      </c>
      <c r="M37">
        <f t="shared" ca="1" si="35"/>
        <v>171.80389669944063</v>
      </c>
      <c r="N37">
        <f t="shared" ca="1" si="35"/>
        <v>170.2980047725089</v>
      </c>
      <c r="O37">
        <f t="shared" ca="1" si="35"/>
        <v>172.22422919175264</v>
      </c>
      <c r="P37">
        <f t="shared" ca="1" si="35"/>
        <v>172.15445507503497</v>
      </c>
      <c r="Q37">
        <f t="shared" ca="1" si="35"/>
        <v>181.1692771036511</v>
      </c>
      <c r="R37">
        <f t="shared" ca="1" si="35"/>
        <v>176.52238745141193</v>
      </c>
      <c r="S37">
        <f t="shared" ca="1" si="35"/>
        <v>176.01205736996053</v>
      </c>
      <c r="T37">
        <f t="shared" ca="1" si="35"/>
        <v>176.01767105686238</v>
      </c>
      <c r="U37">
        <f t="shared" ca="1" si="35"/>
        <v>172.82122129305282</v>
      </c>
      <c r="V37">
        <f t="shared" ca="1" si="35"/>
        <v>178.98871742563057</v>
      </c>
      <c r="W37">
        <f t="shared" ca="1" si="35"/>
        <v>181.51473018021454</v>
      </c>
      <c r="X37">
        <f t="shared" ca="1" si="35"/>
        <v>178.42778244519346</v>
      </c>
      <c r="Y37">
        <f t="shared" ca="1" si="35"/>
        <v>179.13376950511181</v>
      </c>
      <c r="Z37">
        <f t="shared" ca="1" si="35"/>
        <v>181.0571126018406</v>
      </c>
      <c r="AA37">
        <f t="shared" ca="1" si="35"/>
        <v>178.2603602627328</v>
      </c>
      <c r="AB37">
        <f t="shared" ca="1" si="35"/>
        <v>179.99581052257741</v>
      </c>
      <c r="AC37">
        <f t="shared" ca="1" si="35"/>
        <v>183.02223680112891</v>
      </c>
      <c r="AD37">
        <f t="shared" ca="1" si="35"/>
        <v>185.6737311360188</v>
      </c>
      <c r="AE37">
        <f t="shared" ca="1" si="35"/>
        <v>181.15909826336235</v>
      </c>
      <c r="AF37">
        <f t="shared" ca="1" si="35"/>
        <v>183.69320485038716</v>
      </c>
      <c r="AG37">
        <f t="shared" ca="1" si="35"/>
        <v>181.58437404895272</v>
      </c>
      <c r="AH37">
        <f t="shared" ca="1" si="35"/>
        <v>175.70641633604842</v>
      </c>
      <c r="AI37">
        <f t="shared" ca="1" si="35"/>
        <v>174.70753378039711</v>
      </c>
      <c r="AJ37">
        <f t="shared" ca="1" si="35"/>
        <v>176.40175464242915</v>
      </c>
      <c r="AK37">
        <f t="shared" ca="1" si="35"/>
        <v>174.41487563185581</v>
      </c>
      <c r="AL37">
        <f t="shared" ca="1" si="35"/>
        <v>170.04920882384422</v>
      </c>
      <c r="AM37">
        <f t="shared" ca="1" si="35"/>
        <v>169.43142887587402</v>
      </c>
      <c r="AN37">
        <f t="shared" ca="1" si="35"/>
        <v>170.19496250298081</v>
      </c>
      <c r="AO37">
        <f t="shared" ca="1" si="35"/>
        <v>175.25097160485132</v>
      </c>
      <c r="AP37">
        <f t="shared" ca="1" si="35"/>
        <v>169.74223264791297</v>
      </c>
      <c r="AQ37">
        <f t="shared" ca="1" si="35"/>
        <v>165.09341943641112</v>
      </c>
      <c r="AR37">
        <f t="shared" ca="1" si="35"/>
        <v>163.70617246478568</v>
      </c>
      <c r="AS37">
        <f t="shared" ca="1" si="35"/>
        <v>165.30066223145414</v>
      </c>
      <c r="AT37">
        <f t="shared" ca="1" si="35"/>
        <v>164.20930928737138</v>
      </c>
      <c r="AU37">
        <f t="shared" ca="1" si="35"/>
        <v>165.70398280158116</v>
      </c>
      <c r="AV37">
        <f t="shared" ca="1" si="35"/>
        <v>165.82655652218617</v>
      </c>
      <c r="AW37">
        <f t="shared" ca="1" si="35"/>
        <v>167.20650260013042</v>
      </c>
      <c r="AX37">
        <f t="shared" ca="1" si="35"/>
        <v>163.94890712137718</v>
      </c>
      <c r="AY37">
        <f t="shared" ca="1" si="35"/>
        <v>164.59382621409313</v>
      </c>
      <c r="AZ37">
        <f t="shared" ca="1" si="35"/>
        <v>163.85099450495082</v>
      </c>
      <c r="BA37">
        <f t="shared" ca="1" si="35"/>
        <v>170.8660691318702</v>
      </c>
      <c r="BB37">
        <f t="shared" ca="1" si="35"/>
        <v>168.66675008775002</v>
      </c>
      <c r="BC37">
        <f t="shared" ca="1" si="35"/>
        <v>169.1907318570689</v>
      </c>
      <c r="BD37">
        <f t="shared" ca="1" si="35"/>
        <v>170.75661059008604</v>
      </c>
      <c r="BE37">
        <f t="shared" ca="1" si="35"/>
        <v>168.13123457780659</v>
      </c>
      <c r="BF37">
        <f t="shared" ca="1" si="35"/>
        <v>161.13361518061046</v>
      </c>
      <c r="BG37">
        <f t="shared" ca="1" si="35"/>
        <v>155.54190902273646</v>
      </c>
      <c r="BH37">
        <f t="shared" ca="1" si="35"/>
        <v>156.59399813890516</v>
      </c>
      <c r="BI37">
        <f t="shared" ca="1" si="35"/>
        <v>157.2652573106742</v>
      </c>
      <c r="BJ37">
        <f t="shared" ca="1" si="35"/>
        <v>154.18499871590473</v>
      </c>
      <c r="BK37">
        <f t="shared" ca="1" si="35"/>
        <v>155.11761525596086</v>
      </c>
      <c r="BL37">
        <f t="shared" ca="1" si="35"/>
        <v>154.61200266276475</v>
      </c>
      <c r="BM37">
        <f t="shared" ca="1" si="35"/>
        <v>158.76217642695062</v>
      </c>
      <c r="BN37">
        <f t="shared" ca="1" si="35"/>
        <v>159.84428552776762</v>
      </c>
      <c r="BO37">
        <f t="shared" ca="1" si="35"/>
        <v>160.64964877835928</v>
      </c>
      <c r="BP37" s="12">
        <f t="shared" ca="1" si="3"/>
        <v>0</v>
      </c>
    </row>
    <row r="38" spans="7:68" x14ac:dyDescent="0.35">
      <c r="G38">
        <v>190.26</v>
      </c>
      <c r="H38">
        <f t="shared" ref="H38:BO38" ca="1" si="36">G38*(1+$C$4*$C$6+$C$5*SQRT($C$6)*_xlfn.NORM.S.INV(RAND()))</f>
        <v>186.64191584249554</v>
      </c>
      <c r="I38">
        <f t="shared" ca="1" si="36"/>
        <v>184.06193334442037</v>
      </c>
      <c r="J38">
        <f t="shared" ca="1" si="36"/>
        <v>186.02724214103159</v>
      </c>
      <c r="K38">
        <f t="shared" ca="1" si="36"/>
        <v>180.7517310798907</v>
      </c>
      <c r="L38">
        <f t="shared" ca="1" si="36"/>
        <v>179.5391237858546</v>
      </c>
      <c r="M38">
        <f t="shared" ca="1" si="36"/>
        <v>184.54562591921734</v>
      </c>
      <c r="N38">
        <f t="shared" ca="1" si="36"/>
        <v>187.47005138474424</v>
      </c>
      <c r="O38">
        <f t="shared" ca="1" si="36"/>
        <v>186.73295262508879</v>
      </c>
      <c r="P38">
        <f t="shared" ca="1" si="36"/>
        <v>188.5821342386314</v>
      </c>
      <c r="Q38">
        <f t="shared" ca="1" si="36"/>
        <v>189.90124147654006</v>
      </c>
      <c r="R38">
        <f t="shared" ca="1" si="36"/>
        <v>186.86840525680938</v>
      </c>
      <c r="S38">
        <f t="shared" ca="1" si="36"/>
        <v>190.0689633814865</v>
      </c>
      <c r="T38">
        <f t="shared" ca="1" si="36"/>
        <v>188.78750582307126</v>
      </c>
      <c r="U38">
        <f t="shared" ca="1" si="36"/>
        <v>182.18916978996302</v>
      </c>
      <c r="V38">
        <f t="shared" ca="1" si="36"/>
        <v>186.01480109562101</v>
      </c>
      <c r="W38">
        <f t="shared" ca="1" si="36"/>
        <v>186.84433866465582</v>
      </c>
      <c r="X38">
        <f t="shared" ca="1" si="36"/>
        <v>186.52282237863707</v>
      </c>
      <c r="Y38">
        <f t="shared" ca="1" si="36"/>
        <v>192.06818644799674</v>
      </c>
      <c r="Z38">
        <f t="shared" ca="1" si="36"/>
        <v>190.86915111594374</v>
      </c>
      <c r="AA38">
        <f t="shared" ca="1" si="36"/>
        <v>191.48690031859545</v>
      </c>
      <c r="AB38">
        <f t="shared" ca="1" si="36"/>
        <v>191.86181576395794</v>
      </c>
      <c r="AC38">
        <f t="shared" ca="1" si="36"/>
        <v>193.6557321579447</v>
      </c>
      <c r="AD38">
        <f t="shared" ca="1" si="36"/>
        <v>197.5089193321125</v>
      </c>
      <c r="AE38">
        <f t="shared" ca="1" si="36"/>
        <v>195.69091979585914</v>
      </c>
      <c r="AF38">
        <f t="shared" ca="1" si="36"/>
        <v>193.0207672291931</v>
      </c>
      <c r="AG38">
        <f t="shared" ca="1" si="36"/>
        <v>195.14916512388066</v>
      </c>
      <c r="AH38">
        <f t="shared" ca="1" si="36"/>
        <v>189.92146329551193</v>
      </c>
      <c r="AI38">
        <f t="shared" ca="1" si="36"/>
        <v>190.60514551027927</v>
      </c>
      <c r="AJ38">
        <f t="shared" ca="1" si="36"/>
        <v>193.37806766980057</v>
      </c>
      <c r="AK38">
        <f t="shared" ca="1" si="36"/>
        <v>195.54619742215209</v>
      </c>
      <c r="AL38">
        <f t="shared" ca="1" si="36"/>
        <v>190.90006923254066</v>
      </c>
      <c r="AM38">
        <f t="shared" ca="1" si="36"/>
        <v>194.35005340241773</v>
      </c>
      <c r="AN38">
        <f t="shared" ca="1" si="36"/>
        <v>190.3234193493889</v>
      </c>
      <c r="AO38">
        <f t="shared" ca="1" si="36"/>
        <v>191.80061339056755</v>
      </c>
      <c r="AP38">
        <f t="shared" ca="1" si="36"/>
        <v>185.20256977654103</v>
      </c>
      <c r="AQ38">
        <f t="shared" ca="1" si="36"/>
        <v>182.50732695712472</v>
      </c>
      <c r="AR38">
        <f t="shared" ca="1" si="36"/>
        <v>183.75757620705215</v>
      </c>
      <c r="AS38">
        <f t="shared" ca="1" si="36"/>
        <v>182.83076041082339</v>
      </c>
      <c r="AT38">
        <f t="shared" ca="1" si="36"/>
        <v>181.02426247369331</v>
      </c>
      <c r="AU38">
        <f t="shared" ca="1" si="36"/>
        <v>181.34666223622918</v>
      </c>
      <c r="AV38">
        <f t="shared" ca="1" si="36"/>
        <v>180.39405167335983</v>
      </c>
      <c r="AW38">
        <f t="shared" ca="1" si="36"/>
        <v>176.09591136165903</v>
      </c>
      <c r="AX38">
        <f t="shared" ca="1" si="36"/>
        <v>174.43170703995162</v>
      </c>
      <c r="AY38">
        <f t="shared" ca="1" si="36"/>
        <v>169.97427028979874</v>
      </c>
      <c r="AZ38">
        <f t="shared" ca="1" si="36"/>
        <v>170.46755023315529</v>
      </c>
      <c r="BA38">
        <f t="shared" ca="1" si="36"/>
        <v>169.9310131298177</v>
      </c>
      <c r="BB38">
        <f t="shared" ca="1" si="36"/>
        <v>168.26241449554428</v>
      </c>
      <c r="BC38">
        <f t="shared" ca="1" si="36"/>
        <v>167.66371373593026</v>
      </c>
      <c r="BD38">
        <f t="shared" ca="1" si="36"/>
        <v>166.34791815326133</v>
      </c>
      <c r="BE38">
        <f t="shared" ca="1" si="36"/>
        <v>168.57539160388447</v>
      </c>
      <c r="BF38">
        <f t="shared" ca="1" si="36"/>
        <v>168.03972623613654</v>
      </c>
      <c r="BG38">
        <f t="shared" ca="1" si="36"/>
        <v>170.22231038509696</v>
      </c>
      <c r="BH38">
        <f t="shared" ca="1" si="36"/>
        <v>167.54646169144561</v>
      </c>
      <c r="BI38">
        <f t="shared" ca="1" si="36"/>
        <v>165.14492056793335</v>
      </c>
      <c r="BJ38">
        <f t="shared" ca="1" si="36"/>
        <v>165.63684987458862</v>
      </c>
      <c r="BK38">
        <f t="shared" ca="1" si="36"/>
        <v>163.34307054182187</v>
      </c>
      <c r="BL38">
        <f t="shared" ca="1" si="36"/>
        <v>161.50800105757963</v>
      </c>
      <c r="BM38">
        <f t="shared" ca="1" si="36"/>
        <v>163.73795592969074</v>
      </c>
      <c r="BN38">
        <f t="shared" ca="1" si="36"/>
        <v>163.30692077086158</v>
      </c>
      <c r="BO38">
        <f t="shared" ca="1" si="36"/>
        <v>161.57355660039926</v>
      </c>
      <c r="BP38" s="12">
        <f t="shared" ca="1" si="3"/>
        <v>0</v>
      </c>
    </row>
    <row r="39" spans="7:68" x14ac:dyDescent="0.35">
      <c r="G39">
        <v>190.26</v>
      </c>
      <c r="H39">
        <f t="shared" ref="H39:BO39" ca="1" si="37">G39*(1+$C$4*$C$6+$C$5*SQRT($C$6)*_xlfn.NORM.S.INV(RAND()))</f>
        <v>189.03249890987584</v>
      </c>
      <c r="I39">
        <f t="shared" ca="1" si="37"/>
        <v>188.45373424552051</v>
      </c>
      <c r="J39">
        <f t="shared" ca="1" si="37"/>
        <v>193.17288558268518</v>
      </c>
      <c r="K39">
        <f t="shared" ca="1" si="37"/>
        <v>197.31555657203893</v>
      </c>
      <c r="L39">
        <f t="shared" ca="1" si="37"/>
        <v>191.76270877383999</v>
      </c>
      <c r="M39">
        <f t="shared" ca="1" si="37"/>
        <v>185.18117957604829</v>
      </c>
      <c r="N39">
        <f t="shared" ca="1" si="37"/>
        <v>192.11315619621072</v>
      </c>
      <c r="O39">
        <f t="shared" ca="1" si="37"/>
        <v>195.26211677988491</v>
      </c>
      <c r="P39">
        <f t="shared" ca="1" si="37"/>
        <v>191.61529520641685</v>
      </c>
      <c r="Q39">
        <f t="shared" ca="1" si="37"/>
        <v>198.80360867348367</v>
      </c>
      <c r="R39">
        <f t="shared" ca="1" si="37"/>
        <v>199.38533949860587</v>
      </c>
      <c r="S39">
        <f t="shared" ca="1" si="37"/>
        <v>197.39684506503528</v>
      </c>
      <c r="T39">
        <f t="shared" ca="1" si="37"/>
        <v>198.11926333885378</v>
      </c>
      <c r="U39">
        <f t="shared" ca="1" si="37"/>
        <v>199.77820409593829</v>
      </c>
      <c r="V39">
        <f t="shared" ca="1" si="37"/>
        <v>204.49931723770678</v>
      </c>
      <c r="W39">
        <f t="shared" ca="1" si="37"/>
        <v>192.94303157812865</v>
      </c>
      <c r="X39">
        <f t="shared" ca="1" si="37"/>
        <v>194.99484322301512</v>
      </c>
      <c r="Y39">
        <f t="shared" ca="1" si="37"/>
        <v>188.5978868930379</v>
      </c>
      <c r="Z39">
        <f t="shared" ca="1" si="37"/>
        <v>184.83521309437035</v>
      </c>
      <c r="AA39">
        <f t="shared" ca="1" si="37"/>
        <v>183.32171710835226</v>
      </c>
      <c r="AB39">
        <f t="shared" ca="1" si="37"/>
        <v>180.47742992651229</v>
      </c>
      <c r="AC39">
        <f t="shared" ca="1" si="37"/>
        <v>179.62881081966063</v>
      </c>
      <c r="AD39">
        <f t="shared" ca="1" si="37"/>
        <v>171.4060127710205</v>
      </c>
      <c r="AE39">
        <f t="shared" ca="1" si="37"/>
        <v>168.0083404071201</v>
      </c>
      <c r="AF39">
        <f t="shared" ca="1" si="37"/>
        <v>170.20102449937426</v>
      </c>
      <c r="AG39">
        <f t="shared" ca="1" si="37"/>
        <v>172.41239067005154</v>
      </c>
      <c r="AH39">
        <f t="shared" ca="1" si="37"/>
        <v>171.30841830575915</v>
      </c>
      <c r="AI39">
        <f t="shared" ca="1" si="37"/>
        <v>169.39129574775652</v>
      </c>
      <c r="AJ39">
        <f t="shared" ca="1" si="37"/>
        <v>170.33071205025172</v>
      </c>
      <c r="AK39">
        <f t="shared" ca="1" si="37"/>
        <v>173.56111644293824</v>
      </c>
      <c r="AL39">
        <f t="shared" ca="1" si="37"/>
        <v>178.74541316467017</v>
      </c>
      <c r="AM39">
        <f t="shared" ca="1" si="37"/>
        <v>184.73219506900813</v>
      </c>
      <c r="AN39">
        <f t="shared" ca="1" si="37"/>
        <v>179.33238399771267</v>
      </c>
      <c r="AO39">
        <f t="shared" ca="1" si="37"/>
        <v>184.43409320070231</v>
      </c>
      <c r="AP39">
        <f t="shared" ca="1" si="37"/>
        <v>182.72729525222636</v>
      </c>
      <c r="AQ39">
        <f t="shared" ca="1" si="37"/>
        <v>184.79152948945892</v>
      </c>
      <c r="AR39">
        <f t="shared" ca="1" si="37"/>
        <v>189.19584947131301</v>
      </c>
      <c r="AS39">
        <f t="shared" ca="1" si="37"/>
        <v>192.92565385929794</v>
      </c>
      <c r="AT39">
        <f t="shared" ca="1" si="37"/>
        <v>203.33791725712655</v>
      </c>
      <c r="AU39">
        <f t="shared" ca="1" si="37"/>
        <v>207.34037945263856</v>
      </c>
      <c r="AV39">
        <f t="shared" ca="1" si="37"/>
        <v>201.59931474109464</v>
      </c>
      <c r="AW39">
        <f t="shared" ca="1" si="37"/>
        <v>204.14172752843024</v>
      </c>
      <c r="AX39">
        <f t="shared" ca="1" si="37"/>
        <v>198.21361063481325</v>
      </c>
      <c r="AY39">
        <f t="shared" ca="1" si="37"/>
        <v>202.47626131527349</v>
      </c>
      <c r="AZ39">
        <f t="shared" ca="1" si="37"/>
        <v>206.53082740973835</v>
      </c>
      <c r="BA39">
        <f t="shared" ca="1" si="37"/>
        <v>200.73331990192384</v>
      </c>
      <c r="BB39">
        <f t="shared" ca="1" si="37"/>
        <v>196.78036613063321</v>
      </c>
      <c r="BC39">
        <f t="shared" ca="1" si="37"/>
        <v>192.98908138122189</v>
      </c>
      <c r="BD39">
        <f t="shared" ca="1" si="37"/>
        <v>193.859823574242</v>
      </c>
      <c r="BE39">
        <f t="shared" ca="1" si="37"/>
        <v>202.92733748466406</v>
      </c>
      <c r="BF39">
        <f t="shared" ca="1" si="37"/>
        <v>204.31134140455669</v>
      </c>
      <c r="BG39">
        <f t="shared" ca="1" si="37"/>
        <v>203.5387689161428</v>
      </c>
      <c r="BH39">
        <f t="shared" ca="1" si="37"/>
        <v>213.87372420357414</v>
      </c>
      <c r="BI39">
        <f t="shared" ca="1" si="37"/>
        <v>208.43285627558646</v>
      </c>
      <c r="BJ39">
        <f t="shared" ca="1" si="37"/>
        <v>212.08107167111416</v>
      </c>
      <c r="BK39">
        <f t="shared" ca="1" si="37"/>
        <v>213.43419812721507</v>
      </c>
      <c r="BL39">
        <f t="shared" ca="1" si="37"/>
        <v>212.11120992316197</v>
      </c>
      <c r="BM39">
        <f t="shared" ca="1" si="37"/>
        <v>217.84616646628524</v>
      </c>
      <c r="BN39">
        <f t="shared" ca="1" si="37"/>
        <v>214.67210931323899</v>
      </c>
      <c r="BO39">
        <f t="shared" ca="1" si="37"/>
        <v>218.95925559328532</v>
      </c>
      <c r="BP39" s="12">
        <f t="shared" ca="1" si="3"/>
        <v>23.95925559328532</v>
      </c>
    </row>
    <row r="40" spans="7:68" x14ac:dyDescent="0.35">
      <c r="G40">
        <v>190.26</v>
      </c>
      <c r="H40">
        <f t="shared" ref="H40:BO40" ca="1" si="38">G40*(1+$C$4*$C$6+$C$5*SQRT($C$6)*_xlfn.NORM.S.INV(RAND()))</f>
        <v>190.26929546273061</v>
      </c>
      <c r="I40">
        <f t="shared" ca="1" si="38"/>
        <v>188.55890233131356</v>
      </c>
      <c r="J40">
        <f t="shared" ca="1" si="38"/>
        <v>190.27445882085306</v>
      </c>
      <c r="K40">
        <f t="shared" ca="1" si="38"/>
        <v>191.72724111885535</v>
      </c>
      <c r="L40">
        <f t="shared" ca="1" si="38"/>
        <v>185.53485126866775</v>
      </c>
      <c r="M40">
        <f t="shared" ca="1" si="38"/>
        <v>183.76940313846345</v>
      </c>
      <c r="N40">
        <f t="shared" ca="1" si="38"/>
        <v>179.99812844114609</v>
      </c>
      <c r="O40">
        <f t="shared" ca="1" si="38"/>
        <v>174.94577439082599</v>
      </c>
      <c r="P40">
        <f t="shared" ca="1" si="38"/>
        <v>181.61042239806136</v>
      </c>
      <c r="Q40">
        <f t="shared" ca="1" si="38"/>
        <v>185.97865477007497</v>
      </c>
      <c r="R40">
        <f t="shared" ca="1" si="38"/>
        <v>187.66909285747809</v>
      </c>
      <c r="S40">
        <f t="shared" ca="1" si="38"/>
        <v>183.20014119067139</v>
      </c>
      <c r="T40">
        <f t="shared" ca="1" si="38"/>
        <v>180.81268953361035</v>
      </c>
      <c r="U40">
        <f t="shared" ca="1" si="38"/>
        <v>177.57647912646183</v>
      </c>
      <c r="V40">
        <f t="shared" ca="1" si="38"/>
        <v>176.33075045345515</v>
      </c>
      <c r="W40">
        <f t="shared" ca="1" si="38"/>
        <v>174.04510460365699</v>
      </c>
      <c r="X40">
        <f t="shared" ca="1" si="38"/>
        <v>176.50461001077608</v>
      </c>
      <c r="Y40">
        <f t="shared" ca="1" si="38"/>
        <v>176.41088323934423</v>
      </c>
      <c r="Z40">
        <f t="shared" ca="1" si="38"/>
        <v>176.30992059000869</v>
      </c>
      <c r="AA40">
        <f t="shared" ca="1" si="38"/>
        <v>172.94378515625741</v>
      </c>
      <c r="AB40">
        <f t="shared" ca="1" si="38"/>
        <v>173.91558584972225</v>
      </c>
      <c r="AC40">
        <f t="shared" ca="1" si="38"/>
        <v>174.6194057544289</v>
      </c>
      <c r="AD40">
        <f t="shared" ca="1" si="38"/>
        <v>170.90929301922691</v>
      </c>
      <c r="AE40">
        <f t="shared" ca="1" si="38"/>
        <v>167.80235961735815</v>
      </c>
      <c r="AF40">
        <f t="shared" ca="1" si="38"/>
        <v>175.69484005321405</v>
      </c>
      <c r="AG40">
        <f t="shared" ca="1" si="38"/>
        <v>175.62241405952173</v>
      </c>
      <c r="AH40">
        <f t="shared" ca="1" si="38"/>
        <v>176.18744133954473</v>
      </c>
      <c r="AI40">
        <f t="shared" ca="1" si="38"/>
        <v>174.29722772664857</v>
      </c>
      <c r="AJ40">
        <f t="shared" ca="1" si="38"/>
        <v>175.90124956805602</v>
      </c>
      <c r="AK40">
        <f t="shared" ca="1" si="38"/>
        <v>181.18410547354546</v>
      </c>
      <c r="AL40">
        <f t="shared" ca="1" si="38"/>
        <v>175.81497983661279</v>
      </c>
      <c r="AM40">
        <f t="shared" ca="1" si="38"/>
        <v>175.34928661400275</v>
      </c>
      <c r="AN40">
        <f t="shared" ca="1" si="38"/>
        <v>175.22934409425187</v>
      </c>
      <c r="AO40">
        <f t="shared" ca="1" si="38"/>
        <v>173.81119070283495</v>
      </c>
      <c r="AP40">
        <f t="shared" ca="1" si="38"/>
        <v>176.72590126077856</v>
      </c>
      <c r="AQ40">
        <f t="shared" ca="1" si="38"/>
        <v>182.16252709270515</v>
      </c>
      <c r="AR40">
        <f t="shared" ca="1" si="38"/>
        <v>186.2435783799537</v>
      </c>
      <c r="AS40">
        <f t="shared" ca="1" si="38"/>
        <v>184.29363105772467</v>
      </c>
      <c r="AT40">
        <f t="shared" ca="1" si="38"/>
        <v>185.07291655477431</v>
      </c>
      <c r="AU40">
        <f t="shared" ca="1" si="38"/>
        <v>185.53518930765168</v>
      </c>
      <c r="AV40">
        <f t="shared" ca="1" si="38"/>
        <v>183.6335447256123</v>
      </c>
      <c r="AW40">
        <f t="shared" ca="1" si="38"/>
        <v>187.0048667516181</v>
      </c>
      <c r="AX40">
        <f t="shared" ca="1" si="38"/>
        <v>189.79680329545792</v>
      </c>
      <c r="AY40">
        <f t="shared" ca="1" si="38"/>
        <v>186.86250897732685</v>
      </c>
      <c r="AZ40">
        <f t="shared" ca="1" si="38"/>
        <v>187.96555581039124</v>
      </c>
      <c r="BA40">
        <f t="shared" ca="1" si="38"/>
        <v>182.89373469235971</v>
      </c>
      <c r="BB40">
        <f t="shared" ca="1" si="38"/>
        <v>182.83896968642489</v>
      </c>
      <c r="BC40">
        <f t="shared" ca="1" si="38"/>
        <v>181.58884030712159</v>
      </c>
      <c r="BD40">
        <f t="shared" ca="1" si="38"/>
        <v>175.22999726039822</v>
      </c>
      <c r="BE40">
        <f t="shared" ca="1" si="38"/>
        <v>174.55848325367177</v>
      </c>
      <c r="BF40">
        <f t="shared" ca="1" si="38"/>
        <v>178.48771280418632</v>
      </c>
      <c r="BG40">
        <f t="shared" ca="1" si="38"/>
        <v>183.35151653599493</v>
      </c>
      <c r="BH40">
        <f t="shared" ca="1" si="38"/>
        <v>176.87077043952374</v>
      </c>
      <c r="BI40">
        <f t="shared" ca="1" si="38"/>
        <v>177.62668270693956</v>
      </c>
      <c r="BJ40">
        <f t="shared" ca="1" si="38"/>
        <v>185.89362398371591</v>
      </c>
      <c r="BK40">
        <f t="shared" ca="1" si="38"/>
        <v>188.1739785917193</v>
      </c>
      <c r="BL40">
        <f t="shared" ca="1" si="38"/>
        <v>190.40465342599862</v>
      </c>
      <c r="BM40">
        <f t="shared" ca="1" si="38"/>
        <v>191.05169949171682</v>
      </c>
      <c r="BN40">
        <f t="shared" ca="1" si="38"/>
        <v>187.93115536582314</v>
      </c>
      <c r="BO40">
        <f t="shared" ca="1" si="38"/>
        <v>185.91609866370766</v>
      </c>
      <c r="BP40" s="12">
        <f t="shared" ca="1" si="3"/>
        <v>0</v>
      </c>
    </row>
    <row r="41" spans="7:68" x14ac:dyDescent="0.35">
      <c r="G41">
        <v>190.26</v>
      </c>
      <c r="H41">
        <f t="shared" ref="H41:BO41" ca="1" si="39">G41*(1+$C$4*$C$6+$C$5*SQRT($C$6)*_xlfn.NORM.S.INV(RAND()))</f>
        <v>187.25212252941361</v>
      </c>
      <c r="I41">
        <f t="shared" ca="1" si="39"/>
        <v>190.08860705510429</v>
      </c>
      <c r="J41">
        <f t="shared" ca="1" si="39"/>
        <v>187.07120458614335</v>
      </c>
      <c r="K41">
        <f t="shared" ca="1" si="39"/>
        <v>188.4216361450687</v>
      </c>
      <c r="L41">
        <f t="shared" ca="1" si="39"/>
        <v>193.98819554883715</v>
      </c>
      <c r="M41">
        <f t="shared" ca="1" si="39"/>
        <v>187.33576180197065</v>
      </c>
      <c r="N41">
        <f t="shared" ca="1" si="39"/>
        <v>187.07644696080459</v>
      </c>
      <c r="O41">
        <f t="shared" ca="1" si="39"/>
        <v>185.4334914963446</v>
      </c>
      <c r="P41">
        <f t="shared" ca="1" si="39"/>
        <v>188.24861189080374</v>
      </c>
      <c r="Q41">
        <f t="shared" ca="1" si="39"/>
        <v>192.22471234352955</v>
      </c>
      <c r="R41">
        <f t="shared" ca="1" si="39"/>
        <v>190.08919460900231</v>
      </c>
      <c r="S41">
        <f t="shared" ca="1" si="39"/>
        <v>193.41787528598545</v>
      </c>
      <c r="T41">
        <f t="shared" ca="1" si="39"/>
        <v>193.61568284890174</v>
      </c>
      <c r="U41">
        <f t="shared" ca="1" si="39"/>
        <v>188.73289643921649</v>
      </c>
      <c r="V41">
        <f t="shared" ca="1" si="39"/>
        <v>186.97244367970879</v>
      </c>
      <c r="W41">
        <f t="shared" ca="1" si="39"/>
        <v>182.18390679638702</v>
      </c>
      <c r="X41">
        <f t="shared" ca="1" si="39"/>
        <v>181.11747204119982</v>
      </c>
      <c r="Y41">
        <f t="shared" ca="1" si="39"/>
        <v>179.7492081852717</v>
      </c>
      <c r="Z41">
        <f t="shared" ca="1" si="39"/>
        <v>173.39505088637353</v>
      </c>
      <c r="AA41">
        <f t="shared" ca="1" si="39"/>
        <v>174.28725044215463</v>
      </c>
      <c r="AB41">
        <f t="shared" ca="1" si="39"/>
        <v>171.92937063609747</v>
      </c>
      <c r="AC41">
        <f t="shared" ca="1" si="39"/>
        <v>168.1199031091497</v>
      </c>
      <c r="AD41">
        <f t="shared" ca="1" si="39"/>
        <v>173.64091756407998</v>
      </c>
      <c r="AE41">
        <f t="shared" ca="1" si="39"/>
        <v>174.07310911167221</v>
      </c>
      <c r="AF41">
        <f t="shared" ca="1" si="39"/>
        <v>170.39792018837696</v>
      </c>
      <c r="AG41">
        <f t="shared" ca="1" si="39"/>
        <v>167.22539058857578</v>
      </c>
      <c r="AH41">
        <f t="shared" ca="1" si="39"/>
        <v>170.44974292104297</v>
      </c>
      <c r="AI41">
        <f t="shared" ca="1" si="39"/>
        <v>172.16508419949773</v>
      </c>
      <c r="AJ41">
        <f t="shared" ca="1" si="39"/>
        <v>167.14308296857735</v>
      </c>
      <c r="AK41">
        <f t="shared" ca="1" si="39"/>
        <v>166.43897916561295</v>
      </c>
      <c r="AL41">
        <f t="shared" ca="1" si="39"/>
        <v>169.20207847737862</v>
      </c>
      <c r="AM41">
        <f t="shared" ca="1" si="39"/>
        <v>168.83406179103034</v>
      </c>
      <c r="AN41">
        <f t="shared" ca="1" si="39"/>
        <v>169.44693421048538</v>
      </c>
      <c r="AO41">
        <f t="shared" ca="1" si="39"/>
        <v>170.80783018834174</v>
      </c>
      <c r="AP41">
        <f t="shared" ca="1" si="39"/>
        <v>176.91645464936389</v>
      </c>
      <c r="AQ41">
        <f t="shared" ca="1" si="39"/>
        <v>180.12835040296588</v>
      </c>
      <c r="AR41">
        <f t="shared" ca="1" si="39"/>
        <v>180.16167046901629</v>
      </c>
      <c r="AS41">
        <f t="shared" ca="1" si="39"/>
        <v>179.4634950254524</v>
      </c>
      <c r="AT41">
        <f t="shared" ca="1" si="39"/>
        <v>179.22421921965139</v>
      </c>
      <c r="AU41">
        <f t="shared" ca="1" si="39"/>
        <v>180.16861446320968</v>
      </c>
      <c r="AV41">
        <f t="shared" ca="1" si="39"/>
        <v>183.90098785592841</v>
      </c>
      <c r="AW41">
        <f t="shared" ca="1" si="39"/>
        <v>175.18968602072928</v>
      </c>
      <c r="AX41">
        <f t="shared" ca="1" si="39"/>
        <v>176.06649902918215</v>
      </c>
      <c r="AY41">
        <f t="shared" ca="1" si="39"/>
        <v>170.90747781792177</v>
      </c>
      <c r="AZ41">
        <f t="shared" ca="1" si="39"/>
        <v>177.14344365264424</v>
      </c>
      <c r="BA41">
        <f t="shared" ca="1" si="39"/>
        <v>172.40369666271931</v>
      </c>
      <c r="BB41">
        <f t="shared" ca="1" si="39"/>
        <v>169.51502717564026</v>
      </c>
      <c r="BC41">
        <f t="shared" ca="1" si="39"/>
        <v>168.57680151501128</v>
      </c>
      <c r="BD41">
        <f t="shared" ca="1" si="39"/>
        <v>166.63668098471118</v>
      </c>
      <c r="BE41">
        <f t="shared" ca="1" si="39"/>
        <v>167.15911479679207</v>
      </c>
      <c r="BF41">
        <f t="shared" ca="1" si="39"/>
        <v>172.39077872498132</v>
      </c>
      <c r="BG41">
        <f t="shared" ca="1" si="39"/>
        <v>173.14764958834368</v>
      </c>
      <c r="BH41">
        <f t="shared" ca="1" si="39"/>
        <v>172.91746203082425</v>
      </c>
      <c r="BI41">
        <f t="shared" ca="1" si="39"/>
        <v>175.59048766407267</v>
      </c>
      <c r="BJ41">
        <f t="shared" ca="1" si="39"/>
        <v>180.46149701036504</v>
      </c>
      <c r="BK41">
        <f t="shared" ca="1" si="39"/>
        <v>184.61803201881219</v>
      </c>
      <c r="BL41">
        <f t="shared" ca="1" si="39"/>
        <v>179.19075958825496</v>
      </c>
      <c r="BM41">
        <f t="shared" ca="1" si="39"/>
        <v>181.60976383618163</v>
      </c>
      <c r="BN41">
        <f t="shared" ca="1" si="39"/>
        <v>178.40792331563881</v>
      </c>
      <c r="BO41">
        <f t="shared" ca="1" si="39"/>
        <v>175.82929360596393</v>
      </c>
      <c r="BP41" s="12">
        <f t="shared" ca="1" si="3"/>
        <v>0</v>
      </c>
    </row>
    <row r="42" spans="7:68" x14ac:dyDescent="0.35">
      <c r="G42">
        <v>190.26</v>
      </c>
      <c r="H42">
        <f t="shared" ref="H42:BO42" ca="1" si="40">G42*(1+$C$4*$C$6+$C$5*SQRT($C$6)*_xlfn.NORM.S.INV(RAND()))</f>
        <v>191.02220522103877</v>
      </c>
      <c r="I42">
        <f t="shared" ca="1" si="40"/>
        <v>191.61613851443238</v>
      </c>
      <c r="J42">
        <f t="shared" ca="1" si="40"/>
        <v>184.03439016785438</v>
      </c>
      <c r="K42">
        <f t="shared" ca="1" si="40"/>
        <v>180.64767016813116</v>
      </c>
      <c r="L42">
        <f t="shared" ca="1" si="40"/>
        <v>182.19377671394116</v>
      </c>
      <c r="M42">
        <f t="shared" ca="1" si="40"/>
        <v>181.02414819415964</v>
      </c>
      <c r="N42">
        <f t="shared" ca="1" si="40"/>
        <v>184.40911933698729</v>
      </c>
      <c r="O42">
        <f t="shared" ca="1" si="40"/>
        <v>183.73698288662334</v>
      </c>
      <c r="P42">
        <f t="shared" ca="1" si="40"/>
        <v>178.50811513733424</v>
      </c>
      <c r="Q42">
        <f t="shared" ca="1" si="40"/>
        <v>181.41687200275888</v>
      </c>
      <c r="R42">
        <f t="shared" ca="1" si="40"/>
        <v>178.21841007362576</v>
      </c>
      <c r="S42">
        <f t="shared" ca="1" si="40"/>
        <v>180.68413946403231</v>
      </c>
      <c r="T42">
        <f t="shared" ca="1" si="40"/>
        <v>180.28175058492658</v>
      </c>
      <c r="U42">
        <f t="shared" ca="1" si="40"/>
        <v>175.26279031114473</v>
      </c>
      <c r="V42">
        <f t="shared" ca="1" si="40"/>
        <v>177.43477917480485</v>
      </c>
      <c r="W42">
        <f t="shared" ca="1" si="40"/>
        <v>176.720475063359</v>
      </c>
      <c r="X42">
        <f t="shared" ca="1" si="40"/>
        <v>176.32062155887607</v>
      </c>
      <c r="Y42">
        <f t="shared" ca="1" si="40"/>
        <v>171.68523499242789</v>
      </c>
      <c r="Z42">
        <f t="shared" ca="1" si="40"/>
        <v>171.79777071232812</v>
      </c>
      <c r="AA42">
        <f t="shared" ca="1" si="40"/>
        <v>171.81166182394722</v>
      </c>
      <c r="AB42">
        <f t="shared" ca="1" si="40"/>
        <v>168.12827071461234</v>
      </c>
      <c r="AC42">
        <f t="shared" ca="1" si="40"/>
        <v>165.60729817271158</v>
      </c>
      <c r="AD42">
        <f t="shared" ca="1" si="40"/>
        <v>162.21104539872547</v>
      </c>
      <c r="AE42">
        <f t="shared" ca="1" si="40"/>
        <v>168.88400964266927</v>
      </c>
      <c r="AF42">
        <f t="shared" ca="1" si="40"/>
        <v>170.52997318417451</v>
      </c>
      <c r="AG42">
        <f t="shared" ca="1" si="40"/>
        <v>172.37645584958474</v>
      </c>
      <c r="AH42">
        <f t="shared" ca="1" si="40"/>
        <v>168.01990359218061</v>
      </c>
      <c r="AI42">
        <f t="shared" ca="1" si="40"/>
        <v>166.86704593799698</v>
      </c>
      <c r="AJ42">
        <f t="shared" ca="1" si="40"/>
        <v>164.23262052131764</v>
      </c>
      <c r="AK42">
        <f t="shared" ca="1" si="40"/>
        <v>166.82265573283166</v>
      </c>
      <c r="AL42">
        <f t="shared" ca="1" si="40"/>
        <v>164.76966466627673</v>
      </c>
      <c r="AM42">
        <f t="shared" ca="1" si="40"/>
        <v>158.37198492087555</v>
      </c>
      <c r="AN42">
        <f t="shared" ca="1" si="40"/>
        <v>153.38651340120614</v>
      </c>
      <c r="AO42">
        <f t="shared" ca="1" si="40"/>
        <v>153.35421042516126</v>
      </c>
      <c r="AP42">
        <f t="shared" ca="1" si="40"/>
        <v>152.87796818594498</v>
      </c>
      <c r="AQ42">
        <f t="shared" ca="1" si="40"/>
        <v>153.47865792071394</v>
      </c>
      <c r="AR42">
        <f t="shared" ca="1" si="40"/>
        <v>155.30889578632437</v>
      </c>
      <c r="AS42">
        <f t="shared" ca="1" si="40"/>
        <v>159.7587671355239</v>
      </c>
      <c r="AT42">
        <f t="shared" ca="1" si="40"/>
        <v>154.31575936887654</v>
      </c>
      <c r="AU42">
        <f t="shared" ca="1" si="40"/>
        <v>156.22338471408554</v>
      </c>
      <c r="AV42">
        <f t="shared" ca="1" si="40"/>
        <v>155.63399875645126</v>
      </c>
      <c r="AW42">
        <f t="shared" ca="1" si="40"/>
        <v>154.17323781317089</v>
      </c>
      <c r="AX42">
        <f t="shared" ca="1" si="40"/>
        <v>157.18071895260834</v>
      </c>
      <c r="AY42">
        <f t="shared" ca="1" si="40"/>
        <v>154.44208660689753</v>
      </c>
      <c r="AZ42">
        <f t="shared" ca="1" si="40"/>
        <v>159.03056919320255</v>
      </c>
      <c r="BA42">
        <f t="shared" ca="1" si="40"/>
        <v>160.34064262253452</v>
      </c>
      <c r="BB42">
        <f t="shared" ca="1" si="40"/>
        <v>161.90150985271436</v>
      </c>
      <c r="BC42">
        <f t="shared" ca="1" si="40"/>
        <v>162.06804516111401</v>
      </c>
      <c r="BD42">
        <f t="shared" ca="1" si="40"/>
        <v>158.48766781703787</v>
      </c>
      <c r="BE42">
        <f t="shared" ca="1" si="40"/>
        <v>156.23986756690195</v>
      </c>
      <c r="BF42">
        <f t="shared" ca="1" si="40"/>
        <v>162.62615336078835</v>
      </c>
      <c r="BG42">
        <f t="shared" ca="1" si="40"/>
        <v>157.13856351455502</v>
      </c>
      <c r="BH42">
        <f t="shared" ca="1" si="40"/>
        <v>159.55663319831623</v>
      </c>
      <c r="BI42">
        <f t="shared" ca="1" si="40"/>
        <v>160.05620940109733</v>
      </c>
      <c r="BJ42">
        <f t="shared" ca="1" si="40"/>
        <v>162.38794718103841</v>
      </c>
      <c r="BK42">
        <f t="shared" ca="1" si="40"/>
        <v>164.84142803840362</v>
      </c>
      <c r="BL42">
        <f t="shared" ca="1" si="40"/>
        <v>165.69959009815094</v>
      </c>
      <c r="BM42">
        <f t="shared" ca="1" si="40"/>
        <v>162.25591620605658</v>
      </c>
      <c r="BN42">
        <f t="shared" ca="1" si="40"/>
        <v>165.26438332621635</v>
      </c>
      <c r="BO42">
        <f t="shared" ca="1" si="40"/>
        <v>162.92051823703255</v>
      </c>
      <c r="BP42" s="12">
        <f t="shared" ca="1" si="3"/>
        <v>0</v>
      </c>
    </row>
    <row r="43" spans="7:68" x14ac:dyDescent="0.35">
      <c r="G43">
        <v>190.26</v>
      </c>
      <c r="H43">
        <f t="shared" ref="H43:BO43" ca="1" si="41">G43*(1+$C$4*$C$6+$C$5*SQRT($C$6)*_xlfn.NORM.S.INV(RAND()))</f>
        <v>185.51677118587955</v>
      </c>
      <c r="I43">
        <f t="shared" ca="1" si="41"/>
        <v>185.40194411577482</v>
      </c>
      <c r="J43">
        <f t="shared" ca="1" si="41"/>
        <v>186.20915206222</v>
      </c>
      <c r="K43">
        <f t="shared" ca="1" si="41"/>
        <v>179.74194584259297</v>
      </c>
      <c r="L43">
        <f t="shared" ca="1" si="41"/>
        <v>181.05050431408819</v>
      </c>
      <c r="M43">
        <f t="shared" ca="1" si="41"/>
        <v>186.47475229113991</v>
      </c>
      <c r="N43">
        <f t="shared" ca="1" si="41"/>
        <v>193.00495372610402</v>
      </c>
      <c r="O43">
        <f t="shared" ca="1" si="41"/>
        <v>194.0621521577084</v>
      </c>
      <c r="P43">
        <f t="shared" ca="1" si="41"/>
        <v>195.72271454534518</v>
      </c>
      <c r="Q43">
        <f t="shared" ca="1" si="41"/>
        <v>195.79982263667353</v>
      </c>
      <c r="R43">
        <f t="shared" ca="1" si="41"/>
        <v>190.08519599773032</v>
      </c>
      <c r="S43">
        <f t="shared" ca="1" si="41"/>
        <v>195.11827526376177</v>
      </c>
      <c r="T43">
        <f t="shared" ca="1" si="41"/>
        <v>194.44623849454487</v>
      </c>
      <c r="U43">
        <f t="shared" ca="1" si="41"/>
        <v>189.18337118665889</v>
      </c>
      <c r="V43">
        <f t="shared" ca="1" si="41"/>
        <v>193.14318253497026</v>
      </c>
      <c r="W43">
        <f t="shared" ca="1" si="41"/>
        <v>193.07399687223071</v>
      </c>
      <c r="X43">
        <f t="shared" ca="1" si="41"/>
        <v>192.55575856998149</v>
      </c>
      <c r="Y43">
        <f t="shared" ca="1" si="41"/>
        <v>192.8404869388996</v>
      </c>
      <c r="Z43">
        <f t="shared" ca="1" si="41"/>
        <v>188.81176906367054</v>
      </c>
      <c r="AA43">
        <f t="shared" ca="1" si="41"/>
        <v>195.11306049836452</v>
      </c>
      <c r="AB43">
        <f t="shared" ca="1" si="41"/>
        <v>195.46086194334649</v>
      </c>
      <c r="AC43">
        <f t="shared" ca="1" si="41"/>
        <v>194.17880931437492</v>
      </c>
      <c r="AD43">
        <f t="shared" ca="1" si="41"/>
        <v>192.53751407694645</v>
      </c>
      <c r="AE43">
        <f t="shared" ca="1" si="41"/>
        <v>192.34161258214044</v>
      </c>
      <c r="AF43">
        <f t="shared" ca="1" si="41"/>
        <v>191.57557072293491</v>
      </c>
      <c r="AG43">
        <f t="shared" ca="1" si="41"/>
        <v>193.75638114741093</v>
      </c>
      <c r="AH43">
        <f t="shared" ca="1" si="41"/>
        <v>197.11007172559681</v>
      </c>
      <c r="AI43">
        <f t="shared" ca="1" si="41"/>
        <v>193.89892729662904</v>
      </c>
      <c r="AJ43">
        <f t="shared" ca="1" si="41"/>
        <v>192.44046815384561</v>
      </c>
      <c r="AK43">
        <f t="shared" ca="1" si="41"/>
        <v>193.56967945891</v>
      </c>
      <c r="AL43">
        <f t="shared" ca="1" si="41"/>
        <v>190.23784418829138</v>
      </c>
      <c r="AM43">
        <f t="shared" ca="1" si="41"/>
        <v>193.30984917017648</v>
      </c>
      <c r="AN43">
        <f t="shared" ca="1" si="41"/>
        <v>194.14462242177248</v>
      </c>
      <c r="AO43">
        <f t="shared" ca="1" si="41"/>
        <v>192.88424946077453</v>
      </c>
      <c r="AP43">
        <f t="shared" ca="1" si="41"/>
        <v>194.41302205550144</v>
      </c>
      <c r="AQ43">
        <f t="shared" ca="1" si="41"/>
        <v>194.80548759057172</v>
      </c>
      <c r="AR43">
        <f t="shared" ca="1" si="41"/>
        <v>194.29537180926025</v>
      </c>
      <c r="AS43">
        <f t="shared" ca="1" si="41"/>
        <v>192.59893499906087</v>
      </c>
      <c r="AT43">
        <f t="shared" ca="1" si="41"/>
        <v>193.31159794835727</v>
      </c>
      <c r="AU43">
        <f t="shared" ca="1" si="41"/>
        <v>197.47443001761459</v>
      </c>
      <c r="AV43">
        <f t="shared" ca="1" si="41"/>
        <v>200.42918778042841</v>
      </c>
      <c r="AW43">
        <f t="shared" ca="1" si="41"/>
        <v>200.8180995566581</v>
      </c>
      <c r="AX43">
        <f t="shared" ca="1" si="41"/>
        <v>209.15873827952612</v>
      </c>
      <c r="AY43">
        <f t="shared" ca="1" si="41"/>
        <v>202.91845027142702</v>
      </c>
      <c r="AZ43">
        <f t="shared" ca="1" si="41"/>
        <v>200.27459502735292</v>
      </c>
      <c r="BA43">
        <f t="shared" ca="1" si="41"/>
        <v>198.59357932895452</v>
      </c>
      <c r="BB43">
        <f t="shared" ca="1" si="41"/>
        <v>196.09035012016676</v>
      </c>
      <c r="BC43">
        <f t="shared" ca="1" si="41"/>
        <v>194.40324850464376</v>
      </c>
      <c r="BD43">
        <f t="shared" ca="1" si="41"/>
        <v>197.42063741976003</v>
      </c>
      <c r="BE43">
        <f t="shared" ca="1" si="41"/>
        <v>196.43384997484335</v>
      </c>
      <c r="BF43">
        <f t="shared" ca="1" si="41"/>
        <v>194.28529399207855</v>
      </c>
      <c r="BG43">
        <f t="shared" ca="1" si="41"/>
        <v>195.49067931669831</v>
      </c>
      <c r="BH43">
        <f t="shared" ca="1" si="41"/>
        <v>191.38337949258684</v>
      </c>
      <c r="BI43">
        <f t="shared" ca="1" si="41"/>
        <v>195.37993185181506</v>
      </c>
      <c r="BJ43">
        <f t="shared" ca="1" si="41"/>
        <v>193.20453947862632</v>
      </c>
      <c r="BK43">
        <f t="shared" ca="1" si="41"/>
        <v>197.53170340118572</v>
      </c>
      <c r="BL43">
        <f t="shared" ca="1" si="41"/>
        <v>198.02734847187165</v>
      </c>
      <c r="BM43">
        <f t="shared" ca="1" si="41"/>
        <v>197.85351379548163</v>
      </c>
      <c r="BN43">
        <f t="shared" ca="1" si="41"/>
        <v>197.68813253534037</v>
      </c>
      <c r="BO43">
        <f t="shared" ca="1" si="41"/>
        <v>193.75542078385567</v>
      </c>
      <c r="BP43" s="12">
        <f t="shared" ca="1" si="3"/>
        <v>0</v>
      </c>
    </row>
    <row r="44" spans="7:68" x14ac:dyDescent="0.35">
      <c r="G44">
        <v>190.26</v>
      </c>
      <c r="H44">
        <f t="shared" ref="H44:BO44" ca="1" si="42">G44*(1+$C$4*$C$6+$C$5*SQRT($C$6)*_xlfn.NORM.S.INV(RAND()))</f>
        <v>184.22367946396008</v>
      </c>
      <c r="I44">
        <f t="shared" ca="1" si="42"/>
        <v>184.15512245923065</v>
      </c>
      <c r="J44">
        <f t="shared" ca="1" si="42"/>
        <v>189.95257378603199</v>
      </c>
      <c r="K44">
        <f t="shared" ca="1" si="42"/>
        <v>182.71835525629456</v>
      </c>
      <c r="L44">
        <f t="shared" ca="1" si="42"/>
        <v>188.74739632267276</v>
      </c>
      <c r="M44">
        <f t="shared" ca="1" si="42"/>
        <v>185.26833110153837</v>
      </c>
      <c r="N44">
        <f t="shared" ca="1" si="42"/>
        <v>190.62148927925367</v>
      </c>
      <c r="O44">
        <f t="shared" ca="1" si="42"/>
        <v>192.69391982762141</v>
      </c>
      <c r="P44">
        <f t="shared" ca="1" si="42"/>
        <v>190.76082024553469</v>
      </c>
      <c r="Q44">
        <f t="shared" ca="1" si="42"/>
        <v>187.83945095656748</v>
      </c>
      <c r="R44">
        <f t="shared" ca="1" si="42"/>
        <v>192.31622678122505</v>
      </c>
      <c r="S44">
        <f t="shared" ca="1" si="42"/>
        <v>196.99061240440037</v>
      </c>
      <c r="T44">
        <f t="shared" ca="1" si="42"/>
        <v>197.06330992562854</v>
      </c>
      <c r="U44">
        <f t="shared" ca="1" si="42"/>
        <v>193.90161788656101</v>
      </c>
      <c r="V44">
        <f t="shared" ca="1" si="42"/>
        <v>197.30469007724543</v>
      </c>
      <c r="W44">
        <f t="shared" ca="1" si="42"/>
        <v>196.03219713395796</v>
      </c>
      <c r="X44">
        <f t="shared" ca="1" si="42"/>
        <v>194.33561338988338</v>
      </c>
      <c r="Y44">
        <f t="shared" ca="1" si="42"/>
        <v>194.60340302937115</v>
      </c>
      <c r="Z44">
        <f t="shared" ca="1" si="42"/>
        <v>200.5403877388286</v>
      </c>
      <c r="AA44">
        <f t="shared" ca="1" si="42"/>
        <v>206.82559706545527</v>
      </c>
      <c r="AB44">
        <f t="shared" ca="1" si="42"/>
        <v>206.18044304463902</v>
      </c>
      <c r="AC44">
        <f t="shared" ca="1" si="42"/>
        <v>208.9499712885229</v>
      </c>
      <c r="AD44">
        <f t="shared" ca="1" si="42"/>
        <v>205.30277349642864</v>
      </c>
      <c r="AE44">
        <f t="shared" ca="1" si="42"/>
        <v>209.24277881298258</v>
      </c>
      <c r="AF44">
        <f t="shared" ca="1" si="42"/>
        <v>206.61703639309863</v>
      </c>
      <c r="AG44">
        <f t="shared" ca="1" si="42"/>
        <v>210.10102546791853</v>
      </c>
      <c r="AH44">
        <f t="shared" ca="1" si="42"/>
        <v>206.18941432506199</v>
      </c>
      <c r="AI44">
        <f t="shared" ca="1" si="42"/>
        <v>203.75686110845825</v>
      </c>
      <c r="AJ44">
        <f t="shared" ca="1" si="42"/>
        <v>201.87383889240593</v>
      </c>
      <c r="AK44">
        <f t="shared" ca="1" si="42"/>
        <v>203.35943055601732</v>
      </c>
      <c r="AL44">
        <f t="shared" ca="1" si="42"/>
        <v>199.42362788837684</v>
      </c>
      <c r="AM44">
        <f t="shared" ca="1" si="42"/>
        <v>203.80196957637949</v>
      </c>
      <c r="AN44">
        <f t="shared" ca="1" si="42"/>
        <v>201.92909443448923</v>
      </c>
      <c r="AO44">
        <f t="shared" ca="1" si="42"/>
        <v>201.67183950099701</v>
      </c>
      <c r="AP44">
        <f t="shared" ca="1" si="42"/>
        <v>200.81101647666372</v>
      </c>
      <c r="AQ44">
        <f t="shared" ca="1" si="42"/>
        <v>198.05498395416799</v>
      </c>
      <c r="AR44">
        <f t="shared" ca="1" si="42"/>
        <v>201.61825382069543</v>
      </c>
      <c r="AS44">
        <f t="shared" ca="1" si="42"/>
        <v>202.25523411595412</v>
      </c>
      <c r="AT44">
        <f t="shared" ca="1" si="42"/>
        <v>199.64030336077226</v>
      </c>
      <c r="AU44">
        <f t="shared" ca="1" si="42"/>
        <v>191.94974306482149</v>
      </c>
      <c r="AV44">
        <f t="shared" ca="1" si="42"/>
        <v>187.57033833750646</v>
      </c>
      <c r="AW44">
        <f t="shared" ca="1" si="42"/>
        <v>191.5932000272912</v>
      </c>
      <c r="AX44">
        <f t="shared" ca="1" si="42"/>
        <v>186.24963489595993</v>
      </c>
      <c r="AY44">
        <f t="shared" ca="1" si="42"/>
        <v>184.67245730032943</v>
      </c>
      <c r="AZ44">
        <f t="shared" ca="1" si="42"/>
        <v>184.61414734574069</v>
      </c>
      <c r="BA44">
        <f t="shared" ca="1" si="42"/>
        <v>185.00415206550406</v>
      </c>
      <c r="BB44">
        <f t="shared" ca="1" si="42"/>
        <v>186.00339404420316</v>
      </c>
      <c r="BC44">
        <f t="shared" ca="1" si="42"/>
        <v>188.9339461105285</v>
      </c>
      <c r="BD44">
        <f t="shared" ca="1" si="42"/>
        <v>187.80788910656966</v>
      </c>
      <c r="BE44">
        <f t="shared" ca="1" si="42"/>
        <v>187.25228865827623</v>
      </c>
      <c r="BF44">
        <f t="shared" ca="1" si="42"/>
        <v>192.82967065990255</v>
      </c>
      <c r="BG44">
        <f t="shared" ca="1" si="42"/>
        <v>192.08429791740801</v>
      </c>
      <c r="BH44">
        <f t="shared" ca="1" si="42"/>
        <v>192.26033868133564</v>
      </c>
      <c r="BI44">
        <f t="shared" ca="1" si="42"/>
        <v>193.7444943242017</v>
      </c>
      <c r="BJ44">
        <f t="shared" ca="1" si="42"/>
        <v>192.50706839128418</v>
      </c>
      <c r="BK44">
        <f t="shared" ca="1" si="42"/>
        <v>192.31197811426264</v>
      </c>
      <c r="BL44">
        <f t="shared" ca="1" si="42"/>
        <v>186.78732999560143</v>
      </c>
      <c r="BM44">
        <f t="shared" ca="1" si="42"/>
        <v>186.85261058659543</v>
      </c>
      <c r="BN44">
        <f t="shared" ca="1" si="42"/>
        <v>189.95456855976698</v>
      </c>
      <c r="BO44">
        <f t="shared" ca="1" si="42"/>
        <v>192.7652602994286</v>
      </c>
      <c r="BP44" s="12">
        <f t="shared" ca="1" si="3"/>
        <v>0</v>
      </c>
    </row>
    <row r="45" spans="7:68" x14ac:dyDescent="0.35">
      <c r="G45">
        <v>190.26</v>
      </c>
      <c r="H45">
        <f t="shared" ref="H45:BO45" ca="1" si="43">G45*(1+$C$4*$C$6+$C$5*SQRT($C$6)*_xlfn.NORM.S.INV(RAND()))</f>
        <v>194.42877897355788</v>
      </c>
      <c r="I45">
        <f t="shared" ca="1" si="43"/>
        <v>194.78360330647232</v>
      </c>
      <c r="J45">
        <f t="shared" ca="1" si="43"/>
        <v>197.28807766136066</v>
      </c>
      <c r="K45">
        <f t="shared" ca="1" si="43"/>
        <v>196.77660613787978</v>
      </c>
      <c r="L45">
        <f t="shared" ca="1" si="43"/>
        <v>204.06513612854508</v>
      </c>
      <c r="M45">
        <f t="shared" ca="1" si="43"/>
        <v>208.2509234086269</v>
      </c>
      <c r="N45">
        <f t="shared" ca="1" si="43"/>
        <v>203.85124215734533</v>
      </c>
      <c r="O45">
        <f t="shared" ca="1" si="43"/>
        <v>193.03763131702229</v>
      </c>
      <c r="P45">
        <f t="shared" ca="1" si="43"/>
        <v>191.51033958956597</v>
      </c>
      <c r="Q45">
        <f t="shared" ca="1" si="43"/>
        <v>187.16942266258874</v>
      </c>
      <c r="R45">
        <f t="shared" ca="1" si="43"/>
        <v>189.43698084254308</v>
      </c>
      <c r="S45">
        <f t="shared" ca="1" si="43"/>
        <v>193.33070059510254</v>
      </c>
      <c r="T45">
        <f t="shared" ca="1" si="43"/>
        <v>190.71038429026058</v>
      </c>
      <c r="U45">
        <f t="shared" ca="1" si="43"/>
        <v>186.72365589325292</v>
      </c>
      <c r="V45">
        <f t="shared" ca="1" si="43"/>
        <v>186.25017579155008</v>
      </c>
      <c r="W45">
        <f t="shared" ca="1" si="43"/>
        <v>183.06539368520862</v>
      </c>
      <c r="X45">
        <f t="shared" ca="1" si="43"/>
        <v>182.80587567051319</v>
      </c>
      <c r="Y45">
        <f t="shared" ca="1" si="43"/>
        <v>184.71820822147421</v>
      </c>
      <c r="Z45">
        <f t="shared" ca="1" si="43"/>
        <v>181.67445214139946</v>
      </c>
      <c r="AA45">
        <f t="shared" ca="1" si="43"/>
        <v>187.63314961423191</v>
      </c>
      <c r="AB45">
        <f t="shared" ca="1" si="43"/>
        <v>182.49281367271655</v>
      </c>
      <c r="AC45">
        <f t="shared" ca="1" si="43"/>
        <v>178.17099888422365</v>
      </c>
      <c r="AD45">
        <f t="shared" ca="1" si="43"/>
        <v>178.40229898993428</v>
      </c>
      <c r="AE45">
        <f t="shared" ca="1" si="43"/>
        <v>176.47435521396338</v>
      </c>
      <c r="AF45">
        <f t="shared" ca="1" si="43"/>
        <v>178.67885572834612</v>
      </c>
      <c r="AG45">
        <f t="shared" ca="1" si="43"/>
        <v>181.10321979735625</v>
      </c>
      <c r="AH45">
        <f t="shared" ca="1" si="43"/>
        <v>181.53265498526324</v>
      </c>
      <c r="AI45">
        <f t="shared" ca="1" si="43"/>
        <v>183.01915421304039</v>
      </c>
      <c r="AJ45">
        <f t="shared" ca="1" si="43"/>
        <v>184.39983996017665</v>
      </c>
      <c r="AK45">
        <f t="shared" ca="1" si="43"/>
        <v>184.26953354587525</v>
      </c>
      <c r="AL45">
        <f t="shared" ca="1" si="43"/>
        <v>178.90471652952712</v>
      </c>
      <c r="AM45">
        <f t="shared" ca="1" si="43"/>
        <v>179.13936892121089</v>
      </c>
      <c r="AN45">
        <f t="shared" ca="1" si="43"/>
        <v>183.03499362636529</v>
      </c>
      <c r="AO45">
        <f t="shared" ca="1" si="43"/>
        <v>182.32122593266692</v>
      </c>
      <c r="AP45">
        <f t="shared" ca="1" si="43"/>
        <v>184.68066796499369</v>
      </c>
      <c r="AQ45">
        <f t="shared" ca="1" si="43"/>
        <v>189.0305166468776</v>
      </c>
      <c r="AR45">
        <f t="shared" ca="1" si="43"/>
        <v>187.97185169800451</v>
      </c>
      <c r="AS45">
        <f t="shared" ca="1" si="43"/>
        <v>183.70836503944943</v>
      </c>
      <c r="AT45">
        <f t="shared" ca="1" si="43"/>
        <v>179.04305772381258</v>
      </c>
      <c r="AU45">
        <f t="shared" ca="1" si="43"/>
        <v>177.06620605807285</v>
      </c>
      <c r="AV45">
        <f t="shared" ca="1" si="43"/>
        <v>174.17119359720732</v>
      </c>
      <c r="AW45">
        <f t="shared" ca="1" si="43"/>
        <v>175.01065660245018</v>
      </c>
      <c r="AX45">
        <f t="shared" ca="1" si="43"/>
        <v>171.65109965497479</v>
      </c>
      <c r="AY45">
        <f t="shared" ca="1" si="43"/>
        <v>167.14610331899567</v>
      </c>
      <c r="AZ45">
        <f t="shared" ca="1" si="43"/>
        <v>164.28200046181695</v>
      </c>
      <c r="BA45">
        <f t="shared" ca="1" si="43"/>
        <v>164.71793469507256</v>
      </c>
      <c r="BB45">
        <f t="shared" ca="1" si="43"/>
        <v>168.99185874514538</v>
      </c>
      <c r="BC45">
        <f t="shared" ca="1" si="43"/>
        <v>165.79570640622214</v>
      </c>
      <c r="BD45">
        <f t="shared" ca="1" si="43"/>
        <v>169.23908827225569</v>
      </c>
      <c r="BE45">
        <f t="shared" ca="1" si="43"/>
        <v>165.23017125826939</v>
      </c>
      <c r="BF45">
        <f t="shared" ca="1" si="43"/>
        <v>170.96230385342903</v>
      </c>
      <c r="BG45">
        <f t="shared" ca="1" si="43"/>
        <v>174.47916855852893</v>
      </c>
      <c r="BH45">
        <f t="shared" ca="1" si="43"/>
        <v>178.21660282797626</v>
      </c>
      <c r="BI45">
        <f t="shared" ca="1" si="43"/>
        <v>176.79881356683686</v>
      </c>
      <c r="BJ45">
        <f t="shared" ca="1" si="43"/>
        <v>173.78374504780845</v>
      </c>
      <c r="BK45">
        <f t="shared" ca="1" si="43"/>
        <v>168.51952868253278</v>
      </c>
      <c r="BL45">
        <f t="shared" ca="1" si="43"/>
        <v>168.34713599147628</v>
      </c>
      <c r="BM45">
        <f t="shared" ca="1" si="43"/>
        <v>168.22354322470147</v>
      </c>
      <c r="BN45">
        <f t="shared" ca="1" si="43"/>
        <v>167.19345384409422</v>
      </c>
      <c r="BO45">
        <f t="shared" ca="1" si="43"/>
        <v>171.65497768825236</v>
      </c>
      <c r="BP45" s="12">
        <f t="shared" ca="1" si="3"/>
        <v>0</v>
      </c>
    </row>
    <row r="46" spans="7:68" x14ac:dyDescent="0.35">
      <c r="G46">
        <v>190.26</v>
      </c>
      <c r="H46">
        <f t="shared" ref="H46:BO46" ca="1" si="44">G46*(1+$C$4*$C$6+$C$5*SQRT($C$6)*_xlfn.NORM.S.INV(RAND()))</f>
        <v>190.1806007870253</v>
      </c>
      <c r="I46">
        <f t="shared" ca="1" si="44"/>
        <v>187.49736903382308</v>
      </c>
      <c r="J46">
        <f t="shared" ca="1" si="44"/>
        <v>183.07134549891768</v>
      </c>
      <c r="K46">
        <f t="shared" ca="1" si="44"/>
        <v>184.40445530118106</v>
      </c>
      <c r="L46">
        <f t="shared" ca="1" si="44"/>
        <v>181.4638663779678</v>
      </c>
      <c r="M46">
        <f t="shared" ca="1" si="44"/>
        <v>176.2722400065731</v>
      </c>
      <c r="N46">
        <f t="shared" ca="1" si="44"/>
        <v>174.57033625888121</v>
      </c>
      <c r="O46">
        <f t="shared" ca="1" si="44"/>
        <v>175.4766874317919</v>
      </c>
      <c r="P46">
        <f t="shared" ca="1" si="44"/>
        <v>180.00513925446339</v>
      </c>
      <c r="Q46">
        <f t="shared" ca="1" si="44"/>
        <v>180.17766699852962</v>
      </c>
      <c r="R46">
        <f t="shared" ca="1" si="44"/>
        <v>181.34415051991357</v>
      </c>
      <c r="S46">
        <f t="shared" ca="1" si="44"/>
        <v>181.27925945519641</v>
      </c>
      <c r="T46">
        <f t="shared" ca="1" si="44"/>
        <v>177.16907236857915</v>
      </c>
      <c r="U46">
        <f t="shared" ca="1" si="44"/>
        <v>177.9423042898421</v>
      </c>
      <c r="V46">
        <f t="shared" ca="1" si="44"/>
        <v>180.92923076095772</v>
      </c>
      <c r="W46">
        <f t="shared" ca="1" si="44"/>
        <v>180.99499871949524</v>
      </c>
      <c r="X46">
        <f t="shared" ca="1" si="44"/>
        <v>178.38591941986556</v>
      </c>
      <c r="Y46">
        <f t="shared" ca="1" si="44"/>
        <v>187.02762409236826</v>
      </c>
      <c r="Z46">
        <f t="shared" ca="1" si="44"/>
        <v>197.32149440793003</v>
      </c>
      <c r="AA46">
        <f t="shared" ca="1" si="44"/>
        <v>198.50041790660529</v>
      </c>
      <c r="AB46">
        <f t="shared" ca="1" si="44"/>
        <v>206.88860063146359</v>
      </c>
      <c r="AC46">
        <f t="shared" ca="1" si="44"/>
        <v>203.01596529756895</v>
      </c>
      <c r="AD46">
        <f t="shared" ca="1" si="44"/>
        <v>200.70010628921875</v>
      </c>
      <c r="AE46">
        <f t="shared" ca="1" si="44"/>
        <v>200.78004629680311</v>
      </c>
      <c r="AF46">
        <f t="shared" ca="1" si="44"/>
        <v>198.60736778529522</v>
      </c>
      <c r="AG46">
        <f t="shared" ca="1" si="44"/>
        <v>196.18668981048828</v>
      </c>
      <c r="AH46">
        <f t="shared" ca="1" si="44"/>
        <v>199.36989994434904</v>
      </c>
      <c r="AI46">
        <f t="shared" ca="1" si="44"/>
        <v>196.17359122849493</v>
      </c>
      <c r="AJ46">
        <f t="shared" ca="1" si="44"/>
        <v>196.74489504215785</v>
      </c>
      <c r="AK46">
        <f t="shared" ca="1" si="44"/>
        <v>199.96167449891851</v>
      </c>
      <c r="AL46">
        <f t="shared" ca="1" si="44"/>
        <v>191.42274430086002</v>
      </c>
      <c r="AM46">
        <f t="shared" ca="1" si="44"/>
        <v>193.97812829391944</v>
      </c>
      <c r="AN46">
        <f t="shared" ca="1" si="44"/>
        <v>192.58632508599723</v>
      </c>
      <c r="AO46">
        <f t="shared" ca="1" si="44"/>
        <v>195.02730243444222</v>
      </c>
      <c r="AP46">
        <f t="shared" ca="1" si="44"/>
        <v>198.40443102702318</v>
      </c>
      <c r="AQ46">
        <f t="shared" ca="1" si="44"/>
        <v>196.45646584270679</v>
      </c>
      <c r="AR46">
        <f t="shared" ca="1" si="44"/>
        <v>195.55042303459393</v>
      </c>
      <c r="AS46">
        <f t="shared" ca="1" si="44"/>
        <v>196.85348712769184</v>
      </c>
      <c r="AT46">
        <f t="shared" ca="1" si="44"/>
        <v>190.72979064377694</v>
      </c>
      <c r="AU46">
        <f t="shared" ca="1" si="44"/>
        <v>192.71042779141894</v>
      </c>
      <c r="AV46">
        <f t="shared" ca="1" si="44"/>
        <v>194.89591459391218</v>
      </c>
      <c r="AW46">
        <f t="shared" ca="1" si="44"/>
        <v>195.86108171279102</v>
      </c>
      <c r="AX46">
        <f t="shared" ca="1" si="44"/>
        <v>198.3996536196822</v>
      </c>
      <c r="AY46">
        <f t="shared" ca="1" si="44"/>
        <v>195.91336497354206</v>
      </c>
      <c r="AZ46">
        <f t="shared" ca="1" si="44"/>
        <v>191.25812110021678</v>
      </c>
      <c r="BA46">
        <f t="shared" ca="1" si="44"/>
        <v>191.7252454982399</v>
      </c>
      <c r="BB46">
        <f t="shared" ca="1" si="44"/>
        <v>194.71064251931418</v>
      </c>
      <c r="BC46">
        <f t="shared" ca="1" si="44"/>
        <v>192.7241762630689</v>
      </c>
      <c r="BD46">
        <f t="shared" ca="1" si="44"/>
        <v>190.94157385210107</v>
      </c>
      <c r="BE46">
        <f t="shared" ca="1" si="44"/>
        <v>187.01776530385328</v>
      </c>
      <c r="BF46">
        <f t="shared" ca="1" si="44"/>
        <v>186.58189226354861</v>
      </c>
      <c r="BG46">
        <f t="shared" ca="1" si="44"/>
        <v>183.37086720487346</v>
      </c>
      <c r="BH46">
        <f t="shared" ca="1" si="44"/>
        <v>180.65716799488561</v>
      </c>
      <c r="BI46">
        <f t="shared" ca="1" si="44"/>
        <v>174.64074016358305</v>
      </c>
      <c r="BJ46">
        <f t="shared" ca="1" si="44"/>
        <v>173.13017797047351</v>
      </c>
      <c r="BK46">
        <f t="shared" ca="1" si="44"/>
        <v>174.56736902569898</v>
      </c>
      <c r="BL46">
        <f t="shared" ca="1" si="44"/>
        <v>170.68034446823066</v>
      </c>
      <c r="BM46">
        <f t="shared" ca="1" si="44"/>
        <v>172.82014603336717</v>
      </c>
      <c r="BN46">
        <f t="shared" ca="1" si="44"/>
        <v>171.60466707089114</v>
      </c>
      <c r="BO46">
        <f t="shared" ca="1" si="44"/>
        <v>177.30258787520182</v>
      </c>
      <c r="BP46" s="12">
        <f t="shared" ca="1" si="3"/>
        <v>0</v>
      </c>
    </row>
    <row r="47" spans="7:68" x14ac:dyDescent="0.35">
      <c r="G47">
        <v>190.26</v>
      </c>
      <c r="H47">
        <f t="shared" ref="H47:BO47" ca="1" si="45">G47*(1+$C$4*$C$6+$C$5*SQRT($C$6)*_xlfn.NORM.S.INV(RAND()))</f>
        <v>189.22680580170052</v>
      </c>
      <c r="I47">
        <f t="shared" ca="1" si="45"/>
        <v>196.31184770919438</v>
      </c>
      <c r="J47">
        <f t="shared" ca="1" si="45"/>
        <v>198.12378735126319</v>
      </c>
      <c r="K47">
        <f t="shared" ca="1" si="45"/>
        <v>201.3451425063061</v>
      </c>
      <c r="L47">
        <f t="shared" ca="1" si="45"/>
        <v>203.07054730138196</v>
      </c>
      <c r="M47">
        <f t="shared" ca="1" si="45"/>
        <v>205.99796361876361</v>
      </c>
      <c r="N47">
        <f t="shared" ca="1" si="45"/>
        <v>205.67655713661784</v>
      </c>
      <c r="O47">
        <f t="shared" ca="1" si="45"/>
        <v>198.35155964085459</v>
      </c>
      <c r="P47">
        <f t="shared" ca="1" si="45"/>
        <v>200.83596543636438</v>
      </c>
      <c r="Q47">
        <f t="shared" ca="1" si="45"/>
        <v>200.08258736757077</v>
      </c>
      <c r="R47">
        <f t="shared" ca="1" si="45"/>
        <v>199.80718473249411</v>
      </c>
      <c r="S47">
        <f t="shared" ca="1" si="45"/>
        <v>205.73150478222317</v>
      </c>
      <c r="T47">
        <f t="shared" ca="1" si="45"/>
        <v>206.43759153369612</v>
      </c>
      <c r="U47">
        <f t="shared" ca="1" si="45"/>
        <v>200.4754090155777</v>
      </c>
      <c r="V47">
        <f t="shared" ca="1" si="45"/>
        <v>206.34966778889375</v>
      </c>
      <c r="W47">
        <f t="shared" ca="1" si="45"/>
        <v>208.17899754532223</v>
      </c>
      <c r="X47">
        <f t="shared" ca="1" si="45"/>
        <v>209.99720741786484</v>
      </c>
      <c r="Y47">
        <f t="shared" ca="1" si="45"/>
        <v>213.43036334477924</v>
      </c>
      <c r="Z47">
        <f t="shared" ca="1" si="45"/>
        <v>219.29944201056676</v>
      </c>
      <c r="AA47">
        <f t="shared" ca="1" si="45"/>
        <v>224.82690628469152</v>
      </c>
      <c r="AB47">
        <f t="shared" ca="1" si="45"/>
        <v>214.43665249489612</v>
      </c>
      <c r="AC47">
        <f t="shared" ca="1" si="45"/>
        <v>217.89157816962856</v>
      </c>
      <c r="AD47">
        <f t="shared" ca="1" si="45"/>
        <v>218.41520644022933</v>
      </c>
      <c r="AE47">
        <f t="shared" ca="1" si="45"/>
        <v>221.24961136493212</v>
      </c>
      <c r="AF47">
        <f t="shared" ca="1" si="45"/>
        <v>220.6046634325568</v>
      </c>
      <c r="AG47">
        <f t="shared" ca="1" si="45"/>
        <v>226.17462822886571</v>
      </c>
      <c r="AH47">
        <f t="shared" ca="1" si="45"/>
        <v>225.80979298167929</v>
      </c>
      <c r="AI47">
        <f t="shared" ca="1" si="45"/>
        <v>223.9643213676265</v>
      </c>
      <c r="AJ47">
        <f t="shared" ca="1" si="45"/>
        <v>217.0645405545234</v>
      </c>
      <c r="AK47">
        <f t="shared" ca="1" si="45"/>
        <v>222.24316634001244</v>
      </c>
      <c r="AL47">
        <f t="shared" ca="1" si="45"/>
        <v>231.43515778232992</v>
      </c>
      <c r="AM47">
        <f t="shared" ca="1" si="45"/>
        <v>230.45895496354177</v>
      </c>
      <c r="AN47">
        <f t="shared" ca="1" si="45"/>
        <v>217.93000926686815</v>
      </c>
      <c r="AO47">
        <f t="shared" ca="1" si="45"/>
        <v>220.21810492741025</v>
      </c>
      <c r="AP47">
        <f t="shared" ca="1" si="45"/>
        <v>221.48574896883488</v>
      </c>
      <c r="AQ47">
        <f t="shared" ca="1" si="45"/>
        <v>229.71166665973882</v>
      </c>
      <c r="AR47">
        <f t="shared" ca="1" si="45"/>
        <v>227.24914138493833</v>
      </c>
      <c r="AS47">
        <f t="shared" ca="1" si="45"/>
        <v>217.87456866821833</v>
      </c>
      <c r="AT47">
        <f t="shared" ca="1" si="45"/>
        <v>223.67346466826024</v>
      </c>
      <c r="AU47">
        <f t="shared" ca="1" si="45"/>
        <v>222.67009132808644</v>
      </c>
      <c r="AV47">
        <f t="shared" ca="1" si="45"/>
        <v>229.23262174727802</v>
      </c>
      <c r="AW47">
        <f t="shared" ca="1" si="45"/>
        <v>231.44683852465306</v>
      </c>
      <c r="AX47">
        <f t="shared" ca="1" si="45"/>
        <v>240.06624359872282</v>
      </c>
      <c r="AY47">
        <f t="shared" ca="1" si="45"/>
        <v>240.66063438633174</v>
      </c>
      <c r="AZ47">
        <f t="shared" ca="1" si="45"/>
        <v>242.38032799174323</v>
      </c>
      <c r="BA47">
        <f t="shared" ca="1" si="45"/>
        <v>240.99413149901144</v>
      </c>
      <c r="BB47">
        <f t="shared" ca="1" si="45"/>
        <v>239.54491258309181</v>
      </c>
      <c r="BC47">
        <f t="shared" ca="1" si="45"/>
        <v>240.33667692623567</v>
      </c>
      <c r="BD47">
        <f t="shared" ca="1" si="45"/>
        <v>237.12917689745075</v>
      </c>
      <c r="BE47">
        <f t="shared" ca="1" si="45"/>
        <v>233.42571020420149</v>
      </c>
      <c r="BF47">
        <f t="shared" ca="1" si="45"/>
        <v>229.07959112107136</v>
      </c>
      <c r="BG47">
        <f t="shared" ca="1" si="45"/>
        <v>240.2919453314399</v>
      </c>
      <c r="BH47">
        <f t="shared" ca="1" si="45"/>
        <v>242.76196435514521</v>
      </c>
      <c r="BI47">
        <f t="shared" ca="1" si="45"/>
        <v>245.7555897062424</v>
      </c>
      <c r="BJ47">
        <f t="shared" ca="1" si="45"/>
        <v>238.27216215183151</v>
      </c>
      <c r="BK47">
        <f t="shared" ca="1" si="45"/>
        <v>239.97617296135292</v>
      </c>
      <c r="BL47">
        <f t="shared" ca="1" si="45"/>
        <v>233.51544211265684</v>
      </c>
      <c r="BM47">
        <f t="shared" ca="1" si="45"/>
        <v>234.18028059568877</v>
      </c>
      <c r="BN47">
        <f t="shared" ca="1" si="45"/>
        <v>234.08711466916478</v>
      </c>
      <c r="BO47">
        <f t="shared" ca="1" si="45"/>
        <v>231.16924757730303</v>
      </c>
      <c r="BP47" s="12">
        <f t="shared" ca="1" si="3"/>
        <v>36.169247577303025</v>
      </c>
    </row>
    <row r="48" spans="7:68" x14ac:dyDescent="0.35">
      <c r="G48">
        <v>190.26</v>
      </c>
      <c r="H48">
        <f t="shared" ref="H48:BO48" ca="1" si="46">G48*(1+$C$4*$C$6+$C$5*SQRT($C$6)*_xlfn.NORM.S.INV(RAND()))</f>
        <v>190.04206513128563</v>
      </c>
      <c r="I48">
        <f t="shared" ca="1" si="46"/>
        <v>182.73856331805223</v>
      </c>
      <c r="J48">
        <f t="shared" ca="1" si="46"/>
        <v>180.93569535148688</v>
      </c>
      <c r="K48">
        <f t="shared" ca="1" si="46"/>
        <v>180.79548355822251</v>
      </c>
      <c r="L48">
        <f t="shared" ca="1" si="46"/>
        <v>178.81527238714176</v>
      </c>
      <c r="M48">
        <f t="shared" ca="1" si="46"/>
        <v>175.44021512256163</v>
      </c>
      <c r="N48">
        <f t="shared" ca="1" si="46"/>
        <v>180.14843228127822</v>
      </c>
      <c r="O48">
        <f t="shared" ca="1" si="46"/>
        <v>173.14153708375483</v>
      </c>
      <c r="P48">
        <f t="shared" ca="1" si="46"/>
        <v>176.46233663015079</v>
      </c>
      <c r="Q48">
        <f t="shared" ca="1" si="46"/>
        <v>179.87181875125512</v>
      </c>
      <c r="R48">
        <f t="shared" ca="1" si="46"/>
        <v>189.05111852817953</v>
      </c>
      <c r="S48">
        <f t="shared" ca="1" si="46"/>
        <v>190.47442098901197</v>
      </c>
      <c r="T48">
        <f t="shared" ca="1" si="46"/>
        <v>189.09031997081811</v>
      </c>
      <c r="U48">
        <f t="shared" ca="1" si="46"/>
        <v>186.87142037981954</v>
      </c>
      <c r="V48">
        <f t="shared" ca="1" si="46"/>
        <v>190.97510754626339</v>
      </c>
      <c r="W48">
        <f t="shared" ca="1" si="46"/>
        <v>193.40294386851809</v>
      </c>
      <c r="X48">
        <f t="shared" ca="1" si="46"/>
        <v>194.3618912675669</v>
      </c>
      <c r="Y48">
        <f t="shared" ca="1" si="46"/>
        <v>192.65887432747402</v>
      </c>
      <c r="Z48">
        <f t="shared" ca="1" si="46"/>
        <v>194.48589547870876</v>
      </c>
      <c r="AA48">
        <f t="shared" ca="1" si="46"/>
        <v>196.0975011881911</v>
      </c>
      <c r="AB48">
        <f t="shared" ca="1" si="46"/>
        <v>197.12912285111508</v>
      </c>
      <c r="AC48">
        <f t="shared" ca="1" si="46"/>
        <v>193.72079472182992</v>
      </c>
      <c r="AD48">
        <f t="shared" ca="1" si="46"/>
        <v>196.00406427013311</v>
      </c>
      <c r="AE48">
        <f t="shared" ca="1" si="46"/>
        <v>196.51535769101341</v>
      </c>
      <c r="AF48">
        <f t="shared" ca="1" si="46"/>
        <v>192.16486114210835</v>
      </c>
      <c r="AG48">
        <f t="shared" ca="1" si="46"/>
        <v>197.30385949253514</v>
      </c>
      <c r="AH48">
        <f t="shared" ca="1" si="46"/>
        <v>201.72580481183897</v>
      </c>
      <c r="AI48">
        <f t="shared" ca="1" si="46"/>
        <v>201.76213590610803</v>
      </c>
      <c r="AJ48">
        <f t="shared" ca="1" si="46"/>
        <v>200.99894797639774</v>
      </c>
      <c r="AK48">
        <f t="shared" ca="1" si="46"/>
        <v>202.8291214342251</v>
      </c>
      <c r="AL48">
        <f t="shared" ca="1" si="46"/>
        <v>203.84001444000583</v>
      </c>
      <c r="AM48">
        <f t="shared" ca="1" si="46"/>
        <v>202.13764119830503</v>
      </c>
      <c r="AN48">
        <f t="shared" ca="1" si="46"/>
        <v>198.35895378471972</v>
      </c>
      <c r="AO48">
        <f t="shared" ca="1" si="46"/>
        <v>205.02124933407802</v>
      </c>
      <c r="AP48">
        <f t="shared" ca="1" si="46"/>
        <v>202.19379113755588</v>
      </c>
      <c r="AQ48">
        <f t="shared" ca="1" si="46"/>
        <v>203.59802375863302</v>
      </c>
      <c r="AR48">
        <f t="shared" ca="1" si="46"/>
        <v>205.75156290205911</v>
      </c>
      <c r="AS48">
        <f t="shared" ca="1" si="46"/>
        <v>204.80527524762397</v>
      </c>
      <c r="AT48">
        <f t="shared" ca="1" si="46"/>
        <v>204.37725821145739</v>
      </c>
      <c r="AU48">
        <f t="shared" ca="1" si="46"/>
        <v>200.44512470233357</v>
      </c>
      <c r="AV48">
        <f t="shared" ca="1" si="46"/>
        <v>203.96908317055923</v>
      </c>
      <c r="AW48">
        <f t="shared" ca="1" si="46"/>
        <v>207.22928021503574</v>
      </c>
      <c r="AX48">
        <f t="shared" ca="1" si="46"/>
        <v>212.55605692316814</v>
      </c>
      <c r="AY48">
        <f t="shared" ca="1" si="46"/>
        <v>214.64262736285568</v>
      </c>
      <c r="AZ48">
        <f t="shared" ca="1" si="46"/>
        <v>214.54464682709821</v>
      </c>
      <c r="BA48">
        <f t="shared" ca="1" si="46"/>
        <v>210.99077709934329</v>
      </c>
      <c r="BB48">
        <f t="shared" ca="1" si="46"/>
        <v>208.1160702094646</v>
      </c>
      <c r="BC48">
        <f t="shared" ca="1" si="46"/>
        <v>198.74389530261121</v>
      </c>
      <c r="BD48">
        <f t="shared" ca="1" si="46"/>
        <v>199.3325919473217</v>
      </c>
      <c r="BE48">
        <f t="shared" ca="1" si="46"/>
        <v>205.59007783800575</v>
      </c>
      <c r="BF48">
        <f t="shared" ca="1" si="46"/>
        <v>205.44309113738407</v>
      </c>
      <c r="BG48">
        <f t="shared" ca="1" si="46"/>
        <v>210.13571678559899</v>
      </c>
      <c r="BH48">
        <f t="shared" ca="1" si="46"/>
        <v>199.83168548984995</v>
      </c>
      <c r="BI48">
        <f t="shared" ca="1" si="46"/>
        <v>197.62662452190597</v>
      </c>
      <c r="BJ48">
        <f t="shared" ca="1" si="46"/>
        <v>193.4036993937429</v>
      </c>
      <c r="BK48">
        <f t="shared" ca="1" si="46"/>
        <v>193.59539801611339</v>
      </c>
      <c r="BL48">
        <f t="shared" ca="1" si="46"/>
        <v>190.74010763433796</v>
      </c>
      <c r="BM48">
        <f t="shared" ca="1" si="46"/>
        <v>190.97066749213968</v>
      </c>
      <c r="BN48">
        <f t="shared" ca="1" si="46"/>
        <v>194.96701955710634</v>
      </c>
      <c r="BO48">
        <f t="shared" ca="1" si="46"/>
        <v>192.9071772177017</v>
      </c>
      <c r="BP48" s="12">
        <f t="shared" ca="1" si="3"/>
        <v>0</v>
      </c>
    </row>
    <row r="49" spans="7:68" x14ac:dyDescent="0.35">
      <c r="G49">
        <v>190.26</v>
      </c>
      <c r="H49">
        <f t="shared" ref="H49:BO49" ca="1" si="47">G49*(1+$C$4*$C$6+$C$5*SQRT($C$6)*_xlfn.NORM.S.INV(RAND()))</f>
        <v>190.26958982650169</v>
      </c>
      <c r="I49">
        <f t="shared" ca="1" si="47"/>
        <v>188.91128136744015</v>
      </c>
      <c r="J49">
        <f t="shared" ca="1" si="47"/>
        <v>188.01437941429464</v>
      </c>
      <c r="K49">
        <f t="shared" ca="1" si="47"/>
        <v>185.24951568631212</v>
      </c>
      <c r="L49">
        <f t="shared" ca="1" si="47"/>
        <v>182.82015734453918</v>
      </c>
      <c r="M49">
        <f t="shared" ca="1" si="47"/>
        <v>179.24572070630032</v>
      </c>
      <c r="N49">
        <f t="shared" ca="1" si="47"/>
        <v>180.21831019766364</v>
      </c>
      <c r="O49">
        <f t="shared" ca="1" si="47"/>
        <v>175.67575933277311</v>
      </c>
      <c r="P49">
        <f t="shared" ca="1" si="47"/>
        <v>175.58958053328666</v>
      </c>
      <c r="Q49">
        <f t="shared" ca="1" si="47"/>
        <v>177.72918096672333</v>
      </c>
      <c r="R49">
        <f t="shared" ca="1" si="47"/>
        <v>177.25079516162529</v>
      </c>
      <c r="S49">
        <f t="shared" ca="1" si="47"/>
        <v>176.29016134434968</v>
      </c>
      <c r="T49">
        <f t="shared" ca="1" si="47"/>
        <v>172.98062903539272</v>
      </c>
      <c r="U49">
        <f t="shared" ca="1" si="47"/>
        <v>171.46424259565649</v>
      </c>
      <c r="V49">
        <f t="shared" ca="1" si="47"/>
        <v>173.92431392707255</v>
      </c>
      <c r="W49">
        <f t="shared" ca="1" si="47"/>
        <v>172.97302314134228</v>
      </c>
      <c r="X49">
        <f t="shared" ca="1" si="47"/>
        <v>175.58320017782884</v>
      </c>
      <c r="Y49">
        <f t="shared" ca="1" si="47"/>
        <v>175.64114053518244</v>
      </c>
      <c r="Z49">
        <f t="shared" ca="1" si="47"/>
        <v>169.27871478005207</v>
      </c>
      <c r="AA49">
        <f t="shared" ca="1" si="47"/>
        <v>168.63388712689391</v>
      </c>
      <c r="AB49">
        <f t="shared" ca="1" si="47"/>
        <v>165.95853161667108</v>
      </c>
      <c r="AC49">
        <f t="shared" ca="1" si="47"/>
        <v>169.97133333735357</v>
      </c>
      <c r="AD49">
        <f t="shared" ca="1" si="47"/>
        <v>165.83266687096136</v>
      </c>
      <c r="AE49">
        <f t="shared" ca="1" si="47"/>
        <v>166.60921767309733</v>
      </c>
      <c r="AF49">
        <f t="shared" ca="1" si="47"/>
        <v>164.34080630915329</v>
      </c>
      <c r="AG49">
        <f t="shared" ca="1" si="47"/>
        <v>162.74192990434662</v>
      </c>
      <c r="AH49">
        <f t="shared" ca="1" si="47"/>
        <v>163.87709513537334</v>
      </c>
      <c r="AI49">
        <f t="shared" ca="1" si="47"/>
        <v>156.57474815746673</v>
      </c>
      <c r="AJ49">
        <f t="shared" ca="1" si="47"/>
        <v>164.16946598493539</v>
      </c>
      <c r="AK49">
        <f t="shared" ca="1" si="47"/>
        <v>161.90295043967507</v>
      </c>
      <c r="AL49">
        <f t="shared" ca="1" si="47"/>
        <v>158.11547991977551</v>
      </c>
      <c r="AM49">
        <f t="shared" ca="1" si="47"/>
        <v>160.06399782417205</v>
      </c>
      <c r="AN49">
        <f t="shared" ca="1" si="47"/>
        <v>162.09903292725124</v>
      </c>
      <c r="AO49">
        <f t="shared" ca="1" si="47"/>
        <v>161.10347426588032</v>
      </c>
      <c r="AP49">
        <f t="shared" ca="1" si="47"/>
        <v>167.26512317847437</v>
      </c>
      <c r="AQ49">
        <f t="shared" ca="1" si="47"/>
        <v>165.20924445330382</v>
      </c>
      <c r="AR49">
        <f t="shared" ca="1" si="47"/>
        <v>167.37373474253346</v>
      </c>
      <c r="AS49">
        <f t="shared" ca="1" si="47"/>
        <v>165.25229759940717</v>
      </c>
      <c r="AT49">
        <f t="shared" ca="1" si="47"/>
        <v>168.64642385125467</v>
      </c>
      <c r="AU49">
        <f t="shared" ca="1" si="47"/>
        <v>170.81653602247451</v>
      </c>
      <c r="AV49">
        <f t="shared" ca="1" si="47"/>
        <v>168.52294875048494</v>
      </c>
      <c r="AW49">
        <f t="shared" ca="1" si="47"/>
        <v>169.69101172198208</v>
      </c>
      <c r="AX49">
        <f t="shared" ca="1" si="47"/>
        <v>169.262352753849</v>
      </c>
      <c r="AY49">
        <f t="shared" ca="1" si="47"/>
        <v>167.75901708351984</v>
      </c>
      <c r="AZ49">
        <f t="shared" ca="1" si="47"/>
        <v>166.48886813395598</v>
      </c>
      <c r="BA49">
        <f t="shared" ca="1" si="47"/>
        <v>169.99337582533647</v>
      </c>
      <c r="BB49">
        <f t="shared" ca="1" si="47"/>
        <v>167.76971425769736</v>
      </c>
      <c r="BC49">
        <f t="shared" ca="1" si="47"/>
        <v>163.14726211698797</v>
      </c>
      <c r="BD49">
        <f t="shared" ca="1" si="47"/>
        <v>171.40673226688747</v>
      </c>
      <c r="BE49">
        <f t="shared" ca="1" si="47"/>
        <v>170.22365376102636</v>
      </c>
      <c r="BF49">
        <f t="shared" ca="1" si="47"/>
        <v>174.3659624797136</v>
      </c>
      <c r="BG49">
        <f t="shared" ca="1" si="47"/>
        <v>176.30987271998751</v>
      </c>
      <c r="BH49">
        <f t="shared" ca="1" si="47"/>
        <v>176.81819208018291</v>
      </c>
      <c r="BI49">
        <f t="shared" ca="1" si="47"/>
        <v>178.55121312712438</v>
      </c>
      <c r="BJ49">
        <f t="shared" ca="1" si="47"/>
        <v>177.32479093560991</v>
      </c>
      <c r="BK49">
        <f t="shared" ca="1" si="47"/>
        <v>175.83437108835358</v>
      </c>
      <c r="BL49">
        <f t="shared" ca="1" si="47"/>
        <v>173.64460894806976</v>
      </c>
      <c r="BM49">
        <f t="shared" ca="1" si="47"/>
        <v>175.01086944508407</v>
      </c>
      <c r="BN49">
        <f t="shared" ca="1" si="47"/>
        <v>177.46818981435717</v>
      </c>
      <c r="BO49">
        <f t="shared" ca="1" si="47"/>
        <v>176.9676041500629</v>
      </c>
      <c r="BP49" s="12">
        <f t="shared" ca="1" si="3"/>
        <v>0</v>
      </c>
    </row>
    <row r="50" spans="7:68" x14ac:dyDescent="0.35">
      <c r="G50">
        <v>190.26</v>
      </c>
      <c r="H50">
        <f t="shared" ref="H50:BO50" ca="1" si="48">G50*(1+$C$4*$C$6+$C$5*SQRT($C$6)*_xlfn.NORM.S.INV(RAND()))</f>
        <v>189.0050955135863</v>
      </c>
      <c r="I50">
        <f t="shared" ca="1" si="48"/>
        <v>186.33838442834394</v>
      </c>
      <c r="J50">
        <f t="shared" ca="1" si="48"/>
        <v>189.18681666104763</v>
      </c>
      <c r="K50">
        <f t="shared" ca="1" si="48"/>
        <v>185.17874753935831</v>
      </c>
      <c r="L50">
        <f t="shared" ca="1" si="48"/>
        <v>194.34347683488264</v>
      </c>
      <c r="M50">
        <f t="shared" ca="1" si="48"/>
        <v>194.30106995009484</v>
      </c>
      <c r="N50">
        <f t="shared" ca="1" si="48"/>
        <v>188.84704470397557</v>
      </c>
      <c r="O50">
        <f t="shared" ca="1" si="48"/>
        <v>191.39785286181734</v>
      </c>
      <c r="P50">
        <f t="shared" ca="1" si="48"/>
        <v>195.71550656900862</v>
      </c>
      <c r="Q50">
        <f t="shared" ca="1" si="48"/>
        <v>192.58781835187295</v>
      </c>
      <c r="R50">
        <f t="shared" ca="1" si="48"/>
        <v>190.78505439061439</v>
      </c>
      <c r="S50">
        <f t="shared" ca="1" si="48"/>
        <v>193.84036435042444</v>
      </c>
      <c r="T50">
        <f t="shared" ca="1" si="48"/>
        <v>192.40886727521928</v>
      </c>
      <c r="U50">
        <f t="shared" ca="1" si="48"/>
        <v>192.90621061855578</v>
      </c>
      <c r="V50">
        <f t="shared" ca="1" si="48"/>
        <v>190.07657244034107</v>
      </c>
      <c r="W50">
        <f t="shared" ca="1" si="48"/>
        <v>186.70374686087325</v>
      </c>
      <c r="X50">
        <f t="shared" ca="1" si="48"/>
        <v>190.28850716281451</v>
      </c>
      <c r="Y50">
        <f t="shared" ca="1" si="48"/>
        <v>192.7587038994746</v>
      </c>
      <c r="Z50">
        <f t="shared" ca="1" si="48"/>
        <v>193.06101722321233</v>
      </c>
      <c r="AA50">
        <f t="shared" ca="1" si="48"/>
        <v>192.26318866706859</v>
      </c>
      <c r="AB50">
        <f t="shared" ca="1" si="48"/>
        <v>192.45918236751851</v>
      </c>
      <c r="AC50">
        <f t="shared" ca="1" si="48"/>
        <v>197.80373689496247</v>
      </c>
      <c r="AD50">
        <f t="shared" ca="1" si="48"/>
        <v>197.52024895167165</v>
      </c>
      <c r="AE50">
        <f t="shared" ca="1" si="48"/>
        <v>191.32690871394041</v>
      </c>
      <c r="AF50">
        <f t="shared" ca="1" si="48"/>
        <v>188.10890156960355</v>
      </c>
      <c r="AG50">
        <f t="shared" ca="1" si="48"/>
        <v>188.90717786708205</v>
      </c>
      <c r="AH50">
        <f t="shared" ca="1" si="48"/>
        <v>190.62291205480958</v>
      </c>
      <c r="AI50">
        <f t="shared" ca="1" si="48"/>
        <v>185.40605126395525</v>
      </c>
      <c r="AJ50">
        <f t="shared" ca="1" si="48"/>
        <v>185.22384451322264</v>
      </c>
      <c r="AK50">
        <f t="shared" ca="1" si="48"/>
        <v>180.02903242513165</v>
      </c>
      <c r="AL50">
        <f t="shared" ca="1" si="48"/>
        <v>177.31074080116019</v>
      </c>
      <c r="AM50">
        <f t="shared" ca="1" si="48"/>
        <v>178.45537591063396</v>
      </c>
      <c r="AN50">
        <f t="shared" ca="1" si="48"/>
        <v>181.05451450496349</v>
      </c>
      <c r="AO50">
        <f t="shared" ca="1" si="48"/>
        <v>176.61627546536641</v>
      </c>
      <c r="AP50">
        <f t="shared" ca="1" si="48"/>
        <v>172.75219435701993</v>
      </c>
      <c r="AQ50">
        <f t="shared" ca="1" si="48"/>
        <v>173.42114562726007</v>
      </c>
      <c r="AR50">
        <f t="shared" ca="1" si="48"/>
        <v>172.98616274623032</v>
      </c>
      <c r="AS50">
        <f t="shared" ca="1" si="48"/>
        <v>179.1732002121301</v>
      </c>
      <c r="AT50">
        <f t="shared" ca="1" si="48"/>
        <v>175.89152959307742</v>
      </c>
      <c r="AU50">
        <f t="shared" ca="1" si="48"/>
        <v>178.56662707013939</v>
      </c>
      <c r="AV50">
        <f t="shared" ca="1" si="48"/>
        <v>176.88805466211232</v>
      </c>
      <c r="AW50">
        <f t="shared" ca="1" si="48"/>
        <v>176.35851519077031</v>
      </c>
      <c r="AX50">
        <f t="shared" ca="1" si="48"/>
        <v>172.08106599595342</v>
      </c>
      <c r="AY50">
        <f t="shared" ca="1" si="48"/>
        <v>164.98142507258214</v>
      </c>
      <c r="AZ50">
        <f t="shared" ca="1" si="48"/>
        <v>166.47821404088194</v>
      </c>
      <c r="BA50">
        <f t="shared" ca="1" si="48"/>
        <v>164.20781257042296</v>
      </c>
      <c r="BB50">
        <f t="shared" ca="1" si="48"/>
        <v>170.63433743292958</v>
      </c>
      <c r="BC50">
        <f t="shared" ca="1" si="48"/>
        <v>167.21301945057266</v>
      </c>
      <c r="BD50">
        <f t="shared" ca="1" si="48"/>
        <v>171.47947713690135</v>
      </c>
      <c r="BE50">
        <f t="shared" ca="1" si="48"/>
        <v>172.27220967524192</v>
      </c>
      <c r="BF50">
        <f t="shared" ca="1" si="48"/>
        <v>169.39325413047129</v>
      </c>
      <c r="BG50">
        <f t="shared" ca="1" si="48"/>
        <v>169.5722760644588</v>
      </c>
      <c r="BH50">
        <f t="shared" ca="1" si="48"/>
        <v>165.55180717635216</v>
      </c>
      <c r="BI50">
        <f t="shared" ca="1" si="48"/>
        <v>168.94785595731193</v>
      </c>
      <c r="BJ50">
        <f t="shared" ca="1" si="48"/>
        <v>170.6985433586849</v>
      </c>
      <c r="BK50">
        <f t="shared" ca="1" si="48"/>
        <v>169.63382454507064</v>
      </c>
      <c r="BL50">
        <f t="shared" ca="1" si="48"/>
        <v>170.04461208266733</v>
      </c>
      <c r="BM50">
        <f t="shared" ca="1" si="48"/>
        <v>176.0857587476535</v>
      </c>
      <c r="BN50">
        <f t="shared" ca="1" si="48"/>
        <v>178.04977998922857</v>
      </c>
      <c r="BO50">
        <f t="shared" ca="1" si="48"/>
        <v>177.084512255752</v>
      </c>
      <c r="BP50" s="12">
        <f t="shared" ca="1" si="3"/>
        <v>0</v>
      </c>
    </row>
    <row r="51" spans="7:68" x14ac:dyDescent="0.35">
      <c r="G51">
        <v>190.26</v>
      </c>
      <c r="H51">
        <f t="shared" ref="H51:BO51" ca="1" si="49">G51*(1+$C$4*$C$6+$C$5*SQRT($C$6)*_xlfn.NORM.S.INV(RAND()))</f>
        <v>189.73669250601137</v>
      </c>
      <c r="I51">
        <f t="shared" ca="1" si="49"/>
        <v>192.80088645382821</v>
      </c>
      <c r="J51">
        <f t="shared" ca="1" si="49"/>
        <v>196.55348484985635</v>
      </c>
      <c r="K51">
        <f t="shared" ca="1" si="49"/>
        <v>195.40658092094611</v>
      </c>
      <c r="L51">
        <f t="shared" ca="1" si="49"/>
        <v>207.41916998806454</v>
      </c>
      <c r="M51">
        <f t="shared" ca="1" si="49"/>
        <v>208.44886412985809</v>
      </c>
      <c r="N51">
        <f t="shared" ca="1" si="49"/>
        <v>205.3823100051068</v>
      </c>
      <c r="O51">
        <f t="shared" ca="1" si="49"/>
        <v>206.42096890923821</v>
      </c>
      <c r="P51">
        <f t="shared" ca="1" si="49"/>
        <v>206.52206051646544</v>
      </c>
      <c r="Q51">
        <f t="shared" ca="1" si="49"/>
        <v>209.29191190348806</v>
      </c>
      <c r="R51">
        <f t="shared" ca="1" si="49"/>
        <v>199.34816111650872</v>
      </c>
      <c r="S51">
        <f t="shared" ca="1" si="49"/>
        <v>193.95400237842509</v>
      </c>
      <c r="T51">
        <f t="shared" ca="1" si="49"/>
        <v>197.43869419043727</v>
      </c>
      <c r="U51">
        <f t="shared" ca="1" si="49"/>
        <v>195.14533763644937</v>
      </c>
      <c r="V51">
        <f t="shared" ca="1" si="49"/>
        <v>197.63897384370981</v>
      </c>
      <c r="W51">
        <f t="shared" ca="1" si="49"/>
        <v>203.76565470006994</v>
      </c>
      <c r="X51">
        <f t="shared" ca="1" si="49"/>
        <v>198.99292144685398</v>
      </c>
      <c r="Y51">
        <f t="shared" ca="1" si="49"/>
        <v>199.3958448674824</v>
      </c>
      <c r="Z51">
        <f t="shared" ca="1" si="49"/>
        <v>196.87949973764137</v>
      </c>
      <c r="AA51">
        <f t="shared" ca="1" si="49"/>
        <v>192.19625520051704</v>
      </c>
      <c r="AB51">
        <f t="shared" ca="1" si="49"/>
        <v>193.61415366419314</v>
      </c>
      <c r="AC51">
        <f t="shared" ca="1" si="49"/>
        <v>195.04052781704448</v>
      </c>
      <c r="AD51">
        <f t="shared" ca="1" si="49"/>
        <v>191.24926308908954</v>
      </c>
      <c r="AE51">
        <f t="shared" ca="1" si="49"/>
        <v>192.10822712579321</v>
      </c>
      <c r="AF51">
        <f t="shared" ca="1" si="49"/>
        <v>184.61920141690248</v>
      </c>
      <c r="AG51">
        <f t="shared" ca="1" si="49"/>
        <v>189.82945992259317</v>
      </c>
      <c r="AH51">
        <f t="shared" ca="1" si="49"/>
        <v>188.32790206413497</v>
      </c>
      <c r="AI51">
        <f t="shared" ca="1" si="49"/>
        <v>184.90594639732944</v>
      </c>
      <c r="AJ51">
        <f t="shared" ca="1" si="49"/>
        <v>188.2017668582132</v>
      </c>
      <c r="AK51">
        <f t="shared" ca="1" si="49"/>
        <v>195.51664930621448</v>
      </c>
      <c r="AL51">
        <f t="shared" ca="1" si="49"/>
        <v>195.51023344778062</v>
      </c>
      <c r="AM51">
        <f t="shared" ca="1" si="49"/>
        <v>192.49845583806032</v>
      </c>
      <c r="AN51">
        <f t="shared" ca="1" si="49"/>
        <v>197.57318311403179</v>
      </c>
      <c r="AO51">
        <f t="shared" ca="1" si="49"/>
        <v>204.13037019939591</v>
      </c>
      <c r="AP51">
        <f t="shared" ca="1" si="49"/>
        <v>208.26933108212108</v>
      </c>
      <c r="AQ51">
        <f t="shared" ca="1" si="49"/>
        <v>208.89544630592459</v>
      </c>
      <c r="AR51">
        <f t="shared" ca="1" si="49"/>
        <v>209.12030035198603</v>
      </c>
      <c r="AS51">
        <f t="shared" ca="1" si="49"/>
        <v>207.5687897640455</v>
      </c>
      <c r="AT51">
        <f t="shared" ca="1" si="49"/>
        <v>208.12553196236286</v>
      </c>
      <c r="AU51">
        <f t="shared" ca="1" si="49"/>
        <v>206.4824152270794</v>
      </c>
      <c r="AV51">
        <f t="shared" ca="1" si="49"/>
        <v>207.74009474038786</v>
      </c>
      <c r="AW51">
        <f t="shared" ca="1" si="49"/>
        <v>208.68345251725074</v>
      </c>
      <c r="AX51">
        <f t="shared" ca="1" si="49"/>
        <v>208.32408868477066</v>
      </c>
      <c r="AY51">
        <f t="shared" ca="1" si="49"/>
        <v>211.83183735362113</v>
      </c>
      <c r="AZ51">
        <f t="shared" ca="1" si="49"/>
        <v>215.30321214959937</v>
      </c>
      <c r="BA51">
        <f t="shared" ca="1" si="49"/>
        <v>218.43089486102915</v>
      </c>
      <c r="BB51">
        <f t="shared" ca="1" si="49"/>
        <v>216.36150926638345</v>
      </c>
      <c r="BC51">
        <f t="shared" ca="1" si="49"/>
        <v>220.7091311891235</v>
      </c>
      <c r="BD51">
        <f t="shared" ca="1" si="49"/>
        <v>220.16004287999655</v>
      </c>
      <c r="BE51">
        <f t="shared" ca="1" si="49"/>
        <v>220.65743349624574</v>
      </c>
      <c r="BF51">
        <f t="shared" ca="1" si="49"/>
        <v>220.91776335719129</v>
      </c>
      <c r="BG51">
        <f t="shared" ca="1" si="49"/>
        <v>219.83675630102587</v>
      </c>
      <c r="BH51">
        <f t="shared" ca="1" si="49"/>
        <v>215.45568829866531</v>
      </c>
      <c r="BI51">
        <f t="shared" ca="1" si="49"/>
        <v>211.70229775485944</v>
      </c>
      <c r="BJ51">
        <f t="shared" ca="1" si="49"/>
        <v>201.76764560940609</v>
      </c>
      <c r="BK51">
        <f t="shared" ca="1" si="49"/>
        <v>206.88328423486584</v>
      </c>
      <c r="BL51">
        <f t="shared" ca="1" si="49"/>
        <v>207.27898954740718</v>
      </c>
      <c r="BM51">
        <f t="shared" ca="1" si="49"/>
        <v>199.04408071285366</v>
      </c>
      <c r="BN51">
        <f t="shared" ca="1" si="49"/>
        <v>204.16084169658029</v>
      </c>
      <c r="BO51">
        <f t="shared" ca="1" si="49"/>
        <v>201.74024288677037</v>
      </c>
      <c r="BP51" s="12">
        <f t="shared" ca="1" si="3"/>
        <v>6.7402428867703748</v>
      </c>
    </row>
    <row r="52" spans="7:68" x14ac:dyDescent="0.35">
      <c r="G52">
        <v>190.26</v>
      </c>
      <c r="H52">
        <f t="shared" ref="H52:BO52" ca="1" si="50">G52*(1+$C$4*$C$6+$C$5*SQRT($C$6)*_xlfn.NORM.S.INV(RAND()))</f>
        <v>198.94212095463726</v>
      </c>
      <c r="I52">
        <f t="shared" ca="1" si="50"/>
        <v>197.17563560822029</v>
      </c>
      <c r="J52">
        <f t="shared" ca="1" si="50"/>
        <v>196.46044541047303</v>
      </c>
      <c r="K52">
        <f t="shared" ca="1" si="50"/>
        <v>197.76465818232896</v>
      </c>
      <c r="L52">
        <f t="shared" ca="1" si="50"/>
        <v>195.6231490060573</v>
      </c>
      <c r="M52">
        <f t="shared" ca="1" si="50"/>
        <v>195.95126019232316</v>
      </c>
      <c r="N52">
        <f t="shared" ca="1" si="50"/>
        <v>197.5051457197994</v>
      </c>
      <c r="O52">
        <f t="shared" ca="1" si="50"/>
        <v>203.25740290030978</v>
      </c>
      <c r="P52">
        <f t="shared" ca="1" si="50"/>
        <v>190.24484008834315</v>
      </c>
      <c r="Q52">
        <f t="shared" ca="1" si="50"/>
        <v>187.58699046478077</v>
      </c>
      <c r="R52">
        <f t="shared" ca="1" si="50"/>
        <v>191.27720744280796</v>
      </c>
      <c r="S52">
        <f t="shared" ca="1" si="50"/>
        <v>188.80367349966883</v>
      </c>
      <c r="T52">
        <f t="shared" ca="1" si="50"/>
        <v>189.75235708442506</v>
      </c>
      <c r="U52">
        <f t="shared" ca="1" si="50"/>
        <v>193.878848008842</v>
      </c>
      <c r="V52">
        <f t="shared" ca="1" si="50"/>
        <v>193.39874702074988</v>
      </c>
      <c r="W52">
        <f t="shared" ca="1" si="50"/>
        <v>194.95741196761696</v>
      </c>
      <c r="X52">
        <f t="shared" ca="1" si="50"/>
        <v>195.05185537263174</v>
      </c>
      <c r="Y52">
        <f t="shared" ca="1" si="50"/>
        <v>194.80581159257494</v>
      </c>
      <c r="Z52">
        <f t="shared" ca="1" si="50"/>
        <v>194.44439378000629</v>
      </c>
      <c r="AA52">
        <f t="shared" ca="1" si="50"/>
        <v>184.65991484366793</v>
      </c>
      <c r="AB52">
        <f t="shared" ca="1" si="50"/>
        <v>183.85005865245199</v>
      </c>
      <c r="AC52">
        <f t="shared" ca="1" si="50"/>
        <v>184.07320268922572</v>
      </c>
      <c r="AD52">
        <f t="shared" ca="1" si="50"/>
        <v>183.45126411585068</v>
      </c>
      <c r="AE52">
        <f t="shared" ca="1" si="50"/>
        <v>181.22978203007338</v>
      </c>
      <c r="AF52">
        <f t="shared" ca="1" si="50"/>
        <v>185.78336310851333</v>
      </c>
      <c r="AG52">
        <f t="shared" ca="1" si="50"/>
        <v>183.51871746524509</v>
      </c>
      <c r="AH52">
        <f t="shared" ca="1" si="50"/>
        <v>183.41757032524686</v>
      </c>
      <c r="AI52">
        <f t="shared" ca="1" si="50"/>
        <v>180.70698428054843</v>
      </c>
      <c r="AJ52">
        <f t="shared" ca="1" si="50"/>
        <v>180.21997508282749</v>
      </c>
      <c r="AK52">
        <f t="shared" ca="1" si="50"/>
        <v>186.66577494203958</v>
      </c>
      <c r="AL52">
        <f t="shared" ca="1" si="50"/>
        <v>187.87295293409639</v>
      </c>
      <c r="AM52">
        <f t="shared" ca="1" si="50"/>
        <v>177.90924402406952</v>
      </c>
      <c r="AN52">
        <f t="shared" ca="1" si="50"/>
        <v>175.82541196623615</v>
      </c>
      <c r="AO52">
        <f t="shared" ca="1" si="50"/>
        <v>177.92667182665838</v>
      </c>
      <c r="AP52">
        <f t="shared" ca="1" si="50"/>
        <v>179.38834290990701</v>
      </c>
      <c r="AQ52">
        <f t="shared" ca="1" si="50"/>
        <v>172.50066862146537</v>
      </c>
      <c r="AR52">
        <f t="shared" ca="1" si="50"/>
        <v>176.80442716964455</v>
      </c>
      <c r="AS52">
        <f t="shared" ca="1" si="50"/>
        <v>174.09467896310926</v>
      </c>
      <c r="AT52">
        <f t="shared" ca="1" si="50"/>
        <v>168.81774772166051</v>
      </c>
      <c r="AU52">
        <f t="shared" ca="1" si="50"/>
        <v>165.74288123011897</v>
      </c>
      <c r="AV52">
        <f t="shared" ca="1" si="50"/>
        <v>160.34525824078872</v>
      </c>
      <c r="AW52">
        <f t="shared" ca="1" si="50"/>
        <v>159.93517219779443</v>
      </c>
      <c r="AX52">
        <f t="shared" ca="1" si="50"/>
        <v>164.3984246192181</v>
      </c>
      <c r="AY52">
        <f t="shared" ca="1" si="50"/>
        <v>168.09007334149061</v>
      </c>
      <c r="AZ52">
        <f t="shared" ca="1" si="50"/>
        <v>170.84562024020263</v>
      </c>
      <c r="BA52">
        <f t="shared" ca="1" si="50"/>
        <v>170.01850668209002</v>
      </c>
      <c r="BB52">
        <f t="shared" ca="1" si="50"/>
        <v>169.51588639149659</v>
      </c>
      <c r="BC52">
        <f t="shared" ca="1" si="50"/>
        <v>165.05146797069781</v>
      </c>
      <c r="BD52">
        <f t="shared" ca="1" si="50"/>
        <v>161.21395624901876</v>
      </c>
      <c r="BE52">
        <f t="shared" ca="1" si="50"/>
        <v>158.91741200555734</v>
      </c>
      <c r="BF52">
        <f t="shared" ca="1" si="50"/>
        <v>158.27821202593208</v>
      </c>
      <c r="BG52">
        <f t="shared" ca="1" si="50"/>
        <v>155.59192665373348</v>
      </c>
      <c r="BH52">
        <f t="shared" ca="1" si="50"/>
        <v>156.03015701653169</v>
      </c>
      <c r="BI52">
        <f t="shared" ca="1" si="50"/>
        <v>156.45298588187507</v>
      </c>
      <c r="BJ52">
        <f t="shared" ca="1" si="50"/>
        <v>158.789754911145</v>
      </c>
      <c r="BK52">
        <f t="shared" ca="1" si="50"/>
        <v>158.11684967443838</v>
      </c>
      <c r="BL52">
        <f t="shared" ca="1" si="50"/>
        <v>161.65865026335402</v>
      </c>
      <c r="BM52">
        <f t="shared" ca="1" si="50"/>
        <v>162.01836130490176</v>
      </c>
      <c r="BN52">
        <f t="shared" ca="1" si="50"/>
        <v>159.05670849984787</v>
      </c>
      <c r="BO52">
        <f t="shared" ca="1" si="50"/>
        <v>156.31366534735184</v>
      </c>
      <c r="BP52" s="12">
        <f t="shared" ca="1" si="3"/>
        <v>0</v>
      </c>
    </row>
    <row r="53" spans="7:68" x14ac:dyDescent="0.35">
      <c r="G53">
        <v>190.26</v>
      </c>
      <c r="H53">
        <f t="shared" ref="H53:BO53" ca="1" si="51">G53*(1+$C$4*$C$6+$C$5*SQRT($C$6)*_xlfn.NORM.S.INV(RAND()))</f>
        <v>199.84106238806365</v>
      </c>
      <c r="I53">
        <f t="shared" ca="1" si="51"/>
        <v>196.77684091479432</v>
      </c>
      <c r="J53">
        <f t="shared" ca="1" si="51"/>
        <v>198.24458781551698</v>
      </c>
      <c r="K53">
        <f t="shared" ca="1" si="51"/>
        <v>199.38471883280567</v>
      </c>
      <c r="L53">
        <f t="shared" ca="1" si="51"/>
        <v>201.33487781326562</v>
      </c>
      <c r="M53">
        <f t="shared" ca="1" si="51"/>
        <v>200.82092281055137</v>
      </c>
      <c r="N53">
        <f t="shared" ca="1" si="51"/>
        <v>195.80900374931252</v>
      </c>
      <c r="O53">
        <f t="shared" ca="1" si="51"/>
        <v>198.29656307290864</v>
      </c>
      <c r="P53">
        <f t="shared" ca="1" si="51"/>
        <v>198.14128127457846</v>
      </c>
      <c r="Q53">
        <f t="shared" ca="1" si="51"/>
        <v>198.30425328139978</v>
      </c>
      <c r="R53">
        <f t="shared" ca="1" si="51"/>
        <v>202.51655099936269</v>
      </c>
      <c r="S53">
        <f t="shared" ca="1" si="51"/>
        <v>203.27687241653268</v>
      </c>
      <c r="T53">
        <f t="shared" ca="1" si="51"/>
        <v>203.26300070684371</v>
      </c>
      <c r="U53">
        <f t="shared" ca="1" si="51"/>
        <v>201.46952177545643</v>
      </c>
      <c r="V53">
        <f t="shared" ca="1" si="51"/>
        <v>198.69663346546531</v>
      </c>
      <c r="W53">
        <f t="shared" ca="1" si="51"/>
        <v>198.09158568181633</v>
      </c>
      <c r="X53">
        <f t="shared" ca="1" si="51"/>
        <v>195.72009565929912</v>
      </c>
      <c r="Y53">
        <f t="shared" ca="1" si="51"/>
        <v>192.18660747720406</v>
      </c>
      <c r="Z53">
        <f t="shared" ca="1" si="51"/>
        <v>189.78093699104042</v>
      </c>
      <c r="AA53">
        <f t="shared" ca="1" si="51"/>
        <v>196.35458842181833</v>
      </c>
      <c r="AB53">
        <f t="shared" ca="1" si="51"/>
        <v>191.26679053990091</v>
      </c>
      <c r="AC53">
        <f t="shared" ca="1" si="51"/>
        <v>199.38874283643807</v>
      </c>
      <c r="AD53">
        <f t="shared" ca="1" si="51"/>
        <v>193.51942142262968</v>
      </c>
      <c r="AE53">
        <f t="shared" ca="1" si="51"/>
        <v>198.44350244728523</v>
      </c>
      <c r="AF53">
        <f t="shared" ca="1" si="51"/>
        <v>188.58051135920675</v>
      </c>
      <c r="AG53">
        <f t="shared" ca="1" si="51"/>
        <v>186.18311360085389</v>
      </c>
      <c r="AH53">
        <f t="shared" ca="1" si="51"/>
        <v>183.24412583217344</v>
      </c>
      <c r="AI53">
        <f t="shared" ca="1" si="51"/>
        <v>186.77136149003189</v>
      </c>
      <c r="AJ53">
        <f t="shared" ca="1" si="51"/>
        <v>183.52078219006955</v>
      </c>
      <c r="AK53">
        <f t="shared" ca="1" si="51"/>
        <v>177.36733366866937</v>
      </c>
      <c r="AL53">
        <f t="shared" ca="1" si="51"/>
        <v>178.57828038867251</v>
      </c>
      <c r="AM53">
        <f t="shared" ca="1" si="51"/>
        <v>180.59962632924501</v>
      </c>
      <c r="AN53">
        <f t="shared" ca="1" si="51"/>
        <v>178.60076017538645</v>
      </c>
      <c r="AO53">
        <f t="shared" ca="1" si="51"/>
        <v>177.57503654538283</v>
      </c>
      <c r="AP53">
        <f t="shared" ca="1" si="51"/>
        <v>167.68088372011962</v>
      </c>
      <c r="AQ53">
        <f t="shared" ca="1" si="51"/>
        <v>170.01132110289777</v>
      </c>
      <c r="AR53">
        <f t="shared" ca="1" si="51"/>
        <v>170.6467592587623</v>
      </c>
      <c r="AS53">
        <f t="shared" ca="1" si="51"/>
        <v>179.94642917794511</v>
      </c>
      <c r="AT53">
        <f t="shared" ca="1" si="51"/>
        <v>175.71204070154042</v>
      </c>
      <c r="AU53">
        <f t="shared" ca="1" si="51"/>
        <v>173.64627233344291</v>
      </c>
      <c r="AV53">
        <f t="shared" ca="1" si="51"/>
        <v>174.80295960405587</v>
      </c>
      <c r="AW53">
        <f t="shared" ca="1" si="51"/>
        <v>177.41471570451958</v>
      </c>
      <c r="AX53">
        <f t="shared" ca="1" si="51"/>
        <v>175.55347628766586</v>
      </c>
      <c r="AY53">
        <f t="shared" ca="1" si="51"/>
        <v>173.682650021006</v>
      </c>
      <c r="AZ53">
        <f t="shared" ca="1" si="51"/>
        <v>169.82391034198784</v>
      </c>
      <c r="BA53">
        <f t="shared" ca="1" si="51"/>
        <v>169.70785158181158</v>
      </c>
      <c r="BB53">
        <f t="shared" ca="1" si="51"/>
        <v>166.41071991046726</v>
      </c>
      <c r="BC53">
        <f t="shared" ca="1" si="51"/>
        <v>170.26554722758047</v>
      </c>
      <c r="BD53">
        <f t="shared" ca="1" si="51"/>
        <v>168.96874547491853</v>
      </c>
      <c r="BE53">
        <f t="shared" ca="1" si="51"/>
        <v>171.94844450172553</v>
      </c>
      <c r="BF53">
        <f t="shared" ca="1" si="51"/>
        <v>173.24657962203463</v>
      </c>
      <c r="BG53">
        <f t="shared" ca="1" si="51"/>
        <v>171.28694721324715</v>
      </c>
      <c r="BH53">
        <f t="shared" ca="1" si="51"/>
        <v>172.30794095499584</v>
      </c>
      <c r="BI53">
        <f t="shared" ca="1" si="51"/>
        <v>180.38615202876753</v>
      </c>
      <c r="BJ53">
        <f t="shared" ca="1" si="51"/>
        <v>180.54008686207393</v>
      </c>
      <c r="BK53">
        <f t="shared" ca="1" si="51"/>
        <v>177.52514069354172</v>
      </c>
      <c r="BL53">
        <f t="shared" ca="1" si="51"/>
        <v>177.81724559155074</v>
      </c>
      <c r="BM53">
        <f t="shared" ca="1" si="51"/>
        <v>180.51227609573039</v>
      </c>
      <c r="BN53">
        <f t="shared" ca="1" si="51"/>
        <v>175.41119976691257</v>
      </c>
      <c r="BO53">
        <f t="shared" ca="1" si="51"/>
        <v>173.62074368839077</v>
      </c>
      <c r="BP53" s="12">
        <f t="shared" ca="1" si="3"/>
        <v>0</v>
      </c>
    </row>
    <row r="54" spans="7:68" x14ac:dyDescent="0.35">
      <c r="G54">
        <v>190.26</v>
      </c>
      <c r="H54">
        <f t="shared" ref="H54:BO54" ca="1" si="52">G54*(1+$C$4*$C$6+$C$5*SQRT($C$6)*_xlfn.NORM.S.INV(RAND()))</f>
        <v>187.4163008757771</v>
      </c>
      <c r="I54">
        <f t="shared" ca="1" si="52"/>
        <v>191.7289522111511</v>
      </c>
      <c r="J54">
        <f t="shared" ca="1" si="52"/>
        <v>189.46487253221025</v>
      </c>
      <c r="K54">
        <f t="shared" ca="1" si="52"/>
        <v>186.80515497403735</v>
      </c>
      <c r="L54">
        <f t="shared" ca="1" si="52"/>
        <v>182.31614413118447</v>
      </c>
      <c r="M54">
        <f t="shared" ca="1" si="52"/>
        <v>187.94721728662097</v>
      </c>
      <c r="N54">
        <f t="shared" ca="1" si="52"/>
        <v>190.44595671995441</v>
      </c>
      <c r="O54">
        <f t="shared" ca="1" si="52"/>
        <v>194.58983648013159</v>
      </c>
      <c r="P54">
        <f t="shared" ca="1" si="52"/>
        <v>196.45269629739278</v>
      </c>
      <c r="Q54">
        <f t="shared" ca="1" si="52"/>
        <v>190.14308182813721</v>
      </c>
      <c r="R54">
        <f t="shared" ca="1" si="52"/>
        <v>186.33863466524357</v>
      </c>
      <c r="S54">
        <f t="shared" ca="1" si="52"/>
        <v>181.63889653808661</v>
      </c>
      <c r="T54">
        <f t="shared" ca="1" si="52"/>
        <v>177.64276686302932</v>
      </c>
      <c r="U54">
        <f t="shared" ca="1" si="52"/>
        <v>183.34492865980911</v>
      </c>
      <c r="V54">
        <f t="shared" ca="1" si="52"/>
        <v>176.66853743249359</v>
      </c>
      <c r="W54">
        <f t="shared" ca="1" si="52"/>
        <v>176.95517264478826</v>
      </c>
      <c r="X54">
        <f t="shared" ca="1" si="52"/>
        <v>171.54380395822676</v>
      </c>
      <c r="Y54">
        <f t="shared" ca="1" si="52"/>
        <v>169.72628629956753</v>
      </c>
      <c r="Z54">
        <f t="shared" ca="1" si="52"/>
        <v>171.01157776729642</v>
      </c>
      <c r="AA54">
        <f t="shared" ca="1" si="52"/>
        <v>167.23724376382901</v>
      </c>
      <c r="AB54">
        <f t="shared" ca="1" si="52"/>
        <v>166.83583088036895</v>
      </c>
      <c r="AC54">
        <f t="shared" ca="1" si="52"/>
        <v>161.85203524207745</v>
      </c>
      <c r="AD54">
        <f t="shared" ca="1" si="52"/>
        <v>157.83511840052688</v>
      </c>
      <c r="AE54">
        <f t="shared" ca="1" si="52"/>
        <v>155.39175825385749</v>
      </c>
      <c r="AF54">
        <f t="shared" ca="1" si="52"/>
        <v>161.41440559115762</v>
      </c>
      <c r="AG54">
        <f t="shared" ca="1" si="52"/>
        <v>164.01570526071981</v>
      </c>
      <c r="AH54">
        <f t="shared" ca="1" si="52"/>
        <v>166.51729403102857</v>
      </c>
      <c r="AI54">
        <f t="shared" ca="1" si="52"/>
        <v>164.17027552662358</v>
      </c>
      <c r="AJ54">
        <f t="shared" ca="1" si="52"/>
        <v>168.13653509437219</v>
      </c>
      <c r="AK54">
        <f t="shared" ca="1" si="52"/>
        <v>166.33796893984959</v>
      </c>
      <c r="AL54">
        <f t="shared" ca="1" si="52"/>
        <v>169.49606839388107</v>
      </c>
      <c r="AM54">
        <f t="shared" ca="1" si="52"/>
        <v>166.31785363953443</v>
      </c>
      <c r="AN54">
        <f t="shared" ca="1" si="52"/>
        <v>168.80649739440167</v>
      </c>
      <c r="AO54">
        <f t="shared" ca="1" si="52"/>
        <v>169.18759216482226</v>
      </c>
      <c r="AP54">
        <f t="shared" ca="1" si="52"/>
        <v>167.45325814170437</v>
      </c>
      <c r="AQ54">
        <f t="shared" ca="1" si="52"/>
        <v>168.70975166452791</v>
      </c>
      <c r="AR54">
        <f t="shared" ca="1" si="52"/>
        <v>171.72412790547907</v>
      </c>
      <c r="AS54">
        <f t="shared" ca="1" si="52"/>
        <v>170.35757168047553</v>
      </c>
      <c r="AT54">
        <f t="shared" ca="1" si="52"/>
        <v>168.23392609955695</v>
      </c>
      <c r="AU54">
        <f t="shared" ca="1" si="52"/>
        <v>164.59976510950855</v>
      </c>
      <c r="AV54">
        <f t="shared" ca="1" si="52"/>
        <v>164.44825857170116</v>
      </c>
      <c r="AW54">
        <f t="shared" ca="1" si="52"/>
        <v>164.43397482226851</v>
      </c>
      <c r="AX54">
        <f t="shared" ca="1" si="52"/>
        <v>162.77813019519485</v>
      </c>
      <c r="AY54">
        <f t="shared" ca="1" si="52"/>
        <v>163.19165103553269</v>
      </c>
      <c r="AZ54">
        <f t="shared" ca="1" si="52"/>
        <v>163.88276431900829</v>
      </c>
      <c r="BA54">
        <f t="shared" ca="1" si="52"/>
        <v>164.12006278689333</v>
      </c>
      <c r="BB54">
        <f t="shared" ca="1" si="52"/>
        <v>163.7595426436107</v>
      </c>
      <c r="BC54">
        <f t="shared" ca="1" si="52"/>
        <v>159.4302367461801</v>
      </c>
      <c r="BD54">
        <f t="shared" ca="1" si="52"/>
        <v>159.45990668907172</v>
      </c>
      <c r="BE54">
        <f t="shared" ca="1" si="52"/>
        <v>161.81107320684686</v>
      </c>
      <c r="BF54">
        <f t="shared" ca="1" si="52"/>
        <v>159.24983754342534</v>
      </c>
      <c r="BG54">
        <f t="shared" ca="1" si="52"/>
        <v>160.9456659473758</v>
      </c>
      <c r="BH54">
        <f t="shared" ca="1" si="52"/>
        <v>162.71579990085397</v>
      </c>
      <c r="BI54">
        <f t="shared" ca="1" si="52"/>
        <v>161.81207208646939</v>
      </c>
      <c r="BJ54">
        <f t="shared" ca="1" si="52"/>
        <v>159.12194965419678</v>
      </c>
      <c r="BK54">
        <f t="shared" ca="1" si="52"/>
        <v>165.43475604154315</v>
      </c>
      <c r="BL54">
        <f t="shared" ca="1" si="52"/>
        <v>164.05945138242026</v>
      </c>
      <c r="BM54">
        <f t="shared" ca="1" si="52"/>
        <v>160.43969670541372</v>
      </c>
      <c r="BN54">
        <f t="shared" ca="1" si="52"/>
        <v>155.21411032495715</v>
      </c>
      <c r="BO54">
        <f t="shared" ca="1" si="52"/>
        <v>149.10902672494203</v>
      </c>
      <c r="BP54" s="12">
        <f t="shared" ca="1" si="3"/>
        <v>0</v>
      </c>
    </row>
    <row r="55" spans="7:68" x14ac:dyDescent="0.35">
      <c r="G55">
        <v>190.26</v>
      </c>
      <c r="H55">
        <f t="shared" ref="H55:BO55" ca="1" si="53">G55*(1+$C$4*$C$6+$C$5*SQRT($C$6)*_xlfn.NORM.S.INV(RAND()))</f>
        <v>191.03738466875816</v>
      </c>
      <c r="I55">
        <f t="shared" ca="1" si="53"/>
        <v>195.76384294675094</v>
      </c>
      <c r="J55">
        <f t="shared" ca="1" si="53"/>
        <v>191.99310445871399</v>
      </c>
      <c r="K55">
        <f t="shared" ca="1" si="53"/>
        <v>188.22896903492776</v>
      </c>
      <c r="L55">
        <f t="shared" ca="1" si="53"/>
        <v>188.05985164913636</v>
      </c>
      <c r="M55">
        <f t="shared" ca="1" si="53"/>
        <v>189.53207227744565</v>
      </c>
      <c r="N55">
        <f t="shared" ca="1" si="53"/>
        <v>192.05736038175644</v>
      </c>
      <c r="O55">
        <f t="shared" ca="1" si="53"/>
        <v>190.39338010906263</v>
      </c>
      <c r="P55">
        <f t="shared" ca="1" si="53"/>
        <v>194.60384331725155</v>
      </c>
      <c r="Q55">
        <f t="shared" ca="1" si="53"/>
        <v>190.95213622833907</v>
      </c>
      <c r="R55">
        <f t="shared" ca="1" si="53"/>
        <v>192.59544088954505</v>
      </c>
      <c r="S55">
        <f t="shared" ca="1" si="53"/>
        <v>193.2046364834269</v>
      </c>
      <c r="T55">
        <f t="shared" ca="1" si="53"/>
        <v>190.84817283509315</v>
      </c>
      <c r="U55">
        <f t="shared" ca="1" si="53"/>
        <v>189.88205215509316</v>
      </c>
      <c r="V55">
        <f t="shared" ca="1" si="53"/>
        <v>182.25050420347333</v>
      </c>
      <c r="W55">
        <f t="shared" ca="1" si="53"/>
        <v>181.83936517808834</v>
      </c>
      <c r="X55">
        <f t="shared" ca="1" si="53"/>
        <v>180.50469325423424</v>
      </c>
      <c r="Y55">
        <f t="shared" ca="1" si="53"/>
        <v>176.31473542485293</v>
      </c>
      <c r="Z55">
        <f t="shared" ca="1" si="53"/>
        <v>178.86737006409592</v>
      </c>
      <c r="AA55">
        <f t="shared" ca="1" si="53"/>
        <v>177.51096198604151</v>
      </c>
      <c r="AB55">
        <f t="shared" ca="1" si="53"/>
        <v>177.4140164835753</v>
      </c>
      <c r="AC55">
        <f t="shared" ca="1" si="53"/>
        <v>180.92760614726072</v>
      </c>
      <c r="AD55">
        <f t="shared" ca="1" si="53"/>
        <v>176.77026323804287</v>
      </c>
      <c r="AE55">
        <f t="shared" ca="1" si="53"/>
        <v>181.53509422575317</v>
      </c>
      <c r="AF55">
        <f t="shared" ca="1" si="53"/>
        <v>179.7343306493803</v>
      </c>
      <c r="AG55">
        <f t="shared" ca="1" si="53"/>
        <v>181.54417157919465</v>
      </c>
      <c r="AH55">
        <f t="shared" ca="1" si="53"/>
        <v>182.51562883837974</v>
      </c>
      <c r="AI55">
        <f t="shared" ca="1" si="53"/>
        <v>180.53508001397145</v>
      </c>
      <c r="AJ55">
        <f t="shared" ca="1" si="53"/>
        <v>180.99881316234615</v>
      </c>
      <c r="AK55">
        <f t="shared" ca="1" si="53"/>
        <v>185.59663942664483</v>
      </c>
      <c r="AL55">
        <f t="shared" ca="1" si="53"/>
        <v>182.76577393612683</v>
      </c>
      <c r="AM55">
        <f t="shared" ca="1" si="53"/>
        <v>182.47786140093834</v>
      </c>
      <c r="AN55">
        <f t="shared" ca="1" si="53"/>
        <v>178.05949207852922</v>
      </c>
      <c r="AO55">
        <f t="shared" ca="1" si="53"/>
        <v>180.64605337194848</v>
      </c>
      <c r="AP55">
        <f t="shared" ca="1" si="53"/>
        <v>182.75329538831238</v>
      </c>
      <c r="AQ55">
        <f t="shared" ca="1" si="53"/>
        <v>189.48328654752731</v>
      </c>
      <c r="AR55">
        <f t="shared" ca="1" si="53"/>
        <v>190.03936321654865</v>
      </c>
      <c r="AS55">
        <f t="shared" ca="1" si="53"/>
        <v>186.44996417357919</v>
      </c>
      <c r="AT55">
        <f t="shared" ca="1" si="53"/>
        <v>182.75368221710846</v>
      </c>
      <c r="AU55">
        <f t="shared" ca="1" si="53"/>
        <v>188.50577248675322</v>
      </c>
      <c r="AV55">
        <f t="shared" ca="1" si="53"/>
        <v>187.2024483940433</v>
      </c>
      <c r="AW55">
        <f t="shared" ca="1" si="53"/>
        <v>185.57928143332234</v>
      </c>
      <c r="AX55">
        <f t="shared" ca="1" si="53"/>
        <v>190.13937735226591</v>
      </c>
      <c r="AY55">
        <f t="shared" ca="1" si="53"/>
        <v>190.48482650951527</v>
      </c>
      <c r="AZ55">
        <f t="shared" ca="1" si="53"/>
        <v>189.91637896476067</v>
      </c>
      <c r="BA55">
        <f t="shared" ca="1" si="53"/>
        <v>184.8662352087147</v>
      </c>
      <c r="BB55">
        <f t="shared" ca="1" si="53"/>
        <v>181.88398486243403</v>
      </c>
      <c r="BC55">
        <f t="shared" ca="1" si="53"/>
        <v>178.69882626991512</v>
      </c>
      <c r="BD55">
        <f t="shared" ca="1" si="53"/>
        <v>182.0277477476954</v>
      </c>
      <c r="BE55">
        <f t="shared" ca="1" si="53"/>
        <v>180.58088893732423</v>
      </c>
      <c r="BF55">
        <f t="shared" ca="1" si="53"/>
        <v>184.03104193299095</v>
      </c>
      <c r="BG55">
        <f t="shared" ca="1" si="53"/>
        <v>184.54796332830875</v>
      </c>
      <c r="BH55">
        <f t="shared" ca="1" si="53"/>
        <v>194.09087550464827</v>
      </c>
      <c r="BI55">
        <f t="shared" ca="1" si="53"/>
        <v>198.3769122559427</v>
      </c>
      <c r="BJ55">
        <f t="shared" ca="1" si="53"/>
        <v>191.98213938376807</v>
      </c>
      <c r="BK55">
        <f t="shared" ca="1" si="53"/>
        <v>195.78043768328376</v>
      </c>
      <c r="BL55">
        <f t="shared" ca="1" si="53"/>
        <v>198.84232267178797</v>
      </c>
      <c r="BM55">
        <f t="shared" ca="1" si="53"/>
        <v>201.72972560374819</v>
      </c>
      <c r="BN55">
        <f t="shared" ca="1" si="53"/>
        <v>201.57614746496591</v>
      </c>
      <c r="BO55">
        <f t="shared" ca="1" si="53"/>
        <v>206.48545542454451</v>
      </c>
      <c r="BP55" s="12">
        <f t="shared" ca="1" si="3"/>
        <v>11.485455424544512</v>
      </c>
    </row>
    <row r="56" spans="7:68" x14ac:dyDescent="0.35">
      <c r="G56">
        <v>190.26</v>
      </c>
      <c r="H56">
        <f t="shared" ref="H56:BO56" ca="1" si="54">G56*(1+$C$4*$C$6+$C$5*SQRT($C$6)*_xlfn.NORM.S.INV(RAND()))</f>
        <v>180.61067764979791</v>
      </c>
      <c r="I56">
        <f t="shared" ca="1" si="54"/>
        <v>174.12249145657188</v>
      </c>
      <c r="J56">
        <f t="shared" ca="1" si="54"/>
        <v>176.43470090893732</v>
      </c>
      <c r="K56">
        <f t="shared" ca="1" si="54"/>
        <v>178.88106826415677</v>
      </c>
      <c r="L56">
        <f t="shared" ca="1" si="54"/>
        <v>175.06887370326737</v>
      </c>
      <c r="M56">
        <f t="shared" ca="1" si="54"/>
        <v>176.85620155826589</v>
      </c>
      <c r="N56">
        <f t="shared" ca="1" si="54"/>
        <v>178.57494505553652</v>
      </c>
      <c r="O56">
        <f t="shared" ca="1" si="54"/>
        <v>179.89643639812672</v>
      </c>
      <c r="P56">
        <f t="shared" ca="1" si="54"/>
        <v>181.22973153683569</v>
      </c>
      <c r="Q56">
        <f t="shared" ca="1" si="54"/>
        <v>182.2026164822673</v>
      </c>
      <c r="R56">
        <f t="shared" ca="1" si="54"/>
        <v>185.97118370886457</v>
      </c>
      <c r="S56">
        <f t="shared" ca="1" si="54"/>
        <v>195.11946119886986</v>
      </c>
      <c r="T56">
        <f t="shared" ca="1" si="54"/>
        <v>196.76551523277848</v>
      </c>
      <c r="U56">
        <f t="shared" ca="1" si="54"/>
        <v>199.84744711639968</v>
      </c>
      <c r="V56">
        <f t="shared" ca="1" si="54"/>
        <v>193.62273366449679</v>
      </c>
      <c r="W56">
        <f t="shared" ca="1" si="54"/>
        <v>191.80978477957655</v>
      </c>
      <c r="X56">
        <f t="shared" ca="1" si="54"/>
        <v>189.66425161505799</v>
      </c>
      <c r="Y56">
        <f t="shared" ca="1" si="54"/>
        <v>187.87199422498372</v>
      </c>
      <c r="Z56">
        <f t="shared" ca="1" si="54"/>
        <v>182.12801216359969</v>
      </c>
      <c r="AA56">
        <f t="shared" ca="1" si="54"/>
        <v>189.27464117451029</v>
      </c>
      <c r="AB56">
        <f t="shared" ca="1" si="54"/>
        <v>189.70373445610127</v>
      </c>
      <c r="AC56">
        <f t="shared" ca="1" si="54"/>
        <v>187.13657472163808</v>
      </c>
      <c r="AD56">
        <f t="shared" ca="1" si="54"/>
        <v>191.17115357140483</v>
      </c>
      <c r="AE56">
        <f t="shared" ca="1" si="54"/>
        <v>193.79784004715589</v>
      </c>
      <c r="AF56">
        <f t="shared" ca="1" si="54"/>
        <v>194.30303815634605</v>
      </c>
      <c r="AG56">
        <f t="shared" ca="1" si="54"/>
        <v>189.758286359359</v>
      </c>
      <c r="AH56">
        <f t="shared" ca="1" si="54"/>
        <v>192.12431883741417</v>
      </c>
      <c r="AI56">
        <f t="shared" ca="1" si="54"/>
        <v>195.93527427195477</v>
      </c>
      <c r="AJ56">
        <f t="shared" ca="1" si="54"/>
        <v>193.12433404297724</v>
      </c>
      <c r="AK56">
        <f t="shared" ca="1" si="54"/>
        <v>193.14431133800502</v>
      </c>
      <c r="AL56">
        <f t="shared" ca="1" si="54"/>
        <v>190.57214763555106</v>
      </c>
      <c r="AM56">
        <f t="shared" ca="1" si="54"/>
        <v>188.5129104365142</v>
      </c>
      <c r="AN56">
        <f t="shared" ca="1" si="54"/>
        <v>187.11206670842799</v>
      </c>
      <c r="AO56">
        <f t="shared" ca="1" si="54"/>
        <v>187.77280196066886</v>
      </c>
      <c r="AP56">
        <f t="shared" ca="1" si="54"/>
        <v>192.0020322119039</v>
      </c>
      <c r="AQ56">
        <f t="shared" ca="1" si="54"/>
        <v>189.82056875750197</v>
      </c>
      <c r="AR56">
        <f t="shared" ca="1" si="54"/>
        <v>188.13997646925429</v>
      </c>
      <c r="AS56">
        <f t="shared" ca="1" si="54"/>
        <v>187.06664194549552</v>
      </c>
      <c r="AT56">
        <f t="shared" ca="1" si="54"/>
        <v>193.80200402861544</v>
      </c>
      <c r="AU56">
        <f t="shared" ca="1" si="54"/>
        <v>192.82995389476761</v>
      </c>
      <c r="AV56">
        <f t="shared" ca="1" si="54"/>
        <v>191.89299760328029</v>
      </c>
      <c r="AW56">
        <f t="shared" ca="1" si="54"/>
        <v>201.15691859052535</v>
      </c>
      <c r="AX56">
        <f t="shared" ca="1" si="54"/>
        <v>202.39329956501052</v>
      </c>
      <c r="AY56">
        <f t="shared" ca="1" si="54"/>
        <v>202.57743601289334</v>
      </c>
      <c r="AZ56">
        <f t="shared" ca="1" si="54"/>
        <v>201.71160732149215</v>
      </c>
      <c r="BA56">
        <f t="shared" ca="1" si="54"/>
        <v>200.92788851544069</v>
      </c>
      <c r="BB56">
        <f t="shared" ca="1" si="54"/>
        <v>198.01043112936748</v>
      </c>
      <c r="BC56">
        <f t="shared" ca="1" si="54"/>
        <v>196.37817822744705</v>
      </c>
      <c r="BD56">
        <f t="shared" ca="1" si="54"/>
        <v>196.40399609900973</v>
      </c>
      <c r="BE56">
        <f t="shared" ca="1" si="54"/>
        <v>197.36956705720795</v>
      </c>
      <c r="BF56">
        <f t="shared" ca="1" si="54"/>
        <v>197.40936631971854</v>
      </c>
      <c r="BG56">
        <f t="shared" ca="1" si="54"/>
        <v>196.28241869935448</v>
      </c>
      <c r="BH56">
        <f t="shared" ca="1" si="54"/>
        <v>194.50660604353016</v>
      </c>
      <c r="BI56">
        <f t="shared" ca="1" si="54"/>
        <v>187.66467061017499</v>
      </c>
      <c r="BJ56">
        <f t="shared" ca="1" si="54"/>
        <v>188.40487447397697</v>
      </c>
      <c r="BK56">
        <f t="shared" ca="1" si="54"/>
        <v>189.84623685953008</v>
      </c>
      <c r="BL56">
        <f t="shared" ca="1" si="54"/>
        <v>189.50916905636967</v>
      </c>
      <c r="BM56">
        <f t="shared" ca="1" si="54"/>
        <v>182.92618945425124</v>
      </c>
      <c r="BN56">
        <f t="shared" ca="1" si="54"/>
        <v>177.88008317353933</v>
      </c>
      <c r="BO56">
        <f t="shared" ca="1" si="54"/>
        <v>176.03137723445133</v>
      </c>
      <c r="BP56" s="12">
        <f t="shared" ca="1" si="3"/>
        <v>0</v>
      </c>
    </row>
    <row r="57" spans="7:68" x14ac:dyDescent="0.35">
      <c r="G57">
        <v>190.26</v>
      </c>
      <c r="H57">
        <f t="shared" ref="H57:BO57" ca="1" si="55">G57*(1+$C$4*$C$6+$C$5*SQRT($C$6)*_xlfn.NORM.S.INV(RAND()))</f>
        <v>188.29248257600381</v>
      </c>
      <c r="I57">
        <f t="shared" ca="1" si="55"/>
        <v>189.44177510736924</v>
      </c>
      <c r="J57">
        <f t="shared" ca="1" si="55"/>
        <v>190.39758714787854</v>
      </c>
      <c r="K57">
        <f t="shared" ca="1" si="55"/>
        <v>182.5871981374797</v>
      </c>
      <c r="L57">
        <f t="shared" ca="1" si="55"/>
        <v>184.70635659992067</v>
      </c>
      <c r="M57">
        <f t="shared" ca="1" si="55"/>
        <v>184.45127911360677</v>
      </c>
      <c r="N57">
        <f t="shared" ca="1" si="55"/>
        <v>183.88084882208975</v>
      </c>
      <c r="O57">
        <f t="shared" ca="1" si="55"/>
        <v>179.95307308581442</v>
      </c>
      <c r="P57">
        <f t="shared" ca="1" si="55"/>
        <v>184.2605383164663</v>
      </c>
      <c r="Q57">
        <f t="shared" ca="1" si="55"/>
        <v>188.3078287557548</v>
      </c>
      <c r="R57">
        <f t="shared" ca="1" si="55"/>
        <v>187.14591256990551</v>
      </c>
      <c r="S57">
        <f t="shared" ca="1" si="55"/>
        <v>179.75085311282555</v>
      </c>
      <c r="T57">
        <f t="shared" ca="1" si="55"/>
        <v>183.13616206059569</v>
      </c>
      <c r="U57">
        <f t="shared" ca="1" si="55"/>
        <v>181.69148830501351</v>
      </c>
      <c r="V57">
        <f t="shared" ca="1" si="55"/>
        <v>176.45429225568807</v>
      </c>
      <c r="W57">
        <f t="shared" ca="1" si="55"/>
        <v>175.22365329729314</v>
      </c>
      <c r="X57">
        <f t="shared" ca="1" si="55"/>
        <v>168.58902064892669</v>
      </c>
      <c r="Y57">
        <f t="shared" ca="1" si="55"/>
        <v>172.22600888276352</v>
      </c>
      <c r="Z57">
        <f t="shared" ca="1" si="55"/>
        <v>168.25571851227295</v>
      </c>
      <c r="AA57">
        <f t="shared" ca="1" si="55"/>
        <v>169.76501245276427</v>
      </c>
      <c r="AB57">
        <f t="shared" ca="1" si="55"/>
        <v>171.82419179583275</v>
      </c>
      <c r="AC57">
        <f t="shared" ca="1" si="55"/>
        <v>176.3737877913874</v>
      </c>
      <c r="AD57">
        <f t="shared" ca="1" si="55"/>
        <v>176.88637964591567</v>
      </c>
      <c r="AE57">
        <f t="shared" ca="1" si="55"/>
        <v>176.40385776434303</v>
      </c>
      <c r="AF57">
        <f t="shared" ca="1" si="55"/>
        <v>168.90981959550817</v>
      </c>
      <c r="AG57">
        <f t="shared" ca="1" si="55"/>
        <v>171.95440570139218</v>
      </c>
      <c r="AH57">
        <f t="shared" ca="1" si="55"/>
        <v>166.46938084597446</v>
      </c>
      <c r="AI57">
        <f t="shared" ca="1" si="55"/>
        <v>171.26804497473509</v>
      </c>
      <c r="AJ57">
        <f t="shared" ca="1" si="55"/>
        <v>170.29303827572429</v>
      </c>
      <c r="AK57">
        <f t="shared" ca="1" si="55"/>
        <v>170.84571885390554</v>
      </c>
      <c r="AL57">
        <f t="shared" ca="1" si="55"/>
        <v>164.10560488492166</v>
      </c>
      <c r="AM57">
        <f t="shared" ca="1" si="55"/>
        <v>166.37680170303773</v>
      </c>
      <c r="AN57">
        <f t="shared" ca="1" si="55"/>
        <v>166.85844127651993</v>
      </c>
      <c r="AO57">
        <f t="shared" ca="1" si="55"/>
        <v>168.72823834000371</v>
      </c>
      <c r="AP57">
        <f t="shared" ca="1" si="55"/>
        <v>167.84585017997117</v>
      </c>
      <c r="AQ57">
        <f t="shared" ca="1" si="55"/>
        <v>164.39211188854577</v>
      </c>
      <c r="AR57">
        <f t="shared" ca="1" si="55"/>
        <v>161.59020799994897</v>
      </c>
      <c r="AS57">
        <f t="shared" ca="1" si="55"/>
        <v>167.59229963992124</v>
      </c>
      <c r="AT57">
        <f t="shared" ca="1" si="55"/>
        <v>166.83536316266932</v>
      </c>
      <c r="AU57">
        <f t="shared" ca="1" si="55"/>
        <v>173.30971585703745</v>
      </c>
      <c r="AV57">
        <f t="shared" ca="1" si="55"/>
        <v>176.32496286532967</v>
      </c>
      <c r="AW57">
        <f t="shared" ca="1" si="55"/>
        <v>179.16471403658409</v>
      </c>
      <c r="AX57">
        <f t="shared" ca="1" si="55"/>
        <v>178.37704994533971</v>
      </c>
      <c r="AY57">
        <f t="shared" ca="1" si="55"/>
        <v>178.97003457534601</v>
      </c>
      <c r="AZ57">
        <f t="shared" ca="1" si="55"/>
        <v>178.01014037995986</v>
      </c>
      <c r="BA57">
        <f t="shared" ca="1" si="55"/>
        <v>172.86769333493208</v>
      </c>
      <c r="BB57">
        <f t="shared" ca="1" si="55"/>
        <v>174.99261880417168</v>
      </c>
      <c r="BC57">
        <f t="shared" ca="1" si="55"/>
        <v>174.6971659028161</v>
      </c>
      <c r="BD57">
        <f t="shared" ca="1" si="55"/>
        <v>174.35901797448233</v>
      </c>
      <c r="BE57">
        <f t="shared" ca="1" si="55"/>
        <v>173.31340320184594</v>
      </c>
      <c r="BF57">
        <f t="shared" ca="1" si="55"/>
        <v>176.98519056099676</v>
      </c>
      <c r="BG57">
        <f t="shared" ca="1" si="55"/>
        <v>172.3308226847933</v>
      </c>
      <c r="BH57">
        <f t="shared" ca="1" si="55"/>
        <v>179.39711447278012</v>
      </c>
      <c r="BI57">
        <f t="shared" ca="1" si="55"/>
        <v>181.27449051116275</v>
      </c>
      <c r="BJ57">
        <f t="shared" ca="1" si="55"/>
        <v>182.52518665648716</v>
      </c>
      <c r="BK57">
        <f t="shared" ca="1" si="55"/>
        <v>182.57125542186179</v>
      </c>
      <c r="BL57">
        <f t="shared" ca="1" si="55"/>
        <v>183.81208317279334</v>
      </c>
      <c r="BM57">
        <f t="shared" ca="1" si="55"/>
        <v>188.8876861347498</v>
      </c>
      <c r="BN57">
        <f t="shared" ca="1" si="55"/>
        <v>181.78303943984108</v>
      </c>
      <c r="BO57">
        <f t="shared" ca="1" si="55"/>
        <v>181.72449672430957</v>
      </c>
      <c r="BP57" s="12">
        <f t="shared" ca="1" si="3"/>
        <v>0</v>
      </c>
    </row>
    <row r="58" spans="7:68" x14ac:dyDescent="0.35">
      <c r="G58">
        <v>190.26</v>
      </c>
      <c r="H58">
        <f t="shared" ref="H58:BO58" ca="1" si="56">G58*(1+$C$4*$C$6+$C$5*SQRT($C$6)*_xlfn.NORM.S.INV(RAND()))</f>
        <v>185.1283150432142</v>
      </c>
      <c r="I58">
        <f t="shared" ca="1" si="56"/>
        <v>180.05453462990707</v>
      </c>
      <c r="J58">
        <f t="shared" ca="1" si="56"/>
        <v>178.75314151523344</v>
      </c>
      <c r="K58">
        <f t="shared" ca="1" si="56"/>
        <v>184.6838734003079</v>
      </c>
      <c r="L58">
        <f t="shared" ca="1" si="56"/>
        <v>184.51184838727991</v>
      </c>
      <c r="M58">
        <f t="shared" ca="1" si="56"/>
        <v>186.15289155603563</v>
      </c>
      <c r="N58">
        <f t="shared" ca="1" si="56"/>
        <v>182.5196376028718</v>
      </c>
      <c r="O58">
        <f t="shared" ca="1" si="56"/>
        <v>181.84587193925935</v>
      </c>
      <c r="P58">
        <f t="shared" ca="1" si="56"/>
        <v>177.59465124367176</v>
      </c>
      <c r="Q58">
        <f t="shared" ca="1" si="56"/>
        <v>173.4479331797657</v>
      </c>
      <c r="R58">
        <f t="shared" ca="1" si="56"/>
        <v>180.39825661907403</v>
      </c>
      <c r="S58">
        <f t="shared" ca="1" si="56"/>
        <v>177.13633066792283</v>
      </c>
      <c r="T58">
        <f t="shared" ca="1" si="56"/>
        <v>179.80931072647294</v>
      </c>
      <c r="U58">
        <f t="shared" ca="1" si="56"/>
        <v>177.13738475676087</v>
      </c>
      <c r="V58">
        <f t="shared" ca="1" si="56"/>
        <v>182.29605152782329</v>
      </c>
      <c r="W58">
        <f t="shared" ca="1" si="56"/>
        <v>182.25129545513545</v>
      </c>
      <c r="X58">
        <f t="shared" ca="1" si="56"/>
        <v>182.58429942440088</v>
      </c>
      <c r="Y58">
        <f t="shared" ca="1" si="56"/>
        <v>180.11259900827707</v>
      </c>
      <c r="Z58">
        <f t="shared" ca="1" si="56"/>
        <v>179.14334133162009</v>
      </c>
      <c r="AA58">
        <f t="shared" ca="1" si="56"/>
        <v>184.0945492473237</v>
      </c>
      <c r="AB58">
        <f t="shared" ca="1" si="56"/>
        <v>190.30928776869959</v>
      </c>
      <c r="AC58">
        <f t="shared" ca="1" si="56"/>
        <v>183.93010172780538</v>
      </c>
      <c r="AD58">
        <f t="shared" ca="1" si="56"/>
        <v>183.32721797118299</v>
      </c>
      <c r="AE58">
        <f t="shared" ca="1" si="56"/>
        <v>178.54555830645398</v>
      </c>
      <c r="AF58">
        <f t="shared" ca="1" si="56"/>
        <v>176.90267554851894</v>
      </c>
      <c r="AG58">
        <f t="shared" ca="1" si="56"/>
        <v>175.84214786854335</v>
      </c>
      <c r="AH58">
        <f t="shared" ca="1" si="56"/>
        <v>179.6224134888169</v>
      </c>
      <c r="AI58">
        <f t="shared" ca="1" si="56"/>
        <v>179.34125212702028</v>
      </c>
      <c r="AJ58">
        <f t="shared" ca="1" si="56"/>
        <v>185.21483003310018</v>
      </c>
      <c r="AK58">
        <f t="shared" ca="1" si="56"/>
        <v>185.82935598768549</v>
      </c>
      <c r="AL58">
        <f t="shared" ca="1" si="56"/>
        <v>189.23919446890801</v>
      </c>
      <c r="AM58">
        <f t="shared" ca="1" si="56"/>
        <v>197.51653696931052</v>
      </c>
      <c r="AN58">
        <f t="shared" ca="1" si="56"/>
        <v>198.94330514687712</v>
      </c>
      <c r="AO58">
        <f t="shared" ca="1" si="56"/>
        <v>194.5551510210845</v>
      </c>
      <c r="AP58">
        <f t="shared" ca="1" si="56"/>
        <v>192.06764690845174</v>
      </c>
      <c r="AQ58">
        <f t="shared" ca="1" si="56"/>
        <v>192.99439403293741</v>
      </c>
      <c r="AR58">
        <f t="shared" ca="1" si="56"/>
        <v>195.9334056516272</v>
      </c>
      <c r="AS58">
        <f t="shared" ca="1" si="56"/>
        <v>191.61682882358338</v>
      </c>
      <c r="AT58">
        <f t="shared" ca="1" si="56"/>
        <v>186.11363412583455</v>
      </c>
      <c r="AU58">
        <f t="shared" ca="1" si="56"/>
        <v>184.85747421036521</v>
      </c>
      <c r="AV58">
        <f t="shared" ca="1" si="56"/>
        <v>184.0227399282532</v>
      </c>
      <c r="AW58">
        <f t="shared" ca="1" si="56"/>
        <v>188.83202036909438</v>
      </c>
      <c r="AX58">
        <f t="shared" ca="1" si="56"/>
        <v>180.19222951604706</v>
      </c>
      <c r="AY58">
        <f t="shared" ca="1" si="56"/>
        <v>180.66254678663546</v>
      </c>
      <c r="AZ58">
        <f t="shared" ca="1" si="56"/>
        <v>181.96717145358033</v>
      </c>
      <c r="BA58">
        <f t="shared" ca="1" si="56"/>
        <v>179.32565067029745</v>
      </c>
      <c r="BB58">
        <f t="shared" ca="1" si="56"/>
        <v>177.31507786023255</v>
      </c>
      <c r="BC58">
        <f t="shared" ca="1" si="56"/>
        <v>175.98361662792627</v>
      </c>
      <c r="BD58">
        <f t="shared" ca="1" si="56"/>
        <v>177.81669308549769</v>
      </c>
      <c r="BE58">
        <f t="shared" ca="1" si="56"/>
        <v>173.65239756162578</v>
      </c>
      <c r="BF58">
        <f t="shared" ca="1" si="56"/>
        <v>173.81643645788452</v>
      </c>
      <c r="BG58">
        <f t="shared" ca="1" si="56"/>
        <v>178.37562784721311</v>
      </c>
      <c r="BH58">
        <f t="shared" ca="1" si="56"/>
        <v>179.24647047576323</v>
      </c>
      <c r="BI58">
        <f t="shared" ca="1" si="56"/>
        <v>184.46983843438909</v>
      </c>
      <c r="BJ58">
        <f t="shared" ca="1" si="56"/>
        <v>181.59504060307012</v>
      </c>
      <c r="BK58">
        <f t="shared" ca="1" si="56"/>
        <v>178.09308394576141</v>
      </c>
      <c r="BL58">
        <f t="shared" ca="1" si="56"/>
        <v>180.15732344024431</v>
      </c>
      <c r="BM58">
        <f t="shared" ca="1" si="56"/>
        <v>182.81941825862393</v>
      </c>
      <c r="BN58">
        <f t="shared" ca="1" si="56"/>
        <v>179.44747450403725</v>
      </c>
      <c r="BO58">
        <f t="shared" ca="1" si="56"/>
        <v>179.00082807239582</v>
      </c>
      <c r="BP58" s="12">
        <f t="shared" ca="1" si="3"/>
        <v>0</v>
      </c>
    </row>
    <row r="59" spans="7:68" x14ac:dyDescent="0.35">
      <c r="G59">
        <v>190.26</v>
      </c>
      <c r="H59">
        <f t="shared" ref="H59:BO59" ca="1" si="57">G59*(1+$C$4*$C$6+$C$5*SQRT($C$6)*_xlfn.NORM.S.INV(RAND()))</f>
        <v>189.69422372760587</v>
      </c>
      <c r="I59">
        <f t="shared" ca="1" si="57"/>
        <v>190.53198045641676</v>
      </c>
      <c r="J59">
        <f t="shared" ca="1" si="57"/>
        <v>193.97382154499124</v>
      </c>
      <c r="K59">
        <f t="shared" ca="1" si="57"/>
        <v>198.49487710345716</v>
      </c>
      <c r="L59">
        <f t="shared" ca="1" si="57"/>
        <v>198.70508409512334</v>
      </c>
      <c r="M59">
        <f t="shared" ca="1" si="57"/>
        <v>201.87367910453875</v>
      </c>
      <c r="N59">
        <f t="shared" ca="1" si="57"/>
        <v>206.09870465146579</v>
      </c>
      <c r="O59">
        <f t="shared" ca="1" si="57"/>
        <v>205.65180654948094</v>
      </c>
      <c r="P59">
        <f t="shared" ca="1" si="57"/>
        <v>203.3662577908531</v>
      </c>
      <c r="Q59">
        <f t="shared" ca="1" si="57"/>
        <v>204.05908398427411</v>
      </c>
      <c r="R59">
        <f t="shared" ca="1" si="57"/>
        <v>200.8056348965853</v>
      </c>
      <c r="S59">
        <f t="shared" ca="1" si="57"/>
        <v>200.57224197476395</v>
      </c>
      <c r="T59">
        <f t="shared" ca="1" si="57"/>
        <v>204.56891141977712</v>
      </c>
      <c r="U59">
        <f t="shared" ca="1" si="57"/>
        <v>200.48120363267429</v>
      </c>
      <c r="V59">
        <f t="shared" ca="1" si="57"/>
        <v>202.31727430337324</v>
      </c>
      <c r="W59">
        <f t="shared" ca="1" si="57"/>
        <v>199.38776162079941</v>
      </c>
      <c r="X59">
        <f t="shared" ca="1" si="57"/>
        <v>202.85879514130997</v>
      </c>
      <c r="Y59">
        <f t="shared" ca="1" si="57"/>
        <v>193.97053914308776</v>
      </c>
      <c r="Z59">
        <f t="shared" ca="1" si="57"/>
        <v>193.53232373286292</v>
      </c>
      <c r="AA59">
        <f t="shared" ca="1" si="57"/>
        <v>187.89378102587926</v>
      </c>
      <c r="AB59">
        <f t="shared" ca="1" si="57"/>
        <v>188.98296805461192</v>
      </c>
      <c r="AC59">
        <f t="shared" ca="1" si="57"/>
        <v>188.70450185339294</v>
      </c>
      <c r="AD59">
        <f t="shared" ca="1" si="57"/>
        <v>189.5192001309664</v>
      </c>
      <c r="AE59">
        <f t="shared" ca="1" si="57"/>
        <v>189.16315006675163</v>
      </c>
      <c r="AF59">
        <f t="shared" ca="1" si="57"/>
        <v>181.94782342114755</v>
      </c>
      <c r="AG59">
        <f t="shared" ca="1" si="57"/>
        <v>186.51902266537851</v>
      </c>
      <c r="AH59">
        <f t="shared" ca="1" si="57"/>
        <v>187.30238133400914</v>
      </c>
      <c r="AI59">
        <f t="shared" ca="1" si="57"/>
        <v>188.59507001859728</v>
      </c>
      <c r="AJ59">
        <f t="shared" ca="1" si="57"/>
        <v>194.03723002529546</v>
      </c>
      <c r="AK59">
        <f t="shared" ca="1" si="57"/>
        <v>197.97469232013171</v>
      </c>
      <c r="AL59">
        <f t="shared" ca="1" si="57"/>
        <v>202.74488135907492</v>
      </c>
      <c r="AM59">
        <f t="shared" ca="1" si="57"/>
        <v>204.54585601482228</v>
      </c>
      <c r="AN59">
        <f t="shared" ca="1" si="57"/>
        <v>202.27278535612774</v>
      </c>
      <c r="AO59">
        <f t="shared" ca="1" si="57"/>
        <v>199.93220299865777</v>
      </c>
      <c r="AP59">
        <f t="shared" ca="1" si="57"/>
        <v>201.39555000246492</v>
      </c>
      <c r="AQ59">
        <f t="shared" ca="1" si="57"/>
        <v>213.37237862979126</v>
      </c>
      <c r="AR59">
        <f t="shared" ca="1" si="57"/>
        <v>214.08349508127327</v>
      </c>
      <c r="AS59">
        <f t="shared" ca="1" si="57"/>
        <v>216.75472437251298</v>
      </c>
      <c r="AT59">
        <f t="shared" ca="1" si="57"/>
        <v>214.60816548348271</v>
      </c>
      <c r="AU59">
        <f t="shared" ca="1" si="57"/>
        <v>214.80446915310253</v>
      </c>
      <c r="AV59">
        <f t="shared" ca="1" si="57"/>
        <v>216.41374732330968</v>
      </c>
      <c r="AW59">
        <f t="shared" ca="1" si="57"/>
        <v>218.99145383652859</v>
      </c>
      <c r="AX59">
        <f t="shared" ca="1" si="57"/>
        <v>217.40821905618517</v>
      </c>
      <c r="AY59">
        <f t="shared" ca="1" si="57"/>
        <v>220.50025676623258</v>
      </c>
      <c r="AZ59">
        <f t="shared" ca="1" si="57"/>
        <v>213.43575785900816</v>
      </c>
      <c r="BA59">
        <f t="shared" ca="1" si="57"/>
        <v>211.28877053584398</v>
      </c>
      <c r="BB59">
        <f t="shared" ca="1" si="57"/>
        <v>216.78439994467243</v>
      </c>
      <c r="BC59">
        <f t="shared" ca="1" si="57"/>
        <v>215.72170991347431</v>
      </c>
      <c r="BD59">
        <f t="shared" ca="1" si="57"/>
        <v>208.30807390709853</v>
      </c>
      <c r="BE59">
        <f t="shared" ca="1" si="57"/>
        <v>210.38848088465048</v>
      </c>
      <c r="BF59">
        <f t="shared" ca="1" si="57"/>
        <v>210.65555453009722</v>
      </c>
      <c r="BG59">
        <f t="shared" ca="1" si="57"/>
        <v>208.11128073208727</v>
      </c>
      <c r="BH59">
        <f t="shared" ca="1" si="57"/>
        <v>211.34561160698848</v>
      </c>
      <c r="BI59">
        <f t="shared" ca="1" si="57"/>
        <v>213.46574357117728</v>
      </c>
      <c r="BJ59">
        <f t="shared" ca="1" si="57"/>
        <v>219.86494275544806</v>
      </c>
      <c r="BK59">
        <f t="shared" ca="1" si="57"/>
        <v>221.65889332829011</v>
      </c>
      <c r="BL59">
        <f t="shared" ca="1" si="57"/>
        <v>227.09590530536559</v>
      </c>
      <c r="BM59">
        <f t="shared" ca="1" si="57"/>
        <v>224.11982002206025</v>
      </c>
      <c r="BN59">
        <f t="shared" ca="1" si="57"/>
        <v>228.45354786987974</v>
      </c>
      <c r="BO59">
        <f t="shared" ca="1" si="57"/>
        <v>230.36956028012258</v>
      </c>
      <c r="BP59" s="12">
        <f t="shared" ca="1" si="3"/>
        <v>35.369560280122585</v>
      </c>
    </row>
    <row r="60" spans="7:68" x14ac:dyDescent="0.35">
      <c r="G60">
        <v>190.26</v>
      </c>
      <c r="H60">
        <f t="shared" ref="H60:BO60" ca="1" si="58">G60*(1+$C$4*$C$6+$C$5*SQRT($C$6)*_xlfn.NORM.S.INV(RAND()))</f>
        <v>188.5066926651767</v>
      </c>
      <c r="I60">
        <f t="shared" ca="1" si="58"/>
        <v>187.57842907115196</v>
      </c>
      <c r="J60">
        <f t="shared" ca="1" si="58"/>
        <v>190.70065109886337</v>
      </c>
      <c r="K60">
        <f t="shared" ca="1" si="58"/>
        <v>191.41096514192344</v>
      </c>
      <c r="L60">
        <f t="shared" ca="1" si="58"/>
        <v>194.007645510797</v>
      </c>
      <c r="M60">
        <f t="shared" ca="1" si="58"/>
        <v>198.57157996336016</v>
      </c>
      <c r="N60">
        <f t="shared" ca="1" si="58"/>
        <v>201.98326728729612</v>
      </c>
      <c r="O60">
        <f t="shared" ca="1" si="58"/>
        <v>202.35985241709719</v>
      </c>
      <c r="P60">
        <f t="shared" ca="1" si="58"/>
        <v>197.61970590537294</v>
      </c>
      <c r="Q60">
        <f t="shared" ca="1" si="58"/>
        <v>195.54137515089079</v>
      </c>
      <c r="R60">
        <f t="shared" ca="1" si="58"/>
        <v>195.16196055690537</v>
      </c>
      <c r="S60">
        <f t="shared" ca="1" si="58"/>
        <v>195.08113050154424</v>
      </c>
      <c r="T60">
        <f t="shared" ca="1" si="58"/>
        <v>193.4969072552675</v>
      </c>
      <c r="U60">
        <f t="shared" ca="1" si="58"/>
        <v>192.5640980882182</v>
      </c>
      <c r="V60">
        <f t="shared" ca="1" si="58"/>
        <v>191.28392393832794</v>
      </c>
      <c r="W60">
        <f t="shared" ca="1" si="58"/>
        <v>189.07422363589848</v>
      </c>
      <c r="X60">
        <f t="shared" ca="1" si="58"/>
        <v>191.36198354233647</v>
      </c>
      <c r="Y60">
        <f t="shared" ca="1" si="58"/>
        <v>195.06642049323969</v>
      </c>
      <c r="Z60">
        <f t="shared" ca="1" si="58"/>
        <v>197.32315471514477</v>
      </c>
      <c r="AA60">
        <f t="shared" ca="1" si="58"/>
        <v>197.06885280374843</v>
      </c>
      <c r="AB60">
        <f t="shared" ca="1" si="58"/>
        <v>201.74022709822765</v>
      </c>
      <c r="AC60">
        <f t="shared" ca="1" si="58"/>
        <v>196.67712701284719</v>
      </c>
      <c r="AD60">
        <f t="shared" ca="1" si="58"/>
        <v>197.23370794809907</v>
      </c>
      <c r="AE60">
        <f t="shared" ca="1" si="58"/>
        <v>200.34972997302413</v>
      </c>
      <c r="AF60">
        <f t="shared" ca="1" si="58"/>
        <v>198.7047539374804</v>
      </c>
      <c r="AG60">
        <f t="shared" ca="1" si="58"/>
        <v>198.69227797892444</v>
      </c>
      <c r="AH60">
        <f t="shared" ca="1" si="58"/>
        <v>196.32268383320388</v>
      </c>
      <c r="AI60">
        <f t="shared" ca="1" si="58"/>
        <v>198.78288827954665</v>
      </c>
      <c r="AJ60">
        <f t="shared" ca="1" si="58"/>
        <v>200.10540030840585</v>
      </c>
      <c r="AK60">
        <f t="shared" ca="1" si="58"/>
        <v>201.88866166446934</v>
      </c>
      <c r="AL60">
        <f t="shared" ca="1" si="58"/>
        <v>198.49570228573455</v>
      </c>
      <c r="AM60">
        <f t="shared" ca="1" si="58"/>
        <v>200.84966986827786</v>
      </c>
      <c r="AN60">
        <f t="shared" ca="1" si="58"/>
        <v>197.51222721489253</v>
      </c>
      <c r="AO60">
        <f t="shared" ca="1" si="58"/>
        <v>193.16518163485955</v>
      </c>
      <c r="AP60">
        <f t="shared" ca="1" si="58"/>
        <v>193.30814276197438</v>
      </c>
      <c r="AQ60">
        <f t="shared" ca="1" si="58"/>
        <v>191.15224463796631</v>
      </c>
      <c r="AR60">
        <f t="shared" ca="1" si="58"/>
        <v>196.13484246082416</v>
      </c>
      <c r="AS60">
        <f t="shared" ca="1" si="58"/>
        <v>186.58016259039209</v>
      </c>
      <c r="AT60">
        <f t="shared" ca="1" si="58"/>
        <v>182.87128609743178</v>
      </c>
      <c r="AU60">
        <f t="shared" ca="1" si="58"/>
        <v>186.85578262926208</v>
      </c>
      <c r="AV60">
        <f t="shared" ca="1" si="58"/>
        <v>189.81796206336958</v>
      </c>
      <c r="AW60">
        <f t="shared" ca="1" si="58"/>
        <v>189.77080198164148</v>
      </c>
      <c r="AX60">
        <f t="shared" ca="1" si="58"/>
        <v>189.5678601750796</v>
      </c>
      <c r="AY60">
        <f t="shared" ca="1" si="58"/>
        <v>187.70245615114158</v>
      </c>
      <c r="AZ60">
        <f t="shared" ca="1" si="58"/>
        <v>192.60387081047608</v>
      </c>
      <c r="BA60">
        <f t="shared" ca="1" si="58"/>
        <v>190.86900854191734</v>
      </c>
      <c r="BB60">
        <f t="shared" ca="1" si="58"/>
        <v>192.93326679033945</v>
      </c>
      <c r="BC60">
        <f t="shared" ca="1" si="58"/>
        <v>194.13533890647008</v>
      </c>
      <c r="BD60">
        <f t="shared" ca="1" si="58"/>
        <v>190.43587806031178</v>
      </c>
      <c r="BE60">
        <f t="shared" ca="1" si="58"/>
        <v>191.53947976814459</v>
      </c>
      <c r="BF60">
        <f t="shared" ca="1" si="58"/>
        <v>189.49249600567794</v>
      </c>
      <c r="BG60">
        <f t="shared" ca="1" si="58"/>
        <v>192.07530536928451</v>
      </c>
      <c r="BH60">
        <f t="shared" ca="1" si="58"/>
        <v>191.57967636389205</v>
      </c>
      <c r="BI60">
        <f t="shared" ca="1" si="58"/>
        <v>185.84453644474286</v>
      </c>
      <c r="BJ60">
        <f t="shared" ca="1" si="58"/>
        <v>182.95641609349167</v>
      </c>
      <c r="BK60">
        <f t="shared" ca="1" si="58"/>
        <v>181.57591333857516</v>
      </c>
      <c r="BL60">
        <f t="shared" ca="1" si="58"/>
        <v>182.51616554357943</v>
      </c>
      <c r="BM60">
        <f t="shared" ca="1" si="58"/>
        <v>179.05692301400836</v>
      </c>
      <c r="BN60">
        <f t="shared" ca="1" si="58"/>
        <v>178.47795332909712</v>
      </c>
      <c r="BO60">
        <f t="shared" ca="1" si="58"/>
        <v>180.11616202404733</v>
      </c>
      <c r="BP60" s="12">
        <f t="shared" ca="1" si="3"/>
        <v>0</v>
      </c>
    </row>
    <row r="61" spans="7:68" x14ac:dyDescent="0.35">
      <c r="G61">
        <v>190.26</v>
      </c>
      <c r="H61">
        <f t="shared" ref="H61:BO61" ca="1" si="59">G61*(1+$C$4*$C$6+$C$5*SQRT($C$6)*_xlfn.NORM.S.INV(RAND()))</f>
        <v>189.39612115724842</v>
      </c>
      <c r="I61">
        <f t="shared" ca="1" si="59"/>
        <v>186.40577823666814</v>
      </c>
      <c r="J61">
        <f t="shared" ca="1" si="59"/>
        <v>192.09836640069204</v>
      </c>
      <c r="K61">
        <f t="shared" ca="1" si="59"/>
        <v>194.78214466394692</v>
      </c>
      <c r="L61">
        <f t="shared" ca="1" si="59"/>
        <v>197.90069900482058</v>
      </c>
      <c r="M61">
        <f t="shared" ca="1" si="59"/>
        <v>198.36158742419678</v>
      </c>
      <c r="N61">
        <f t="shared" ca="1" si="59"/>
        <v>200.0299296449227</v>
      </c>
      <c r="O61">
        <f t="shared" ca="1" si="59"/>
        <v>207.50636379928096</v>
      </c>
      <c r="P61">
        <f t="shared" ca="1" si="59"/>
        <v>210.04028930131696</v>
      </c>
      <c r="Q61">
        <f t="shared" ca="1" si="59"/>
        <v>210.92184519458655</v>
      </c>
      <c r="R61">
        <f t="shared" ca="1" si="59"/>
        <v>203.26535980361788</v>
      </c>
      <c r="S61">
        <f t="shared" ca="1" si="59"/>
        <v>204.1023543184433</v>
      </c>
      <c r="T61">
        <f t="shared" ca="1" si="59"/>
        <v>202.24054289518295</v>
      </c>
      <c r="U61">
        <f t="shared" ca="1" si="59"/>
        <v>200.85360159899545</v>
      </c>
      <c r="V61">
        <f t="shared" ca="1" si="59"/>
        <v>202.0517140155707</v>
      </c>
      <c r="W61">
        <f t="shared" ca="1" si="59"/>
        <v>201.74345188329079</v>
      </c>
      <c r="X61">
        <f t="shared" ca="1" si="59"/>
        <v>201.23190520928173</v>
      </c>
      <c r="Y61">
        <f t="shared" ca="1" si="59"/>
        <v>198.20238857517444</v>
      </c>
      <c r="Z61">
        <f t="shared" ca="1" si="59"/>
        <v>204.00830725686885</v>
      </c>
      <c r="AA61">
        <f t="shared" ca="1" si="59"/>
        <v>202.12780672403844</v>
      </c>
      <c r="AB61">
        <f t="shared" ca="1" si="59"/>
        <v>194.49197857209526</v>
      </c>
      <c r="AC61">
        <f t="shared" ca="1" si="59"/>
        <v>186.26570402601854</v>
      </c>
      <c r="AD61">
        <f t="shared" ca="1" si="59"/>
        <v>185.08935211241968</v>
      </c>
      <c r="AE61">
        <f t="shared" ca="1" si="59"/>
        <v>176.52418990529648</v>
      </c>
      <c r="AF61">
        <f t="shared" ca="1" si="59"/>
        <v>179.41611169717524</v>
      </c>
      <c r="AG61">
        <f t="shared" ca="1" si="59"/>
        <v>180.02825465272198</v>
      </c>
      <c r="AH61">
        <f t="shared" ca="1" si="59"/>
        <v>176.85007654989664</v>
      </c>
      <c r="AI61">
        <f t="shared" ca="1" si="59"/>
        <v>175.71543209722375</v>
      </c>
      <c r="AJ61">
        <f t="shared" ca="1" si="59"/>
        <v>171.90721557692197</v>
      </c>
      <c r="AK61">
        <f t="shared" ca="1" si="59"/>
        <v>168.99800120248028</v>
      </c>
      <c r="AL61">
        <f t="shared" ca="1" si="59"/>
        <v>170.54246560406844</v>
      </c>
      <c r="AM61">
        <f t="shared" ca="1" si="59"/>
        <v>170.98103075236818</v>
      </c>
      <c r="AN61">
        <f t="shared" ca="1" si="59"/>
        <v>178.72960984541876</v>
      </c>
      <c r="AO61">
        <f t="shared" ca="1" si="59"/>
        <v>175.13414149196694</v>
      </c>
      <c r="AP61">
        <f t="shared" ca="1" si="59"/>
        <v>171.21327525411263</v>
      </c>
      <c r="AQ61">
        <f t="shared" ca="1" si="59"/>
        <v>175.16953293992862</v>
      </c>
      <c r="AR61">
        <f t="shared" ca="1" si="59"/>
        <v>166.83412417005565</v>
      </c>
      <c r="AS61">
        <f t="shared" ca="1" si="59"/>
        <v>173.93105085230553</v>
      </c>
      <c r="AT61">
        <f t="shared" ca="1" si="59"/>
        <v>178.22581157642293</v>
      </c>
      <c r="AU61">
        <f t="shared" ca="1" si="59"/>
        <v>180.77171345333053</v>
      </c>
      <c r="AV61">
        <f t="shared" ca="1" si="59"/>
        <v>182.52568674998949</v>
      </c>
      <c r="AW61">
        <f t="shared" ca="1" si="59"/>
        <v>177.68449135583185</v>
      </c>
      <c r="AX61">
        <f t="shared" ca="1" si="59"/>
        <v>175.50003476981385</v>
      </c>
      <c r="AY61">
        <f t="shared" ca="1" si="59"/>
        <v>172.97245841761321</v>
      </c>
      <c r="AZ61">
        <f t="shared" ca="1" si="59"/>
        <v>173.35867567736935</v>
      </c>
      <c r="BA61">
        <f t="shared" ca="1" si="59"/>
        <v>170.25448162701881</v>
      </c>
      <c r="BB61">
        <f t="shared" ca="1" si="59"/>
        <v>169.28225469801819</v>
      </c>
      <c r="BC61">
        <f t="shared" ca="1" si="59"/>
        <v>167.30755322861825</v>
      </c>
      <c r="BD61">
        <f t="shared" ca="1" si="59"/>
        <v>163.57509741149846</v>
      </c>
      <c r="BE61">
        <f t="shared" ca="1" si="59"/>
        <v>161.61261652315375</v>
      </c>
      <c r="BF61">
        <f t="shared" ca="1" si="59"/>
        <v>165.32648638054673</v>
      </c>
      <c r="BG61">
        <f t="shared" ca="1" si="59"/>
        <v>165.37617830368288</v>
      </c>
      <c r="BH61">
        <f t="shared" ca="1" si="59"/>
        <v>165.60374756655412</v>
      </c>
      <c r="BI61">
        <f t="shared" ca="1" si="59"/>
        <v>169.03975263219635</v>
      </c>
      <c r="BJ61">
        <f t="shared" ca="1" si="59"/>
        <v>166.04573236112213</v>
      </c>
      <c r="BK61">
        <f t="shared" ca="1" si="59"/>
        <v>163.57102243143677</v>
      </c>
      <c r="BL61">
        <f t="shared" ca="1" si="59"/>
        <v>160.53352912163143</v>
      </c>
      <c r="BM61">
        <f t="shared" ca="1" si="59"/>
        <v>156.35519509527069</v>
      </c>
      <c r="BN61">
        <f t="shared" ca="1" si="59"/>
        <v>161.20023573583947</v>
      </c>
      <c r="BO61">
        <f t="shared" ca="1" si="59"/>
        <v>157.2532640303094</v>
      </c>
      <c r="BP61" s="12">
        <f t="shared" ca="1" si="3"/>
        <v>0</v>
      </c>
    </row>
    <row r="62" spans="7:68" x14ac:dyDescent="0.35">
      <c r="G62">
        <v>190.26</v>
      </c>
      <c r="H62">
        <f t="shared" ref="H62:BO62" ca="1" si="60">G62*(1+$C$4*$C$6+$C$5*SQRT($C$6)*_xlfn.NORM.S.INV(RAND()))</f>
        <v>188.79888891784711</v>
      </c>
      <c r="I62">
        <f t="shared" ca="1" si="60"/>
        <v>185.11918613468876</v>
      </c>
      <c r="J62">
        <f t="shared" ca="1" si="60"/>
        <v>190.7401803911682</v>
      </c>
      <c r="K62">
        <f t="shared" ca="1" si="60"/>
        <v>187.69948453863415</v>
      </c>
      <c r="L62">
        <f t="shared" ca="1" si="60"/>
        <v>183.01061071680326</v>
      </c>
      <c r="M62">
        <f t="shared" ca="1" si="60"/>
        <v>181.41799612887397</v>
      </c>
      <c r="N62">
        <f t="shared" ca="1" si="60"/>
        <v>180.92811318405847</v>
      </c>
      <c r="O62">
        <f t="shared" ca="1" si="60"/>
        <v>180.2807370091418</v>
      </c>
      <c r="P62">
        <f t="shared" ca="1" si="60"/>
        <v>185.86669878811668</v>
      </c>
      <c r="Q62">
        <f t="shared" ca="1" si="60"/>
        <v>186.37623647089995</v>
      </c>
      <c r="R62">
        <f t="shared" ca="1" si="60"/>
        <v>189.06593092204716</v>
      </c>
      <c r="S62">
        <f t="shared" ca="1" si="60"/>
        <v>195.1793339931732</v>
      </c>
      <c r="T62">
        <f t="shared" ca="1" si="60"/>
        <v>193.50059208364752</v>
      </c>
      <c r="U62">
        <f t="shared" ca="1" si="60"/>
        <v>197.73712154696034</v>
      </c>
      <c r="V62">
        <f t="shared" ca="1" si="60"/>
        <v>193.74213599318887</v>
      </c>
      <c r="W62">
        <f t="shared" ca="1" si="60"/>
        <v>192.98097989428697</v>
      </c>
      <c r="X62">
        <f t="shared" ca="1" si="60"/>
        <v>192.76671200747066</v>
      </c>
      <c r="Y62">
        <f t="shared" ca="1" si="60"/>
        <v>198.111092172133</v>
      </c>
      <c r="Z62">
        <f t="shared" ca="1" si="60"/>
        <v>197.2313459230285</v>
      </c>
      <c r="AA62">
        <f t="shared" ca="1" si="60"/>
        <v>195.60286604837364</v>
      </c>
      <c r="AB62">
        <f t="shared" ca="1" si="60"/>
        <v>201.85896131577113</v>
      </c>
      <c r="AC62">
        <f t="shared" ca="1" si="60"/>
        <v>206.02883566240044</v>
      </c>
      <c r="AD62">
        <f t="shared" ca="1" si="60"/>
        <v>202.00308552738397</v>
      </c>
      <c r="AE62">
        <f t="shared" ca="1" si="60"/>
        <v>200.45571326462209</v>
      </c>
      <c r="AF62">
        <f t="shared" ca="1" si="60"/>
        <v>194.98625472962337</v>
      </c>
      <c r="AG62">
        <f t="shared" ca="1" si="60"/>
        <v>202.98696675597324</v>
      </c>
      <c r="AH62">
        <f t="shared" ca="1" si="60"/>
        <v>195.02224924920711</v>
      </c>
      <c r="AI62">
        <f t="shared" ca="1" si="60"/>
        <v>193.49318429829273</v>
      </c>
      <c r="AJ62">
        <f t="shared" ca="1" si="60"/>
        <v>198.93275542190344</v>
      </c>
      <c r="AK62">
        <f t="shared" ca="1" si="60"/>
        <v>200.64796140259233</v>
      </c>
      <c r="AL62">
        <f t="shared" ca="1" si="60"/>
        <v>194.53447742116137</v>
      </c>
      <c r="AM62">
        <f t="shared" ca="1" si="60"/>
        <v>189.36127881112722</v>
      </c>
      <c r="AN62">
        <f t="shared" ca="1" si="60"/>
        <v>188.95809113847494</v>
      </c>
      <c r="AO62">
        <f t="shared" ca="1" si="60"/>
        <v>187.46219630016816</v>
      </c>
      <c r="AP62">
        <f t="shared" ca="1" si="60"/>
        <v>188.82885770602684</v>
      </c>
      <c r="AQ62">
        <f t="shared" ca="1" si="60"/>
        <v>188.64166748431657</v>
      </c>
      <c r="AR62">
        <f t="shared" ca="1" si="60"/>
        <v>191.5369520855927</v>
      </c>
      <c r="AS62">
        <f t="shared" ca="1" si="60"/>
        <v>193.45470781949956</v>
      </c>
      <c r="AT62">
        <f t="shared" ca="1" si="60"/>
        <v>187.22198006060387</v>
      </c>
      <c r="AU62">
        <f t="shared" ca="1" si="60"/>
        <v>187.10817382858028</v>
      </c>
      <c r="AV62">
        <f t="shared" ca="1" si="60"/>
        <v>183.77392985559388</v>
      </c>
      <c r="AW62">
        <f t="shared" ca="1" si="60"/>
        <v>179.48816635216974</v>
      </c>
      <c r="AX62">
        <f t="shared" ca="1" si="60"/>
        <v>180.95088198249513</v>
      </c>
      <c r="AY62">
        <f t="shared" ca="1" si="60"/>
        <v>188.23418125614987</v>
      </c>
      <c r="AZ62">
        <f t="shared" ca="1" si="60"/>
        <v>188.96650369279681</v>
      </c>
      <c r="BA62">
        <f t="shared" ca="1" si="60"/>
        <v>189.14356570202347</v>
      </c>
      <c r="BB62">
        <f t="shared" ca="1" si="60"/>
        <v>193.83675591667529</v>
      </c>
      <c r="BC62">
        <f t="shared" ca="1" si="60"/>
        <v>191.11297452121011</v>
      </c>
      <c r="BD62">
        <f t="shared" ca="1" si="60"/>
        <v>194.28835744485264</v>
      </c>
      <c r="BE62">
        <f t="shared" ca="1" si="60"/>
        <v>197.02746360806077</v>
      </c>
      <c r="BF62">
        <f t="shared" ca="1" si="60"/>
        <v>193.44346219618291</v>
      </c>
      <c r="BG62">
        <f t="shared" ca="1" si="60"/>
        <v>193.09423427074626</v>
      </c>
      <c r="BH62">
        <f t="shared" ca="1" si="60"/>
        <v>197.37169087863882</v>
      </c>
      <c r="BI62">
        <f t="shared" ca="1" si="60"/>
        <v>196.57581610665872</v>
      </c>
      <c r="BJ62">
        <f t="shared" ca="1" si="60"/>
        <v>196.4115840642018</v>
      </c>
      <c r="BK62">
        <f t="shared" ca="1" si="60"/>
        <v>196.67004715721828</v>
      </c>
      <c r="BL62">
        <f t="shared" ca="1" si="60"/>
        <v>196.0345573574653</v>
      </c>
      <c r="BM62">
        <f t="shared" ca="1" si="60"/>
        <v>195.20975640185492</v>
      </c>
      <c r="BN62">
        <f t="shared" ca="1" si="60"/>
        <v>201.79124643876557</v>
      </c>
      <c r="BO62">
        <f t="shared" ca="1" si="60"/>
        <v>196.51642670147504</v>
      </c>
      <c r="BP62" s="12">
        <f t="shared" ca="1" si="3"/>
        <v>1.5164267014750408</v>
      </c>
    </row>
    <row r="63" spans="7:68" x14ac:dyDescent="0.35">
      <c r="G63">
        <v>190.26</v>
      </c>
      <c r="H63">
        <f t="shared" ref="H63:BO63" ca="1" si="61">G63*(1+$C$4*$C$6+$C$5*SQRT($C$6)*_xlfn.NORM.S.INV(RAND()))</f>
        <v>193.95763723547719</v>
      </c>
      <c r="I63">
        <f t="shared" ca="1" si="61"/>
        <v>190.06362806398715</v>
      </c>
      <c r="J63">
        <f t="shared" ca="1" si="61"/>
        <v>191.07990211715568</v>
      </c>
      <c r="K63">
        <f t="shared" ca="1" si="61"/>
        <v>196.02623221142167</v>
      </c>
      <c r="L63">
        <f t="shared" ca="1" si="61"/>
        <v>190.22806357783259</v>
      </c>
      <c r="M63">
        <f t="shared" ca="1" si="61"/>
        <v>196.97623058230565</v>
      </c>
      <c r="N63">
        <f t="shared" ca="1" si="61"/>
        <v>201.36312465897984</v>
      </c>
      <c r="O63">
        <f t="shared" ca="1" si="61"/>
        <v>194.43309862659112</v>
      </c>
      <c r="P63">
        <f t="shared" ca="1" si="61"/>
        <v>196.98103836624182</v>
      </c>
      <c r="Q63">
        <f t="shared" ca="1" si="61"/>
        <v>197.36519497488189</v>
      </c>
      <c r="R63">
        <f t="shared" ca="1" si="61"/>
        <v>191.26074676013093</v>
      </c>
      <c r="S63">
        <f t="shared" ca="1" si="61"/>
        <v>192.73318662633534</v>
      </c>
      <c r="T63">
        <f t="shared" ca="1" si="61"/>
        <v>202.54173880099418</v>
      </c>
      <c r="U63">
        <f t="shared" ca="1" si="61"/>
        <v>201.91432454763387</v>
      </c>
      <c r="V63">
        <f t="shared" ca="1" si="61"/>
        <v>201.90888235033668</v>
      </c>
      <c r="W63">
        <f t="shared" ca="1" si="61"/>
        <v>203.48798152758306</v>
      </c>
      <c r="X63">
        <f t="shared" ca="1" si="61"/>
        <v>203.50350403343541</v>
      </c>
      <c r="Y63">
        <f t="shared" ca="1" si="61"/>
        <v>200.16121811216257</v>
      </c>
      <c r="Z63">
        <f t="shared" ca="1" si="61"/>
        <v>197.5157523248327</v>
      </c>
      <c r="AA63">
        <f t="shared" ca="1" si="61"/>
        <v>196.34440820169957</v>
      </c>
      <c r="AB63">
        <f t="shared" ca="1" si="61"/>
        <v>192.94943830518844</v>
      </c>
      <c r="AC63">
        <f t="shared" ca="1" si="61"/>
        <v>190.59166295337695</v>
      </c>
      <c r="AD63">
        <f t="shared" ca="1" si="61"/>
        <v>191.12821452239061</v>
      </c>
      <c r="AE63">
        <f t="shared" ca="1" si="61"/>
        <v>187.97954107687121</v>
      </c>
      <c r="AF63">
        <f t="shared" ca="1" si="61"/>
        <v>185.9647566666213</v>
      </c>
      <c r="AG63">
        <f t="shared" ca="1" si="61"/>
        <v>189.56735684723685</v>
      </c>
      <c r="AH63">
        <f t="shared" ca="1" si="61"/>
        <v>189.30138599658542</v>
      </c>
      <c r="AI63">
        <f t="shared" ca="1" si="61"/>
        <v>188.66498562099309</v>
      </c>
      <c r="AJ63">
        <f t="shared" ca="1" si="61"/>
        <v>182.13532303659059</v>
      </c>
      <c r="AK63">
        <f t="shared" ca="1" si="61"/>
        <v>180.05080927251311</v>
      </c>
      <c r="AL63">
        <f t="shared" ca="1" si="61"/>
        <v>177.87081547107988</v>
      </c>
      <c r="AM63">
        <f t="shared" ca="1" si="61"/>
        <v>180.44834830257676</v>
      </c>
      <c r="AN63">
        <f t="shared" ca="1" si="61"/>
        <v>176.06933739050064</v>
      </c>
      <c r="AO63">
        <f t="shared" ca="1" si="61"/>
        <v>174.01972665595338</v>
      </c>
      <c r="AP63">
        <f t="shared" ca="1" si="61"/>
        <v>171.96279498196307</v>
      </c>
      <c r="AQ63">
        <f t="shared" ca="1" si="61"/>
        <v>174.15583659291778</v>
      </c>
      <c r="AR63">
        <f t="shared" ca="1" si="61"/>
        <v>172.3098446736121</v>
      </c>
      <c r="AS63">
        <f t="shared" ca="1" si="61"/>
        <v>174.22198041547392</v>
      </c>
      <c r="AT63">
        <f t="shared" ca="1" si="61"/>
        <v>176.61693914218191</v>
      </c>
      <c r="AU63">
        <f t="shared" ca="1" si="61"/>
        <v>179.5627734739987</v>
      </c>
      <c r="AV63">
        <f t="shared" ca="1" si="61"/>
        <v>182.0028637583404</v>
      </c>
      <c r="AW63">
        <f t="shared" ca="1" si="61"/>
        <v>181.26042103520061</v>
      </c>
      <c r="AX63">
        <f t="shared" ca="1" si="61"/>
        <v>181.90139159015288</v>
      </c>
      <c r="AY63">
        <f t="shared" ca="1" si="61"/>
        <v>176.26797776389228</v>
      </c>
      <c r="AZ63">
        <f t="shared" ca="1" si="61"/>
        <v>172.54410407432897</v>
      </c>
      <c r="BA63">
        <f t="shared" ca="1" si="61"/>
        <v>173.68812076334163</v>
      </c>
      <c r="BB63">
        <f t="shared" ca="1" si="61"/>
        <v>176.55781973319375</v>
      </c>
      <c r="BC63">
        <f t="shared" ca="1" si="61"/>
        <v>170.54127207274459</v>
      </c>
      <c r="BD63">
        <f t="shared" ca="1" si="61"/>
        <v>166.14678395611335</v>
      </c>
      <c r="BE63">
        <f t="shared" ca="1" si="61"/>
        <v>164.37994288931131</v>
      </c>
      <c r="BF63">
        <f t="shared" ca="1" si="61"/>
        <v>163.73452931347239</v>
      </c>
      <c r="BG63">
        <f t="shared" ca="1" si="61"/>
        <v>158.37853475737941</v>
      </c>
      <c r="BH63">
        <f t="shared" ca="1" si="61"/>
        <v>161.0587578262998</v>
      </c>
      <c r="BI63">
        <f t="shared" ca="1" si="61"/>
        <v>163.49850903741952</v>
      </c>
      <c r="BJ63">
        <f t="shared" ca="1" si="61"/>
        <v>169.36521384475233</v>
      </c>
      <c r="BK63">
        <f t="shared" ca="1" si="61"/>
        <v>164.43279207839066</v>
      </c>
      <c r="BL63">
        <f t="shared" ca="1" si="61"/>
        <v>168.23185347835599</v>
      </c>
      <c r="BM63">
        <f t="shared" ca="1" si="61"/>
        <v>169.62559047118765</v>
      </c>
      <c r="BN63">
        <f t="shared" ca="1" si="61"/>
        <v>171.61776689778696</v>
      </c>
      <c r="BO63">
        <f t="shared" ca="1" si="61"/>
        <v>175.46419760041584</v>
      </c>
      <c r="BP63" s="12">
        <f t="shared" ca="1" si="3"/>
        <v>0</v>
      </c>
    </row>
    <row r="64" spans="7:68" x14ac:dyDescent="0.35">
      <c r="G64">
        <v>190.26</v>
      </c>
      <c r="H64">
        <f t="shared" ref="H64:BO64" ca="1" si="62">G64*(1+$C$4*$C$6+$C$5*SQRT($C$6)*_xlfn.NORM.S.INV(RAND()))</f>
        <v>183.01392892777793</v>
      </c>
      <c r="I64">
        <f t="shared" ca="1" si="62"/>
        <v>184.59025565756673</v>
      </c>
      <c r="J64">
        <f t="shared" ca="1" si="62"/>
        <v>179.62972606786963</v>
      </c>
      <c r="K64">
        <f t="shared" ca="1" si="62"/>
        <v>181.45075040719524</v>
      </c>
      <c r="L64">
        <f t="shared" ca="1" si="62"/>
        <v>178.60451980916181</v>
      </c>
      <c r="M64">
        <f t="shared" ca="1" si="62"/>
        <v>189.99965632693036</v>
      </c>
      <c r="N64">
        <f t="shared" ca="1" si="62"/>
        <v>185.89455992446022</v>
      </c>
      <c r="O64">
        <f t="shared" ca="1" si="62"/>
        <v>187.91704792952228</v>
      </c>
      <c r="P64">
        <f t="shared" ca="1" si="62"/>
        <v>190.81042995576843</v>
      </c>
      <c r="Q64">
        <f t="shared" ca="1" si="62"/>
        <v>191.99670597470003</v>
      </c>
      <c r="R64">
        <f t="shared" ca="1" si="62"/>
        <v>200.2651990672241</v>
      </c>
      <c r="S64">
        <f t="shared" ca="1" si="62"/>
        <v>198.96065330912282</v>
      </c>
      <c r="T64">
        <f t="shared" ca="1" si="62"/>
        <v>196.32116499791226</v>
      </c>
      <c r="U64">
        <f t="shared" ca="1" si="62"/>
        <v>203.69637078519776</v>
      </c>
      <c r="V64">
        <f t="shared" ca="1" si="62"/>
        <v>200.32957015275502</v>
      </c>
      <c r="W64">
        <f t="shared" ca="1" si="62"/>
        <v>204.18575775172226</v>
      </c>
      <c r="X64">
        <f t="shared" ca="1" si="62"/>
        <v>205.50044958400608</v>
      </c>
      <c r="Y64">
        <f t="shared" ca="1" si="62"/>
        <v>202.8747165892764</v>
      </c>
      <c r="Z64">
        <f t="shared" ca="1" si="62"/>
        <v>205.39770771651237</v>
      </c>
      <c r="AA64">
        <f t="shared" ca="1" si="62"/>
        <v>207.14637266695289</v>
      </c>
      <c r="AB64">
        <f t="shared" ca="1" si="62"/>
        <v>211.72029608964056</v>
      </c>
      <c r="AC64">
        <f t="shared" ca="1" si="62"/>
        <v>216.22779024488656</v>
      </c>
      <c r="AD64">
        <f t="shared" ca="1" si="62"/>
        <v>212.10721060956413</v>
      </c>
      <c r="AE64">
        <f t="shared" ca="1" si="62"/>
        <v>210.58273313261216</v>
      </c>
      <c r="AF64">
        <f t="shared" ca="1" si="62"/>
        <v>212.80998555392566</v>
      </c>
      <c r="AG64">
        <f t="shared" ca="1" si="62"/>
        <v>212.90063228895093</v>
      </c>
      <c r="AH64">
        <f t="shared" ca="1" si="62"/>
        <v>212.22829542238355</v>
      </c>
      <c r="AI64">
        <f t="shared" ca="1" si="62"/>
        <v>210.55762541501471</v>
      </c>
      <c r="AJ64">
        <f t="shared" ca="1" si="62"/>
        <v>208.6582878565878</v>
      </c>
      <c r="AK64">
        <f t="shared" ca="1" si="62"/>
        <v>211.5239877259225</v>
      </c>
      <c r="AL64">
        <f t="shared" ca="1" si="62"/>
        <v>213.92319840010106</v>
      </c>
      <c r="AM64">
        <f t="shared" ca="1" si="62"/>
        <v>219.06512399308897</v>
      </c>
      <c r="AN64">
        <f t="shared" ca="1" si="62"/>
        <v>213.64895586093238</v>
      </c>
      <c r="AO64">
        <f t="shared" ca="1" si="62"/>
        <v>214.40017958809406</v>
      </c>
      <c r="AP64">
        <f t="shared" ca="1" si="62"/>
        <v>220.69032215668278</v>
      </c>
      <c r="AQ64">
        <f t="shared" ca="1" si="62"/>
        <v>222.29884731924321</v>
      </c>
      <c r="AR64">
        <f t="shared" ca="1" si="62"/>
        <v>231.87966133988658</v>
      </c>
      <c r="AS64">
        <f t="shared" ca="1" si="62"/>
        <v>234.29008253492938</v>
      </c>
      <c r="AT64">
        <f t="shared" ca="1" si="62"/>
        <v>238.95129091272153</v>
      </c>
      <c r="AU64">
        <f t="shared" ca="1" si="62"/>
        <v>240.38459518024504</v>
      </c>
      <c r="AV64">
        <f t="shared" ca="1" si="62"/>
        <v>237.52658453115879</v>
      </c>
      <c r="AW64">
        <f t="shared" ca="1" si="62"/>
        <v>237.34667216654293</v>
      </c>
      <c r="AX64">
        <f t="shared" ca="1" si="62"/>
        <v>233.6198993352765</v>
      </c>
      <c r="AY64">
        <f t="shared" ca="1" si="62"/>
        <v>236.39797509635599</v>
      </c>
      <c r="AZ64">
        <f t="shared" ca="1" si="62"/>
        <v>237.00255021617247</v>
      </c>
      <c r="BA64">
        <f t="shared" ca="1" si="62"/>
        <v>234.95414721678046</v>
      </c>
      <c r="BB64">
        <f t="shared" ca="1" si="62"/>
        <v>232.21082786571156</v>
      </c>
      <c r="BC64">
        <f t="shared" ca="1" si="62"/>
        <v>232.5102182851177</v>
      </c>
      <c r="BD64">
        <f t="shared" ca="1" si="62"/>
        <v>236.93888430590991</v>
      </c>
      <c r="BE64">
        <f t="shared" ca="1" si="62"/>
        <v>240.41785440871348</v>
      </c>
      <c r="BF64">
        <f t="shared" ca="1" si="62"/>
        <v>236.93443653765686</v>
      </c>
      <c r="BG64">
        <f t="shared" ca="1" si="62"/>
        <v>232.86054252057616</v>
      </c>
      <c r="BH64">
        <f t="shared" ca="1" si="62"/>
        <v>242.02694915578974</v>
      </c>
      <c r="BI64">
        <f t="shared" ca="1" si="62"/>
        <v>238.85573654629476</v>
      </c>
      <c r="BJ64">
        <f t="shared" ca="1" si="62"/>
        <v>244.73246149176913</v>
      </c>
      <c r="BK64">
        <f t="shared" ca="1" si="62"/>
        <v>240.37224185757523</v>
      </c>
      <c r="BL64">
        <f t="shared" ca="1" si="62"/>
        <v>240.13525067457314</v>
      </c>
      <c r="BM64">
        <f t="shared" ca="1" si="62"/>
        <v>245.51635772142808</v>
      </c>
      <c r="BN64">
        <f t="shared" ca="1" si="62"/>
        <v>244.98157345112907</v>
      </c>
      <c r="BO64">
        <f t="shared" ca="1" si="62"/>
        <v>240.15655883528629</v>
      </c>
      <c r="BP64" s="12">
        <f t="shared" ca="1" si="3"/>
        <v>45.15655883528629</v>
      </c>
    </row>
    <row r="65" spans="7:68" x14ac:dyDescent="0.35">
      <c r="G65">
        <v>190.26</v>
      </c>
      <c r="H65">
        <f t="shared" ref="H65:BO65" ca="1" si="63">G65*(1+$C$4*$C$6+$C$5*SQRT($C$6)*_xlfn.NORM.S.INV(RAND()))</f>
        <v>197.81000669895587</v>
      </c>
      <c r="I65">
        <f t="shared" ca="1" si="63"/>
        <v>199.51175136917999</v>
      </c>
      <c r="J65">
        <f t="shared" ca="1" si="63"/>
        <v>196.78962929453121</v>
      </c>
      <c r="K65">
        <f t="shared" ca="1" si="63"/>
        <v>199.36841331611745</v>
      </c>
      <c r="L65">
        <f t="shared" ca="1" si="63"/>
        <v>205.83298499901605</v>
      </c>
      <c r="M65">
        <f t="shared" ca="1" si="63"/>
        <v>198.04573026711364</v>
      </c>
      <c r="N65">
        <f t="shared" ca="1" si="63"/>
        <v>197.52703085986377</v>
      </c>
      <c r="O65">
        <f t="shared" ca="1" si="63"/>
        <v>198.17559807184827</v>
      </c>
      <c r="P65">
        <f t="shared" ca="1" si="63"/>
        <v>199.10924133238714</v>
      </c>
      <c r="Q65">
        <f t="shared" ca="1" si="63"/>
        <v>195.34996858799011</v>
      </c>
      <c r="R65">
        <f t="shared" ca="1" si="63"/>
        <v>195.92139666727024</v>
      </c>
      <c r="S65">
        <f t="shared" ca="1" si="63"/>
        <v>193.72962471466928</v>
      </c>
      <c r="T65">
        <f t="shared" ca="1" si="63"/>
        <v>197.60244460385888</v>
      </c>
      <c r="U65">
        <f t="shared" ca="1" si="63"/>
        <v>204.69013814457142</v>
      </c>
      <c r="V65">
        <f t="shared" ca="1" si="63"/>
        <v>205.81698611033144</v>
      </c>
      <c r="W65">
        <f t="shared" ca="1" si="63"/>
        <v>203.22729306012698</v>
      </c>
      <c r="X65">
        <f t="shared" ca="1" si="63"/>
        <v>206.66751559120638</v>
      </c>
      <c r="Y65">
        <f t="shared" ca="1" si="63"/>
        <v>204.25951017053256</v>
      </c>
      <c r="Z65">
        <f t="shared" ca="1" si="63"/>
        <v>206.57843685884555</v>
      </c>
      <c r="AA65">
        <f t="shared" ca="1" si="63"/>
        <v>201.41647717336559</v>
      </c>
      <c r="AB65">
        <f t="shared" ca="1" si="63"/>
        <v>203.92146996344803</v>
      </c>
      <c r="AC65">
        <f t="shared" ca="1" si="63"/>
        <v>204.94115860988293</v>
      </c>
      <c r="AD65">
        <f t="shared" ca="1" si="63"/>
        <v>212.70875456856567</v>
      </c>
      <c r="AE65">
        <f t="shared" ca="1" si="63"/>
        <v>220.50821833879763</v>
      </c>
      <c r="AF65">
        <f t="shared" ca="1" si="63"/>
        <v>214.40212347891548</v>
      </c>
      <c r="AG65">
        <f t="shared" ca="1" si="63"/>
        <v>215.02935770303148</v>
      </c>
      <c r="AH65">
        <f t="shared" ca="1" si="63"/>
        <v>213.6700784584348</v>
      </c>
      <c r="AI65">
        <f t="shared" ca="1" si="63"/>
        <v>209.86375322333419</v>
      </c>
      <c r="AJ65">
        <f t="shared" ca="1" si="63"/>
        <v>211.21563247639858</v>
      </c>
      <c r="AK65">
        <f t="shared" ca="1" si="63"/>
        <v>207.80961901947859</v>
      </c>
      <c r="AL65">
        <f t="shared" ca="1" si="63"/>
        <v>207.23534430804881</v>
      </c>
      <c r="AM65">
        <f t="shared" ca="1" si="63"/>
        <v>199.22938147530687</v>
      </c>
      <c r="AN65">
        <f t="shared" ca="1" si="63"/>
        <v>198.71546856777849</v>
      </c>
      <c r="AO65">
        <f t="shared" ca="1" si="63"/>
        <v>197.50869494661285</v>
      </c>
      <c r="AP65">
        <f t="shared" ca="1" si="63"/>
        <v>194.45717354299049</v>
      </c>
      <c r="AQ65">
        <f t="shared" ca="1" si="63"/>
        <v>200.44003178421684</v>
      </c>
      <c r="AR65">
        <f t="shared" ca="1" si="63"/>
        <v>196.26514801644413</v>
      </c>
      <c r="AS65">
        <f t="shared" ca="1" si="63"/>
        <v>196.63971595551939</v>
      </c>
      <c r="AT65">
        <f t="shared" ca="1" si="63"/>
        <v>199.68449861160175</v>
      </c>
      <c r="AU65">
        <f t="shared" ca="1" si="63"/>
        <v>196.14500289286559</v>
      </c>
      <c r="AV65">
        <f t="shared" ca="1" si="63"/>
        <v>196.45019138500425</v>
      </c>
      <c r="AW65">
        <f t="shared" ca="1" si="63"/>
        <v>206.49975445605747</v>
      </c>
      <c r="AX65">
        <f t="shared" ca="1" si="63"/>
        <v>200.78513817350193</v>
      </c>
      <c r="AY65">
        <f t="shared" ca="1" si="63"/>
        <v>204.6836274661878</v>
      </c>
      <c r="AZ65">
        <f t="shared" ca="1" si="63"/>
        <v>203.64784039755389</v>
      </c>
      <c r="BA65">
        <f t="shared" ca="1" si="63"/>
        <v>204.96588531857475</v>
      </c>
      <c r="BB65">
        <f t="shared" ca="1" si="63"/>
        <v>206.75571855294478</v>
      </c>
      <c r="BC65">
        <f t="shared" ca="1" si="63"/>
        <v>212.1385316493367</v>
      </c>
      <c r="BD65">
        <f t="shared" ca="1" si="63"/>
        <v>218.41077583980783</v>
      </c>
      <c r="BE65">
        <f t="shared" ca="1" si="63"/>
        <v>220.47687312375339</v>
      </c>
      <c r="BF65">
        <f t="shared" ca="1" si="63"/>
        <v>217.75035371433992</v>
      </c>
      <c r="BG65">
        <f t="shared" ca="1" si="63"/>
        <v>226.31665451982639</v>
      </c>
      <c r="BH65">
        <f t="shared" ca="1" si="63"/>
        <v>229.44216854169301</v>
      </c>
      <c r="BI65">
        <f t="shared" ca="1" si="63"/>
        <v>226.83005956867152</v>
      </c>
      <c r="BJ65">
        <f t="shared" ca="1" si="63"/>
        <v>223.40245053167621</v>
      </c>
      <c r="BK65">
        <f t="shared" ca="1" si="63"/>
        <v>227.67916255764044</v>
      </c>
      <c r="BL65">
        <f t="shared" ca="1" si="63"/>
        <v>229.92587531954663</v>
      </c>
      <c r="BM65">
        <f t="shared" ca="1" si="63"/>
        <v>228.44823006398846</v>
      </c>
      <c r="BN65">
        <f t="shared" ca="1" si="63"/>
        <v>234.26049470049955</v>
      </c>
      <c r="BO65">
        <f t="shared" ca="1" si="63"/>
        <v>232.29243254230457</v>
      </c>
      <c r="BP65" s="12">
        <f t="shared" ca="1" si="3"/>
        <v>37.292432542304567</v>
      </c>
    </row>
    <row r="66" spans="7:68" x14ac:dyDescent="0.35">
      <c r="G66">
        <v>190.26</v>
      </c>
      <c r="H66">
        <f t="shared" ref="H66:BO66" ca="1" si="64">G66*(1+$C$4*$C$6+$C$5*SQRT($C$6)*_xlfn.NORM.S.INV(RAND()))</f>
        <v>183.86404963462795</v>
      </c>
      <c r="I66">
        <f t="shared" ca="1" si="64"/>
        <v>184.43544098776405</v>
      </c>
      <c r="J66">
        <f t="shared" ca="1" si="64"/>
        <v>190.85943307329779</v>
      </c>
      <c r="K66">
        <f t="shared" ca="1" si="64"/>
        <v>190.28751836740159</v>
      </c>
      <c r="L66">
        <f t="shared" ca="1" si="64"/>
        <v>196.59538488834664</v>
      </c>
      <c r="M66">
        <f t="shared" ca="1" si="64"/>
        <v>185.60982461464587</v>
      </c>
      <c r="N66">
        <f t="shared" ca="1" si="64"/>
        <v>180.86119787389291</v>
      </c>
      <c r="O66">
        <f t="shared" ca="1" si="64"/>
        <v>178.89889306255643</v>
      </c>
      <c r="P66">
        <f t="shared" ca="1" si="64"/>
        <v>178.64167063938723</v>
      </c>
      <c r="Q66">
        <f t="shared" ca="1" si="64"/>
        <v>181.06235402628661</v>
      </c>
      <c r="R66">
        <f t="shared" ca="1" si="64"/>
        <v>178.48571941441921</v>
      </c>
      <c r="S66">
        <f t="shared" ca="1" si="64"/>
        <v>180.04626455075245</v>
      </c>
      <c r="T66">
        <f t="shared" ca="1" si="64"/>
        <v>182.7070435926166</v>
      </c>
      <c r="U66">
        <f t="shared" ca="1" si="64"/>
        <v>183.19573256408501</v>
      </c>
      <c r="V66">
        <f t="shared" ca="1" si="64"/>
        <v>182.79142112141159</v>
      </c>
      <c r="W66">
        <f t="shared" ca="1" si="64"/>
        <v>183.58823535060051</v>
      </c>
      <c r="X66">
        <f t="shared" ca="1" si="64"/>
        <v>180.5906462284153</v>
      </c>
      <c r="Y66">
        <f t="shared" ca="1" si="64"/>
        <v>178.68642488215289</v>
      </c>
      <c r="Z66">
        <f t="shared" ca="1" si="64"/>
        <v>184.33256303208398</v>
      </c>
      <c r="AA66">
        <f t="shared" ca="1" si="64"/>
        <v>185.47830018666434</v>
      </c>
      <c r="AB66">
        <f t="shared" ca="1" si="64"/>
        <v>183.91237151803662</v>
      </c>
      <c r="AC66">
        <f t="shared" ca="1" si="64"/>
        <v>185.01745785065464</v>
      </c>
      <c r="AD66">
        <f t="shared" ca="1" si="64"/>
        <v>184.65327931875453</v>
      </c>
      <c r="AE66">
        <f t="shared" ca="1" si="64"/>
        <v>180.95332857338104</v>
      </c>
      <c r="AF66">
        <f t="shared" ca="1" si="64"/>
        <v>183.4290144213756</v>
      </c>
      <c r="AG66">
        <f t="shared" ca="1" si="64"/>
        <v>181.2003139257516</v>
      </c>
      <c r="AH66">
        <f t="shared" ca="1" si="64"/>
        <v>183.26312393322758</v>
      </c>
      <c r="AI66">
        <f t="shared" ca="1" si="64"/>
        <v>185.55378599004968</v>
      </c>
      <c r="AJ66">
        <f t="shared" ca="1" si="64"/>
        <v>183.08816201360565</v>
      </c>
      <c r="AK66">
        <f t="shared" ca="1" si="64"/>
        <v>182.55619270593917</v>
      </c>
      <c r="AL66">
        <f t="shared" ca="1" si="64"/>
        <v>182.29844263584283</v>
      </c>
      <c r="AM66">
        <f t="shared" ca="1" si="64"/>
        <v>181.90614553467813</v>
      </c>
      <c r="AN66">
        <f t="shared" ca="1" si="64"/>
        <v>188.19729437274674</v>
      </c>
      <c r="AO66">
        <f t="shared" ca="1" si="64"/>
        <v>187.31173875997951</v>
      </c>
      <c r="AP66">
        <f t="shared" ca="1" si="64"/>
        <v>190.2431584829215</v>
      </c>
      <c r="AQ66">
        <f t="shared" ca="1" si="64"/>
        <v>196.12911825260932</v>
      </c>
      <c r="AR66">
        <f t="shared" ca="1" si="64"/>
        <v>194.36479015449066</v>
      </c>
      <c r="AS66">
        <f t="shared" ca="1" si="64"/>
        <v>193.48157568123838</v>
      </c>
      <c r="AT66">
        <f t="shared" ca="1" si="64"/>
        <v>198.32998196699535</v>
      </c>
      <c r="AU66">
        <f t="shared" ca="1" si="64"/>
        <v>202.05044766896106</v>
      </c>
      <c r="AV66">
        <f t="shared" ca="1" si="64"/>
        <v>202.8784811201642</v>
      </c>
      <c r="AW66">
        <f t="shared" ca="1" si="64"/>
        <v>205.1850015643609</v>
      </c>
      <c r="AX66">
        <f t="shared" ca="1" si="64"/>
        <v>210.46357543645189</v>
      </c>
      <c r="AY66">
        <f t="shared" ca="1" si="64"/>
        <v>206.80830849191318</v>
      </c>
      <c r="AZ66">
        <f t="shared" ca="1" si="64"/>
        <v>205.88086823768276</v>
      </c>
      <c r="BA66">
        <f t="shared" ca="1" si="64"/>
        <v>205.48086563175204</v>
      </c>
      <c r="BB66">
        <f t="shared" ca="1" si="64"/>
        <v>209.60892753624856</v>
      </c>
      <c r="BC66">
        <f t="shared" ca="1" si="64"/>
        <v>214.28476531571209</v>
      </c>
      <c r="BD66">
        <f t="shared" ca="1" si="64"/>
        <v>206.78457004632574</v>
      </c>
      <c r="BE66">
        <f t="shared" ca="1" si="64"/>
        <v>206.81231192045615</v>
      </c>
      <c r="BF66">
        <f t="shared" ca="1" si="64"/>
        <v>206.19250070158452</v>
      </c>
      <c r="BG66">
        <f t="shared" ca="1" si="64"/>
        <v>198.19709570123791</v>
      </c>
      <c r="BH66">
        <f t="shared" ca="1" si="64"/>
        <v>194.2223469716559</v>
      </c>
      <c r="BI66">
        <f t="shared" ca="1" si="64"/>
        <v>193.16666071759721</v>
      </c>
      <c r="BJ66">
        <f t="shared" ca="1" si="64"/>
        <v>195.87955470127221</v>
      </c>
      <c r="BK66">
        <f t="shared" ca="1" si="64"/>
        <v>197.37838882729307</v>
      </c>
      <c r="BL66">
        <f t="shared" ca="1" si="64"/>
        <v>196.99083774308889</v>
      </c>
      <c r="BM66">
        <f t="shared" ca="1" si="64"/>
        <v>195.68709948875625</v>
      </c>
      <c r="BN66">
        <f t="shared" ca="1" si="64"/>
        <v>192.62340167380802</v>
      </c>
      <c r="BO66">
        <f t="shared" ca="1" si="64"/>
        <v>196.22268164016566</v>
      </c>
      <c r="BP66" s="12">
        <f t="shared" ca="1" si="3"/>
        <v>1.2226816401656606</v>
      </c>
    </row>
    <row r="67" spans="7:68" x14ac:dyDescent="0.35">
      <c r="G67">
        <v>190.26</v>
      </c>
      <c r="H67">
        <f t="shared" ref="H67:BO67" ca="1" si="65">G67*(1+$C$4*$C$6+$C$5*SQRT($C$6)*_xlfn.NORM.S.INV(RAND()))</f>
        <v>192.06023745937767</v>
      </c>
      <c r="I67">
        <f t="shared" ca="1" si="65"/>
        <v>195.11156730591884</v>
      </c>
      <c r="J67">
        <f t="shared" ca="1" si="65"/>
        <v>198.99064442724122</v>
      </c>
      <c r="K67">
        <f t="shared" ca="1" si="65"/>
        <v>200.55333598379116</v>
      </c>
      <c r="L67">
        <f t="shared" ca="1" si="65"/>
        <v>197.99178806217239</v>
      </c>
      <c r="M67">
        <f t="shared" ca="1" si="65"/>
        <v>205.32007594180902</v>
      </c>
      <c r="N67">
        <f t="shared" ca="1" si="65"/>
        <v>205.17136743175558</v>
      </c>
      <c r="O67">
        <f t="shared" ca="1" si="65"/>
        <v>203.7827788942495</v>
      </c>
      <c r="P67">
        <f t="shared" ca="1" si="65"/>
        <v>205.36704579963464</v>
      </c>
      <c r="Q67">
        <f t="shared" ca="1" si="65"/>
        <v>205.6584828221207</v>
      </c>
      <c r="R67">
        <f t="shared" ca="1" si="65"/>
        <v>203.32236578767649</v>
      </c>
      <c r="S67">
        <f t="shared" ca="1" si="65"/>
        <v>200.96024766135034</v>
      </c>
      <c r="T67">
        <f t="shared" ca="1" si="65"/>
        <v>200.4899839966929</v>
      </c>
      <c r="U67">
        <f t="shared" ca="1" si="65"/>
        <v>198.60170960166801</v>
      </c>
      <c r="V67">
        <f t="shared" ca="1" si="65"/>
        <v>192.88718877299678</v>
      </c>
      <c r="W67">
        <f t="shared" ca="1" si="65"/>
        <v>191.12576648757039</v>
      </c>
      <c r="X67">
        <f t="shared" ca="1" si="65"/>
        <v>187.05332296914042</v>
      </c>
      <c r="Y67">
        <f t="shared" ca="1" si="65"/>
        <v>186.67246203394922</v>
      </c>
      <c r="Z67">
        <f t="shared" ca="1" si="65"/>
        <v>189.63975239633231</v>
      </c>
      <c r="AA67">
        <f t="shared" ca="1" si="65"/>
        <v>183.7272239793771</v>
      </c>
      <c r="AB67">
        <f t="shared" ca="1" si="65"/>
        <v>185.21521291288215</v>
      </c>
      <c r="AC67">
        <f t="shared" ca="1" si="65"/>
        <v>180.9952797493018</v>
      </c>
      <c r="AD67">
        <f t="shared" ca="1" si="65"/>
        <v>179.00390945629209</v>
      </c>
      <c r="AE67">
        <f t="shared" ca="1" si="65"/>
        <v>173.06210784621388</v>
      </c>
      <c r="AF67">
        <f t="shared" ca="1" si="65"/>
        <v>173.46207645785884</v>
      </c>
      <c r="AG67">
        <f t="shared" ca="1" si="65"/>
        <v>172.79869166922393</v>
      </c>
      <c r="AH67">
        <f t="shared" ca="1" si="65"/>
        <v>174.40446269887559</v>
      </c>
      <c r="AI67">
        <f t="shared" ca="1" si="65"/>
        <v>174.33953034155979</v>
      </c>
      <c r="AJ67">
        <f t="shared" ca="1" si="65"/>
        <v>176.2798720963313</v>
      </c>
      <c r="AK67">
        <f t="shared" ca="1" si="65"/>
        <v>172.68520409985308</v>
      </c>
      <c r="AL67">
        <f t="shared" ca="1" si="65"/>
        <v>171.82783627565922</v>
      </c>
      <c r="AM67">
        <f t="shared" ca="1" si="65"/>
        <v>172.9704222015223</v>
      </c>
      <c r="AN67">
        <f t="shared" ca="1" si="65"/>
        <v>168.40876942861385</v>
      </c>
      <c r="AO67">
        <f t="shared" ca="1" si="65"/>
        <v>164.97009433701083</v>
      </c>
      <c r="AP67">
        <f t="shared" ca="1" si="65"/>
        <v>158.24504478959761</v>
      </c>
      <c r="AQ67">
        <f t="shared" ca="1" si="65"/>
        <v>158.22613435714271</v>
      </c>
      <c r="AR67">
        <f t="shared" ca="1" si="65"/>
        <v>159.0456208982705</v>
      </c>
      <c r="AS67">
        <f t="shared" ca="1" si="65"/>
        <v>157.52180991188089</v>
      </c>
      <c r="AT67">
        <f t="shared" ca="1" si="65"/>
        <v>159.2788634003806</v>
      </c>
      <c r="AU67">
        <f t="shared" ca="1" si="65"/>
        <v>158.28910661108591</v>
      </c>
      <c r="AV67">
        <f t="shared" ca="1" si="65"/>
        <v>158.30573332952213</v>
      </c>
      <c r="AW67">
        <f t="shared" ca="1" si="65"/>
        <v>161.73180327154799</v>
      </c>
      <c r="AX67">
        <f t="shared" ca="1" si="65"/>
        <v>155.97885627956484</v>
      </c>
      <c r="AY67">
        <f t="shared" ca="1" si="65"/>
        <v>151.65868112417061</v>
      </c>
      <c r="AZ67">
        <f t="shared" ca="1" si="65"/>
        <v>152.00810330466732</v>
      </c>
      <c r="BA67">
        <f t="shared" ca="1" si="65"/>
        <v>155.62922835717313</v>
      </c>
      <c r="BB67">
        <f t="shared" ca="1" si="65"/>
        <v>157.56239754807308</v>
      </c>
      <c r="BC67">
        <f t="shared" ca="1" si="65"/>
        <v>152.9684703541252</v>
      </c>
      <c r="BD67">
        <f t="shared" ca="1" si="65"/>
        <v>146.4395399472491</v>
      </c>
      <c r="BE67">
        <f t="shared" ca="1" si="65"/>
        <v>144.1941964640547</v>
      </c>
      <c r="BF67">
        <f t="shared" ca="1" si="65"/>
        <v>146.02064109850863</v>
      </c>
      <c r="BG67">
        <f t="shared" ca="1" si="65"/>
        <v>145.51835296759862</v>
      </c>
      <c r="BH67">
        <f t="shared" ca="1" si="65"/>
        <v>147.12411129166327</v>
      </c>
      <c r="BI67">
        <f t="shared" ca="1" si="65"/>
        <v>155.27119062458206</v>
      </c>
      <c r="BJ67">
        <f t="shared" ca="1" si="65"/>
        <v>154.73156860421267</v>
      </c>
      <c r="BK67">
        <f t="shared" ca="1" si="65"/>
        <v>148.92526613193201</v>
      </c>
      <c r="BL67">
        <f t="shared" ca="1" si="65"/>
        <v>148.81502557517126</v>
      </c>
      <c r="BM67">
        <f t="shared" ca="1" si="65"/>
        <v>150.44220553356996</v>
      </c>
      <c r="BN67">
        <f t="shared" ca="1" si="65"/>
        <v>146.78543562734455</v>
      </c>
      <c r="BO67">
        <f t="shared" ca="1" si="65"/>
        <v>143.43618546167511</v>
      </c>
      <c r="BP67" s="12">
        <f t="shared" ca="1" si="3"/>
        <v>0</v>
      </c>
    </row>
    <row r="68" spans="7:68" x14ac:dyDescent="0.35">
      <c r="G68">
        <v>190.26</v>
      </c>
      <c r="H68">
        <f t="shared" ref="H68:BO68" ca="1" si="66">G68*(1+$C$4*$C$6+$C$5*SQRT($C$6)*_xlfn.NORM.S.INV(RAND()))</f>
        <v>187.38068754399006</v>
      </c>
      <c r="I68">
        <f t="shared" ca="1" si="66"/>
        <v>182.03779006833247</v>
      </c>
      <c r="J68">
        <f t="shared" ca="1" si="66"/>
        <v>185.14650166953999</v>
      </c>
      <c r="K68">
        <f t="shared" ca="1" si="66"/>
        <v>184.4616381251806</v>
      </c>
      <c r="L68">
        <f t="shared" ca="1" si="66"/>
        <v>179.34511983906771</v>
      </c>
      <c r="M68">
        <f t="shared" ca="1" si="66"/>
        <v>177.53921425763514</v>
      </c>
      <c r="N68">
        <f t="shared" ca="1" si="66"/>
        <v>178.81018610850523</v>
      </c>
      <c r="O68">
        <f t="shared" ca="1" si="66"/>
        <v>179.39641353522063</v>
      </c>
      <c r="P68">
        <f t="shared" ca="1" si="66"/>
        <v>171.56201658341374</v>
      </c>
      <c r="Q68">
        <f t="shared" ca="1" si="66"/>
        <v>168.83737223276404</v>
      </c>
      <c r="R68">
        <f t="shared" ca="1" si="66"/>
        <v>164.020096685803</v>
      </c>
      <c r="S68">
        <f t="shared" ca="1" si="66"/>
        <v>165.72276633033243</v>
      </c>
      <c r="T68">
        <f t="shared" ca="1" si="66"/>
        <v>161.3435798200176</v>
      </c>
      <c r="U68">
        <f t="shared" ca="1" si="66"/>
        <v>161.75850571727293</v>
      </c>
      <c r="V68">
        <f t="shared" ca="1" si="66"/>
        <v>164.34612912485258</v>
      </c>
      <c r="W68">
        <f t="shared" ca="1" si="66"/>
        <v>164.29513520857245</v>
      </c>
      <c r="X68">
        <f t="shared" ca="1" si="66"/>
        <v>165.19239621718921</v>
      </c>
      <c r="Y68">
        <f t="shared" ca="1" si="66"/>
        <v>167.4597101664308</v>
      </c>
      <c r="Z68">
        <f t="shared" ca="1" si="66"/>
        <v>171.25473143391881</v>
      </c>
      <c r="AA68">
        <f t="shared" ca="1" si="66"/>
        <v>173.45398990856427</v>
      </c>
      <c r="AB68">
        <f t="shared" ca="1" si="66"/>
        <v>172.45399499415049</v>
      </c>
      <c r="AC68">
        <f t="shared" ca="1" si="66"/>
        <v>175.29328622421031</v>
      </c>
      <c r="AD68">
        <f t="shared" ca="1" si="66"/>
        <v>175.92402146521152</v>
      </c>
      <c r="AE68">
        <f t="shared" ca="1" si="66"/>
        <v>172.9824158605403</v>
      </c>
      <c r="AF68">
        <f t="shared" ca="1" si="66"/>
        <v>174.1927795234638</v>
      </c>
      <c r="AG68">
        <f t="shared" ca="1" si="66"/>
        <v>169.28082697934732</v>
      </c>
      <c r="AH68">
        <f t="shared" ca="1" si="66"/>
        <v>168.47888782051709</v>
      </c>
      <c r="AI68">
        <f t="shared" ca="1" si="66"/>
        <v>172.03325124844139</v>
      </c>
      <c r="AJ68">
        <f t="shared" ca="1" si="66"/>
        <v>174.8814540616153</v>
      </c>
      <c r="AK68">
        <f t="shared" ca="1" si="66"/>
        <v>173.54243560058271</v>
      </c>
      <c r="AL68">
        <f t="shared" ca="1" si="66"/>
        <v>171.65686869749848</v>
      </c>
      <c r="AM68">
        <f t="shared" ca="1" si="66"/>
        <v>173.34585755503815</v>
      </c>
      <c r="AN68">
        <f t="shared" ca="1" si="66"/>
        <v>174.61469003216621</v>
      </c>
      <c r="AO68">
        <f t="shared" ca="1" si="66"/>
        <v>171.41995107716841</v>
      </c>
      <c r="AP68">
        <f t="shared" ca="1" si="66"/>
        <v>175.76331357067383</v>
      </c>
      <c r="AQ68">
        <f t="shared" ca="1" si="66"/>
        <v>172.11787148645607</v>
      </c>
      <c r="AR68">
        <f t="shared" ca="1" si="66"/>
        <v>168.36479220211078</v>
      </c>
      <c r="AS68">
        <f t="shared" ca="1" si="66"/>
        <v>174.74396721831192</v>
      </c>
      <c r="AT68">
        <f t="shared" ca="1" si="66"/>
        <v>176.48257733827302</v>
      </c>
      <c r="AU68">
        <f t="shared" ca="1" si="66"/>
        <v>175.37523164174183</v>
      </c>
      <c r="AV68">
        <f t="shared" ca="1" si="66"/>
        <v>174.03159576273194</v>
      </c>
      <c r="AW68">
        <f t="shared" ca="1" si="66"/>
        <v>174.45005687216019</v>
      </c>
      <c r="AX68">
        <f t="shared" ca="1" si="66"/>
        <v>176.41504048220816</v>
      </c>
      <c r="AY68">
        <f t="shared" ca="1" si="66"/>
        <v>177.13960050377355</v>
      </c>
      <c r="AZ68">
        <f t="shared" ca="1" si="66"/>
        <v>179.97628783008267</v>
      </c>
      <c r="BA68">
        <f t="shared" ca="1" si="66"/>
        <v>185.19091958636051</v>
      </c>
      <c r="BB68">
        <f t="shared" ca="1" si="66"/>
        <v>186.71769435674403</v>
      </c>
      <c r="BC68">
        <f t="shared" ca="1" si="66"/>
        <v>185.15851007387968</v>
      </c>
      <c r="BD68">
        <f t="shared" ca="1" si="66"/>
        <v>190.08628659115129</v>
      </c>
      <c r="BE68">
        <f t="shared" ca="1" si="66"/>
        <v>191.1569026981752</v>
      </c>
      <c r="BF68">
        <f t="shared" ca="1" si="66"/>
        <v>190.01714259085375</v>
      </c>
      <c r="BG68">
        <f t="shared" ca="1" si="66"/>
        <v>186.03539799778284</v>
      </c>
      <c r="BH68">
        <f t="shared" ca="1" si="66"/>
        <v>188.81537944383052</v>
      </c>
      <c r="BI68">
        <f t="shared" ca="1" si="66"/>
        <v>188.26162100345138</v>
      </c>
      <c r="BJ68">
        <f t="shared" ca="1" si="66"/>
        <v>184.30491848569523</v>
      </c>
      <c r="BK68">
        <f t="shared" ca="1" si="66"/>
        <v>188.21579887207739</v>
      </c>
      <c r="BL68">
        <f t="shared" ca="1" si="66"/>
        <v>187.42930582865384</v>
      </c>
      <c r="BM68">
        <f t="shared" ca="1" si="66"/>
        <v>182.50465948957444</v>
      </c>
      <c r="BN68">
        <f t="shared" ca="1" si="66"/>
        <v>185.63898224493113</v>
      </c>
      <c r="BO68">
        <f t="shared" ca="1" si="66"/>
        <v>186.8028545846314</v>
      </c>
      <c r="BP68" s="12">
        <f t="shared" ca="1" si="3"/>
        <v>0</v>
      </c>
    </row>
    <row r="69" spans="7:68" x14ac:dyDescent="0.35">
      <c r="G69">
        <v>190.26</v>
      </c>
      <c r="H69">
        <f t="shared" ref="H69:BO69" ca="1" si="67">G69*(1+$C$4*$C$6+$C$5*SQRT($C$6)*_xlfn.NORM.S.INV(RAND()))</f>
        <v>192.49761884312073</v>
      </c>
      <c r="I69">
        <f t="shared" ca="1" si="67"/>
        <v>188.65598642045245</v>
      </c>
      <c r="J69">
        <f t="shared" ca="1" si="67"/>
        <v>185.54685440387163</v>
      </c>
      <c r="K69">
        <f t="shared" ca="1" si="67"/>
        <v>186.87175644327542</v>
      </c>
      <c r="L69">
        <f t="shared" ca="1" si="67"/>
        <v>181.94104409786758</v>
      </c>
      <c r="M69">
        <f t="shared" ca="1" si="67"/>
        <v>184.94263906609433</v>
      </c>
      <c r="N69">
        <f t="shared" ca="1" si="67"/>
        <v>184.49570067857297</v>
      </c>
      <c r="O69">
        <f t="shared" ca="1" si="67"/>
        <v>186.98950858606736</v>
      </c>
      <c r="P69">
        <f t="shared" ca="1" si="67"/>
        <v>192.28720127178923</v>
      </c>
      <c r="Q69">
        <f t="shared" ca="1" si="67"/>
        <v>194.62356489345285</v>
      </c>
      <c r="R69">
        <f t="shared" ca="1" si="67"/>
        <v>193.67640755321253</v>
      </c>
      <c r="S69">
        <f t="shared" ca="1" si="67"/>
        <v>191.80947797892236</v>
      </c>
      <c r="T69">
        <f t="shared" ca="1" si="67"/>
        <v>189.32981016031258</v>
      </c>
      <c r="U69">
        <f t="shared" ca="1" si="67"/>
        <v>177.15744510215367</v>
      </c>
      <c r="V69">
        <f t="shared" ca="1" si="67"/>
        <v>174.71731993986413</v>
      </c>
      <c r="W69">
        <f t="shared" ca="1" si="67"/>
        <v>175.53402420414807</v>
      </c>
      <c r="X69">
        <f t="shared" ca="1" si="67"/>
        <v>180.10250243343998</v>
      </c>
      <c r="Y69">
        <f t="shared" ca="1" si="67"/>
        <v>182.61998127808238</v>
      </c>
      <c r="Z69">
        <f t="shared" ca="1" si="67"/>
        <v>181.31001855481784</v>
      </c>
      <c r="AA69">
        <f t="shared" ca="1" si="67"/>
        <v>178.78101329966489</v>
      </c>
      <c r="AB69">
        <f t="shared" ca="1" si="67"/>
        <v>181.20962667949701</v>
      </c>
      <c r="AC69">
        <f t="shared" ca="1" si="67"/>
        <v>181.57002555259123</v>
      </c>
      <c r="AD69">
        <f t="shared" ca="1" si="67"/>
        <v>183.66740723422373</v>
      </c>
      <c r="AE69">
        <f t="shared" ca="1" si="67"/>
        <v>181.2261352164918</v>
      </c>
      <c r="AF69">
        <f t="shared" ca="1" si="67"/>
        <v>183.56538173830018</v>
      </c>
      <c r="AG69">
        <f t="shared" ca="1" si="67"/>
        <v>192.68351729445752</v>
      </c>
      <c r="AH69">
        <f t="shared" ca="1" si="67"/>
        <v>192.73779591212431</v>
      </c>
      <c r="AI69">
        <f t="shared" ca="1" si="67"/>
        <v>190.59682780826279</v>
      </c>
      <c r="AJ69">
        <f t="shared" ca="1" si="67"/>
        <v>192.01075714372794</v>
      </c>
      <c r="AK69">
        <f t="shared" ca="1" si="67"/>
        <v>198.58024239766831</v>
      </c>
      <c r="AL69">
        <f t="shared" ca="1" si="67"/>
        <v>197.26829380205885</v>
      </c>
      <c r="AM69">
        <f t="shared" ca="1" si="67"/>
        <v>201.25137591852356</v>
      </c>
      <c r="AN69">
        <f t="shared" ca="1" si="67"/>
        <v>198.40972083463146</v>
      </c>
      <c r="AO69">
        <f t="shared" ca="1" si="67"/>
        <v>195.96740553505447</v>
      </c>
      <c r="AP69">
        <f t="shared" ca="1" si="67"/>
        <v>194.8090645840802</v>
      </c>
      <c r="AQ69">
        <f t="shared" ca="1" si="67"/>
        <v>191.1774002787607</v>
      </c>
      <c r="AR69">
        <f t="shared" ca="1" si="67"/>
        <v>191.13708317403709</v>
      </c>
      <c r="AS69">
        <f t="shared" ca="1" si="67"/>
        <v>189.60417909754489</v>
      </c>
      <c r="AT69">
        <f t="shared" ca="1" si="67"/>
        <v>192.52567448558975</v>
      </c>
      <c r="AU69">
        <f t="shared" ca="1" si="67"/>
        <v>196.06549653304313</v>
      </c>
      <c r="AV69">
        <f t="shared" ca="1" si="67"/>
        <v>197.16768169169728</v>
      </c>
      <c r="AW69">
        <f t="shared" ca="1" si="67"/>
        <v>198.60584077598452</v>
      </c>
      <c r="AX69">
        <f t="shared" ca="1" si="67"/>
        <v>198.85697031865624</v>
      </c>
      <c r="AY69">
        <f t="shared" ca="1" si="67"/>
        <v>204.00750429941124</v>
      </c>
      <c r="AZ69">
        <f t="shared" ca="1" si="67"/>
        <v>204.2389913398236</v>
      </c>
      <c r="BA69">
        <f t="shared" ca="1" si="67"/>
        <v>210.04540288139077</v>
      </c>
      <c r="BB69">
        <f t="shared" ca="1" si="67"/>
        <v>208.19752386584867</v>
      </c>
      <c r="BC69">
        <f t="shared" ca="1" si="67"/>
        <v>212.11236730278077</v>
      </c>
      <c r="BD69">
        <f t="shared" ca="1" si="67"/>
        <v>205.68655575765294</v>
      </c>
      <c r="BE69">
        <f t="shared" ca="1" si="67"/>
        <v>207.96323796048767</v>
      </c>
      <c r="BF69">
        <f t="shared" ca="1" si="67"/>
        <v>216.56690621381077</v>
      </c>
      <c r="BG69">
        <f t="shared" ca="1" si="67"/>
        <v>217.89764398468455</v>
      </c>
      <c r="BH69">
        <f t="shared" ca="1" si="67"/>
        <v>226.92529612042236</v>
      </c>
      <c r="BI69">
        <f t="shared" ca="1" si="67"/>
        <v>232.68601105817734</v>
      </c>
      <c r="BJ69">
        <f t="shared" ca="1" si="67"/>
        <v>237.93291936893678</v>
      </c>
      <c r="BK69">
        <f t="shared" ca="1" si="67"/>
        <v>230.44157933874007</v>
      </c>
      <c r="BL69">
        <f t="shared" ca="1" si="67"/>
        <v>226.55857471746009</v>
      </c>
      <c r="BM69">
        <f t="shared" ca="1" si="67"/>
        <v>232.62232611246469</v>
      </c>
      <c r="BN69">
        <f t="shared" ca="1" si="67"/>
        <v>231.20084483532608</v>
      </c>
      <c r="BO69">
        <f t="shared" ca="1" si="67"/>
        <v>237.29915491502311</v>
      </c>
      <c r="BP69" s="12">
        <f t="shared" ref="BP69:BP103" ca="1" si="68">MAX(BO69-$C$10,0)</f>
        <v>42.299154915023109</v>
      </c>
    </row>
    <row r="70" spans="7:68" x14ac:dyDescent="0.35">
      <c r="G70">
        <v>190.26</v>
      </c>
      <c r="H70">
        <f t="shared" ref="H70:BO70" ca="1" si="69">G70*(1+$C$4*$C$6+$C$5*SQRT($C$6)*_xlfn.NORM.S.INV(RAND()))</f>
        <v>190.54170419378795</v>
      </c>
      <c r="I70">
        <f t="shared" ca="1" si="69"/>
        <v>186.8452975155692</v>
      </c>
      <c r="J70">
        <f t="shared" ca="1" si="69"/>
        <v>187.54949278399073</v>
      </c>
      <c r="K70">
        <f t="shared" ca="1" si="69"/>
        <v>185.91591098186075</v>
      </c>
      <c r="L70">
        <f t="shared" ca="1" si="69"/>
        <v>186.77556513216737</v>
      </c>
      <c r="M70">
        <f t="shared" ca="1" si="69"/>
        <v>190.14808600090024</v>
      </c>
      <c r="N70">
        <f t="shared" ca="1" si="69"/>
        <v>186.98924487831371</v>
      </c>
      <c r="O70">
        <f t="shared" ca="1" si="69"/>
        <v>189.70857281967437</v>
      </c>
      <c r="P70">
        <f t="shared" ca="1" si="69"/>
        <v>180.04302295462438</v>
      </c>
      <c r="Q70">
        <f t="shared" ca="1" si="69"/>
        <v>176.70070457596503</v>
      </c>
      <c r="R70">
        <f t="shared" ca="1" si="69"/>
        <v>173.97652315095368</v>
      </c>
      <c r="S70">
        <f t="shared" ca="1" si="69"/>
        <v>170.769039577407</v>
      </c>
      <c r="T70">
        <f t="shared" ca="1" si="69"/>
        <v>169.32661918609787</v>
      </c>
      <c r="U70">
        <f t="shared" ca="1" si="69"/>
        <v>173.54357016501208</v>
      </c>
      <c r="V70">
        <f t="shared" ca="1" si="69"/>
        <v>174.70441439551013</v>
      </c>
      <c r="W70">
        <f t="shared" ca="1" si="69"/>
        <v>175.54615702968718</v>
      </c>
      <c r="X70">
        <f t="shared" ca="1" si="69"/>
        <v>178.44015383509429</v>
      </c>
      <c r="Y70">
        <f t="shared" ca="1" si="69"/>
        <v>181.72237265377058</v>
      </c>
      <c r="Z70">
        <f t="shared" ca="1" si="69"/>
        <v>179.53778409586744</v>
      </c>
      <c r="AA70">
        <f t="shared" ca="1" si="69"/>
        <v>182.31864590601728</v>
      </c>
      <c r="AB70">
        <f t="shared" ca="1" si="69"/>
        <v>183.99239964673342</v>
      </c>
      <c r="AC70">
        <f t="shared" ca="1" si="69"/>
        <v>188.02340365312554</v>
      </c>
      <c r="AD70">
        <f t="shared" ca="1" si="69"/>
        <v>186.56001778852945</v>
      </c>
      <c r="AE70">
        <f t="shared" ca="1" si="69"/>
        <v>184.92833257199626</v>
      </c>
      <c r="AF70">
        <f t="shared" ca="1" si="69"/>
        <v>186.74986871630347</v>
      </c>
      <c r="AG70">
        <f t="shared" ca="1" si="69"/>
        <v>184.85259898699815</v>
      </c>
      <c r="AH70">
        <f t="shared" ca="1" si="69"/>
        <v>186.94655509733141</v>
      </c>
      <c r="AI70">
        <f t="shared" ca="1" si="69"/>
        <v>187.70035562977088</v>
      </c>
      <c r="AJ70">
        <f t="shared" ca="1" si="69"/>
        <v>185.87267817721136</v>
      </c>
      <c r="AK70">
        <f t="shared" ca="1" si="69"/>
        <v>182.46066033475716</v>
      </c>
      <c r="AL70">
        <f t="shared" ca="1" si="69"/>
        <v>184.79100622795369</v>
      </c>
      <c r="AM70">
        <f t="shared" ca="1" si="69"/>
        <v>188.51768233470926</v>
      </c>
      <c r="AN70">
        <f t="shared" ca="1" si="69"/>
        <v>191.22430719020383</v>
      </c>
      <c r="AO70">
        <f t="shared" ca="1" si="69"/>
        <v>187.856378537914</v>
      </c>
      <c r="AP70">
        <f t="shared" ca="1" si="69"/>
        <v>190.1375203611731</v>
      </c>
      <c r="AQ70">
        <f t="shared" ca="1" si="69"/>
        <v>192.15676881658277</v>
      </c>
      <c r="AR70">
        <f t="shared" ca="1" si="69"/>
        <v>188.55956717701201</v>
      </c>
      <c r="AS70">
        <f t="shared" ca="1" si="69"/>
        <v>190.51418619194081</v>
      </c>
      <c r="AT70">
        <f t="shared" ca="1" si="69"/>
        <v>186.80048864181825</v>
      </c>
      <c r="AU70">
        <f t="shared" ca="1" si="69"/>
        <v>188.29740019396561</v>
      </c>
      <c r="AV70">
        <f t="shared" ca="1" si="69"/>
        <v>182.06750361046355</v>
      </c>
      <c r="AW70">
        <f t="shared" ca="1" si="69"/>
        <v>183.5729262937727</v>
      </c>
      <c r="AX70">
        <f t="shared" ca="1" si="69"/>
        <v>185.46745516527889</v>
      </c>
      <c r="AY70">
        <f t="shared" ca="1" si="69"/>
        <v>190.72509627099708</v>
      </c>
      <c r="AZ70">
        <f t="shared" ca="1" si="69"/>
        <v>188.59893656637018</v>
      </c>
      <c r="BA70">
        <f t="shared" ca="1" si="69"/>
        <v>192.4543250913695</v>
      </c>
      <c r="BB70">
        <f t="shared" ca="1" si="69"/>
        <v>194.68784129661287</v>
      </c>
      <c r="BC70">
        <f t="shared" ca="1" si="69"/>
        <v>197.6688776726665</v>
      </c>
      <c r="BD70">
        <f t="shared" ca="1" si="69"/>
        <v>197.21405880674331</v>
      </c>
      <c r="BE70">
        <f t="shared" ca="1" si="69"/>
        <v>192.91190200624416</v>
      </c>
      <c r="BF70">
        <f t="shared" ca="1" si="69"/>
        <v>190.26716008622429</v>
      </c>
      <c r="BG70">
        <f t="shared" ca="1" si="69"/>
        <v>188.42008141250503</v>
      </c>
      <c r="BH70">
        <f t="shared" ca="1" si="69"/>
        <v>186.60370743408694</v>
      </c>
      <c r="BI70">
        <f t="shared" ca="1" si="69"/>
        <v>184.58093963369498</v>
      </c>
      <c r="BJ70">
        <f t="shared" ca="1" si="69"/>
        <v>181.15068832354152</v>
      </c>
      <c r="BK70">
        <f t="shared" ca="1" si="69"/>
        <v>186.1494392626478</v>
      </c>
      <c r="BL70">
        <f t="shared" ca="1" si="69"/>
        <v>177.90680115269416</v>
      </c>
      <c r="BM70">
        <f t="shared" ca="1" si="69"/>
        <v>185.78602040119787</v>
      </c>
      <c r="BN70">
        <f t="shared" ca="1" si="69"/>
        <v>189.66376771323866</v>
      </c>
      <c r="BO70">
        <f t="shared" ca="1" si="69"/>
        <v>188.13875740882685</v>
      </c>
      <c r="BP70" s="12">
        <f t="shared" ca="1" si="68"/>
        <v>0</v>
      </c>
    </row>
    <row r="71" spans="7:68" x14ac:dyDescent="0.35">
      <c r="G71">
        <v>190.26</v>
      </c>
      <c r="H71">
        <f t="shared" ref="H71:BO71" ca="1" si="70">G71*(1+$C$4*$C$6+$C$5*SQRT($C$6)*_xlfn.NORM.S.INV(RAND()))</f>
        <v>191.70502869273645</v>
      </c>
      <c r="I71">
        <f t="shared" ca="1" si="70"/>
        <v>186.04264807766717</v>
      </c>
      <c r="J71">
        <f t="shared" ca="1" si="70"/>
        <v>178.73583368062597</v>
      </c>
      <c r="K71">
        <f t="shared" ca="1" si="70"/>
        <v>180.67905026952121</v>
      </c>
      <c r="L71">
        <f t="shared" ca="1" si="70"/>
        <v>179.48374835183981</v>
      </c>
      <c r="M71">
        <f t="shared" ca="1" si="70"/>
        <v>179.97523216721873</v>
      </c>
      <c r="N71">
        <f t="shared" ca="1" si="70"/>
        <v>172.94488097140189</v>
      </c>
      <c r="O71">
        <f t="shared" ca="1" si="70"/>
        <v>172.28416716239408</v>
      </c>
      <c r="P71">
        <f t="shared" ca="1" si="70"/>
        <v>175.9292043813625</v>
      </c>
      <c r="Q71">
        <f t="shared" ca="1" si="70"/>
        <v>179.70250913204461</v>
      </c>
      <c r="R71">
        <f t="shared" ca="1" si="70"/>
        <v>175.27071442118844</v>
      </c>
      <c r="S71">
        <f t="shared" ca="1" si="70"/>
        <v>173.95044254603263</v>
      </c>
      <c r="T71">
        <f t="shared" ca="1" si="70"/>
        <v>171.59990295496598</v>
      </c>
      <c r="U71">
        <f t="shared" ca="1" si="70"/>
        <v>172.04178474051847</v>
      </c>
      <c r="V71">
        <f t="shared" ca="1" si="70"/>
        <v>173.00869265180481</v>
      </c>
      <c r="W71">
        <f t="shared" ca="1" si="70"/>
        <v>177.85963208418488</v>
      </c>
      <c r="X71">
        <f t="shared" ca="1" si="70"/>
        <v>188.89179690429563</v>
      </c>
      <c r="Y71">
        <f t="shared" ca="1" si="70"/>
        <v>185.95519791168618</v>
      </c>
      <c r="Z71">
        <f t="shared" ca="1" si="70"/>
        <v>185.12941422090998</v>
      </c>
      <c r="AA71">
        <f t="shared" ca="1" si="70"/>
        <v>178.73149315269885</v>
      </c>
      <c r="AB71">
        <f t="shared" ca="1" si="70"/>
        <v>179.07120191279299</v>
      </c>
      <c r="AC71">
        <f t="shared" ca="1" si="70"/>
        <v>183.51997827946354</v>
      </c>
      <c r="AD71">
        <f t="shared" ca="1" si="70"/>
        <v>181.73767957382722</v>
      </c>
      <c r="AE71">
        <f t="shared" ca="1" si="70"/>
        <v>182.46329167431315</v>
      </c>
      <c r="AF71">
        <f t="shared" ca="1" si="70"/>
        <v>183.88282743565068</v>
      </c>
      <c r="AG71">
        <f t="shared" ca="1" si="70"/>
        <v>185.99736227063022</v>
      </c>
      <c r="AH71">
        <f t="shared" ca="1" si="70"/>
        <v>181.97747758678841</v>
      </c>
      <c r="AI71">
        <f t="shared" ca="1" si="70"/>
        <v>178.90581404639525</v>
      </c>
      <c r="AJ71">
        <f t="shared" ca="1" si="70"/>
        <v>174.75093106830118</v>
      </c>
      <c r="AK71">
        <f t="shared" ca="1" si="70"/>
        <v>174.12299696654756</v>
      </c>
      <c r="AL71">
        <f t="shared" ca="1" si="70"/>
        <v>177.17430414567409</v>
      </c>
      <c r="AM71">
        <f t="shared" ca="1" si="70"/>
        <v>176.50669073981862</v>
      </c>
      <c r="AN71">
        <f t="shared" ca="1" si="70"/>
        <v>179.01876492990101</v>
      </c>
      <c r="AO71">
        <f t="shared" ca="1" si="70"/>
        <v>179.18083600789942</v>
      </c>
      <c r="AP71">
        <f t="shared" ca="1" si="70"/>
        <v>185.13704052047669</v>
      </c>
      <c r="AQ71">
        <f t="shared" ca="1" si="70"/>
        <v>189.67020915710401</v>
      </c>
      <c r="AR71">
        <f t="shared" ca="1" si="70"/>
        <v>186.29980765035094</v>
      </c>
      <c r="AS71">
        <f t="shared" ca="1" si="70"/>
        <v>179.46536898968421</v>
      </c>
      <c r="AT71">
        <f t="shared" ca="1" si="70"/>
        <v>175.46608544948143</v>
      </c>
      <c r="AU71">
        <f t="shared" ca="1" si="70"/>
        <v>176.28706742968342</v>
      </c>
      <c r="AV71">
        <f t="shared" ca="1" si="70"/>
        <v>178.97562437301667</v>
      </c>
      <c r="AW71">
        <f t="shared" ca="1" si="70"/>
        <v>173.96087176195999</v>
      </c>
      <c r="AX71">
        <f t="shared" ca="1" si="70"/>
        <v>170.99819565642704</v>
      </c>
      <c r="AY71">
        <f t="shared" ca="1" si="70"/>
        <v>177.65086076497829</v>
      </c>
      <c r="AZ71">
        <f t="shared" ca="1" si="70"/>
        <v>181.08702270875213</v>
      </c>
      <c r="BA71">
        <f t="shared" ca="1" si="70"/>
        <v>187.21506965641422</v>
      </c>
      <c r="BB71">
        <f t="shared" ca="1" si="70"/>
        <v>190.62565468347057</v>
      </c>
      <c r="BC71">
        <f t="shared" ca="1" si="70"/>
        <v>187.08780970291033</v>
      </c>
      <c r="BD71">
        <f t="shared" ca="1" si="70"/>
        <v>189.60548969043455</v>
      </c>
      <c r="BE71">
        <f t="shared" ca="1" si="70"/>
        <v>189.18966988699515</v>
      </c>
      <c r="BF71">
        <f t="shared" ca="1" si="70"/>
        <v>189.81067661684537</v>
      </c>
      <c r="BG71">
        <f t="shared" ca="1" si="70"/>
        <v>187.08407811941771</v>
      </c>
      <c r="BH71">
        <f t="shared" ca="1" si="70"/>
        <v>181.3620815914914</v>
      </c>
      <c r="BI71">
        <f t="shared" ca="1" si="70"/>
        <v>185.58135074532001</v>
      </c>
      <c r="BJ71">
        <f t="shared" ca="1" si="70"/>
        <v>187.19255107364287</v>
      </c>
      <c r="BK71">
        <f t="shared" ca="1" si="70"/>
        <v>187.18273213219055</v>
      </c>
      <c r="BL71">
        <f t="shared" ca="1" si="70"/>
        <v>191.40396324592425</v>
      </c>
      <c r="BM71">
        <f t="shared" ca="1" si="70"/>
        <v>187.61143671413242</v>
      </c>
      <c r="BN71">
        <f t="shared" ca="1" si="70"/>
        <v>192.25371340048966</v>
      </c>
      <c r="BO71">
        <f t="shared" ca="1" si="70"/>
        <v>191.05420368713899</v>
      </c>
      <c r="BP71" s="12">
        <f t="shared" ca="1" si="68"/>
        <v>0</v>
      </c>
    </row>
    <row r="72" spans="7:68" x14ac:dyDescent="0.35">
      <c r="G72">
        <v>190.26</v>
      </c>
      <c r="H72">
        <f t="shared" ref="H72:BO72" ca="1" si="71">G72*(1+$C$4*$C$6+$C$5*SQRT($C$6)*_xlfn.NORM.S.INV(RAND()))</f>
        <v>191.94958978500671</v>
      </c>
      <c r="I72">
        <f t="shared" ca="1" si="71"/>
        <v>197.1892661400606</v>
      </c>
      <c r="J72">
        <f t="shared" ca="1" si="71"/>
        <v>195.73365934236423</v>
      </c>
      <c r="K72">
        <f t="shared" ca="1" si="71"/>
        <v>193.24383378802921</v>
      </c>
      <c r="L72">
        <f t="shared" ca="1" si="71"/>
        <v>192.18350207943359</v>
      </c>
      <c r="M72">
        <f t="shared" ca="1" si="71"/>
        <v>193.39695576289756</v>
      </c>
      <c r="N72">
        <f t="shared" ca="1" si="71"/>
        <v>190.05104833452643</v>
      </c>
      <c r="O72">
        <f t="shared" ca="1" si="71"/>
        <v>191.5973544624932</v>
      </c>
      <c r="P72">
        <f t="shared" ca="1" si="71"/>
        <v>193.43577498033909</v>
      </c>
      <c r="Q72">
        <f t="shared" ca="1" si="71"/>
        <v>193.08142251922951</v>
      </c>
      <c r="R72">
        <f t="shared" ca="1" si="71"/>
        <v>185.36587727932007</v>
      </c>
      <c r="S72">
        <f t="shared" ca="1" si="71"/>
        <v>186.49525122016118</v>
      </c>
      <c r="T72">
        <f t="shared" ca="1" si="71"/>
        <v>188.93706499149869</v>
      </c>
      <c r="U72">
        <f t="shared" ca="1" si="71"/>
        <v>187.90417785111123</v>
      </c>
      <c r="V72">
        <f t="shared" ca="1" si="71"/>
        <v>189.06806460897522</v>
      </c>
      <c r="W72">
        <f t="shared" ca="1" si="71"/>
        <v>191.53282111684939</v>
      </c>
      <c r="X72">
        <f t="shared" ca="1" si="71"/>
        <v>195.41329700545003</v>
      </c>
      <c r="Y72">
        <f t="shared" ca="1" si="71"/>
        <v>196.83446703086798</v>
      </c>
      <c r="Z72">
        <f t="shared" ca="1" si="71"/>
        <v>196.99099914287936</v>
      </c>
      <c r="AA72">
        <f t="shared" ca="1" si="71"/>
        <v>200.39057983116214</v>
      </c>
      <c r="AB72">
        <f t="shared" ca="1" si="71"/>
        <v>195.63524171550236</v>
      </c>
      <c r="AC72">
        <f t="shared" ca="1" si="71"/>
        <v>201.36088689328525</v>
      </c>
      <c r="AD72">
        <f t="shared" ca="1" si="71"/>
        <v>203.24785512780036</v>
      </c>
      <c r="AE72">
        <f t="shared" ca="1" si="71"/>
        <v>202.06630961853367</v>
      </c>
      <c r="AF72">
        <f t="shared" ca="1" si="71"/>
        <v>207.09091810925145</v>
      </c>
      <c r="AG72">
        <f t="shared" ca="1" si="71"/>
        <v>201.8451242185298</v>
      </c>
      <c r="AH72">
        <f t="shared" ca="1" si="71"/>
        <v>196.17463720916837</v>
      </c>
      <c r="AI72">
        <f t="shared" ca="1" si="71"/>
        <v>198.06869425186696</v>
      </c>
      <c r="AJ72">
        <f t="shared" ca="1" si="71"/>
        <v>202.39197514128819</v>
      </c>
      <c r="AK72">
        <f t="shared" ca="1" si="71"/>
        <v>210.22879214874749</v>
      </c>
      <c r="AL72">
        <f t="shared" ca="1" si="71"/>
        <v>213.15835147752998</v>
      </c>
      <c r="AM72">
        <f t="shared" ca="1" si="71"/>
        <v>210.96147708171591</v>
      </c>
      <c r="AN72">
        <f t="shared" ca="1" si="71"/>
        <v>213.97106286409289</v>
      </c>
      <c r="AO72">
        <f t="shared" ca="1" si="71"/>
        <v>216.39141059731105</v>
      </c>
      <c r="AP72">
        <f t="shared" ca="1" si="71"/>
        <v>210.57399379605644</v>
      </c>
      <c r="AQ72">
        <f t="shared" ca="1" si="71"/>
        <v>198.51743137995683</v>
      </c>
      <c r="AR72">
        <f t="shared" ca="1" si="71"/>
        <v>194.87009008406292</v>
      </c>
      <c r="AS72">
        <f t="shared" ca="1" si="71"/>
        <v>197.86865253203854</v>
      </c>
      <c r="AT72">
        <f t="shared" ca="1" si="71"/>
        <v>202.35814273644144</v>
      </c>
      <c r="AU72">
        <f t="shared" ca="1" si="71"/>
        <v>194.82214953465416</v>
      </c>
      <c r="AV72">
        <f t="shared" ca="1" si="71"/>
        <v>199.05882188906179</v>
      </c>
      <c r="AW72">
        <f t="shared" ca="1" si="71"/>
        <v>195.48688495378721</v>
      </c>
      <c r="AX72">
        <f t="shared" ca="1" si="71"/>
        <v>193.02871599288861</v>
      </c>
      <c r="AY72">
        <f t="shared" ca="1" si="71"/>
        <v>192.99420034869357</v>
      </c>
      <c r="AZ72">
        <f t="shared" ca="1" si="71"/>
        <v>191.17857558149623</v>
      </c>
      <c r="BA72">
        <f t="shared" ca="1" si="71"/>
        <v>193.12122532662394</v>
      </c>
      <c r="BB72">
        <f t="shared" ca="1" si="71"/>
        <v>190.95571139063304</v>
      </c>
      <c r="BC72">
        <f t="shared" ca="1" si="71"/>
        <v>197.55627611443595</v>
      </c>
      <c r="BD72">
        <f t="shared" ca="1" si="71"/>
        <v>200.0617429677277</v>
      </c>
      <c r="BE72">
        <f t="shared" ca="1" si="71"/>
        <v>204.78179243016095</v>
      </c>
      <c r="BF72">
        <f t="shared" ca="1" si="71"/>
        <v>206.27438075910712</v>
      </c>
      <c r="BG72">
        <f t="shared" ca="1" si="71"/>
        <v>203.77379098121125</v>
      </c>
      <c r="BH72">
        <f t="shared" ca="1" si="71"/>
        <v>201.426055696248</v>
      </c>
      <c r="BI72">
        <f t="shared" ca="1" si="71"/>
        <v>199.65950696275985</v>
      </c>
      <c r="BJ72">
        <f t="shared" ca="1" si="71"/>
        <v>197.7943626623117</v>
      </c>
      <c r="BK72">
        <f t="shared" ca="1" si="71"/>
        <v>199.11527114040555</v>
      </c>
      <c r="BL72">
        <f t="shared" ca="1" si="71"/>
        <v>199.06101708347072</v>
      </c>
      <c r="BM72">
        <f t="shared" ca="1" si="71"/>
        <v>201.82730969997544</v>
      </c>
      <c r="BN72">
        <f t="shared" ca="1" si="71"/>
        <v>197.90433336382503</v>
      </c>
      <c r="BO72">
        <f t="shared" ca="1" si="71"/>
        <v>199.34364274442552</v>
      </c>
      <c r="BP72" s="12">
        <f t="shared" ca="1" si="68"/>
        <v>4.343642744425523</v>
      </c>
    </row>
    <row r="73" spans="7:68" x14ac:dyDescent="0.35">
      <c r="G73">
        <v>190.26</v>
      </c>
      <c r="H73">
        <f t="shared" ref="H73:BO73" ca="1" si="72">G73*(1+$C$4*$C$6+$C$5*SQRT($C$6)*_xlfn.NORM.S.INV(RAND()))</f>
        <v>185.89390550042165</v>
      </c>
      <c r="I73">
        <f t="shared" ca="1" si="72"/>
        <v>182.62236824824316</v>
      </c>
      <c r="J73">
        <f t="shared" ca="1" si="72"/>
        <v>184.0138059233482</v>
      </c>
      <c r="K73">
        <f t="shared" ca="1" si="72"/>
        <v>183.99860917643122</v>
      </c>
      <c r="L73">
        <f t="shared" ca="1" si="72"/>
        <v>185.11996641172837</v>
      </c>
      <c r="M73">
        <f t="shared" ca="1" si="72"/>
        <v>188.25351615332096</v>
      </c>
      <c r="N73">
        <f t="shared" ca="1" si="72"/>
        <v>194.90526104524207</v>
      </c>
      <c r="O73">
        <f t="shared" ca="1" si="72"/>
        <v>191.94012029701972</v>
      </c>
      <c r="P73">
        <f t="shared" ca="1" si="72"/>
        <v>192.10282968342108</v>
      </c>
      <c r="Q73">
        <f t="shared" ca="1" si="72"/>
        <v>187.49455337810235</v>
      </c>
      <c r="R73">
        <f t="shared" ca="1" si="72"/>
        <v>189.09257335628951</v>
      </c>
      <c r="S73">
        <f t="shared" ca="1" si="72"/>
        <v>192.50805267696481</v>
      </c>
      <c r="T73">
        <f t="shared" ca="1" si="72"/>
        <v>184.17787399125581</v>
      </c>
      <c r="U73">
        <f t="shared" ca="1" si="72"/>
        <v>181.20760653569462</v>
      </c>
      <c r="V73">
        <f t="shared" ca="1" si="72"/>
        <v>179.87956855964703</v>
      </c>
      <c r="W73">
        <f t="shared" ca="1" si="72"/>
        <v>180.02359438513042</v>
      </c>
      <c r="X73">
        <f t="shared" ca="1" si="72"/>
        <v>182.92767623049411</v>
      </c>
      <c r="Y73">
        <f t="shared" ca="1" si="72"/>
        <v>186.05396358755118</v>
      </c>
      <c r="Z73">
        <f t="shared" ca="1" si="72"/>
        <v>179.80733666031028</v>
      </c>
      <c r="AA73">
        <f t="shared" ca="1" si="72"/>
        <v>182.95314853457381</v>
      </c>
      <c r="AB73">
        <f t="shared" ca="1" si="72"/>
        <v>178.21455460902962</v>
      </c>
      <c r="AC73">
        <f t="shared" ca="1" si="72"/>
        <v>185.61540092606035</v>
      </c>
      <c r="AD73">
        <f t="shared" ca="1" si="72"/>
        <v>182.35326471136534</v>
      </c>
      <c r="AE73">
        <f t="shared" ca="1" si="72"/>
        <v>185.12536607993164</v>
      </c>
      <c r="AF73">
        <f t="shared" ca="1" si="72"/>
        <v>187.87262540010366</v>
      </c>
      <c r="AG73">
        <f t="shared" ca="1" si="72"/>
        <v>183.73986468987479</v>
      </c>
      <c r="AH73">
        <f t="shared" ca="1" si="72"/>
        <v>187.21852039370012</v>
      </c>
      <c r="AI73">
        <f t="shared" ca="1" si="72"/>
        <v>192.71867211761057</v>
      </c>
      <c r="AJ73">
        <f t="shared" ca="1" si="72"/>
        <v>194.04164205998094</v>
      </c>
      <c r="AK73">
        <f t="shared" ca="1" si="72"/>
        <v>195.0613271451422</v>
      </c>
      <c r="AL73">
        <f t="shared" ca="1" si="72"/>
        <v>196.56346035127532</v>
      </c>
      <c r="AM73">
        <f t="shared" ca="1" si="72"/>
        <v>195.2777738236652</v>
      </c>
      <c r="AN73">
        <f t="shared" ca="1" si="72"/>
        <v>192.96708450928207</v>
      </c>
      <c r="AO73">
        <f t="shared" ca="1" si="72"/>
        <v>198.09040437523564</v>
      </c>
      <c r="AP73">
        <f t="shared" ca="1" si="72"/>
        <v>196.09675566756655</v>
      </c>
      <c r="AQ73">
        <f t="shared" ca="1" si="72"/>
        <v>194.34378297004136</v>
      </c>
      <c r="AR73">
        <f t="shared" ca="1" si="72"/>
        <v>195.3192895923163</v>
      </c>
      <c r="AS73">
        <f t="shared" ca="1" si="72"/>
        <v>189.44314071666255</v>
      </c>
      <c r="AT73">
        <f t="shared" ca="1" si="72"/>
        <v>191.38834715638893</v>
      </c>
      <c r="AU73">
        <f t="shared" ca="1" si="72"/>
        <v>194.98250826445087</v>
      </c>
      <c r="AV73">
        <f t="shared" ca="1" si="72"/>
        <v>188.50221534935608</v>
      </c>
      <c r="AW73">
        <f t="shared" ca="1" si="72"/>
        <v>183.22770638626039</v>
      </c>
      <c r="AX73">
        <f t="shared" ca="1" si="72"/>
        <v>181.36879313165051</v>
      </c>
      <c r="AY73">
        <f t="shared" ca="1" si="72"/>
        <v>181.21384509358992</v>
      </c>
      <c r="AZ73">
        <f t="shared" ca="1" si="72"/>
        <v>179.79290633739302</v>
      </c>
      <c r="BA73">
        <f t="shared" ca="1" si="72"/>
        <v>183.92766995339178</v>
      </c>
      <c r="BB73">
        <f t="shared" ca="1" si="72"/>
        <v>185.26534007710524</v>
      </c>
      <c r="BC73">
        <f t="shared" ca="1" si="72"/>
        <v>190.37667822795146</v>
      </c>
      <c r="BD73">
        <f t="shared" ca="1" si="72"/>
        <v>198.11523607502698</v>
      </c>
      <c r="BE73">
        <f t="shared" ca="1" si="72"/>
        <v>204.23576720120738</v>
      </c>
      <c r="BF73">
        <f t="shared" ca="1" si="72"/>
        <v>207.34574354597919</v>
      </c>
      <c r="BG73">
        <f t="shared" ca="1" si="72"/>
        <v>209.27802897187226</v>
      </c>
      <c r="BH73">
        <f t="shared" ca="1" si="72"/>
        <v>213.26963813795044</v>
      </c>
      <c r="BI73">
        <f t="shared" ca="1" si="72"/>
        <v>211.98955219299205</v>
      </c>
      <c r="BJ73">
        <f t="shared" ca="1" si="72"/>
        <v>209.58204507152607</v>
      </c>
      <c r="BK73">
        <f t="shared" ca="1" si="72"/>
        <v>207.86916263249913</v>
      </c>
      <c r="BL73">
        <f t="shared" ca="1" si="72"/>
        <v>209.76779983746218</v>
      </c>
      <c r="BM73">
        <f t="shared" ca="1" si="72"/>
        <v>210.26878797591337</v>
      </c>
      <c r="BN73">
        <f t="shared" ca="1" si="72"/>
        <v>211.05581737364102</v>
      </c>
      <c r="BO73">
        <f t="shared" ca="1" si="72"/>
        <v>208.28244084733004</v>
      </c>
      <c r="BP73" s="12">
        <f t="shared" ca="1" si="68"/>
        <v>13.282440847330037</v>
      </c>
    </row>
    <row r="74" spans="7:68" x14ac:dyDescent="0.35">
      <c r="G74">
        <v>190.26</v>
      </c>
      <c r="H74">
        <f t="shared" ref="H74:BO74" ca="1" si="73">G74*(1+$C$4*$C$6+$C$5*SQRT($C$6)*_xlfn.NORM.S.INV(RAND()))</f>
        <v>190.75503230727213</v>
      </c>
      <c r="I74">
        <f t="shared" ca="1" si="73"/>
        <v>187.28610399176188</v>
      </c>
      <c r="J74">
        <f t="shared" ca="1" si="73"/>
        <v>186.25499242566281</v>
      </c>
      <c r="K74">
        <f t="shared" ca="1" si="73"/>
        <v>185.36916914721738</v>
      </c>
      <c r="L74">
        <f t="shared" ca="1" si="73"/>
        <v>185.32011214847722</v>
      </c>
      <c r="M74">
        <f t="shared" ca="1" si="73"/>
        <v>185.97534099399078</v>
      </c>
      <c r="N74">
        <f t="shared" ca="1" si="73"/>
        <v>193.1756450815403</v>
      </c>
      <c r="O74">
        <f t="shared" ca="1" si="73"/>
        <v>192.91526312787775</v>
      </c>
      <c r="P74">
        <f t="shared" ca="1" si="73"/>
        <v>194.47235889187681</v>
      </c>
      <c r="Q74">
        <f t="shared" ca="1" si="73"/>
        <v>191.27849560152541</v>
      </c>
      <c r="R74">
        <f t="shared" ca="1" si="73"/>
        <v>192.86378246882089</v>
      </c>
      <c r="S74">
        <f t="shared" ca="1" si="73"/>
        <v>190.58086525653886</v>
      </c>
      <c r="T74">
        <f t="shared" ca="1" si="73"/>
        <v>195.33424939115403</v>
      </c>
      <c r="U74">
        <f t="shared" ca="1" si="73"/>
        <v>191.24696789922788</v>
      </c>
      <c r="V74">
        <f t="shared" ca="1" si="73"/>
        <v>194.22369218380283</v>
      </c>
      <c r="W74">
        <f t="shared" ca="1" si="73"/>
        <v>195.2732847447283</v>
      </c>
      <c r="X74">
        <f t="shared" ca="1" si="73"/>
        <v>194.62905713769374</v>
      </c>
      <c r="Y74">
        <f t="shared" ca="1" si="73"/>
        <v>194.96086115752522</v>
      </c>
      <c r="Z74">
        <f t="shared" ca="1" si="73"/>
        <v>196.11509745086698</v>
      </c>
      <c r="AA74">
        <f t="shared" ca="1" si="73"/>
        <v>195.10276720904795</v>
      </c>
      <c r="AB74">
        <f t="shared" ca="1" si="73"/>
        <v>181.90828837950207</v>
      </c>
      <c r="AC74">
        <f t="shared" ca="1" si="73"/>
        <v>189.62233914958551</v>
      </c>
      <c r="AD74">
        <f t="shared" ca="1" si="73"/>
        <v>192.31869063707674</v>
      </c>
      <c r="AE74">
        <f t="shared" ca="1" si="73"/>
        <v>184.5048215970794</v>
      </c>
      <c r="AF74">
        <f t="shared" ca="1" si="73"/>
        <v>184.19951638345117</v>
      </c>
      <c r="AG74">
        <f t="shared" ca="1" si="73"/>
        <v>190.30395032840562</v>
      </c>
      <c r="AH74">
        <f t="shared" ca="1" si="73"/>
        <v>183.02881058421218</v>
      </c>
      <c r="AI74">
        <f t="shared" ca="1" si="73"/>
        <v>181.54843354795437</v>
      </c>
      <c r="AJ74">
        <f t="shared" ca="1" si="73"/>
        <v>180.79926361052989</v>
      </c>
      <c r="AK74">
        <f t="shared" ca="1" si="73"/>
        <v>184.03942115922905</v>
      </c>
      <c r="AL74">
        <f t="shared" ca="1" si="73"/>
        <v>181.0087777170431</v>
      </c>
      <c r="AM74">
        <f t="shared" ca="1" si="73"/>
        <v>186.451345999023</v>
      </c>
      <c r="AN74">
        <f t="shared" ca="1" si="73"/>
        <v>184.22337096947101</v>
      </c>
      <c r="AO74">
        <f t="shared" ca="1" si="73"/>
        <v>183.6246971834351</v>
      </c>
      <c r="AP74">
        <f t="shared" ca="1" si="73"/>
        <v>183.62211595224062</v>
      </c>
      <c r="AQ74">
        <f t="shared" ca="1" si="73"/>
        <v>180.52681722593053</v>
      </c>
      <c r="AR74">
        <f t="shared" ca="1" si="73"/>
        <v>180.4167941705507</v>
      </c>
      <c r="AS74">
        <f t="shared" ca="1" si="73"/>
        <v>178.61722728078277</v>
      </c>
      <c r="AT74">
        <f t="shared" ca="1" si="73"/>
        <v>178.04710227697961</v>
      </c>
      <c r="AU74">
        <f t="shared" ca="1" si="73"/>
        <v>179.64814305975403</v>
      </c>
      <c r="AV74">
        <f t="shared" ca="1" si="73"/>
        <v>176.42035220599624</v>
      </c>
      <c r="AW74">
        <f t="shared" ca="1" si="73"/>
        <v>178.07826594374947</v>
      </c>
      <c r="AX74">
        <f t="shared" ca="1" si="73"/>
        <v>185.22232440533401</v>
      </c>
      <c r="AY74">
        <f t="shared" ca="1" si="73"/>
        <v>187.81144990276368</v>
      </c>
      <c r="AZ74">
        <f t="shared" ca="1" si="73"/>
        <v>192.55569906441252</v>
      </c>
      <c r="BA74">
        <f t="shared" ca="1" si="73"/>
        <v>202.28034323781813</v>
      </c>
      <c r="BB74">
        <f t="shared" ca="1" si="73"/>
        <v>201.52865582965785</v>
      </c>
      <c r="BC74">
        <f t="shared" ca="1" si="73"/>
        <v>203.44579830812231</v>
      </c>
      <c r="BD74">
        <f t="shared" ca="1" si="73"/>
        <v>199.2930197455855</v>
      </c>
      <c r="BE74">
        <f t="shared" ca="1" si="73"/>
        <v>197.40740870383397</v>
      </c>
      <c r="BF74">
        <f t="shared" ca="1" si="73"/>
        <v>197.32205853944535</v>
      </c>
      <c r="BG74">
        <f t="shared" ca="1" si="73"/>
        <v>197.22576387240585</v>
      </c>
      <c r="BH74">
        <f t="shared" ca="1" si="73"/>
        <v>199.6731921025835</v>
      </c>
      <c r="BI74">
        <f t="shared" ca="1" si="73"/>
        <v>198.1451753153772</v>
      </c>
      <c r="BJ74">
        <f t="shared" ca="1" si="73"/>
        <v>197.1837995024471</v>
      </c>
      <c r="BK74">
        <f t="shared" ca="1" si="73"/>
        <v>198.42211811989341</v>
      </c>
      <c r="BL74">
        <f t="shared" ca="1" si="73"/>
        <v>199.91832972679131</v>
      </c>
      <c r="BM74">
        <f t="shared" ca="1" si="73"/>
        <v>207.65307794593258</v>
      </c>
      <c r="BN74">
        <f t="shared" ca="1" si="73"/>
        <v>206.52066390407194</v>
      </c>
      <c r="BO74">
        <f t="shared" ca="1" si="73"/>
        <v>200.73243262490865</v>
      </c>
      <c r="BP74" s="12">
        <f t="shared" ca="1" si="68"/>
        <v>5.7324326249086539</v>
      </c>
    </row>
    <row r="75" spans="7:68" x14ac:dyDescent="0.35">
      <c r="G75">
        <v>190.26</v>
      </c>
      <c r="H75">
        <f t="shared" ref="H75:BO75" ca="1" si="74">G75*(1+$C$4*$C$6+$C$5*SQRT($C$6)*_xlfn.NORM.S.INV(RAND()))</f>
        <v>184.74404844716969</v>
      </c>
      <c r="I75">
        <f t="shared" ca="1" si="74"/>
        <v>179.76718874748283</v>
      </c>
      <c r="J75">
        <f t="shared" ca="1" si="74"/>
        <v>173.88616721834168</v>
      </c>
      <c r="K75">
        <f t="shared" ca="1" si="74"/>
        <v>178.24296970628242</v>
      </c>
      <c r="L75">
        <f t="shared" ca="1" si="74"/>
        <v>182.34922743987579</v>
      </c>
      <c r="M75">
        <f t="shared" ca="1" si="74"/>
        <v>182.1664488779395</v>
      </c>
      <c r="N75">
        <f t="shared" ca="1" si="74"/>
        <v>175.10941422447283</v>
      </c>
      <c r="O75">
        <f t="shared" ca="1" si="74"/>
        <v>178.15265021161076</v>
      </c>
      <c r="P75">
        <f t="shared" ca="1" si="74"/>
        <v>181.33258015297113</v>
      </c>
      <c r="Q75">
        <f t="shared" ca="1" si="74"/>
        <v>177.10343185235357</v>
      </c>
      <c r="R75">
        <f t="shared" ca="1" si="74"/>
        <v>179.10621754411352</v>
      </c>
      <c r="S75">
        <f t="shared" ca="1" si="74"/>
        <v>175.11649788201152</v>
      </c>
      <c r="T75">
        <f t="shared" ca="1" si="74"/>
        <v>177.46408027973644</v>
      </c>
      <c r="U75">
        <f t="shared" ca="1" si="74"/>
        <v>177.08767069228526</v>
      </c>
      <c r="V75">
        <f t="shared" ca="1" si="74"/>
        <v>174.73817323351903</v>
      </c>
      <c r="W75">
        <f t="shared" ca="1" si="74"/>
        <v>171.46012438369013</v>
      </c>
      <c r="X75">
        <f t="shared" ca="1" si="74"/>
        <v>169.83959243372024</v>
      </c>
      <c r="Y75">
        <f t="shared" ca="1" si="74"/>
        <v>172.3672179425073</v>
      </c>
      <c r="Z75">
        <f t="shared" ca="1" si="74"/>
        <v>170.13962807971936</v>
      </c>
      <c r="AA75">
        <f t="shared" ca="1" si="74"/>
        <v>167.75242407076325</v>
      </c>
      <c r="AB75">
        <f t="shared" ca="1" si="74"/>
        <v>160.81483192381035</v>
      </c>
      <c r="AC75">
        <f t="shared" ca="1" si="74"/>
        <v>160.949107716919</v>
      </c>
      <c r="AD75">
        <f t="shared" ca="1" si="74"/>
        <v>161.65842607689123</v>
      </c>
      <c r="AE75">
        <f t="shared" ca="1" si="74"/>
        <v>158.27612659414868</v>
      </c>
      <c r="AF75">
        <f t="shared" ca="1" si="74"/>
        <v>154.36453771459767</v>
      </c>
      <c r="AG75">
        <f t="shared" ca="1" si="74"/>
        <v>153.04370274237621</v>
      </c>
      <c r="AH75">
        <f t="shared" ca="1" si="74"/>
        <v>149.52320213685084</v>
      </c>
      <c r="AI75">
        <f t="shared" ca="1" si="74"/>
        <v>150.78664792036159</v>
      </c>
      <c r="AJ75">
        <f t="shared" ca="1" si="74"/>
        <v>149.09598556137718</v>
      </c>
      <c r="AK75">
        <f t="shared" ca="1" si="74"/>
        <v>151.54999946226633</v>
      </c>
      <c r="AL75">
        <f t="shared" ca="1" si="74"/>
        <v>149.25191780755154</v>
      </c>
      <c r="AM75">
        <f t="shared" ca="1" si="74"/>
        <v>146.67871542709534</v>
      </c>
      <c r="AN75">
        <f t="shared" ca="1" si="74"/>
        <v>150.34243788666694</v>
      </c>
      <c r="AO75">
        <f t="shared" ca="1" si="74"/>
        <v>148.22822363434531</v>
      </c>
      <c r="AP75">
        <f t="shared" ca="1" si="74"/>
        <v>155.10972594160739</v>
      </c>
      <c r="AQ75">
        <f t="shared" ca="1" si="74"/>
        <v>155.24924887451718</v>
      </c>
      <c r="AR75">
        <f t="shared" ca="1" si="74"/>
        <v>150.72665634686331</v>
      </c>
      <c r="AS75">
        <f t="shared" ca="1" si="74"/>
        <v>150.17988188904732</v>
      </c>
      <c r="AT75">
        <f t="shared" ca="1" si="74"/>
        <v>151.45328052059148</v>
      </c>
      <c r="AU75">
        <f t="shared" ca="1" si="74"/>
        <v>148.56791831381381</v>
      </c>
      <c r="AV75">
        <f t="shared" ca="1" si="74"/>
        <v>146.28431304350036</v>
      </c>
      <c r="AW75">
        <f t="shared" ca="1" si="74"/>
        <v>148.28820501637045</v>
      </c>
      <c r="AX75">
        <f t="shared" ca="1" si="74"/>
        <v>152.45478431839709</v>
      </c>
      <c r="AY75">
        <f t="shared" ca="1" si="74"/>
        <v>154.63047127099529</v>
      </c>
      <c r="AZ75">
        <f t="shared" ca="1" si="74"/>
        <v>151.80474862574317</v>
      </c>
      <c r="BA75">
        <f t="shared" ca="1" si="74"/>
        <v>150.23239777940404</v>
      </c>
      <c r="BB75">
        <f t="shared" ca="1" si="74"/>
        <v>151.86062919362806</v>
      </c>
      <c r="BC75">
        <f t="shared" ca="1" si="74"/>
        <v>150.02012501560634</v>
      </c>
      <c r="BD75">
        <f t="shared" ca="1" si="74"/>
        <v>147.15951750262153</v>
      </c>
      <c r="BE75">
        <f t="shared" ca="1" si="74"/>
        <v>151.56829215111526</v>
      </c>
      <c r="BF75">
        <f t="shared" ca="1" si="74"/>
        <v>149.72474236075985</v>
      </c>
      <c r="BG75">
        <f t="shared" ca="1" si="74"/>
        <v>146.82617864529146</v>
      </c>
      <c r="BH75">
        <f t="shared" ca="1" si="74"/>
        <v>149.08263629036043</v>
      </c>
      <c r="BI75">
        <f t="shared" ca="1" si="74"/>
        <v>151.77090475667848</v>
      </c>
      <c r="BJ75">
        <f t="shared" ca="1" si="74"/>
        <v>149.12812871964573</v>
      </c>
      <c r="BK75">
        <f t="shared" ca="1" si="74"/>
        <v>147.76955751257358</v>
      </c>
      <c r="BL75">
        <f t="shared" ca="1" si="74"/>
        <v>147.47749898791645</v>
      </c>
      <c r="BM75">
        <f t="shared" ca="1" si="74"/>
        <v>146.46981458169873</v>
      </c>
      <c r="BN75">
        <f t="shared" ca="1" si="74"/>
        <v>149.09429013074646</v>
      </c>
      <c r="BO75">
        <f t="shared" ca="1" si="74"/>
        <v>144.40700507588389</v>
      </c>
      <c r="BP75" s="12">
        <f t="shared" ca="1" si="68"/>
        <v>0</v>
      </c>
    </row>
    <row r="76" spans="7:68" x14ac:dyDescent="0.35">
      <c r="G76">
        <v>190.26</v>
      </c>
      <c r="H76">
        <f t="shared" ref="H76:BO76" ca="1" si="75">G76*(1+$C$4*$C$6+$C$5*SQRT($C$6)*_xlfn.NORM.S.INV(RAND()))</f>
        <v>187.00913224005856</v>
      </c>
      <c r="I76">
        <f t="shared" ca="1" si="75"/>
        <v>183.3004989914611</v>
      </c>
      <c r="J76">
        <f t="shared" ca="1" si="75"/>
        <v>185.78452744169064</v>
      </c>
      <c r="K76">
        <f t="shared" ca="1" si="75"/>
        <v>186.33244190063658</v>
      </c>
      <c r="L76">
        <f t="shared" ca="1" si="75"/>
        <v>181.91235426395482</v>
      </c>
      <c r="M76">
        <f t="shared" ca="1" si="75"/>
        <v>184.17325035109343</v>
      </c>
      <c r="N76">
        <f t="shared" ca="1" si="75"/>
        <v>184.96331172824497</v>
      </c>
      <c r="O76">
        <f t="shared" ca="1" si="75"/>
        <v>187.0000350229659</v>
      </c>
      <c r="P76">
        <f t="shared" ca="1" si="75"/>
        <v>176.28027388670648</v>
      </c>
      <c r="Q76">
        <f t="shared" ca="1" si="75"/>
        <v>173.70275683893973</v>
      </c>
      <c r="R76">
        <f t="shared" ca="1" si="75"/>
        <v>170.40339011339626</v>
      </c>
      <c r="S76">
        <f t="shared" ca="1" si="75"/>
        <v>171.55215801262383</v>
      </c>
      <c r="T76">
        <f t="shared" ca="1" si="75"/>
        <v>168.84342861221575</v>
      </c>
      <c r="U76">
        <f t="shared" ca="1" si="75"/>
        <v>169.35984067732201</v>
      </c>
      <c r="V76">
        <f t="shared" ca="1" si="75"/>
        <v>168.60684401058356</v>
      </c>
      <c r="W76">
        <f t="shared" ca="1" si="75"/>
        <v>164.44765469318423</v>
      </c>
      <c r="X76">
        <f t="shared" ca="1" si="75"/>
        <v>165.13884274787245</v>
      </c>
      <c r="Y76">
        <f t="shared" ca="1" si="75"/>
        <v>166.55056095422506</v>
      </c>
      <c r="Z76">
        <f t="shared" ca="1" si="75"/>
        <v>163.63902099590811</v>
      </c>
      <c r="AA76">
        <f t="shared" ca="1" si="75"/>
        <v>158.78267228054415</v>
      </c>
      <c r="AB76">
        <f t="shared" ca="1" si="75"/>
        <v>158.39526759831912</v>
      </c>
      <c r="AC76">
        <f t="shared" ca="1" si="75"/>
        <v>157.09264752251536</v>
      </c>
      <c r="AD76">
        <f t="shared" ca="1" si="75"/>
        <v>159.46352565753622</v>
      </c>
      <c r="AE76">
        <f t="shared" ca="1" si="75"/>
        <v>161.01447096653939</v>
      </c>
      <c r="AF76">
        <f t="shared" ca="1" si="75"/>
        <v>164.59338290441045</v>
      </c>
      <c r="AG76">
        <f t="shared" ca="1" si="75"/>
        <v>168.19209524790949</v>
      </c>
      <c r="AH76">
        <f t="shared" ca="1" si="75"/>
        <v>166.59657574621374</v>
      </c>
      <c r="AI76">
        <f t="shared" ca="1" si="75"/>
        <v>172.31082386264771</v>
      </c>
      <c r="AJ76">
        <f t="shared" ca="1" si="75"/>
        <v>177.68024968572476</v>
      </c>
      <c r="AK76">
        <f t="shared" ca="1" si="75"/>
        <v>177.08423072218034</v>
      </c>
      <c r="AL76">
        <f t="shared" ca="1" si="75"/>
        <v>178.71922226502244</v>
      </c>
      <c r="AM76">
        <f t="shared" ca="1" si="75"/>
        <v>181.51937425433493</v>
      </c>
      <c r="AN76">
        <f t="shared" ca="1" si="75"/>
        <v>177.70000097053068</v>
      </c>
      <c r="AO76">
        <f t="shared" ca="1" si="75"/>
        <v>180.63191461853049</v>
      </c>
      <c r="AP76">
        <f t="shared" ca="1" si="75"/>
        <v>174.94866642044749</v>
      </c>
      <c r="AQ76">
        <f t="shared" ca="1" si="75"/>
        <v>172.32569416476724</v>
      </c>
      <c r="AR76">
        <f t="shared" ca="1" si="75"/>
        <v>171.90745547321239</v>
      </c>
      <c r="AS76">
        <f t="shared" ca="1" si="75"/>
        <v>172.74792204490362</v>
      </c>
      <c r="AT76">
        <f t="shared" ca="1" si="75"/>
        <v>173.57287591634039</v>
      </c>
      <c r="AU76">
        <f t="shared" ca="1" si="75"/>
        <v>175.8438724952658</v>
      </c>
      <c r="AV76">
        <f t="shared" ca="1" si="75"/>
        <v>177.83602141217384</v>
      </c>
      <c r="AW76">
        <f t="shared" ca="1" si="75"/>
        <v>174.1743078866065</v>
      </c>
      <c r="AX76">
        <f t="shared" ca="1" si="75"/>
        <v>178.08869654926389</v>
      </c>
      <c r="AY76">
        <f t="shared" ca="1" si="75"/>
        <v>186.87769475780681</v>
      </c>
      <c r="AZ76">
        <f t="shared" ca="1" si="75"/>
        <v>186.0244243710971</v>
      </c>
      <c r="BA76">
        <f t="shared" ca="1" si="75"/>
        <v>184.36178215885289</v>
      </c>
      <c r="BB76">
        <f t="shared" ca="1" si="75"/>
        <v>189.55031408198209</v>
      </c>
      <c r="BC76">
        <f t="shared" ca="1" si="75"/>
        <v>189.84102168059522</v>
      </c>
      <c r="BD76">
        <f t="shared" ca="1" si="75"/>
        <v>189.33610752944185</v>
      </c>
      <c r="BE76">
        <f t="shared" ca="1" si="75"/>
        <v>199.33482788537253</v>
      </c>
      <c r="BF76">
        <f t="shared" ca="1" si="75"/>
        <v>196.21869872774658</v>
      </c>
      <c r="BG76">
        <f t="shared" ca="1" si="75"/>
        <v>195.06734022135768</v>
      </c>
      <c r="BH76">
        <f t="shared" ca="1" si="75"/>
        <v>185.87491860098052</v>
      </c>
      <c r="BI76">
        <f t="shared" ca="1" si="75"/>
        <v>179.74044898044991</v>
      </c>
      <c r="BJ76">
        <f t="shared" ca="1" si="75"/>
        <v>179.49324529603814</v>
      </c>
      <c r="BK76">
        <f t="shared" ca="1" si="75"/>
        <v>181.50548641473065</v>
      </c>
      <c r="BL76">
        <f t="shared" ca="1" si="75"/>
        <v>182.8968547963218</v>
      </c>
      <c r="BM76">
        <f t="shared" ca="1" si="75"/>
        <v>188.92673893260982</v>
      </c>
      <c r="BN76">
        <f t="shared" ca="1" si="75"/>
        <v>189.70722471949034</v>
      </c>
      <c r="BO76">
        <f t="shared" ca="1" si="75"/>
        <v>192.3418096783513</v>
      </c>
      <c r="BP76" s="12">
        <f t="shared" ca="1" si="68"/>
        <v>0</v>
      </c>
    </row>
    <row r="77" spans="7:68" x14ac:dyDescent="0.35">
      <c r="G77">
        <v>190.26</v>
      </c>
      <c r="H77">
        <f t="shared" ref="H77:BO77" ca="1" si="76">G77*(1+$C$4*$C$6+$C$5*SQRT($C$6)*_xlfn.NORM.S.INV(RAND()))</f>
        <v>185.67720529102218</v>
      </c>
      <c r="I77">
        <f t="shared" ca="1" si="76"/>
        <v>186.19031242047132</v>
      </c>
      <c r="J77">
        <f t="shared" ca="1" si="76"/>
        <v>187.04907078118467</v>
      </c>
      <c r="K77">
        <f t="shared" ca="1" si="76"/>
        <v>186.79524106670624</v>
      </c>
      <c r="L77">
        <f t="shared" ca="1" si="76"/>
        <v>182.44650683015468</v>
      </c>
      <c r="M77">
        <f t="shared" ca="1" si="76"/>
        <v>183.71936825831642</v>
      </c>
      <c r="N77">
        <f t="shared" ca="1" si="76"/>
        <v>187.70349232713929</v>
      </c>
      <c r="O77">
        <f t="shared" ca="1" si="76"/>
        <v>187.92594791662364</v>
      </c>
      <c r="P77">
        <f t="shared" ca="1" si="76"/>
        <v>192.3654545653722</v>
      </c>
      <c r="Q77">
        <f t="shared" ca="1" si="76"/>
        <v>193.85565168440917</v>
      </c>
      <c r="R77">
        <f t="shared" ca="1" si="76"/>
        <v>192.76103754385096</v>
      </c>
      <c r="S77">
        <f t="shared" ca="1" si="76"/>
        <v>198.14877343575483</v>
      </c>
      <c r="T77">
        <f t="shared" ca="1" si="76"/>
        <v>194.89736438009828</v>
      </c>
      <c r="U77">
        <f t="shared" ca="1" si="76"/>
        <v>198.44173039758371</v>
      </c>
      <c r="V77">
        <f t="shared" ca="1" si="76"/>
        <v>194.66616000161724</v>
      </c>
      <c r="W77">
        <f t="shared" ca="1" si="76"/>
        <v>192.43494198639715</v>
      </c>
      <c r="X77">
        <f t="shared" ca="1" si="76"/>
        <v>193.78142559373524</v>
      </c>
      <c r="Y77">
        <f t="shared" ca="1" si="76"/>
        <v>194.79148895803371</v>
      </c>
      <c r="Z77">
        <f t="shared" ca="1" si="76"/>
        <v>190.53628011857467</v>
      </c>
      <c r="AA77">
        <f t="shared" ca="1" si="76"/>
        <v>190.8187413067115</v>
      </c>
      <c r="AB77">
        <f t="shared" ca="1" si="76"/>
        <v>194.19733408572284</v>
      </c>
      <c r="AC77">
        <f t="shared" ca="1" si="76"/>
        <v>198.37809531289057</v>
      </c>
      <c r="AD77">
        <f t="shared" ca="1" si="76"/>
        <v>197.30289888168255</v>
      </c>
      <c r="AE77">
        <f t="shared" ca="1" si="76"/>
        <v>195.63352934739385</v>
      </c>
      <c r="AF77">
        <f t="shared" ca="1" si="76"/>
        <v>197.60042856381293</v>
      </c>
      <c r="AG77">
        <f t="shared" ca="1" si="76"/>
        <v>197.5956534160118</v>
      </c>
      <c r="AH77">
        <f t="shared" ca="1" si="76"/>
        <v>207.96934049539985</v>
      </c>
      <c r="AI77">
        <f t="shared" ca="1" si="76"/>
        <v>207.08081821304449</v>
      </c>
      <c r="AJ77">
        <f t="shared" ca="1" si="76"/>
        <v>206.22797350226816</v>
      </c>
      <c r="AK77">
        <f t="shared" ca="1" si="76"/>
        <v>203.86308308542334</v>
      </c>
      <c r="AL77">
        <f t="shared" ca="1" si="76"/>
        <v>200.73705139551123</v>
      </c>
      <c r="AM77">
        <f t="shared" ca="1" si="76"/>
        <v>202.58091198578705</v>
      </c>
      <c r="AN77">
        <f t="shared" ca="1" si="76"/>
        <v>202.94871718235731</v>
      </c>
      <c r="AO77">
        <f t="shared" ca="1" si="76"/>
        <v>202.57190144759434</v>
      </c>
      <c r="AP77">
        <f t="shared" ca="1" si="76"/>
        <v>203.39241312680824</v>
      </c>
      <c r="AQ77">
        <f t="shared" ca="1" si="76"/>
        <v>202.28412902974557</v>
      </c>
      <c r="AR77">
        <f t="shared" ca="1" si="76"/>
        <v>197.61305237313769</v>
      </c>
      <c r="AS77">
        <f t="shared" ca="1" si="76"/>
        <v>204.00888141185547</v>
      </c>
      <c r="AT77">
        <f t="shared" ca="1" si="76"/>
        <v>200.7022256639614</v>
      </c>
      <c r="AU77">
        <f t="shared" ca="1" si="76"/>
        <v>194.95467478425593</v>
      </c>
      <c r="AV77">
        <f t="shared" ca="1" si="76"/>
        <v>197.10316913765516</v>
      </c>
      <c r="AW77">
        <f t="shared" ca="1" si="76"/>
        <v>190.16469513902868</v>
      </c>
      <c r="AX77">
        <f t="shared" ca="1" si="76"/>
        <v>198.03991790548596</v>
      </c>
      <c r="AY77">
        <f t="shared" ca="1" si="76"/>
        <v>194.69968784805621</v>
      </c>
      <c r="AZ77">
        <f t="shared" ca="1" si="76"/>
        <v>188.646635320857</v>
      </c>
      <c r="BA77">
        <f t="shared" ca="1" si="76"/>
        <v>191.13367894305756</v>
      </c>
      <c r="BB77">
        <f t="shared" ca="1" si="76"/>
        <v>200.94884355071736</v>
      </c>
      <c r="BC77">
        <f t="shared" ca="1" si="76"/>
        <v>205.44841913991044</v>
      </c>
      <c r="BD77">
        <f t="shared" ca="1" si="76"/>
        <v>203.26249211497131</v>
      </c>
      <c r="BE77">
        <f t="shared" ca="1" si="76"/>
        <v>200.31139485364383</v>
      </c>
      <c r="BF77">
        <f t="shared" ca="1" si="76"/>
        <v>208.54155094586685</v>
      </c>
      <c r="BG77">
        <f t="shared" ca="1" si="76"/>
        <v>214.76261615803418</v>
      </c>
      <c r="BH77">
        <f t="shared" ca="1" si="76"/>
        <v>215.8306260657609</v>
      </c>
      <c r="BI77">
        <f t="shared" ca="1" si="76"/>
        <v>216.28386438614748</v>
      </c>
      <c r="BJ77">
        <f t="shared" ca="1" si="76"/>
        <v>214.28545034300961</v>
      </c>
      <c r="BK77">
        <f t="shared" ca="1" si="76"/>
        <v>213.70628227427204</v>
      </c>
      <c r="BL77">
        <f t="shared" ca="1" si="76"/>
        <v>215.20622088392986</v>
      </c>
      <c r="BM77">
        <f t="shared" ca="1" si="76"/>
        <v>207.75413685304105</v>
      </c>
      <c r="BN77">
        <f t="shared" ca="1" si="76"/>
        <v>208.11264235786209</v>
      </c>
      <c r="BO77">
        <f t="shared" ca="1" si="76"/>
        <v>206.1744890408564</v>
      </c>
      <c r="BP77" s="12">
        <f t="shared" ca="1" si="68"/>
        <v>11.1744890408564</v>
      </c>
    </row>
    <row r="78" spans="7:68" x14ac:dyDescent="0.35">
      <c r="G78">
        <v>190.26</v>
      </c>
      <c r="H78">
        <f t="shared" ref="H78:BO78" ca="1" si="77">G78*(1+$C$4*$C$6+$C$5*SQRT($C$6)*_xlfn.NORM.S.INV(RAND()))</f>
        <v>190.83540552038031</v>
      </c>
      <c r="I78">
        <f t="shared" ca="1" si="77"/>
        <v>191.57454519612236</v>
      </c>
      <c r="J78">
        <f t="shared" ca="1" si="77"/>
        <v>194.6673418113246</v>
      </c>
      <c r="K78">
        <f t="shared" ca="1" si="77"/>
        <v>191.17535070059103</v>
      </c>
      <c r="L78">
        <f t="shared" ca="1" si="77"/>
        <v>188.3484055843422</v>
      </c>
      <c r="M78">
        <f t="shared" ca="1" si="77"/>
        <v>185.24502752561997</v>
      </c>
      <c r="N78">
        <f t="shared" ca="1" si="77"/>
        <v>190.22849598288758</v>
      </c>
      <c r="O78">
        <f t="shared" ca="1" si="77"/>
        <v>191.95433807385442</v>
      </c>
      <c r="P78">
        <f t="shared" ca="1" si="77"/>
        <v>193.41099243811422</v>
      </c>
      <c r="Q78">
        <f t="shared" ca="1" si="77"/>
        <v>191.2554008451732</v>
      </c>
      <c r="R78">
        <f t="shared" ca="1" si="77"/>
        <v>192.66355010780256</v>
      </c>
      <c r="S78">
        <f t="shared" ca="1" si="77"/>
        <v>194.4659573451753</v>
      </c>
      <c r="T78">
        <f t="shared" ca="1" si="77"/>
        <v>195.31438661035199</v>
      </c>
      <c r="U78">
        <f t="shared" ca="1" si="77"/>
        <v>194.63144415873106</v>
      </c>
      <c r="V78">
        <f t="shared" ca="1" si="77"/>
        <v>192.08138027527977</v>
      </c>
      <c r="W78">
        <f t="shared" ca="1" si="77"/>
        <v>191.27432622948459</v>
      </c>
      <c r="X78">
        <f t="shared" ca="1" si="77"/>
        <v>189.63592243107814</v>
      </c>
      <c r="Y78">
        <f t="shared" ca="1" si="77"/>
        <v>187.85631300238816</v>
      </c>
      <c r="Z78">
        <f t="shared" ca="1" si="77"/>
        <v>191.0338078652955</v>
      </c>
      <c r="AA78">
        <f t="shared" ca="1" si="77"/>
        <v>186.62459868948923</v>
      </c>
      <c r="AB78">
        <f t="shared" ca="1" si="77"/>
        <v>187.41457194384867</v>
      </c>
      <c r="AC78">
        <f t="shared" ca="1" si="77"/>
        <v>184.34877777273266</v>
      </c>
      <c r="AD78">
        <f t="shared" ca="1" si="77"/>
        <v>182.29865589413023</v>
      </c>
      <c r="AE78">
        <f t="shared" ca="1" si="77"/>
        <v>181.74992765730065</v>
      </c>
      <c r="AF78">
        <f t="shared" ca="1" si="77"/>
        <v>181.5824315426859</v>
      </c>
      <c r="AG78">
        <f t="shared" ca="1" si="77"/>
        <v>181.52795534732738</v>
      </c>
      <c r="AH78">
        <f t="shared" ca="1" si="77"/>
        <v>182.1239857222578</v>
      </c>
      <c r="AI78">
        <f t="shared" ca="1" si="77"/>
        <v>187.04828382290134</v>
      </c>
      <c r="AJ78">
        <f t="shared" ca="1" si="77"/>
        <v>183.4205604651041</v>
      </c>
      <c r="AK78">
        <f t="shared" ca="1" si="77"/>
        <v>195.14390099775872</v>
      </c>
      <c r="AL78">
        <f t="shared" ca="1" si="77"/>
        <v>197.32309599056589</v>
      </c>
      <c r="AM78">
        <f t="shared" ca="1" si="77"/>
        <v>197.68306547137962</v>
      </c>
      <c r="AN78">
        <f t="shared" ca="1" si="77"/>
        <v>188.38634827365206</v>
      </c>
      <c r="AO78">
        <f t="shared" ca="1" si="77"/>
        <v>186.90011609726025</v>
      </c>
      <c r="AP78">
        <f t="shared" ca="1" si="77"/>
        <v>185.86375074737938</v>
      </c>
      <c r="AQ78">
        <f t="shared" ca="1" si="77"/>
        <v>187.05681214593079</v>
      </c>
      <c r="AR78">
        <f t="shared" ca="1" si="77"/>
        <v>182.80827508835657</v>
      </c>
      <c r="AS78">
        <f t="shared" ca="1" si="77"/>
        <v>187.40033152207059</v>
      </c>
      <c r="AT78">
        <f t="shared" ca="1" si="77"/>
        <v>192.48062590483585</v>
      </c>
      <c r="AU78">
        <f t="shared" ca="1" si="77"/>
        <v>196.30493378117222</v>
      </c>
      <c r="AV78">
        <f t="shared" ca="1" si="77"/>
        <v>182.74012235191273</v>
      </c>
      <c r="AW78">
        <f t="shared" ca="1" si="77"/>
        <v>186.24765054338377</v>
      </c>
      <c r="AX78">
        <f t="shared" ca="1" si="77"/>
        <v>184.67340582753334</v>
      </c>
      <c r="AY78">
        <f t="shared" ca="1" si="77"/>
        <v>184.05955926755107</v>
      </c>
      <c r="AZ78">
        <f t="shared" ca="1" si="77"/>
        <v>184.24233756251161</v>
      </c>
      <c r="BA78">
        <f t="shared" ca="1" si="77"/>
        <v>185.73771504068577</v>
      </c>
      <c r="BB78">
        <f t="shared" ca="1" si="77"/>
        <v>187.49725228557134</v>
      </c>
      <c r="BC78">
        <f t="shared" ca="1" si="77"/>
        <v>185.23971688604053</v>
      </c>
      <c r="BD78">
        <f t="shared" ca="1" si="77"/>
        <v>182.73286625754182</v>
      </c>
      <c r="BE78">
        <f t="shared" ca="1" si="77"/>
        <v>182.3085740980255</v>
      </c>
      <c r="BF78">
        <f t="shared" ca="1" si="77"/>
        <v>179.14770278357619</v>
      </c>
      <c r="BG78">
        <f t="shared" ca="1" si="77"/>
        <v>179.09183452745887</v>
      </c>
      <c r="BH78">
        <f t="shared" ca="1" si="77"/>
        <v>177.97664728852106</v>
      </c>
      <c r="BI78">
        <f t="shared" ca="1" si="77"/>
        <v>177.68700741008576</v>
      </c>
      <c r="BJ78">
        <f t="shared" ca="1" si="77"/>
        <v>176.0281746352486</v>
      </c>
      <c r="BK78">
        <f t="shared" ca="1" si="77"/>
        <v>187.4345092864146</v>
      </c>
      <c r="BL78">
        <f t="shared" ca="1" si="77"/>
        <v>184.60179389410442</v>
      </c>
      <c r="BM78">
        <f t="shared" ca="1" si="77"/>
        <v>182.81100283997588</v>
      </c>
      <c r="BN78">
        <f t="shared" ca="1" si="77"/>
        <v>185.05645629986225</v>
      </c>
      <c r="BO78">
        <f t="shared" ca="1" si="77"/>
        <v>184.48765958775925</v>
      </c>
      <c r="BP78" s="12">
        <f t="shared" ca="1" si="68"/>
        <v>0</v>
      </c>
    </row>
    <row r="79" spans="7:68" x14ac:dyDescent="0.35">
      <c r="G79">
        <v>190.26</v>
      </c>
      <c r="H79">
        <f t="shared" ref="H79:BO79" ca="1" si="78">G79*(1+$C$4*$C$6+$C$5*SQRT($C$6)*_xlfn.NORM.S.INV(RAND()))</f>
        <v>195.00440706415881</v>
      </c>
      <c r="I79">
        <f t="shared" ca="1" si="78"/>
        <v>194.73994878415667</v>
      </c>
      <c r="J79">
        <f t="shared" ca="1" si="78"/>
        <v>196.33440065911844</v>
      </c>
      <c r="K79">
        <f t="shared" ca="1" si="78"/>
        <v>206.32113348725815</v>
      </c>
      <c r="L79">
        <f t="shared" ca="1" si="78"/>
        <v>208.2806311776155</v>
      </c>
      <c r="M79">
        <f t="shared" ca="1" si="78"/>
        <v>208.89029497272779</v>
      </c>
      <c r="N79">
        <f t="shared" ca="1" si="78"/>
        <v>213.532358026666</v>
      </c>
      <c r="O79">
        <f t="shared" ca="1" si="78"/>
        <v>210.83313035875722</v>
      </c>
      <c r="P79">
        <f t="shared" ca="1" si="78"/>
        <v>203.78445725069528</v>
      </c>
      <c r="Q79">
        <f t="shared" ca="1" si="78"/>
        <v>204.14767027805135</v>
      </c>
      <c r="R79">
        <f t="shared" ca="1" si="78"/>
        <v>202.11800950267994</v>
      </c>
      <c r="S79">
        <f t="shared" ca="1" si="78"/>
        <v>206.85227746728839</v>
      </c>
      <c r="T79">
        <f t="shared" ca="1" si="78"/>
        <v>205.33348218163445</v>
      </c>
      <c r="U79">
        <f t="shared" ca="1" si="78"/>
        <v>202.89119777174872</v>
      </c>
      <c r="V79">
        <f t="shared" ca="1" si="78"/>
        <v>206.94838690474523</v>
      </c>
      <c r="W79">
        <f t="shared" ca="1" si="78"/>
        <v>208.58322581218289</v>
      </c>
      <c r="X79">
        <f t="shared" ca="1" si="78"/>
        <v>204.7389242144047</v>
      </c>
      <c r="Y79">
        <f t="shared" ca="1" si="78"/>
        <v>196.37231091115206</v>
      </c>
      <c r="Z79">
        <f t="shared" ca="1" si="78"/>
        <v>201.19730388626482</v>
      </c>
      <c r="AA79">
        <f t="shared" ca="1" si="78"/>
        <v>205.59403130393824</v>
      </c>
      <c r="AB79">
        <f t="shared" ca="1" si="78"/>
        <v>203.86992779490825</v>
      </c>
      <c r="AC79">
        <f t="shared" ca="1" si="78"/>
        <v>207.50397092715644</v>
      </c>
      <c r="AD79">
        <f t="shared" ca="1" si="78"/>
        <v>207.74644881516511</v>
      </c>
      <c r="AE79">
        <f t="shared" ca="1" si="78"/>
        <v>199.64470509148157</v>
      </c>
      <c r="AF79">
        <f t="shared" ca="1" si="78"/>
        <v>198.3465356920012</v>
      </c>
      <c r="AG79">
        <f t="shared" ca="1" si="78"/>
        <v>190.9329426321415</v>
      </c>
      <c r="AH79">
        <f t="shared" ca="1" si="78"/>
        <v>192.95978743605448</v>
      </c>
      <c r="AI79">
        <f t="shared" ca="1" si="78"/>
        <v>190.60960186240854</v>
      </c>
      <c r="AJ79">
        <f t="shared" ca="1" si="78"/>
        <v>189.87263723040053</v>
      </c>
      <c r="AK79">
        <f t="shared" ca="1" si="78"/>
        <v>189.57236514531695</v>
      </c>
      <c r="AL79">
        <f t="shared" ca="1" si="78"/>
        <v>190.65214244043736</v>
      </c>
      <c r="AM79">
        <f t="shared" ca="1" si="78"/>
        <v>193.54587023458561</v>
      </c>
      <c r="AN79">
        <f t="shared" ca="1" si="78"/>
        <v>188.40880317382067</v>
      </c>
      <c r="AO79">
        <f t="shared" ca="1" si="78"/>
        <v>187.87253178182979</v>
      </c>
      <c r="AP79">
        <f t="shared" ca="1" si="78"/>
        <v>183.99335557212393</v>
      </c>
      <c r="AQ79">
        <f t="shared" ca="1" si="78"/>
        <v>185.70550565058736</v>
      </c>
      <c r="AR79">
        <f t="shared" ca="1" si="78"/>
        <v>179.72576349824328</v>
      </c>
      <c r="AS79">
        <f t="shared" ca="1" si="78"/>
        <v>181.44364437259443</v>
      </c>
      <c r="AT79">
        <f t="shared" ca="1" si="78"/>
        <v>183.92600097810163</v>
      </c>
      <c r="AU79">
        <f t="shared" ca="1" si="78"/>
        <v>189.28403396009466</v>
      </c>
      <c r="AV79">
        <f t="shared" ca="1" si="78"/>
        <v>187.19336925822628</v>
      </c>
      <c r="AW79">
        <f t="shared" ca="1" si="78"/>
        <v>179.87394093971665</v>
      </c>
      <c r="AX79">
        <f t="shared" ca="1" si="78"/>
        <v>181.50185161866148</v>
      </c>
      <c r="AY79">
        <f t="shared" ca="1" si="78"/>
        <v>176.86628333927302</v>
      </c>
      <c r="AZ79">
        <f t="shared" ca="1" si="78"/>
        <v>176.00966256784977</v>
      </c>
      <c r="BA79">
        <f t="shared" ca="1" si="78"/>
        <v>176.10247775626223</v>
      </c>
      <c r="BB79">
        <f t="shared" ca="1" si="78"/>
        <v>176.68778124621332</v>
      </c>
      <c r="BC79">
        <f t="shared" ca="1" si="78"/>
        <v>177.68775275179974</v>
      </c>
      <c r="BD79">
        <f t="shared" ca="1" si="78"/>
        <v>175.80848854733765</v>
      </c>
      <c r="BE79">
        <f t="shared" ca="1" si="78"/>
        <v>171.105693457722</v>
      </c>
      <c r="BF79">
        <f t="shared" ca="1" si="78"/>
        <v>167.1026624625614</v>
      </c>
      <c r="BG79">
        <f t="shared" ca="1" si="78"/>
        <v>165.81684195613047</v>
      </c>
      <c r="BH79">
        <f t="shared" ca="1" si="78"/>
        <v>166.31177462878546</v>
      </c>
      <c r="BI79">
        <f t="shared" ca="1" si="78"/>
        <v>162.68425447723735</v>
      </c>
      <c r="BJ79">
        <f t="shared" ca="1" si="78"/>
        <v>161.43392103585057</v>
      </c>
      <c r="BK79">
        <f t="shared" ca="1" si="78"/>
        <v>161.70714052091446</v>
      </c>
      <c r="BL79">
        <f t="shared" ca="1" si="78"/>
        <v>164.21543679664305</v>
      </c>
      <c r="BM79">
        <f t="shared" ca="1" si="78"/>
        <v>163.53738891453398</v>
      </c>
      <c r="BN79">
        <f t="shared" ca="1" si="78"/>
        <v>165.77353588511454</v>
      </c>
      <c r="BO79">
        <f t="shared" ca="1" si="78"/>
        <v>169.74545993055088</v>
      </c>
      <c r="BP79" s="12">
        <f t="shared" ca="1" si="68"/>
        <v>0</v>
      </c>
    </row>
    <row r="80" spans="7:68" x14ac:dyDescent="0.35">
      <c r="G80">
        <v>190.26</v>
      </c>
      <c r="H80">
        <f t="shared" ref="H80:BO80" ca="1" si="79">G80*(1+$C$4*$C$6+$C$5*SQRT($C$6)*_xlfn.NORM.S.INV(RAND()))</f>
        <v>193.79071608188806</v>
      </c>
      <c r="I80">
        <f t="shared" ca="1" si="79"/>
        <v>192.07029798613104</v>
      </c>
      <c r="J80">
        <f t="shared" ca="1" si="79"/>
        <v>191.00689420488294</v>
      </c>
      <c r="K80">
        <f t="shared" ca="1" si="79"/>
        <v>182.64975917429098</v>
      </c>
      <c r="L80">
        <f t="shared" ca="1" si="79"/>
        <v>180.48308003680262</v>
      </c>
      <c r="M80">
        <f t="shared" ca="1" si="79"/>
        <v>183.50486092903776</v>
      </c>
      <c r="N80">
        <f t="shared" ca="1" si="79"/>
        <v>181.82776771294712</v>
      </c>
      <c r="O80">
        <f t="shared" ca="1" si="79"/>
        <v>173.56999892762562</v>
      </c>
      <c r="P80">
        <f t="shared" ca="1" si="79"/>
        <v>171.61843534035563</v>
      </c>
      <c r="Q80">
        <f t="shared" ca="1" si="79"/>
        <v>167.50257108903753</v>
      </c>
      <c r="R80">
        <f t="shared" ca="1" si="79"/>
        <v>170.95871334599545</v>
      </c>
      <c r="S80">
        <f t="shared" ca="1" si="79"/>
        <v>166.96938681386337</v>
      </c>
      <c r="T80">
        <f t="shared" ca="1" si="79"/>
        <v>169.20873498196849</v>
      </c>
      <c r="U80">
        <f t="shared" ca="1" si="79"/>
        <v>165.41153263076072</v>
      </c>
      <c r="V80">
        <f t="shared" ca="1" si="79"/>
        <v>166.30482627247963</v>
      </c>
      <c r="W80">
        <f t="shared" ca="1" si="79"/>
        <v>171.17870470095147</v>
      </c>
      <c r="X80">
        <f t="shared" ca="1" si="79"/>
        <v>175.57275243985015</v>
      </c>
      <c r="Y80">
        <f t="shared" ca="1" si="79"/>
        <v>178.41181064770961</v>
      </c>
      <c r="Z80">
        <f t="shared" ca="1" si="79"/>
        <v>180.00602268554965</v>
      </c>
      <c r="AA80">
        <f t="shared" ca="1" si="79"/>
        <v>180.70659265912707</v>
      </c>
      <c r="AB80">
        <f t="shared" ca="1" si="79"/>
        <v>179.36664728980566</v>
      </c>
      <c r="AC80">
        <f t="shared" ca="1" si="79"/>
        <v>186.44698081872204</v>
      </c>
      <c r="AD80">
        <f t="shared" ca="1" si="79"/>
        <v>189.6351798506663</v>
      </c>
      <c r="AE80">
        <f t="shared" ca="1" si="79"/>
        <v>191.86420025976267</v>
      </c>
      <c r="AF80">
        <f t="shared" ca="1" si="79"/>
        <v>187.49206100001635</v>
      </c>
      <c r="AG80">
        <f t="shared" ca="1" si="79"/>
        <v>184.74617402092426</v>
      </c>
      <c r="AH80">
        <f t="shared" ca="1" si="79"/>
        <v>176.79452742441288</v>
      </c>
      <c r="AI80">
        <f t="shared" ca="1" si="79"/>
        <v>180.95854913004919</v>
      </c>
      <c r="AJ80">
        <f t="shared" ca="1" si="79"/>
        <v>177.1129876882969</v>
      </c>
      <c r="AK80">
        <f t="shared" ca="1" si="79"/>
        <v>176.09761720151644</v>
      </c>
      <c r="AL80">
        <f t="shared" ca="1" si="79"/>
        <v>178.02739804574605</v>
      </c>
      <c r="AM80">
        <f t="shared" ca="1" si="79"/>
        <v>180.92004926285895</v>
      </c>
      <c r="AN80">
        <f t="shared" ca="1" si="79"/>
        <v>182.98719955269382</v>
      </c>
      <c r="AO80">
        <f t="shared" ca="1" si="79"/>
        <v>188.81828279524728</v>
      </c>
      <c r="AP80">
        <f t="shared" ca="1" si="79"/>
        <v>186.28048376213016</v>
      </c>
      <c r="AQ80">
        <f t="shared" ca="1" si="79"/>
        <v>190.17713055542993</v>
      </c>
      <c r="AR80">
        <f t="shared" ca="1" si="79"/>
        <v>192.55712069534019</v>
      </c>
      <c r="AS80">
        <f t="shared" ca="1" si="79"/>
        <v>190.56904366787504</v>
      </c>
      <c r="AT80">
        <f t="shared" ca="1" si="79"/>
        <v>190.30129019053339</v>
      </c>
      <c r="AU80">
        <f t="shared" ca="1" si="79"/>
        <v>191.59705355458379</v>
      </c>
      <c r="AV80">
        <f t="shared" ca="1" si="79"/>
        <v>189.28799296888977</v>
      </c>
      <c r="AW80">
        <f t="shared" ca="1" si="79"/>
        <v>192.80461013369421</v>
      </c>
      <c r="AX80">
        <f t="shared" ca="1" si="79"/>
        <v>187.04639513120065</v>
      </c>
      <c r="AY80">
        <f t="shared" ca="1" si="79"/>
        <v>187.35995301778055</v>
      </c>
      <c r="AZ80">
        <f t="shared" ca="1" si="79"/>
        <v>186.40608843990543</v>
      </c>
      <c r="BA80">
        <f t="shared" ca="1" si="79"/>
        <v>182.08151259521728</v>
      </c>
      <c r="BB80">
        <f t="shared" ca="1" si="79"/>
        <v>188.71812964092888</v>
      </c>
      <c r="BC80">
        <f t="shared" ca="1" si="79"/>
        <v>192.16694866066035</v>
      </c>
      <c r="BD80">
        <f t="shared" ca="1" si="79"/>
        <v>191.18395393754918</v>
      </c>
      <c r="BE80">
        <f t="shared" ca="1" si="79"/>
        <v>197.02493739706907</v>
      </c>
      <c r="BF80">
        <f t="shared" ca="1" si="79"/>
        <v>191.7664276658567</v>
      </c>
      <c r="BG80">
        <f t="shared" ca="1" si="79"/>
        <v>185.05981935012363</v>
      </c>
      <c r="BH80">
        <f t="shared" ca="1" si="79"/>
        <v>185.3988354327839</v>
      </c>
      <c r="BI80">
        <f t="shared" ca="1" si="79"/>
        <v>183.40131177399411</v>
      </c>
      <c r="BJ80">
        <f t="shared" ca="1" si="79"/>
        <v>178.51414080824847</v>
      </c>
      <c r="BK80">
        <f t="shared" ca="1" si="79"/>
        <v>177.81243510368583</v>
      </c>
      <c r="BL80">
        <f t="shared" ca="1" si="79"/>
        <v>180.19695935790031</v>
      </c>
      <c r="BM80">
        <f t="shared" ca="1" si="79"/>
        <v>180.78682379426928</v>
      </c>
      <c r="BN80">
        <f t="shared" ca="1" si="79"/>
        <v>184.73735504634197</v>
      </c>
      <c r="BO80">
        <f t="shared" ca="1" si="79"/>
        <v>182.20716591672934</v>
      </c>
      <c r="BP80" s="12">
        <f t="shared" ca="1" si="68"/>
        <v>0</v>
      </c>
    </row>
    <row r="81" spans="7:68" x14ac:dyDescent="0.35">
      <c r="G81">
        <v>190.26</v>
      </c>
      <c r="H81">
        <f t="shared" ref="H81:BO81" ca="1" si="80">G81*(1+$C$4*$C$6+$C$5*SQRT($C$6)*_xlfn.NORM.S.INV(RAND()))</f>
        <v>186.04732550729869</v>
      </c>
      <c r="I81">
        <f t="shared" ca="1" si="80"/>
        <v>186.42851745545852</v>
      </c>
      <c r="J81">
        <f t="shared" ca="1" si="80"/>
        <v>186.0086851448421</v>
      </c>
      <c r="K81">
        <f t="shared" ca="1" si="80"/>
        <v>190.6275135337489</v>
      </c>
      <c r="L81">
        <f t="shared" ca="1" si="80"/>
        <v>187.51415192515108</v>
      </c>
      <c r="M81">
        <f t="shared" ca="1" si="80"/>
        <v>188.7586379781319</v>
      </c>
      <c r="N81">
        <f t="shared" ca="1" si="80"/>
        <v>185.67082990568125</v>
      </c>
      <c r="O81">
        <f t="shared" ca="1" si="80"/>
        <v>184.18130059911906</v>
      </c>
      <c r="P81">
        <f t="shared" ca="1" si="80"/>
        <v>179.2027814003695</v>
      </c>
      <c r="Q81">
        <f t="shared" ca="1" si="80"/>
        <v>177.94116631781043</v>
      </c>
      <c r="R81">
        <f t="shared" ca="1" si="80"/>
        <v>181.32143434010024</v>
      </c>
      <c r="S81">
        <f t="shared" ca="1" si="80"/>
        <v>181.6692377751242</v>
      </c>
      <c r="T81">
        <f t="shared" ca="1" si="80"/>
        <v>175.58912494418678</v>
      </c>
      <c r="U81">
        <f t="shared" ca="1" si="80"/>
        <v>171.72428020155488</v>
      </c>
      <c r="V81">
        <f t="shared" ca="1" si="80"/>
        <v>165.40936129236746</v>
      </c>
      <c r="W81">
        <f t="shared" ca="1" si="80"/>
        <v>165.79144439641018</v>
      </c>
      <c r="X81">
        <f t="shared" ca="1" si="80"/>
        <v>171.78637561056235</v>
      </c>
      <c r="Y81">
        <f t="shared" ca="1" si="80"/>
        <v>166.98052261396131</v>
      </c>
      <c r="Z81">
        <f t="shared" ca="1" si="80"/>
        <v>165.33712827105725</v>
      </c>
      <c r="AA81">
        <f t="shared" ca="1" si="80"/>
        <v>163.7712014158231</v>
      </c>
      <c r="AB81">
        <f t="shared" ca="1" si="80"/>
        <v>162.50338100105091</v>
      </c>
      <c r="AC81">
        <f t="shared" ca="1" si="80"/>
        <v>161.25913095176418</v>
      </c>
      <c r="AD81">
        <f t="shared" ca="1" si="80"/>
        <v>156.26768896574885</v>
      </c>
      <c r="AE81">
        <f t="shared" ca="1" si="80"/>
        <v>151.59982422924352</v>
      </c>
      <c r="AF81">
        <f t="shared" ca="1" si="80"/>
        <v>151.91145965397243</v>
      </c>
      <c r="AG81">
        <f t="shared" ca="1" si="80"/>
        <v>148.89092107494417</v>
      </c>
      <c r="AH81">
        <f t="shared" ca="1" si="80"/>
        <v>152.12822043900573</v>
      </c>
      <c r="AI81">
        <f t="shared" ca="1" si="80"/>
        <v>148.53274537107941</v>
      </c>
      <c r="AJ81">
        <f t="shared" ca="1" si="80"/>
        <v>147.46019761787048</v>
      </c>
      <c r="AK81">
        <f t="shared" ca="1" si="80"/>
        <v>145.50417976915958</v>
      </c>
      <c r="AL81">
        <f t="shared" ca="1" si="80"/>
        <v>147.18705135400134</v>
      </c>
      <c r="AM81">
        <f t="shared" ca="1" si="80"/>
        <v>146.48427293978233</v>
      </c>
      <c r="AN81">
        <f t="shared" ca="1" si="80"/>
        <v>146.21194466420891</v>
      </c>
      <c r="AO81">
        <f t="shared" ca="1" si="80"/>
        <v>140.56843693373131</v>
      </c>
      <c r="AP81">
        <f t="shared" ca="1" si="80"/>
        <v>142.73122333327009</v>
      </c>
      <c r="AQ81">
        <f t="shared" ca="1" si="80"/>
        <v>142.06112808734329</v>
      </c>
      <c r="AR81">
        <f t="shared" ca="1" si="80"/>
        <v>143.21475988821078</v>
      </c>
      <c r="AS81">
        <f t="shared" ca="1" si="80"/>
        <v>142.91107672812637</v>
      </c>
      <c r="AT81">
        <f t="shared" ca="1" si="80"/>
        <v>140.03441084666574</v>
      </c>
      <c r="AU81">
        <f t="shared" ca="1" si="80"/>
        <v>141.18395029346794</v>
      </c>
      <c r="AV81">
        <f t="shared" ca="1" si="80"/>
        <v>140.60453644291653</v>
      </c>
      <c r="AW81">
        <f t="shared" ca="1" si="80"/>
        <v>140.81284696967083</v>
      </c>
      <c r="AX81">
        <f t="shared" ca="1" si="80"/>
        <v>139.66991564337241</v>
      </c>
      <c r="AY81">
        <f t="shared" ca="1" si="80"/>
        <v>139.56711097095859</v>
      </c>
      <c r="AZ81">
        <f t="shared" ca="1" si="80"/>
        <v>143.31015743440648</v>
      </c>
      <c r="BA81">
        <f t="shared" ca="1" si="80"/>
        <v>145.59456690926348</v>
      </c>
      <c r="BB81">
        <f t="shared" ca="1" si="80"/>
        <v>145.28160994907765</v>
      </c>
      <c r="BC81">
        <f t="shared" ca="1" si="80"/>
        <v>140.34683829199412</v>
      </c>
      <c r="BD81">
        <f t="shared" ca="1" si="80"/>
        <v>139.43499523352466</v>
      </c>
      <c r="BE81">
        <f t="shared" ca="1" si="80"/>
        <v>138.0898810505991</v>
      </c>
      <c r="BF81">
        <f t="shared" ca="1" si="80"/>
        <v>137.15984714294677</v>
      </c>
      <c r="BG81">
        <f t="shared" ca="1" si="80"/>
        <v>140.35290402499615</v>
      </c>
      <c r="BH81">
        <f t="shared" ca="1" si="80"/>
        <v>140.30304576362929</v>
      </c>
      <c r="BI81">
        <f t="shared" ca="1" si="80"/>
        <v>138.84844581052093</v>
      </c>
      <c r="BJ81">
        <f t="shared" ca="1" si="80"/>
        <v>135.72222871236741</v>
      </c>
      <c r="BK81">
        <f t="shared" ca="1" si="80"/>
        <v>138.39496050953522</v>
      </c>
      <c r="BL81">
        <f t="shared" ca="1" si="80"/>
        <v>139.00653130488627</v>
      </c>
      <c r="BM81">
        <f t="shared" ca="1" si="80"/>
        <v>137.26061236779285</v>
      </c>
      <c r="BN81">
        <f t="shared" ca="1" si="80"/>
        <v>134.58992660265247</v>
      </c>
      <c r="BO81">
        <f t="shared" ca="1" si="80"/>
        <v>136.16348907043584</v>
      </c>
      <c r="BP81" s="12">
        <f t="shared" ca="1" si="68"/>
        <v>0</v>
      </c>
    </row>
    <row r="82" spans="7:68" x14ac:dyDescent="0.35">
      <c r="G82">
        <v>190.26</v>
      </c>
      <c r="H82">
        <f t="shared" ref="H82:BO82" ca="1" si="81">G82*(1+$C$4*$C$6+$C$5*SQRT($C$6)*_xlfn.NORM.S.INV(RAND()))</f>
        <v>186.74928909323296</v>
      </c>
      <c r="I82">
        <f t="shared" ca="1" si="81"/>
        <v>188.58268935462459</v>
      </c>
      <c r="J82">
        <f t="shared" ca="1" si="81"/>
        <v>192.07986136094135</v>
      </c>
      <c r="K82">
        <f t="shared" ca="1" si="81"/>
        <v>200.20788116053092</v>
      </c>
      <c r="L82">
        <f t="shared" ca="1" si="81"/>
        <v>205.01786338015603</v>
      </c>
      <c r="M82">
        <f t="shared" ca="1" si="81"/>
        <v>202.28766991245902</v>
      </c>
      <c r="N82">
        <f t="shared" ca="1" si="81"/>
        <v>202.30064001272342</v>
      </c>
      <c r="O82">
        <f t="shared" ca="1" si="81"/>
        <v>203.60507889120427</v>
      </c>
      <c r="P82">
        <f t="shared" ca="1" si="81"/>
        <v>202.84013535256747</v>
      </c>
      <c r="Q82">
        <f t="shared" ca="1" si="81"/>
        <v>202.39990906740545</v>
      </c>
      <c r="R82">
        <f t="shared" ca="1" si="81"/>
        <v>203.79971305138335</v>
      </c>
      <c r="S82">
        <f t="shared" ca="1" si="81"/>
        <v>199.61126477652954</v>
      </c>
      <c r="T82">
        <f t="shared" ca="1" si="81"/>
        <v>202.68571340905251</v>
      </c>
      <c r="U82">
        <f t="shared" ca="1" si="81"/>
        <v>204.79403102192032</v>
      </c>
      <c r="V82">
        <f t="shared" ca="1" si="81"/>
        <v>203.75806582492311</v>
      </c>
      <c r="W82">
        <f t="shared" ca="1" si="81"/>
        <v>206.6765094934066</v>
      </c>
      <c r="X82">
        <f t="shared" ca="1" si="81"/>
        <v>206.07353082349206</v>
      </c>
      <c r="Y82">
        <f t="shared" ca="1" si="81"/>
        <v>204.08143545135957</v>
      </c>
      <c r="Z82">
        <f t="shared" ca="1" si="81"/>
        <v>206.82146246850172</v>
      </c>
      <c r="AA82">
        <f t="shared" ca="1" si="81"/>
        <v>207.90046891393703</v>
      </c>
      <c r="AB82">
        <f t="shared" ca="1" si="81"/>
        <v>211.68746326295548</v>
      </c>
      <c r="AC82">
        <f t="shared" ca="1" si="81"/>
        <v>212.59253501621615</v>
      </c>
      <c r="AD82">
        <f t="shared" ca="1" si="81"/>
        <v>206.5649645367418</v>
      </c>
      <c r="AE82">
        <f t="shared" ca="1" si="81"/>
        <v>211.84930381355966</v>
      </c>
      <c r="AF82">
        <f t="shared" ca="1" si="81"/>
        <v>209.92728470538009</v>
      </c>
      <c r="AG82">
        <f t="shared" ca="1" si="81"/>
        <v>202.25363457323664</v>
      </c>
      <c r="AH82">
        <f t="shared" ca="1" si="81"/>
        <v>195.42988126158284</v>
      </c>
      <c r="AI82">
        <f t="shared" ca="1" si="81"/>
        <v>195.75348757954464</v>
      </c>
      <c r="AJ82">
        <f t="shared" ca="1" si="81"/>
        <v>195.3482909301089</v>
      </c>
      <c r="AK82">
        <f t="shared" ca="1" si="81"/>
        <v>191.82581266060643</v>
      </c>
      <c r="AL82">
        <f t="shared" ca="1" si="81"/>
        <v>196.46472743529694</v>
      </c>
      <c r="AM82">
        <f t="shared" ca="1" si="81"/>
        <v>197.47792569905423</v>
      </c>
      <c r="AN82">
        <f t="shared" ca="1" si="81"/>
        <v>193.96782274211523</v>
      </c>
      <c r="AO82">
        <f t="shared" ca="1" si="81"/>
        <v>187.79489993518501</v>
      </c>
      <c r="AP82">
        <f t="shared" ca="1" si="81"/>
        <v>192.74209800384597</v>
      </c>
      <c r="AQ82">
        <f t="shared" ca="1" si="81"/>
        <v>190.55333010119963</v>
      </c>
      <c r="AR82">
        <f t="shared" ca="1" si="81"/>
        <v>191.4677040337105</v>
      </c>
      <c r="AS82">
        <f t="shared" ca="1" si="81"/>
        <v>187.5215965737126</v>
      </c>
      <c r="AT82">
        <f t="shared" ca="1" si="81"/>
        <v>190.96163234237341</v>
      </c>
      <c r="AU82">
        <f t="shared" ca="1" si="81"/>
        <v>190.24495593266693</v>
      </c>
      <c r="AV82">
        <f t="shared" ca="1" si="81"/>
        <v>192.4914326452577</v>
      </c>
      <c r="AW82">
        <f t="shared" ca="1" si="81"/>
        <v>193.13382830081554</v>
      </c>
      <c r="AX82">
        <f t="shared" ca="1" si="81"/>
        <v>193.35156495703518</v>
      </c>
      <c r="AY82">
        <f t="shared" ca="1" si="81"/>
        <v>188.31272530478964</v>
      </c>
      <c r="AZ82">
        <f t="shared" ca="1" si="81"/>
        <v>182.48584275692426</v>
      </c>
      <c r="BA82">
        <f t="shared" ca="1" si="81"/>
        <v>181.08449266724611</v>
      </c>
      <c r="BB82">
        <f t="shared" ca="1" si="81"/>
        <v>183.86719502620073</v>
      </c>
      <c r="BC82">
        <f t="shared" ca="1" si="81"/>
        <v>176.42535854438498</v>
      </c>
      <c r="BD82">
        <f t="shared" ca="1" si="81"/>
        <v>175.49335438733556</v>
      </c>
      <c r="BE82">
        <f t="shared" ca="1" si="81"/>
        <v>176.18324528668052</v>
      </c>
      <c r="BF82">
        <f t="shared" ca="1" si="81"/>
        <v>173.56155783699731</v>
      </c>
      <c r="BG82">
        <f t="shared" ca="1" si="81"/>
        <v>176.60217887274737</v>
      </c>
      <c r="BH82">
        <f t="shared" ca="1" si="81"/>
        <v>175.22643324868247</v>
      </c>
      <c r="BI82">
        <f t="shared" ca="1" si="81"/>
        <v>177.62415698807652</v>
      </c>
      <c r="BJ82">
        <f t="shared" ca="1" si="81"/>
        <v>183.36654002611266</v>
      </c>
      <c r="BK82">
        <f t="shared" ca="1" si="81"/>
        <v>183.24613537522788</v>
      </c>
      <c r="BL82">
        <f t="shared" ca="1" si="81"/>
        <v>181.81110934237682</v>
      </c>
      <c r="BM82">
        <f t="shared" ca="1" si="81"/>
        <v>182.6445096009023</v>
      </c>
      <c r="BN82">
        <f t="shared" ca="1" si="81"/>
        <v>183.20164099957034</v>
      </c>
      <c r="BO82">
        <f t="shared" ca="1" si="81"/>
        <v>184.27545755780309</v>
      </c>
      <c r="BP82" s="12">
        <f t="shared" ca="1" si="68"/>
        <v>0</v>
      </c>
    </row>
    <row r="83" spans="7:68" x14ac:dyDescent="0.35">
      <c r="G83">
        <v>190.26</v>
      </c>
      <c r="H83">
        <f t="shared" ref="H83:BO83" ca="1" si="82">G83*(1+$C$4*$C$6+$C$5*SQRT($C$6)*_xlfn.NORM.S.INV(RAND()))</f>
        <v>190.24631982284006</v>
      </c>
      <c r="I83">
        <f t="shared" ca="1" si="82"/>
        <v>187.0435752367577</v>
      </c>
      <c r="J83">
        <f t="shared" ca="1" si="82"/>
        <v>187.38725555085776</v>
      </c>
      <c r="K83">
        <f t="shared" ca="1" si="82"/>
        <v>191.85695257045467</v>
      </c>
      <c r="L83">
        <f t="shared" ca="1" si="82"/>
        <v>196.07873776129813</v>
      </c>
      <c r="M83">
        <f t="shared" ca="1" si="82"/>
        <v>195.72375794951373</v>
      </c>
      <c r="N83">
        <f t="shared" ca="1" si="82"/>
        <v>192.55051045105586</v>
      </c>
      <c r="O83">
        <f t="shared" ca="1" si="82"/>
        <v>186.0872917219327</v>
      </c>
      <c r="P83">
        <f t="shared" ca="1" si="82"/>
        <v>189.98624146033836</v>
      </c>
      <c r="Q83">
        <f t="shared" ca="1" si="82"/>
        <v>184.74238642194632</v>
      </c>
      <c r="R83">
        <f t="shared" ca="1" si="82"/>
        <v>190.58333481913249</v>
      </c>
      <c r="S83">
        <f t="shared" ca="1" si="82"/>
        <v>187.2376400839245</v>
      </c>
      <c r="T83">
        <f t="shared" ca="1" si="82"/>
        <v>188.92327388925594</v>
      </c>
      <c r="U83">
        <f t="shared" ca="1" si="82"/>
        <v>193.00540241536299</v>
      </c>
      <c r="V83">
        <f t="shared" ca="1" si="82"/>
        <v>187.83363185019678</v>
      </c>
      <c r="W83">
        <f t="shared" ca="1" si="82"/>
        <v>185.93957397968566</v>
      </c>
      <c r="X83">
        <f t="shared" ca="1" si="82"/>
        <v>189.77564047134427</v>
      </c>
      <c r="Y83">
        <f t="shared" ca="1" si="82"/>
        <v>188.64947533484715</v>
      </c>
      <c r="Z83">
        <f t="shared" ca="1" si="82"/>
        <v>181.9470305720568</v>
      </c>
      <c r="AA83">
        <f t="shared" ca="1" si="82"/>
        <v>186.52492502912384</v>
      </c>
      <c r="AB83">
        <f t="shared" ca="1" si="82"/>
        <v>184.19945142673186</v>
      </c>
      <c r="AC83">
        <f t="shared" ca="1" si="82"/>
        <v>182.138385750548</v>
      </c>
      <c r="AD83">
        <f t="shared" ca="1" si="82"/>
        <v>184.72905324296704</v>
      </c>
      <c r="AE83">
        <f t="shared" ca="1" si="82"/>
        <v>188.61482851106211</v>
      </c>
      <c r="AF83">
        <f t="shared" ca="1" si="82"/>
        <v>188.77095426883065</v>
      </c>
      <c r="AG83">
        <f t="shared" ca="1" si="82"/>
        <v>191.65452746947778</v>
      </c>
      <c r="AH83">
        <f t="shared" ca="1" si="82"/>
        <v>186.57508479124652</v>
      </c>
      <c r="AI83">
        <f t="shared" ca="1" si="82"/>
        <v>185.11255452713985</v>
      </c>
      <c r="AJ83">
        <f t="shared" ca="1" si="82"/>
        <v>185.76397085321832</v>
      </c>
      <c r="AK83">
        <f t="shared" ca="1" si="82"/>
        <v>183.7383635580774</v>
      </c>
      <c r="AL83">
        <f t="shared" ca="1" si="82"/>
        <v>187.11040537586535</v>
      </c>
      <c r="AM83">
        <f t="shared" ca="1" si="82"/>
        <v>185.0965374485809</v>
      </c>
      <c r="AN83">
        <f t="shared" ca="1" si="82"/>
        <v>184.35105908798624</v>
      </c>
      <c r="AO83">
        <f t="shared" ca="1" si="82"/>
        <v>180.50680277504139</v>
      </c>
      <c r="AP83">
        <f t="shared" ca="1" si="82"/>
        <v>184.1982337500755</v>
      </c>
      <c r="AQ83">
        <f t="shared" ca="1" si="82"/>
        <v>184.17901655492102</v>
      </c>
      <c r="AR83">
        <f t="shared" ca="1" si="82"/>
        <v>178.60526029071394</v>
      </c>
      <c r="AS83">
        <f t="shared" ca="1" si="82"/>
        <v>182.22440096390017</v>
      </c>
      <c r="AT83">
        <f t="shared" ca="1" si="82"/>
        <v>183.93781694709529</v>
      </c>
      <c r="AU83">
        <f t="shared" ca="1" si="82"/>
        <v>185.21969190339499</v>
      </c>
      <c r="AV83">
        <f t="shared" ca="1" si="82"/>
        <v>189.97911836342661</v>
      </c>
      <c r="AW83">
        <f t="shared" ca="1" si="82"/>
        <v>192.42042314772976</v>
      </c>
      <c r="AX83">
        <f t="shared" ca="1" si="82"/>
        <v>193.20254122687365</v>
      </c>
      <c r="AY83">
        <f t="shared" ca="1" si="82"/>
        <v>187.69427015094581</v>
      </c>
      <c r="AZ83">
        <f t="shared" ca="1" si="82"/>
        <v>182.99691311575998</v>
      </c>
      <c r="BA83">
        <f t="shared" ca="1" si="82"/>
        <v>178.49493286760409</v>
      </c>
      <c r="BB83">
        <f t="shared" ca="1" si="82"/>
        <v>178.47457687972565</v>
      </c>
      <c r="BC83">
        <f t="shared" ca="1" si="82"/>
        <v>174.42117823720102</v>
      </c>
      <c r="BD83">
        <f t="shared" ca="1" si="82"/>
        <v>177.25377975569251</v>
      </c>
      <c r="BE83">
        <f t="shared" ca="1" si="82"/>
        <v>177.81795207977262</v>
      </c>
      <c r="BF83">
        <f t="shared" ca="1" si="82"/>
        <v>178.96889557354905</v>
      </c>
      <c r="BG83">
        <f t="shared" ca="1" si="82"/>
        <v>173.65935574128562</v>
      </c>
      <c r="BH83">
        <f t="shared" ca="1" si="82"/>
        <v>172.10113351366527</v>
      </c>
      <c r="BI83">
        <f t="shared" ca="1" si="82"/>
        <v>177.1903397007712</v>
      </c>
      <c r="BJ83">
        <f t="shared" ca="1" si="82"/>
        <v>172.93432452188617</v>
      </c>
      <c r="BK83">
        <f t="shared" ca="1" si="82"/>
        <v>169.16860069494788</v>
      </c>
      <c r="BL83">
        <f t="shared" ca="1" si="82"/>
        <v>168.42648667624761</v>
      </c>
      <c r="BM83">
        <f t="shared" ca="1" si="82"/>
        <v>168.05445449681471</v>
      </c>
      <c r="BN83">
        <f t="shared" ca="1" si="82"/>
        <v>170.93126710198243</v>
      </c>
      <c r="BO83">
        <f t="shared" ca="1" si="82"/>
        <v>170.11731833614394</v>
      </c>
      <c r="BP83" s="12">
        <f t="shared" ca="1" si="68"/>
        <v>0</v>
      </c>
    </row>
    <row r="84" spans="7:68" x14ac:dyDescent="0.35">
      <c r="G84">
        <v>190.26</v>
      </c>
      <c r="H84">
        <f t="shared" ref="H84:BO84" ca="1" si="83">G84*(1+$C$4*$C$6+$C$5*SQRT($C$6)*_xlfn.NORM.S.INV(RAND()))</f>
        <v>193.7115082123193</v>
      </c>
      <c r="I84">
        <f t="shared" ca="1" si="83"/>
        <v>197.01969492079405</v>
      </c>
      <c r="J84">
        <f t="shared" ca="1" si="83"/>
        <v>195.56782623107904</v>
      </c>
      <c r="K84">
        <f t="shared" ca="1" si="83"/>
        <v>198.83920549543231</v>
      </c>
      <c r="L84">
        <f t="shared" ca="1" si="83"/>
        <v>199.71098634231774</v>
      </c>
      <c r="M84">
        <f t="shared" ca="1" si="83"/>
        <v>197.41867195238009</v>
      </c>
      <c r="N84">
        <f t="shared" ca="1" si="83"/>
        <v>197.69213586963173</v>
      </c>
      <c r="O84">
        <f t="shared" ca="1" si="83"/>
        <v>200.1262094266404</v>
      </c>
      <c r="P84">
        <f t="shared" ca="1" si="83"/>
        <v>193.58253402400595</v>
      </c>
      <c r="Q84">
        <f t="shared" ca="1" si="83"/>
        <v>198.44118463830995</v>
      </c>
      <c r="R84">
        <f t="shared" ca="1" si="83"/>
        <v>191.5996276299102</v>
      </c>
      <c r="S84">
        <f t="shared" ca="1" si="83"/>
        <v>192.51645387335446</v>
      </c>
      <c r="T84">
        <f t="shared" ca="1" si="83"/>
        <v>195.86923983765922</v>
      </c>
      <c r="U84">
        <f t="shared" ca="1" si="83"/>
        <v>199.33668383254869</v>
      </c>
      <c r="V84">
        <f t="shared" ca="1" si="83"/>
        <v>196.62240663774114</v>
      </c>
      <c r="W84">
        <f t="shared" ca="1" si="83"/>
        <v>196.46525114431492</v>
      </c>
      <c r="X84">
        <f t="shared" ca="1" si="83"/>
        <v>197.28695486298344</v>
      </c>
      <c r="Y84">
        <f t="shared" ca="1" si="83"/>
        <v>196.93232496572017</v>
      </c>
      <c r="Z84">
        <f t="shared" ca="1" si="83"/>
        <v>189.29291177962369</v>
      </c>
      <c r="AA84">
        <f t="shared" ca="1" si="83"/>
        <v>190.49371948662647</v>
      </c>
      <c r="AB84">
        <f t="shared" ca="1" si="83"/>
        <v>189.50073190469658</v>
      </c>
      <c r="AC84">
        <f t="shared" ca="1" si="83"/>
        <v>183.22219201458796</v>
      </c>
      <c r="AD84">
        <f t="shared" ca="1" si="83"/>
        <v>184.68334469564778</v>
      </c>
      <c r="AE84">
        <f t="shared" ca="1" si="83"/>
        <v>174.72477415915506</v>
      </c>
      <c r="AF84">
        <f t="shared" ca="1" si="83"/>
        <v>174.40354259295862</v>
      </c>
      <c r="AG84">
        <f t="shared" ca="1" si="83"/>
        <v>176.66555286098043</v>
      </c>
      <c r="AH84">
        <f t="shared" ca="1" si="83"/>
        <v>173.69510467168166</v>
      </c>
      <c r="AI84">
        <f t="shared" ca="1" si="83"/>
        <v>170.89893608415611</v>
      </c>
      <c r="AJ84">
        <f t="shared" ca="1" si="83"/>
        <v>175.64470049954969</v>
      </c>
      <c r="AK84">
        <f t="shared" ca="1" si="83"/>
        <v>181.11284206305621</v>
      </c>
      <c r="AL84">
        <f t="shared" ca="1" si="83"/>
        <v>182.13788225870084</v>
      </c>
      <c r="AM84">
        <f t="shared" ca="1" si="83"/>
        <v>183.08107601995187</v>
      </c>
      <c r="AN84">
        <f t="shared" ca="1" si="83"/>
        <v>183.93302162931562</v>
      </c>
      <c r="AO84">
        <f t="shared" ca="1" si="83"/>
        <v>191.7784667158667</v>
      </c>
      <c r="AP84">
        <f t="shared" ca="1" si="83"/>
        <v>194.51488693742121</v>
      </c>
      <c r="AQ84">
        <f t="shared" ca="1" si="83"/>
        <v>195.47620322625028</v>
      </c>
      <c r="AR84">
        <f t="shared" ca="1" si="83"/>
        <v>196.91621654139749</v>
      </c>
      <c r="AS84">
        <f t="shared" ca="1" si="83"/>
        <v>196.48122550050007</v>
      </c>
      <c r="AT84">
        <f t="shared" ca="1" si="83"/>
        <v>197.39559739859595</v>
      </c>
      <c r="AU84">
        <f t="shared" ca="1" si="83"/>
        <v>200.30621624997997</v>
      </c>
      <c r="AV84">
        <f t="shared" ca="1" si="83"/>
        <v>200.8650903686256</v>
      </c>
      <c r="AW84">
        <f t="shared" ca="1" si="83"/>
        <v>199.0118711272153</v>
      </c>
      <c r="AX84">
        <f t="shared" ca="1" si="83"/>
        <v>199.03810159263301</v>
      </c>
      <c r="AY84">
        <f t="shared" ca="1" si="83"/>
        <v>200.24068945867097</v>
      </c>
      <c r="AZ84">
        <f t="shared" ca="1" si="83"/>
        <v>195.18656861189092</v>
      </c>
      <c r="BA84">
        <f t="shared" ca="1" si="83"/>
        <v>195.68370982047864</v>
      </c>
      <c r="BB84">
        <f t="shared" ca="1" si="83"/>
        <v>197.12195948615641</v>
      </c>
      <c r="BC84">
        <f t="shared" ca="1" si="83"/>
        <v>203.03709740143674</v>
      </c>
      <c r="BD84">
        <f t="shared" ca="1" si="83"/>
        <v>197.11559408070164</v>
      </c>
      <c r="BE84">
        <f t="shared" ca="1" si="83"/>
        <v>192.15661456223773</v>
      </c>
      <c r="BF84">
        <f t="shared" ca="1" si="83"/>
        <v>195.19291617971217</v>
      </c>
      <c r="BG84">
        <f t="shared" ca="1" si="83"/>
        <v>197.05953667742821</v>
      </c>
      <c r="BH84">
        <f t="shared" ca="1" si="83"/>
        <v>195.60693675785561</v>
      </c>
      <c r="BI84">
        <f t="shared" ca="1" si="83"/>
        <v>192.29159996186038</v>
      </c>
      <c r="BJ84">
        <f t="shared" ca="1" si="83"/>
        <v>194.81708994142619</v>
      </c>
      <c r="BK84">
        <f t="shared" ca="1" si="83"/>
        <v>192.76722660826564</v>
      </c>
      <c r="BL84">
        <f t="shared" ca="1" si="83"/>
        <v>194.11736668982158</v>
      </c>
      <c r="BM84">
        <f t="shared" ca="1" si="83"/>
        <v>190.09431901573734</v>
      </c>
      <c r="BN84">
        <f t="shared" ca="1" si="83"/>
        <v>194.58513223223468</v>
      </c>
      <c r="BO84">
        <f t="shared" ca="1" si="83"/>
        <v>199.51732443836781</v>
      </c>
      <c r="BP84" s="12">
        <f t="shared" ca="1" si="68"/>
        <v>4.5173244383678082</v>
      </c>
    </row>
    <row r="85" spans="7:68" x14ac:dyDescent="0.35">
      <c r="G85">
        <v>190.26</v>
      </c>
      <c r="H85">
        <f t="shared" ref="H85:BO85" ca="1" si="84">G85*(1+$C$4*$C$6+$C$5*SQRT($C$6)*_xlfn.NORM.S.INV(RAND()))</f>
        <v>197.75802776320171</v>
      </c>
      <c r="I85">
        <f t="shared" ca="1" si="84"/>
        <v>192.80958588710115</v>
      </c>
      <c r="J85">
        <f t="shared" ca="1" si="84"/>
        <v>183.80426006083053</v>
      </c>
      <c r="K85">
        <f t="shared" ca="1" si="84"/>
        <v>183.66311894331471</v>
      </c>
      <c r="L85">
        <f t="shared" ca="1" si="84"/>
        <v>184.96681880325463</v>
      </c>
      <c r="M85">
        <f t="shared" ca="1" si="84"/>
        <v>185.40658532376261</v>
      </c>
      <c r="N85">
        <f t="shared" ca="1" si="84"/>
        <v>187.06942063361672</v>
      </c>
      <c r="O85">
        <f t="shared" ca="1" si="84"/>
        <v>192.11794579589107</v>
      </c>
      <c r="P85">
        <f t="shared" ca="1" si="84"/>
        <v>190.79326127142897</v>
      </c>
      <c r="Q85">
        <f t="shared" ca="1" si="84"/>
        <v>197.48754001374417</v>
      </c>
      <c r="R85">
        <f t="shared" ca="1" si="84"/>
        <v>200.30570438075381</v>
      </c>
      <c r="S85">
        <f t="shared" ca="1" si="84"/>
        <v>198.48589993674568</v>
      </c>
      <c r="T85">
        <f t="shared" ca="1" si="84"/>
        <v>202.90745971868361</v>
      </c>
      <c r="U85">
        <f t="shared" ca="1" si="84"/>
        <v>204.43547767135149</v>
      </c>
      <c r="V85">
        <f t="shared" ca="1" si="84"/>
        <v>200.58945871196812</v>
      </c>
      <c r="W85">
        <f t="shared" ca="1" si="84"/>
        <v>203.89556149656337</v>
      </c>
      <c r="X85">
        <f t="shared" ca="1" si="84"/>
        <v>200.98418303926633</v>
      </c>
      <c r="Y85">
        <f t="shared" ca="1" si="84"/>
        <v>201.90318587170293</v>
      </c>
      <c r="Z85">
        <f t="shared" ca="1" si="84"/>
        <v>204.92439286981698</v>
      </c>
      <c r="AA85">
        <f t="shared" ca="1" si="84"/>
        <v>203.47969560163995</v>
      </c>
      <c r="AB85">
        <f t="shared" ca="1" si="84"/>
        <v>197.94887590481417</v>
      </c>
      <c r="AC85">
        <f t="shared" ca="1" si="84"/>
        <v>199.09400290069081</v>
      </c>
      <c r="AD85">
        <f t="shared" ca="1" si="84"/>
        <v>205.41483920009728</v>
      </c>
      <c r="AE85">
        <f t="shared" ca="1" si="84"/>
        <v>208.18104286509777</v>
      </c>
      <c r="AF85">
        <f t="shared" ca="1" si="84"/>
        <v>211.02955504174122</v>
      </c>
      <c r="AG85">
        <f t="shared" ca="1" si="84"/>
        <v>221.94336928435771</v>
      </c>
      <c r="AH85">
        <f t="shared" ca="1" si="84"/>
        <v>216.20392342281045</v>
      </c>
      <c r="AI85">
        <f t="shared" ca="1" si="84"/>
        <v>215.40700335220978</v>
      </c>
      <c r="AJ85">
        <f t="shared" ca="1" si="84"/>
        <v>223.84557350811752</v>
      </c>
      <c r="AK85">
        <f t="shared" ca="1" si="84"/>
        <v>219.12541198465721</v>
      </c>
      <c r="AL85">
        <f t="shared" ca="1" si="84"/>
        <v>220.54241377939729</v>
      </c>
      <c r="AM85">
        <f t="shared" ca="1" si="84"/>
        <v>221.04637063143784</v>
      </c>
      <c r="AN85">
        <f t="shared" ca="1" si="84"/>
        <v>226.49771024572468</v>
      </c>
      <c r="AO85">
        <f t="shared" ca="1" si="84"/>
        <v>232.09292492353472</v>
      </c>
      <c r="AP85">
        <f t="shared" ca="1" si="84"/>
        <v>233.7115330112249</v>
      </c>
      <c r="AQ85">
        <f t="shared" ca="1" si="84"/>
        <v>229.15543044596998</v>
      </c>
      <c r="AR85">
        <f t="shared" ca="1" si="84"/>
        <v>236.40480927845255</v>
      </c>
      <c r="AS85">
        <f t="shared" ca="1" si="84"/>
        <v>228.40628847656282</v>
      </c>
      <c r="AT85">
        <f t="shared" ca="1" si="84"/>
        <v>238.1182465707958</v>
      </c>
      <c r="AU85">
        <f t="shared" ca="1" si="84"/>
        <v>240.10545582465545</v>
      </c>
      <c r="AV85">
        <f t="shared" ca="1" si="84"/>
        <v>247.40809004864249</v>
      </c>
      <c r="AW85">
        <f t="shared" ca="1" si="84"/>
        <v>249.74456040722018</v>
      </c>
      <c r="AX85">
        <f t="shared" ca="1" si="84"/>
        <v>255.14226351294519</v>
      </c>
      <c r="AY85">
        <f t="shared" ca="1" si="84"/>
        <v>262.82653785801182</v>
      </c>
      <c r="AZ85">
        <f t="shared" ca="1" si="84"/>
        <v>267.00004074501845</v>
      </c>
      <c r="BA85">
        <f t="shared" ca="1" si="84"/>
        <v>271.82378002418181</v>
      </c>
      <c r="BB85">
        <f t="shared" ca="1" si="84"/>
        <v>270.21798157789499</v>
      </c>
      <c r="BC85">
        <f t="shared" ca="1" si="84"/>
        <v>276.16607047474793</v>
      </c>
      <c r="BD85">
        <f t="shared" ca="1" si="84"/>
        <v>273.99526240805466</v>
      </c>
      <c r="BE85">
        <f t="shared" ca="1" si="84"/>
        <v>273.22836524505982</v>
      </c>
      <c r="BF85">
        <f t="shared" ca="1" si="84"/>
        <v>267.61418904842049</v>
      </c>
      <c r="BG85">
        <f t="shared" ca="1" si="84"/>
        <v>253.27972980293353</v>
      </c>
      <c r="BH85">
        <f t="shared" ca="1" si="84"/>
        <v>256.15565227550161</v>
      </c>
      <c r="BI85">
        <f t="shared" ca="1" si="84"/>
        <v>258.20808114717676</v>
      </c>
      <c r="BJ85">
        <f t="shared" ca="1" si="84"/>
        <v>254.20383490040416</v>
      </c>
      <c r="BK85">
        <f t="shared" ca="1" si="84"/>
        <v>252.31301655286109</v>
      </c>
      <c r="BL85">
        <f t="shared" ca="1" si="84"/>
        <v>258.58359976656845</v>
      </c>
      <c r="BM85">
        <f t="shared" ca="1" si="84"/>
        <v>258.20450803883381</v>
      </c>
      <c r="BN85">
        <f t="shared" ca="1" si="84"/>
        <v>262.38013581952487</v>
      </c>
      <c r="BO85">
        <f t="shared" ca="1" si="84"/>
        <v>270.25035662785785</v>
      </c>
      <c r="BP85" s="12">
        <f t="shared" ca="1" si="68"/>
        <v>75.250356627857855</v>
      </c>
    </row>
    <row r="86" spans="7:68" x14ac:dyDescent="0.35">
      <c r="G86">
        <v>190.26</v>
      </c>
      <c r="H86">
        <f t="shared" ref="H86:BO86" ca="1" si="85">G86*(1+$C$4*$C$6+$C$5*SQRT($C$6)*_xlfn.NORM.S.INV(RAND()))</f>
        <v>191.86137770707847</v>
      </c>
      <c r="I86">
        <f t="shared" ca="1" si="85"/>
        <v>189.31950032091211</v>
      </c>
      <c r="J86">
        <f t="shared" ca="1" si="85"/>
        <v>191.03603565979094</v>
      </c>
      <c r="K86">
        <f t="shared" ca="1" si="85"/>
        <v>189.90404042477789</v>
      </c>
      <c r="L86">
        <f t="shared" ca="1" si="85"/>
        <v>188.96430118386789</v>
      </c>
      <c r="M86">
        <f t="shared" ca="1" si="85"/>
        <v>192.32586478972593</v>
      </c>
      <c r="N86">
        <f t="shared" ca="1" si="85"/>
        <v>198.22070848279492</v>
      </c>
      <c r="O86">
        <f t="shared" ca="1" si="85"/>
        <v>199.7677678706749</v>
      </c>
      <c r="P86">
        <f t="shared" ca="1" si="85"/>
        <v>197.08554243416481</v>
      </c>
      <c r="Q86">
        <f t="shared" ca="1" si="85"/>
        <v>194.61247019350392</v>
      </c>
      <c r="R86">
        <f t="shared" ca="1" si="85"/>
        <v>193.50725045639939</v>
      </c>
      <c r="S86">
        <f t="shared" ca="1" si="85"/>
        <v>195.08337246104685</v>
      </c>
      <c r="T86">
        <f t="shared" ca="1" si="85"/>
        <v>194.78465264499738</v>
      </c>
      <c r="U86">
        <f t="shared" ca="1" si="85"/>
        <v>191.03040938096495</v>
      </c>
      <c r="V86">
        <f t="shared" ca="1" si="85"/>
        <v>189.72361543599365</v>
      </c>
      <c r="W86">
        <f t="shared" ca="1" si="85"/>
        <v>190.68283572326823</v>
      </c>
      <c r="X86">
        <f t="shared" ca="1" si="85"/>
        <v>195.14081878392562</v>
      </c>
      <c r="Y86">
        <f t="shared" ca="1" si="85"/>
        <v>200.18519661776304</v>
      </c>
      <c r="Z86">
        <f t="shared" ca="1" si="85"/>
        <v>203.09249254886262</v>
      </c>
      <c r="AA86">
        <f t="shared" ca="1" si="85"/>
        <v>209.99232495710868</v>
      </c>
      <c r="AB86">
        <f t="shared" ca="1" si="85"/>
        <v>208.06538890113703</v>
      </c>
      <c r="AC86">
        <f t="shared" ca="1" si="85"/>
        <v>207.42541739353658</v>
      </c>
      <c r="AD86">
        <f t="shared" ca="1" si="85"/>
        <v>206.64257519188919</v>
      </c>
      <c r="AE86">
        <f t="shared" ca="1" si="85"/>
        <v>206.25105938727646</v>
      </c>
      <c r="AF86">
        <f t="shared" ca="1" si="85"/>
        <v>205.33794416301245</v>
      </c>
      <c r="AG86">
        <f t="shared" ca="1" si="85"/>
        <v>209.82729727368456</v>
      </c>
      <c r="AH86">
        <f t="shared" ca="1" si="85"/>
        <v>214.63703544996275</v>
      </c>
      <c r="AI86">
        <f t="shared" ca="1" si="85"/>
        <v>213.32151093158956</v>
      </c>
      <c r="AJ86">
        <f t="shared" ca="1" si="85"/>
        <v>214.70264120811171</v>
      </c>
      <c r="AK86">
        <f t="shared" ca="1" si="85"/>
        <v>214.94242774590143</v>
      </c>
      <c r="AL86">
        <f t="shared" ca="1" si="85"/>
        <v>217.48019772178222</v>
      </c>
      <c r="AM86">
        <f t="shared" ca="1" si="85"/>
        <v>220.36008089093144</v>
      </c>
      <c r="AN86">
        <f t="shared" ca="1" si="85"/>
        <v>215.61246383884421</v>
      </c>
      <c r="AO86">
        <f t="shared" ca="1" si="85"/>
        <v>214.04148017310033</v>
      </c>
      <c r="AP86">
        <f t="shared" ca="1" si="85"/>
        <v>214.33788635839304</v>
      </c>
      <c r="AQ86">
        <f t="shared" ca="1" si="85"/>
        <v>207.33069003277197</v>
      </c>
      <c r="AR86">
        <f t="shared" ca="1" si="85"/>
        <v>207.22560485580908</v>
      </c>
      <c r="AS86">
        <f t="shared" ca="1" si="85"/>
        <v>203.72703664240046</v>
      </c>
      <c r="AT86">
        <f t="shared" ca="1" si="85"/>
        <v>207.55063456430756</v>
      </c>
      <c r="AU86">
        <f t="shared" ca="1" si="85"/>
        <v>211.09127817961595</v>
      </c>
      <c r="AV86">
        <f t="shared" ca="1" si="85"/>
        <v>208.50943056230011</v>
      </c>
      <c r="AW86">
        <f t="shared" ca="1" si="85"/>
        <v>210.35990646933868</v>
      </c>
      <c r="AX86">
        <f t="shared" ca="1" si="85"/>
        <v>206.04255577605983</v>
      </c>
      <c r="AY86">
        <f t="shared" ca="1" si="85"/>
        <v>204.28667847823147</v>
      </c>
      <c r="AZ86">
        <f t="shared" ca="1" si="85"/>
        <v>204.21498204030416</v>
      </c>
      <c r="BA86">
        <f t="shared" ca="1" si="85"/>
        <v>203.48644362946291</v>
      </c>
      <c r="BB86">
        <f t="shared" ca="1" si="85"/>
        <v>203.56523803780766</v>
      </c>
      <c r="BC86">
        <f t="shared" ca="1" si="85"/>
        <v>203.27704097992958</v>
      </c>
      <c r="BD86">
        <f t="shared" ca="1" si="85"/>
        <v>203.74250618215359</v>
      </c>
      <c r="BE86">
        <f t="shared" ca="1" si="85"/>
        <v>214.57724111936204</v>
      </c>
      <c r="BF86">
        <f t="shared" ca="1" si="85"/>
        <v>209.54463114451724</v>
      </c>
      <c r="BG86">
        <f t="shared" ca="1" si="85"/>
        <v>209.52007188897031</v>
      </c>
      <c r="BH86">
        <f t="shared" ca="1" si="85"/>
        <v>204.913567638986</v>
      </c>
      <c r="BI86">
        <f t="shared" ca="1" si="85"/>
        <v>209.67874710337691</v>
      </c>
      <c r="BJ86">
        <f t="shared" ca="1" si="85"/>
        <v>206.2120106814902</v>
      </c>
      <c r="BK86">
        <f t="shared" ca="1" si="85"/>
        <v>206.73918859964894</v>
      </c>
      <c r="BL86">
        <f t="shared" ca="1" si="85"/>
        <v>209.08527435234285</v>
      </c>
      <c r="BM86">
        <f t="shared" ca="1" si="85"/>
        <v>205.53780618822049</v>
      </c>
      <c r="BN86">
        <f t="shared" ca="1" si="85"/>
        <v>210.03519824394584</v>
      </c>
      <c r="BO86">
        <f t="shared" ca="1" si="85"/>
        <v>211.15505438313787</v>
      </c>
      <c r="BP86" s="12">
        <f t="shared" ca="1" si="68"/>
        <v>16.155054383137866</v>
      </c>
    </row>
    <row r="87" spans="7:68" x14ac:dyDescent="0.35">
      <c r="G87">
        <v>190.26</v>
      </c>
      <c r="H87">
        <f t="shared" ref="H87:BO87" ca="1" si="86">G87*(1+$C$4*$C$6+$C$5*SQRT($C$6)*_xlfn.NORM.S.INV(RAND()))</f>
        <v>186.67739926422092</v>
      </c>
      <c r="I87">
        <f t="shared" ca="1" si="86"/>
        <v>186.47303206855028</v>
      </c>
      <c r="J87">
        <f t="shared" ca="1" si="86"/>
        <v>186.48011377958207</v>
      </c>
      <c r="K87">
        <f t="shared" ca="1" si="86"/>
        <v>190.19571275430354</v>
      </c>
      <c r="L87">
        <f t="shared" ca="1" si="86"/>
        <v>184.86567653367501</v>
      </c>
      <c r="M87">
        <f t="shared" ca="1" si="86"/>
        <v>191.13716236443508</v>
      </c>
      <c r="N87">
        <f t="shared" ca="1" si="86"/>
        <v>193.20279813438694</v>
      </c>
      <c r="O87">
        <f t="shared" ca="1" si="86"/>
        <v>189.77350768713632</v>
      </c>
      <c r="P87">
        <f t="shared" ca="1" si="86"/>
        <v>189.97733756970666</v>
      </c>
      <c r="Q87">
        <f t="shared" ca="1" si="86"/>
        <v>185.59020134932402</v>
      </c>
      <c r="R87">
        <f t="shared" ca="1" si="86"/>
        <v>186.39299047305317</v>
      </c>
      <c r="S87">
        <f t="shared" ca="1" si="86"/>
        <v>186.85568306581422</v>
      </c>
      <c r="T87">
        <f t="shared" ca="1" si="86"/>
        <v>188.35899266400278</v>
      </c>
      <c r="U87">
        <f t="shared" ca="1" si="86"/>
        <v>189.44848348400566</v>
      </c>
      <c r="V87">
        <f t="shared" ca="1" si="86"/>
        <v>187.66513812291407</v>
      </c>
      <c r="W87">
        <f t="shared" ca="1" si="86"/>
        <v>181.2745649897999</v>
      </c>
      <c r="X87">
        <f t="shared" ca="1" si="86"/>
        <v>177.60246723361928</v>
      </c>
      <c r="Y87">
        <f t="shared" ca="1" si="86"/>
        <v>169.63237287715216</v>
      </c>
      <c r="Z87">
        <f t="shared" ca="1" si="86"/>
        <v>167.05733130587703</v>
      </c>
      <c r="AA87">
        <f t="shared" ca="1" si="86"/>
        <v>165.59914270170228</v>
      </c>
      <c r="AB87">
        <f t="shared" ca="1" si="86"/>
        <v>166.60934792064708</v>
      </c>
      <c r="AC87">
        <f t="shared" ca="1" si="86"/>
        <v>169.33729011422355</v>
      </c>
      <c r="AD87">
        <f t="shared" ca="1" si="86"/>
        <v>169.97149304602567</v>
      </c>
      <c r="AE87">
        <f t="shared" ca="1" si="86"/>
        <v>165.07766919705475</v>
      </c>
      <c r="AF87">
        <f t="shared" ca="1" si="86"/>
        <v>169.55495671757251</v>
      </c>
      <c r="AG87">
        <f t="shared" ca="1" si="86"/>
        <v>171.69920242753665</v>
      </c>
      <c r="AH87">
        <f t="shared" ca="1" si="86"/>
        <v>174.22528910315222</v>
      </c>
      <c r="AI87">
        <f t="shared" ca="1" si="86"/>
        <v>167.63761637946953</v>
      </c>
      <c r="AJ87">
        <f t="shared" ca="1" si="86"/>
        <v>167.60598577631026</v>
      </c>
      <c r="AK87">
        <f t="shared" ca="1" si="86"/>
        <v>172.42909377261611</v>
      </c>
      <c r="AL87">
        <f t="shared" ca="1" si="86"/>
        <v>171.08848932137286</v>
      </c>
      <c r="AM87">
        <f t="shared" ca="1" si="86"/>
        <v>172.77418246947207</v>
      </c>
      <c r="AN87">
        <f t="shared" ca="1" si="86"/>
        <v>174.05818007992099</v>
      </c>
      <c r="AO87">
        <f t="shared" ca="1" si="86"/>
        <v>179.94226834962279</v>
      </c>
      <c r="AP87">
        <f t="shared" ca="1" si="86"/>
        <v>185.35884759024745</v>
      </c>
      <c r="AQ87">
        <f t="shared" ca="1" si="86"/>
        <v>189.21642650377848</v>
      </c>
      <c r="AR87">
        <f t="shared" ca="1" si="86"/>
        <v>186.41128913237071</v>
      </c>
      <c r="AS87">
        <f t="shared" ca="1" si="86"/>
        <v>181.62053930445202</v>
      </c>
      <c r="AT87">
        <f t="shared" ca="1" si="86"/>
        <v>178.84575448183742</v>
      </c>
      <c r="AU87">
        <f t="shared" ca="1" si="86"/>
        <v>177.73025809571965</v>
      </c>
      <c r="AV87">
        <f t="shared" ca="1" si="86"/>
        <v>180.12436352409239</v>
      </c>
      <c r="AW87">
        <f t="shared" ca="1" si="86"/>
        <v>172.92754866547006</v>
      </c>
      <c r="AX87">
        <f t="shared" ca="1" si="86"/>
        <v>173.46595698861645</v>
      </c>
      <c r="AY87">
        <f t="shared" ca="1" si="86"/>
        <v>168.6744606906546</v>
      </c>
      <c r="AZ87">
        <f t="shared" ca="1" si="86"/>
        <v>169.35511951146623</v>
      </c>
      <c r="BA87">
        <f t="shared" ca="1" si="86"/>
        <v>167.43105888268752</v>
      </c>
      <c r="BB87">
        <f t="shared" ca="1" si="86"/>
        <v>170.25091269885735</v>
      </c>
      <c r="BC87">
        <f t="shared" ca="1" si="86"/>
        <v>174.19149728337925</v>
      </c>
      <c r="BD87">
        <f t="shared" ca="1" si="86"/>
        <v>174.93845565294191</v>
      </c>
      <c r="BE87">
        <f t="shared" ca="1" si="86"/>
        <v>180.51356890275602</v>
      </c>
      <c r="BF87">
        <f t="shared" ca="1" si="86"/>
        <v>179.84888771526045</v>
      </c>
      <c r="BG87">
        <f t="shared" ca="1" si="86"/>
        <v>183.46873081593191</v>
      </c>
      <c r="BH87">
        <f t="shared" ca="1" si="86"/>
        <v>180.15003232944611</v>
      </c>
      <c r="BI87">
        <f t="shared" ca="1" si="86"/>
        <v>177.08285077237622</v>
      </c>
      <c r="BJ87">
        <f t="shared" ca="1" si="86"/>
        <v>172.70333809440564</v>
      </c>
      <c r="BK87">
        <f t="shared" ca="1" si="86"/>
        <v>169.49577531592161</v>
      </c>
      <c r="BL87">
        <f t="shared" ca="1" si="86"/>
        <v>169.47362805373959</v>
      </c>
      <c r="BM87">
        <f t="shared" ca="1" si="86"/>
        <v>171.27546193906591</v>
      </c>
      <c r="BN87">
        <f t="shared" ca="1" si="86"/>
        <v>172.14758276461339</v>
      </c>
      <c r="BO87">
        <f t="shared" ca="1" si="86"/>
        <v>174.51875182843469</v>
      </c>
      <c r="BP87" s="12">
        <f t="shared" ca="1" si="68"/>
        <v>0</v>
      </c>
    </row>
    <row r="88" spans="7:68" x14ac:dyDescent="0.35">
      <c r="G88">
        <v>190.26</v>
      </c>
      <c r="H88">
        <f t="shared" ref="H88:BO88" ca="1" si="87">G88*(1+$C$4*$C$6+$C$5*SQRT($C$6)*_xlfn.NORM.S.INV(RAND()))</f>
        <v>193.19259042170231</v>
      </c>
      <c r="I88">
        <f t="shared" ca="1" si="87"/>
        <v>197.03478862892518</v>
      </c>
      <c r="J88">
        <f t="shared" ca="1" si="87"/>
        <v>199.40482488116785</v>
      </c>
      <c r="K88">
        <f t="shared" ca="1" si="87"/>
        <v>194.16138441356173</v>
      </c>
      <c r="L88">
        <f t="shared" ca="1" si="87"/>
        <v>199.30141579781366</v>
      </c>
      <c r="M88">
        <f t="shared" ca="1" si="87"/>
        <v>193.80536270999855</v>
      </c>
      <c r="N88">
        <f t="shared" ca="1" si="87"/>
        <v>196.21313002227382</v>
      </c>
      <c r="O88">
        <f t="shared" ca="1" si="87"/>
        <v>200.8586708835299</v>
      </c>
      <c r="P88">
        <f t="shared" ca="1" si="87"/>
        <v>205.2407162225019</v>
      </c>
      <c r="Q88">
        <f t="shared" ca="1" si="87"/>
        <v>203.90341557963697</v>
      </c>
      <c r="R88">
        <f t="shared" ca="1" si="87"/>
        <v>206.58248814819154</v>
      </c>
      <c r="S88">
        <f t="shared" ca="1" si="87"/>
        <v>199.20191142806866</v>
      </c>
      <c r="T88">
        <f t="shared" ca="1" si="87"/>
        <v>205.39532595276057</v>
      </c>
      <c r="U88">
        <f t="shared" ca="1" si="87"/>
        <v>209.36517749484668</v>
      </c>
      <c r="V88">
        <f t="shared" ca="1" si="87"/>
        <v>212.56386760281563</v>
      </c>
      <c r="W88">
        <f t="shared" ca="1" si="87"/>
        <v>221.85814941826214</v>
      </c>
      <c r="X88">
        <f t="shared" ca="1" si="87"/>
        <v>223.86441551355719</v>
      </c>
      <c r="Y88">
        <f t="shared" ca="1" si="87"/>
        <v>222.84743051736822</v>
      </c>
      <c r="Z88">
        <f t="shared" ca="1" si="87"/>
        <v>227.58440554845822</v>
      </c>
      <c r="AA88">
        <f t="shared" ca="1" si="87"/>
        <v>229.69189957150681</v>
      </c>
      <c r="AB88">
        <f t="shared" ca="1" si="87"/>
        <v>226.77549772691478</v>
      </c>
      <c r="AC88">
        <f t="shared" ca="1" si="87"/>
        <v>226.39220719789191</v>
      </c>
      <c r="AD88">
        <f t="shared" ca="1" si="87"/>
        <v>232.87183144265242</v>
      </c>
      <c r="AE88">
        <f t="shared" ca="1" si="87"/>
        <v>228.25735351602464</v>
      </c>
      <c r="AF88">
        <f t="shared" ca="1" si="87"/>
        <v>223.03816009753115</v>
      </c>
      <c r="AG88">
        <f t="shared" ca="1" si="87"/>
        <v>223.36601324126795</v>
      </c>
      <c r="AH88">
        <f t="shared" ca="1" si="87"/>
        <v>224.24025210694856</v>
      </c>
      <c r="AI88">
        <f t="shared" ca="1" si="87"/>
        <v>220.61197119561808</v>
      </c>
      <c r="AJ88">
        <f t="shared" ca="1" si="87"/>
        <v>215.34481455195154</v>
      </c>
      <c r="AK88">
        <f t="shared" ca="1" si="87"/>
        <v>220.06809291789128</v>
      </c>
      <c r="AL88">
        <f t="shared" ca="1" si="87"/>
        <v>220.07355796322031</v>
      </c>
      <c r="AM88">
        <f t="shared" ca="1" si="87"/>
        <v>219.80283836304383</v>
      </c>
      <c r="AN88">
        <f t="shared" ca="1" si="87"/>
        <v>215.84653913267891</v>
      </c>
      <c r="AO88">
        <f t="shared" ca="1" si="87"/>
        <v>214.53885565655472</v>
      </c>
      <c r="AP88">
        <f t="shared" ca="1" si="87"/>
        <v>216.42575518104371</v>
      </c>
      <c r="AQ88">
        <f t="shared" ca="1" si="87"/>
        <v>213.19676372531416</v>
      </c>
      <c r="AR88">
        <f t="shared" ca="1" si="87"/>
        <v>214.09789437816846</v>
      </c>
      <c r="AS88">
        <f t="shared" ca="1" si="87"/>
        <v>215.32584599553869</v>
      </c>
      <c r="AT88">
        <f t="shared" ca="1" si="87"/>
        <v>218.99481580782148</v>
      </c>
      <c r="AU88">
        <f t="shared" ca="1" si="87"/>
        <v>220.56872118426307</v>
      </c>
      <c r="AV88">
        <f t="shared" ca="1" si="87"/>
        <v>222.40565893522663</v>
      </c>
      <c r="AW88">
        <f t="shared" ca="1" si="87"/>
        <v>210.9198309305421</v>
      </c>
      <c r="AX88">
        <f t="shared" ca="1" si="87"/>
        <v>212.12054097291289</v>
      </c>
      <c r="AY88">
        <f t="shared" ca="1" si="87"/>
        <v>214.5995974655446</v>
      </c>
      <c r="AZ88">
        <f t="shared" ca="1" si="87"/>
        <v>212.46430962987188</v>
      </c>
      <c r="BA88">
        <f t="shared" ca="1" si="87"/>
        <v>209.41485379572924</v>
      </c>
      <c r="BB88">
        <f t="shared" ca="1" si="87"/>
        <v>212.64416840253497</v>
      </c>
      <c r="BC88">
        <f t="shared" ca="1" si="87"/>
        <v>219.29689036006147</v>
      </c>
      <c r="BD88">
        <f t="shared" ca="1" si="87"/>
        <v>218.82184115345933</v>
      </c>
      <c r="BE88">
        <f t="shared" ca="1" si="87"/>
        <v>224.31862289618007</v>
      </c>
      <c r="BF88">
        <f t="shared" ca="1" si="87"/>
        <v>224.55504736857392</v>
      </c>
      <c r="BG88">
        <f t="shared" ca="1" si="87"/>
        <v>230.0234173520833</v>
      </c>
      <c r="BH88">
        <f t="shared" ca="1" si="87"/>
        <v>225.42929406352826</v>
      </c>
      <c r="BI88">
        <f t="shared" ca="1" si="87"/>
        <v>221.88151046094347</v>
      </c>
      <c r="BJ88">
        <f t="shared" ca="1" si="87"/>
        <v>223.97305292325834</v>
      </c>
      <c r="BK88">
        <f t="shared" ca="1" si="87"/>
        <v>224.93219977354838</v>
      </c>
      <c r="BL88">
        <f t="shared" ca="1" si="87"/>
        <v>222.27941370166647</v>
      </c>
      <c r="BM88">
        <f t="shared" ca="1" si="87"/>
        <v>215.49570440201774</v>
      </c>
      <c r="BN88">
        <f t="shared" ca="1" si="87"/>
        <v>212.03310493527292</v>
      </c>
      <c r="BO88">
        <f t="shared" ca="1" si="87"/>
        <v>206.58453765113424</v>
      </c>
      <c r="BP88" s="12">
        <f t="shared" ca="1" si="68"/>
        <v>11.584537651134241</v>
      </c>
    </row>
    <row r="89" spans="7:68" x14ac:dyDescent="0.35">
      <c r="G89">
        <v>190.26</v>
      </c>
      <c r="H89">
        <f t="shared" ref="H89:BO89" ca="1" si="88">G89*(1+$C$4*$C$6+$C$5*SQRT($C$6)*_xlfn.NORM.S.INV(RAND()))</f>
        <v>190.12968283899434</v>
      </c>
      <c r="I89">
        <f t="shared" ca="1" si="88"/>
        <v>189.82864641784812</v>
      </c>
      <c r="J89">
        <f t="shared" ca="1" si="88"/>
        <v>195.59736445142141</v>
      </c>
      <c r="K89">
        <f t="shared" ca="1" si="88"/>
        <v>191.68361275313814</v>
      </c>
      <c r="L89">
        <f t="shared" ca="1" si="88"/>
        <v>193.55892855045772</v>
      </c>
      <c r="M89">
        <f t="shared" ca="1" si="88"/>
        <v>186.37235548355369</v>
      </c>
      <c r="N89">
        <f t="shared" ca="1" si="88"/>
        <v>184.67633627042744</v>
      </c>
      <c r="O89">
        <f t="shared" ca="1" si="88"/>
        <v>184.39707767956702</v>
      </c>
      <c r="P89">
        <f t="shared" ca="1" si="88"/>
        <v>186.13152459278348</v>
      </c>
      <c r="Q89">
        <f t="shared" ca="1" si="88"/>
        <v>180.48370659947486</v>
      </c>
      <c r="R89">
        <f t="shared" ca="1" si="88"/>
        <v>181.52017408611081</v>
      </c>
      <c r="S89">
        <f t="shared" ca="1" si="88"/>
        <v>187.6624401821463</v>
      </c>
      <c r="T89">
        <f t="shared" ca="1" si="88"/>
        <v>186.65267431440034</v>
      </c>
      <c r="U89">
        <f t="shared" ca="1" si="88"/>
        <v>186.52723553970111</v>
      </c>
      <c r="V89">
        <f t="shared" ca="1" si="88"/>
        <v>186.35545939010242</v>
      </c>
      <c r="W89">
        <f t="shared" ca="1" si="88"/>
        <v>191.28524047907374</v>
      </c>
      <c r="X89">
        <f t="shared" ca="1" si="88"/>
        <v>194.81670004673026</v>
      </c>
      <c r="Y89">
        <f t="shared" ca="1" si="88"/>
        <v>185.59828425384345</v>
      </c>
      <c r="Z89">
        <f t="shared" ca="1" si="88"/>
        <v>186.37994933981247</v>
      </c>
      <c r="AA89">
        <f t="shared" ca="1" si="88"/>
        <v>188.75639285095062</v>
      </c>
      <c r="AB89">
        <f t="shared" ca="1" si="88"/>
        <v>182.84543827952839</v>
      </c>
      <c r="AC89">
        <f t="shared" ca="1" si="88"/>
        <v>187.31960205080111</v>
      </c>
      <c r="AD89">
        <f t="shared" ca="1" si="88"/>
        <v>181.05677997780572</v>
      </c>
      <c r="AE89">
        <f t="shared" ca="1" si="88"/>
        <v>177.16662084385112</v>
      </c>
      <c r="AF89">
        <f t="shared" ca="1" si="88"/>
        <v>173.80726542492155</v>
      </c>
      <c r="AG89">
        <f t="shared" ca="1" si="88"/>
        <v>174.89768162046587</v>
      </c>
      <c r="AH89">
        <f t="shared" ca="1" si="88"/>
        <v>172.48192962724957</v>
      </c>
      <c r="AI89">
        <f t="shared" ca="1" si="88"/>
        <v>167.92123552176125</v>
      </c>
      <c r="AJ89">
        <f t="shared" ca="1" si="88"/>
        <v>173.67806143473788</v>
      </c>
      <c r="AK89">
        <f t="shared" ca="1" si="88"/>
        <v>175.45641980214319</v>
      </c>
      <c r="AL89">
        <f t="shared" ca="1" si="88"/>
        <v>176.80853159196124</v>
      </c>
      <c r="AM89">
        <f t="shared" ca="1" si="88"/>
        <v>177.3265687060221</v>
      </c>
      <c r="AN89">
        <f t="shared" ca="1" si="88"/>
        <v>172.72492773554325</v>
      </c>
      <c r="AO89">
        <f t="shared" ca="1" si="88"/>
        <v>170.56859955717755</v>
      </c>
      <c r="AP89">
        <f t="shared" ca="1" si="88"/>
        <v>174.45361472783583</v>
      </c>
      <c r="AQ89">
        <f t="shared" ca="1" si="88"/>
        <v>175.41308517720867</v>
      </c>
      <c r="AR89">
        <f t="shared" ca="1" si="88"/>
        <v>180.06911259762606</v>
      </c>
      <c r="AS89">
        <f t="shared" ca="1" si="88"/>
        <v>179.72375357299762</v>
      </c>
      <c r="AT89">
        <f t="shared" ca="1" si="88"/>
        <v>187.28111094479493</v>
      </c>
      <c r="AU89">
        <f t="shared" ca="1" si="88"/>
        <v>188.25378047274526</v>
      </c>
      <c r="AV89">
        <f t="shared" ca="1" si="88"/>
        <v>191.94742948217402</v>
      </c>
      <c r="AW89">
        <f t="shared" ca="1" si="88"/>
        <v>189.43772789085878</v>
      </c>
      <c r="AX89">
        <f t="shared" ca="1" si="88"/>
        <v>182.6250764176047</v>
      </c>
      <c r="AY89">
        <f t="shared" ca="1" si="88"/>
        <v>179.93982508381313</v>
      </c>
      <c r="AZ89">
        <f t="shared" ca="1" si="88"/>
        <v>180.93334551874904</v>
      </c>
      <c r="BA89">
        <f t="shared" ca="1" si="88"/>
        <v>183.27583938573278</v>
      </c>
      <c r="BB89">
        <f t="shared" ca="1" si="88"/>
        <v>176.54689944540198</v>
      </c>
      <c r="BC89">
        <f t="shared" ca="1" si="88"/>
        <v>177.98580445263806</v>
      </c>
      <c r="BD89">
        <f t="shared" ca="1" si="88"/>
        <v>181.91783468872515</v>
      </c>
      <c r="BE89">
        <f t="shared" ca="1" si="88"/>
        <v>183.74419556550825</v>
      </c>
      <c r="BF89">
        <f t="shared" ca="1" si="88"/>
        <v>179.75274170669749</v>
      </c>
      <c r="BG89">
        <f t="shared" ca="1" si="88"/>
        <v>178.96390853807594</v>
      </c>
      <c r="BH89">
        <f t="shared" ca="1" si="88"/>
        <v>177.16823717509524</v>
      </c>
      <c r="BI89">
        <f t="shared" ca="1" si="88"/>
        <v>171.06485880782526</v>
      </c>
      <c r="BJ89">
        <f t="shared" ca="1" si="88"/>
        <v>169.09169625140504</v>
      </c>
      <c r="BK89">
        <f t="shared" ca="1" si="88"/>
        <v>170.95384626150366</v>
      </c>
      <c r="BL89">
        <f t="shared" ca="1" si="88"/>
        <v>164.09044622329134</v>
      </c>
      <c r="BM89">
        <f t="shared" ca="1" si="88"/>
        <v>156.88929004973966</v>
      </c>
      <c r="BN89">
        <f t="shared" ca="1" si="88"/>
        <v>161.24662448709225</v>
      </c>
      <c r="BO89">
        <f t="shared" ca="1" si="88"/>
        <v>160.76791074587152</v>
      </c>
      <c r="BP89" s="12">
        <f t="shared" ca="1" si="68"/>
        <v>0</v>
      </c>
    </row>
    <row r="90" spans="7:68" x14ac:dyDescent="0.35">
      <c r="G90">
        <v>190.26</v>
      </c>
      <c r="H90">
        <f t="shared" ref="H90:BO90" ca="1" si="89">G90*(1+$C$4*$C$6+$C$5*SQRT($C$6)*_xlfn.NORM.S.INV(RAND()))</f>
        <v>189.4075214145403</v>
      </c>
      <c r="I90">
        <f t="shared" ca="1" si="89"/>
        <v>193.47049204398854</v>
      </c>
      <c r="J90">
        <f t="shared" ca="1" si="89"/>
        <v>190.7917772624146</v>
      </c>
      <c r="K90">
        <f t="shared" ca="1" si="89"/>
        <v>198.67176569006929</v>
      </c>
      <c r="L90">
        <f t="shared" ca="1" si="89"/>
        <v>199.48792858723536</v>
      </c>
      <c r="M90">
        <f t="shared" ca="1" si="89"/>
        <v>197.6434119352337</v>
      </c>
      <c r="N90">
        <f t="shared" ca="1" si="89"/>
        <v>201.09029959429782</v>
      </c>
      <c r="O90">
        <f t="shared" ca="1" si="89"/>
        <v>202.80617380550527</v>
      </c>
      <c r="P90">
        <f t="shared" ca="1" si="89"/>
        <v>197.46453175261908</v>
      </c>
      <c r="Q90">
        <f t="shared" ca="1" si="89"/>
        <v>192.30964247323712</v>
      </c>
      <c r="R90">
        <f t="shared" ca="1" si="89"/>
        <v>195.10726905683052</v>
      </c>
      <c r="S90">
        <f t="shared" ca="1" si="89"/>
        <v>203.14295718126669</v>
      </c>
      <c r="T90">
        <f t="shared" ca="1" si="89"/>
        <v>197.34756029011868</v>
      </c>
      <c r="U90">
        <f t="shared" ca="1" si="89"/>
        <v>195.00339586492922</v>
      </c>
      <c r="V90">
        <f t="shared" ca="1" si="89"/>
        <v>201.9388291439499</v>
      </c>
      <c r="W90">
        <f t="shared" ca="1" si="89"/>
        <v>201.23105600958814</v>
      </c>
      <c r="X90">
        <f t="shared" ca="1" si="89"/>
        <v>202.542040600473</v>
      </c>
      <c r="Y90">
        <f t="shared" ca="1" si="89"/>
        <v>212.20887822163556</v>
      </c>
      <c r="Z90">
        <f t="shared" ca="1" si="89"/>
        <v>208.75484863734115</v>
      </c>
      <c r="AA90">
        <f t="shared" ca="1" si="89"/>
        <v>204.44112824364447</v>
      </c>
      <c r="AB90">
        <f t="shared" ca="1" si="89"/>
        <v>200.56499658815304</v>
      </c>
      <c r="AC90">
        <f t="shared" ca="1" si="89"/>
        <v>202.73891467474425</v>
      </c>
      <c r="AD90">
        <f t="shared" ca="1" si="89"/>
        <v>198.83334795920314</v>
      </c>
      <c r="AE90">
        <f t="shared" ca="1" si="89"/>
        <v>200.51269788753177</v>
      </c>
      <c r="AF90">
        <f t="shared" ca="1" si="89"/>
        <v>198.8491118877391</v>
      </c>
      <c r="AG90">
        <f t="shared" ca="1" si="89"/>
        <v>202.22610075919457</v>
      </c>
      <c r="AH90">
        <f t="shared" ca="1" si="89"/>
        <v>200.54625180450535</v>
      </c>
      <c r="AI90">
        <f t="shared" ca="1" si="89"/>
        <v>204.17667408625636</v>
      </c>
      <c r="AJ90">
        <f t="shared" ca="1" si="89"/>
        <v>200.17270676977256</v>
      </c>
      <c r="AK90">
        <f t="shared" ca="1" si="89"/>
        <v>192.72511835913303</v>
      </c>
      <c r="AL90">
        <f t="shared" ca="1" si="89"/>
        <v>190.25070773775064</v>
      </c>
      <c r="AM90">
        <f t="shared" ca="1" si="89"/>
        <v>194.90844276810768</v>
      </c>
      <c r="AN90">
        <f t="shared" ca="1" si="89"/>
        <v>191.99765082803452</v>
      </c>
      <c r="AO90">
        <f t="shared" ca="1" si="89"/>
        <v>189.85509326918543</v>
      </c>
      <c r="AP90">
        <f t="shared" ca="1" si="89"/>
        <v>189.37659996526693</v>
      </c>
      <c r="AQ90">
        <f t="shared" ca="1" si="89"/>
        <v>188.74323898433988</v>
      </c>
      <c r="AR90">
        <f t="shared" ca="1" si="89"/>
        <v>189.20339042783027</v>
      </c>
      <c r="AS90">
        <f t="shared" ca="1" si="89"/>
        <v>182.10428262866876</v>
      </c>
      <c r="AT90">
        <f t="shared" ca="1" si="89"/>
        <v>178.49947671581612</v>
      </c>
      <c r="AU90">
        <f t="shared" ca="1" si="89"/>
        <v>183.62008758124662</v>
      </c>
      <c r="AV90">
        <f t="shared" ca="1" si="89"/>
        <v>181.8139608120276</v>
      </c>
      <c r="AW90">
        <f t="shared" ca="1" si="89"/>
        <v>179.55338988183527</v>
      </c>
      <c r="AX90">
        <f t="shared" ca="1" si="89"/>
        <v>178.86530562002056</v>
      </c>
      <c r="AY90">
        <f t="shared" ca="1" si="89"/>
        <v>176.33515666703846</v>
      </c>
      <c r="AZ90">
        <f t="shared" ca="1" si="89"/>
        <v>178.88044085768695</v>
      </c>
      <c r="BA90">
        <f t="shared" ca="1" si="89"/>
        <v>172.97589715445019</v>
      </c>
      <c r="BB90">
        <f t="shared" ca="1" si="89"/>
        <v>174.62856437109161</v>
      </c>
      <c r="BC90">
        <f t="shared" ca="1" si="89"/>
        <v>177.68570698713964</v>
      </c>
      <c r="BD90">
        <f t="shared" ca="1" si="89"/>
        <v>183.17815800965423</v>
      </c>
      <c r="BE90">
        <f t="shared" ca="1" si="89"/>
        <v>177.2151958168802</v>
      </c>
      <c r="BF90">
        <f t="shared" ca="1" si="89"/>
        <v>179.47318585978701</v>
      </c>
      <c r="BG90">
        <f t="shared" ca="1" si="89"/>
        <v>177.25814360604082</v>
      </c>
      <c r="BH90">
        <f t="shared" ca="1" si="89"/>
        <v>180.95188818865051</v>
      </c>
      <c r="BI90">
        <f t="shared" ca="1" si="89"/>
        <v>180.22792167776441</v>
      </c>
      <c r="BJ90">
        <f t="shared" ca="1" si="89"/>
        <v>180.92767424617136</v>
      </c>
      <c r="BK90">
        <f t="shared" ca="1" si="89"/>
        <v>177.85205856965561</v>
      </c>
      <c r="BL90">
        <f t="shared" ca="1" si="89"/>
        <v>174.87652969147919</v>
      </c>
      <c r="BM90">
        <f t="shared" ca="1" si="89"/>
        <v>172.91740044074896</v>
      </c>
      <c r="BN90">
        <f t="shared" ca="1" si="89"/>
        <v>165.65564788516932</v>
      </c>
      <c r="BO90">
        <f t="shared" ca="1" si="89"/>
        <v>167.65969612155837</v>
      </c>
      <c r="BP90" s="12">
        <f t="shared" ca="1" si="68"/>
        <v>0</v>
      </c>
    </row>
    <row r="91" spans="7:68" x14ac:dyDescent="0.35">
      <c r="G91">
        <v>190.26</v>
      </c>
      <c r="H91">
        <f t="shared" ref="H91:BO91" ca="1" si="90">G91*(1+$C$4*$C$6+$C$5*SQRT($C$6)*_xlfn.NORM.S.INV(RAND()))</f>
        <v>184.6216606877785</v>
      </c>
      <c r="I91">
        <f t="shared" ca="1" si="90"/>
        <v>180.15182118662787</v>
      </c>
      <c r="J91">
        <f t="shared" ca="1" si="90"/>
        <v>180.88949518298975</v>
      </c>
      <c r="K91">
        <f t="shared" ca="1" si="90"/>
        <v>180.56773511590242</v>
      </c>
      <c r="L91">
        <f t="shared" ca="1" si="90"/>
        <v>175.56790494827436</v>
      </c>
      <c r="M91">
        <f t="shared" ca="1" si="90"/>
        <v>174.87392156210765</v>
      </c>
      <c r="N91">
        <f t="shared" ca="1" si="90"/>
        <v>177.23856775738659</v>
      </c>
      <c r="O91">
        <f t="shared" ca="1" si="90"/>
        <v>173.80008593306468</v>
      </c>
      <c r="P91">
        <f t="shared" ca="1" si="90"/>
        <v>173.8546698466873</v>
      </c>
      <c r="Q91">
        <f t="shared" ca="1" si="90"/>
        <v>171.22171059905926</v>
      </c>
      <c r="R91">
        <f t="shared" ca="1" si="90"/>
        <v>172.06584521367415</v>
      </c>
      <c r="S91">
        <f t="shared" ca="1" si="90"/>
        <v>172.04108513515078</v>
      </c>
      <c r="T91">
        <f t="shared" ca="1" si="90"/>
        <v>170.79052136691053</v>
      </c>
      <c r="U91">
        <f t="shared" ca="1" si="90"/>
        <v>173.51280198582458</v>
      </c>
      <c r="V91">
        <f t="shared" ca="1" si="90"/>
        <v>172.15454272226592</v>
      </c>
      <c r="W91">
        <f t="shared" ca="1" si="90"/>
        <v>176.47569334325266</v>
      </c>
      <c r="X91">
        <f t="shared" ca="1" si="90"/>
        <v>179.87558526836924</v>
      </c>
      <c r="Y91">
        <f t="shared" ca="1" si="90"/>
        <v>181.56130916039066</v>
      </c>
      <c r="Z91">
        <f t="shared" ca="1" si="90"/>
        <v>183.96257245990014</v>
      </c>
      <c r="AA91">
        <f t="shared" ca="1" si="90"/>
        <v>181.68543572795306</v>
      </c>
      <c r="AB91">
        <f t="shared" ca="1" si="90"/>
        <v>184.17807181514632</v>
      </c>
      <c r="AC91">
        <f t="shared" ca="1" si="90"/>
        <v>178.54726969310252</v>
      </c>
      <c r="AD91">
        <f t="shared" ca="1" si="90"/>
        <v>178.00218197925449</v>
      </c>
      <c r="AE91">
        <f t="shared" ca="1" si="90"/>
        <v>174.08093304189245</v>
      </c>
      <c r="AF91">
        <f t="shared" ca="1" si="90"/>
        <v>170.118386362981</v>
      </c>
      <c r="AG91">
        <f t="shared" ca="1" si="90"/>
        <v>173.05476051916057</v>
      </c>
      <c r="AH91">
        <f t="shared" ca="1" si="90"/>
        <v>168.73836602527464</v>
      </c>
      <c r="AI91">
        <f t="shared" ca="1" si="90"/>
        <v>165.99664802224106</v>
      </c>
      <c r="AJ91">
        <f t="shared" ca="1" si="90"/>
        <v>162.44957852127334</v>
      </c>
      <c r="AK91">
        <f t="shared" ca="1" si="90"/>
        <v>165.39051696502366</v>
      </c>
      <c r="AL91">
        <f t="shared" ca="1" si="90"/>
        <v>163.55822688448524</v>
      </c>
      <c r="AM91">
        <f t="shared" ca="1" si="90"/>
        <v>163.61177852141068</v>
      </c>
      <c r="AN91">
        <f t="shared" ca="1" si="90"/>
        <v>165.50675230445518</v>
      </c>
      <c r="AO91">
        <f t="shared" ca="1" si="90"/>
        <v>163.86754365627982</v>
      </c>
      <c r="AP91">
        <f t="shared" ca="1" si="90"/>
        <v>167.04852522246691</v>
      </c>
      <c r="AQ91">
        <f t="shared" ca="1" si="90"/>
        <v>167.15914092566882</v>
      </c>
      <c r="AR91">
        <f t="shared" ca="1" si="90"/>
        <v>171.18653208516508</v>
      </c>
      <c r="AS91">
        <f t="shared" ca="1" si="90"/>
        <v>164.3965828380627</v>
      </c>
      <c r="AT91">
        <f t="shared" ca="1" si="90"/>
        <v>170.08091792409977</v>
      </c>
      <c r="AU91">
        <f t="shared" ca="1" si="90"/>
        <v>175.08012227029039</v>
      </c>
      <c r="AV91">
        <f t="shared" ca="1" si="90"/>
        <v>175.92342402801509</v>
      </c>
      <c r="AW91">
        <f t="shared" ca="1" si="90"/>
        <v>172.75304434374306</v>
      </c>
      <c r="AX91">
        <f t="shared" ca="1" si="90"/>
        <v>170.33325452834455</v>
      </c>
      <c r="AY91">
        <f t="shared" ca="1" si="90"/>
        <v>167.33191806716428</v>
      </c>
      <c r="AZ91">
        <f t="shared" ca="1" si="90"/>
        <v>164.46418259237763</v>
      </c>
      <c r="BA91">
        <f t="shared" ca="1" si="90"/>
        <v>166.88081968052956</v>
      </c>
      <c r="BB91">
        <f t="shared" ca="1" si="90"/>
        <v>163.68912095949719</v>
      </c>
      <c r="BC91">
        <f t="shared" ca="1" si="90"/>
        <v>167.9978274904862</v>
      </c>
      <c r="BD91">
        <f t="shared" ca="1" si="90"/>
        <v>161.52603436359877</v>
      </c>
      <c r="BE91">
        <f t="shared" ca="1" si="90"/>
        <v>166.21518278742698</v>
      </c>
      <c r="BF91">
        <f t="shared" ca="1" si="90"/>
        <v>168.26028100198448</v>
      </c>
      <c r="BG91">
        <f t="shared" ca="1" si="90"/>
        <v>167.72288863289515</v>
      </c>
      <c r="BH91">
        <f t="shared" ca="1" si="90"/>
        <v>167.27178324472223</v>
      </c>
      <c r="BI91">
        <f t="shared" ca="1" si="90"/>
        <v>166.89262885328748</v>
      </c>
      <c r="BJ91">
        <f t="shared" ca="1" si="90"/>
        <v>162.75341021925459</v>
      </c>
      <c r="BK91">
        <f t="shared" ca="1" si="90"/>
        <v>167.71545657425511</v>
      </c>
      <c r="BL91">
        <f t="shared" ca="1" si="90"/>
        <v>167.9515450647207</v>
      </c>
      <c r="BM91">
        <f t="shared" ca="1" si="90"/>
        <v>172.25563548664135</v>
      </c>
      <c r="BN91">
        <f t="shared" ca="1" si="90"/>
        <v>174.29474903817328</v>
      </c>
      <c r="BO91">
        <f t="shared" ca="1" si="90"/>
        <v>176.2620779686651</v>
      </c>
      <c r="BP91" s="12">
        <f t="shared" ca="1" si="68"/>
        <v>0</v>
      </c>
    </row>
    <row r="92" spans="7:68" x14ac:dyDescent="0.35">
      <c r="G92">
        <v>190.26</v>
      </c>
      <c r="H92">
        <f t="shared" ref="H92:BO92" ca="1" si="91">G92*(1+$C$4*$C$6+$C$5*SQRT($C$6)*_xlfn.NORM.S.INV(RAND()))</f>
        <v>181.2192039618707</v>
      </c>
      <c r="I92">
        <f t="shared" ca="1" si="91"/>
        <v>188.3890636294293</v>
      </c>
      <c r="J92">
        <f t="shared" ca="1" si="91"/>
        <v>183.14141557993634</v>
      </c>
      <c r="K92">
        <f t="shared" ca="1" si="91"/>
        <v>176.08620905426062</v>
      </c>
      <c r="L92">
        <f t="shared" ca="1" si="91"/>
        <v>178.50074294953478</v>
      </c>
      <c r="M92">
        <f t="shared" ca="1" si="91"/>
        <v>177.29818466744922</v>
      </c>
      <c r="N92">
        <f t="shared" ca="1" si="91"/>
        <v>175.13739874357773</v>
      </c>
      <c r="O92">
        <f t="shared" ca="1" si="91"/>
        <v>176.98684168898689</v>
      </c>
      <c r="P92">
        <f t="shared" ca="1" si="91"/>
        <v>175.77033026480413</v>
      </c>
      <c r="Q92">
        <f t="shared" ca="1" si="91"/>
        <v>174.5708666794736</v>
      </c>
      <c r="R92">
        <f t="shared" ca="1" si="91"/>
        <v>178.5631325403821</v>
      </c>
      <c r="S92">
        <f t="shared" ca="1" si="91"/>
        <v>179.97100715546682</v>
      </c>
      <c r="T92">
        <f t="shared" ca="1" si="91"/>
        <v>183.40585131105743</v>
      </c>
      <c r="U92">
        <f t="shared" ca="1" si="91"/>
        <v>180.5270502531973</v>
      </c>
      <c r="V92">
        <f t="shared" ca="1" si="91"/>
        <v>174.76951658479098</v>
      </c>
      <c r="W92">
        <f t="shared" ca="1" si="91"/>
        <v>174.89806027651187</v>
      </c>
      <c r="X92">
        <f t="shared" ca="1" si="91"/>
        <v>174.20736422193588</v>
      </c>
      <c r="Y92">
        <f t="shared" ca="1" si="91"/>
        <v>172.92103108550771</v>
      </c>
      <c r="Z92">
        <f t="shared" ca="1" si="91"/>
        <v>172.22257820471003</v>
      </c>
      <c r="AA92">
        <f t="shared" ca="1" si="91"/>
        <v>166.20538457213291</v>
      </c>
      <c r="AB92">
        <f t="shared" ca="1" si="91"/>
        <v>163.36903415877535</v>
      </c>
      <c r="AC92">
        <f t="shared" ca="1" si="91"/>
        <v>161.28282463669723</v>
      </c>
      <c r="AD92">
        <f t="shared" ca="1" si="91"/>
        <v>162.43175209897285</v>
      </c>
      <c r="AE92">
        <f t="shared" ca="1" si="91"/>
        <v>159.03746895613287</v>
      </c>
      <c r="AF92">
        <f t="shared" ca="1" si="91"/>
        <v>159.76025831022295</v>
      </c>
      <c r="AG92">
        <f t="shared" ca="1" si="91"/>
        <v>156.17084422821401</v>
      </c>
      <c r="AH92">
        <f t="shared" ca="1" si="91"/>
        <v>156.40960302898446</v>
      </c>
      <c r="AI92">
        <f t="shared" ca="1" si="91"/>
        <v>155.50950627398814</v>
      </c>
      <c r="AJ92">
        <f t="shared" ca="1" si="91"/>
        <v>155.79117919857453</v>
      </c>
      <c r="AK92">
        <f t="shared" ca="1" si="91"/>
        <v>158.91577926862843</v>
      </c>
      <c r="AL92">
        <f t="shared" ca="1" si="91"/>
        <v>156.29184483750126</v>
      </c>
      <c r="AM92">
        <f t="shared" ca="1" si="91"/>
        <v>156.41647510366877</v>
      </c>
      <c r="AN92">
        <f t="shared" ca="1" si="91"/>
        <v>155.1218597507218</v>
      </c>
      <c r="AO92">
        <f t="shared" ca="1" si="91"/>
        <v>152.96079965384581</v>
      </c>
      <c r="AP92">
        <f t="shared" ca="1" si="91"/>
        <v>153.95315784388313</v>
      </c>
      <c r="AQ92">
        <f t="shared" ca="1" si="91"/>
        <v>157.17398575958646</v>
      </c>
      <c r="AR92">
        <f t="shared" ca="1" si="91"/>
        <v>155.06247123767122</v>
      </c>
      <c r="AS92">
        <f t="shared" ca="1" si="91"/>
        <v>151.72119757573302</v>
      </c>
      <c r="AT92">
        <f t="shared" ca="1" si="91"/>
        <v>153.18754184020693</v>
      </c>
      <c r="AU92">
        <f t="shared" ca="1" si="91"/>
        <v>153.5324949001884</v>
      </c>
      <c r="AV92">
        <f t="shared" ca="1" si="91"/>
        <v>155.33559798914214</v>
      </c>
      <c r="AW92">
        <f t="shared" ca="1" si="91"/>
        <v>153.95654515809449</v>
      </c>
      <c r="AX92">
        <f t="shared" ca="1" si="91"/>
        <v>151.78235457786252</v>
      </c>
      <c r="AY92">
        <f t="shared" ca="1" si="91"/>
        <v>148.66612185990499</v>
      </c>
      <c r="AZ92">
        <f t="shared" ca="1" si="91"/>
        <v>142.24987440918397</v>
      </c>
      <c r="BA92">
        <f t="shared" ca="1" si="91"/>
        <v>143.51050799058331</v>
      </c>
      <c r="BB92">
        <f t="shared" ca="1" si="91"/>
        <v>142.6350734139705</v>
      </c>
      <c r="BC92">
        <f t="shared" ca="1" si="91"/>
        <v>145.40410658761053</v>
      </c>
      <c r="BD92">
        <f t="shared" ca="1" si="91"/>
        <v>148.70123877648203</v>
      </c>
      <c r="BE92">
        <f t="shared" ca="1" si="91"/>
        <v>148.34407086963833</v>
      </c>
      <c r="BF92">
        <f t="shared" ca="1" si="91"/>
        <v>146.89281157424537</v>
      </c>
      <c r="BG92">
        <f t="shared" ca="1" si="91"/>
        <v>143.18582587568363</v>
      </c>
      <c r="BH92">
        <f t="shared" ca="1" si="91"/>
        <v>143.68232508767423</v>
      </c>
      <c r="BI92">
        <f t="shared" ca="1" si="91"/>
        <v>144.69217599000422</v>
      </c>
      <c r="BJ92">
        <f t="shared" ca="1" si="91"/>
        <v>146.71843672603271</v>
      </c>
      <c r="BK92">
        <f t="shared" ca="1" si="91"/>
        <v>148.15306063151286</v>
      </c>
      <c r="BL92">
        <f t="shared" ca="1" si="91"/>
        <v>148.69189974826352</v>
      </c>
      <c r="BM92">
        <f t="shared" ca="1" si="91"/>
        <v>141.83400590456992</v>
      </c>
      <c r="BN92">
        <f t="shared" ca="1" si="91"/>
        <v>143.22391019512989</v>
      </c>
      <c r="BO92">
        <f t="shared" ca="1" si="91"/>
        <v>139.35171766857664</v>
      </c>
      <c r="BP92" s="12">
        <f t="shared" ca="1" si="68"/>
        <v>0</v>
      </c>
    </row>
    <row r="93" spans="7:68" x14ac:dyDescent="0.35">
      <c r="G93">
        <v>190.26</v>
      </c>
      <c r="H93">
        <f t="shared" ref="H93:BO93" ca="1" si="92">G93*(1+$C$4*$C$6+$C$5*SQRT($C$6)*_xlfn.NORM.S.INV(RAND()))</f>
        <v>191.43804202643014</v>
      </c>
      <c r="I93">
        <f t="shared" ca="1" si="92"/>
        <v>198.07079511741736</v>
      </c>
      <c r="J93">
        <f t="shared" ca="1" si="92"/>
        <v>198.71672108063905</v>
      </c>
      <c r="K93">
        <f t="shared" ca="1" si="92"/>
        <v>196.72193445842652</v>
      </c>
      <c r="L93">
        <f t="shared" ca="1" si="92"/>
        <v>192.10356541966246</v>
      </c>
      <c r="M93">
        <f t="shared" ca="1" si="92"/>
        <v>192.83032358195456</v>
      </c>
      <c r="N93">
        <f t="shared" ca="1" si="92"/>
        <v>187.75879755180739</v>
      </c>
      <c r="O93">
        <f t="shared" ca="1" si="92"/>
        <v>184.2226326566458</v>
      </c>
      <c r="P93">
        <f t="shared" ca="1" si="92"/>
        <v>185.98396392700593</v>
      </c>
      <c r="Q93">
        <f t="shared" ca="1" si="92"/>
        <v>182.05480597893018</v>
      </c>
      <c r="R93">
        <f t="shared" ca="1" si="92"/>
        <v>185.27715628193627</v>
      </c>
      <c r="S93">
        <f t="shared" ca="1" si="92"/>
        <v>184.98767578709703</v>
      </c>
      <c r="T93">
        <f t="shared" ca="1" si="92"/>
        <v>190.6822694350152</v>
      </c>
      <c r="U93">
        <f t="shared" ca="1" si="92"/>
        <v>196.67780921163614</v>
      </c>
      <c r="V93">
        <f t="shared" ca="1" si="92"/>
        <v>191.10416289439701</v>
      </c>
      <c r="W93">
        <f t="shared" ca="1" si="92"/>
        <v>191.91366710228118</v>
      </c>
      <c r="X93">
        <f t="shared" ca="1" si="92"/>
        <v>192.87804340543914</v>
      </c>
      <c r="Y93">
        <f t="shared" ca="1" si="92"/>
        <v>190.97956275542182</v>
      </c>
      <c r="Z93">
        <f t="shared" ca="1" si="92"/>
        <v>191.9101068148278</v>
      </c>
      <c r="AA93">
        <f t="shared" ca="1" si="92"/>
        <v>195.47386476867374</v>
      </c>
      <c r="AB93">
        <f t="shared" ca="1" si="92"/>
        <v>186.49455086648328</v>
      </c>
      <c r="AC93">
        <f t="shared" ca="1" si="92"/>
        <v>186.79286368469462</v>
      </c>
      <c r="AD93">
        <f t="shared" ca="1" si="92"/>
        <v>188.16550415080209</v>
      </c>
      <c r="AE93">
        <f t="shared" ca="1" si="92"/>
        <v>183.67021180139744</v>
      </c>
      <c r="AF93">
        <f t="shared" ca="1" si="92"/>
        <v>188.05554131353108</v>
      </c>
      <c r="AG93">
        <f t="shared" ca="1" si="92"/>
        <v>188.83290423121019</v>
      </c>
      <c r="AH93">
        <f t="shared" ca="1" si="92"/>
        <v>182.67757569344221</v>
      </c>
      <c r="AI93">
        <f t="shared" ca="1" si="92"/>
        <v>188.12358461376857</v>
      </c>
      <c r="AJ93">
        <f t="shared" ca="1" si="92"/>
        <v>181.84632093952635</v>
      </c>
      <c r="AK93">
        <f t="shared" ca="1" si="92"/>
        <v>188.98974814277503</v>
      </c>
      <c r="AL93">
        <f t="shared" ca="1" si="92"/>
        <v>197.28606188646845</v>
      </c>
      <c r="AM93">
        <f t="shared" ca="1" si="92"/>
        <v>192.55238528629096</v>
      </c>
      <c r="AN93">
        <f t="shared" ca="1" si="92"/>
        <v>189.10711948520267</v>
      </c>
      <c r="AO93">
        <f t="shared" ca="1" si="92"/>
        <v>192.80626882792592</v>
      </c>
      <c r="AP93">
        <f t="shared" ca="1" si="92"/>
        <v>200.39239927173296</v>
      </c>
      <c r="AQ93">
        <f t="shared" ca="1" si="92"/>
        <v>199.50832126999344</v>
      </c>
      <c r="AR93">
        <f t="shared" ca="1" si="92"/>
        <v>194.72658985681971</v>
      </c>
      <c r="AS93">
        <f t="shared" ca="1" si="92"/>
        <v>199.07688415779396</v>
      </c>
      <c r="AT93">
        <f t="shared" ca="1" si="92"/>
        <v>191.15882402897037</v>
      </c>
      <c r="AU93">
        <f t="shared" ca="1" si="92"/>
        <v>184.65428000059597</v>
      </c>
      <c r="AV93">
        <f t="shared" ca="1" si="92"/>
        <v>183.05298797820777</v>
      </c>
      <c r="AW93">
        <f t="shared" ca="1" si="92"/>
        <v>183.75104271937391</v>
      </c>
      <c r="AX93">
        <f t="shared" ca="1" si="92"/>
        <v>183.51366793189902</v>
      </c>
      <c r="AY93">
        <f t="shared" ca="1" si="92"/>
        <v>182.34175031818742</v>
      </c>
      <c r="AZ93">
        <f t="shared" ca="1" si="92"/>
        <v>183.68890978734663</v>
      </c>
      <c r="BA93">
        <f t="shared" ca="1" si="92"/>
        <v>185.22232794726952</v>
      </c>
      <c r="BB93">
        <f t="shared" ca="1" si="92"/>
        <v>183.82487949030431</v>
      </c>
      <c r="BC93">
        <f t="shared" ca="1" si="92"/>
        <v>180.65216978766492</v>
      </c>
      <c r="BD93">
        <f t="shared" ca="1" si="92"/>
        <v>182.62623914598356</v>
      </c>
      <c r="BE93">
        <f t="shared" ca="1" si="92"/>
        <v>182.6528450732807</v>
      </c>
      <c r="BF93">
        <f t="shared" ca="1" si="92"/>
        <v>181.23746475517672</v>
      </c>
      <c r="BG93">
        <f t="shared" ca="1" si="92"/>
        <v>183.11616804785879</v>
      </c>
      <c r="BH93">
        <f t="shared" ca="1" si="92"/>
        <v>182.52786345367386</v>
      </c>
      <c r="BI93">
        <f t="shared" ca="1" si="92"/>
        <v>184.41748475646713</v>
      </c>
      <c r="BJ93">
        <f t="shared" ca="1" si="92"/>
        <v>185.85472227383733</v>
      </c>
      <c r="BK93">
        <f t="shared" ca="1" si="92"/>
        <v>188.48296266015657</v>
      </c>
      <c r="BL93">
        <f t="shared" ca="1" si="92"/>
        <v>191.81594413001039</v>
      </c>
      <c r="BM93">
        <f t="shared" ca="1" si="92"/>
        <v>188.25340237963121</v>
      </c>
      <c r="BN93">
        <f t="shared" ca="1" si="92"/>
        <v>184.56966390458291</v>
      </c>
      <c r="BO93">
        <f t="shared" ca="1" si="92"/>
        <v>186.06513752253997</v>
      </c>
      <c r="BP93" s="12">
        <f t="shared" ca="1" si="68"/>
        <v>0</v>
      </c>
    </row>
    <row r="94" spans="7:68" x14ac:dyDescent="0.35">
      <c r="G94">
        <v>190.26</v>
      </c>
      <c r="H94">
        <f t="shared" ref="H94:BO94" ca="1" si="93">G94*(1+$C$4*$C$6+$C$5*SQRT($C$6)*_xlfn.NORM.S.INV(RAND()))</f>
        <v>196.03896036300247</v>
      </c>
      <c r="I94">
        <f t="shared" ca="1" si="93"/>
        <v>195.68072675299615</v>
      </c>
      <c r="J94">
        <f t="shared" ca="1" si="93"/>
        <v>197.43314098440348</v>
      </c>
      <c r="K94">
        <f t="shared" ca="1" si="93"/>
        <v>197.39626761351042</v>
      </c>
      <c r="L94">
        <f t="shared" ca="1" si="93"/>
        <v>198.52159656435109</v>
      </c>
      <c r="M94">
        <f t="shared" ca="1" si="93"/>
        <v>198.07449772810043</v>
      </c>
      <c r="N94">
        <f t="shared" ca="1" si="93"/>
        <v>193.13740377469006</v>
      </c>
      <c r="O94">
        <f t="shared" ca="1" si="93"/>
        <v>196.39526644317201</v>
      </c>
      <c r="P94">
        <f t="shared" ca="1" si="93"/>
        <v>198.00984578857603</v>
      </c>
      <c r="Q94">
        <f t="shared" ca="1" si="93"/>
        <v>198.89404931707634</v>
      </c>
      <c r="R94">
        <f t="shared" ca="1" si="93"/>
        <v>197.41258338309174</v>
      </c>
      <c r="S94">
        <f t="shared" ca="1" si="93"/>
        <v>196.99130584695689</v>
      </c>
      <c r="T94">
        <f t="shared" ca="1" si="93"/>
        <v>195.24822160549897</v>
      </c>
      <c r="U94">
        <f t="shared" ca="1" si="93"/>
        <v>194.75965500190821</v>
      </c>
      <c r="V94">
        <f t="shared" ca="1" si="93"/>
        <v>194.32074559738092</v>
      </c>
      <c r="W94">
        <f t="shared" ca="1" si="93"/>
        <v>199.45238467790651</v>
      </c>
      <c r="X94">
        <f t="shared" ca="1" si="93"/>
        <v>191.72855009299047</v>
      </c>
      <c r="Y94">
        <f t="shared" ca="1" si="93"/>
        <v>191.76597362482107</v>
      </c>
      <c r="Z94">
        <f t="shared" ca="1" si="93"/>
        <v>194.90585978176608</v>
      </c>
      <c r="AA94">
        <f t="shared" ca="1" si="93"/>
        <v>190.88067309072133</v>
      </c>
      <c r="AB94">
        <f t="shared" ca="1" si="93"/>
        <v>188.97917658608424</v>
      </c>
      <c r="AC94">
        <f t="shared" ca="1" si="93"/>
        <v>192.46798952737549</v>
      </c>
      <c r="AD94">
        <f t="shared" ca="1" si="93"/>
        <v>189.33086844310839</v>
      </c>
      <c r="AE94">
        <f t="shared" ca="1" si="93"/>
        <v>188.81958938412458</v>
      </c>
      <c r="AF94">
        <f t="shared" ca="1" si="93"/>
        <v>180.49465908076613</v>
      </c>
      <c r="AG94">
        <f t="shared" ca="1" si="93"/>
        <v>175.27891409687837</v>
      </c>
      <c r="AH94">
        <f t="shared" ca="1" si="93"/>
        <v>184.63846084243497</v>
      </c>
      <c r="AI94">
        <f t="shared" ca="1" si="93"/>
        <v>185.62342853100748</v>
      </c>
      <c r="AJ94">
        <f t="shared" ca="1" si="93"/>
        <v>185.08670758426086</v>
      </c>
      <c r="AK94">
        <f t="shared" ca="1" si="93"/>
        <v>186.67615227323793</v>
      </c>
      <c r="AL94">
        <f t="shared" ca="1" si="93"/>
        <v>188.30118106595359</v>
      </c>
      <c r="AM94">
        <f t="shared" ca="1" si="93"/>
        <v>191.60476089789887</v>
      </c>
      <c r="AN94">
        <f t="shared" ca="1" si="93"/>
        <v>190.77978380669865</v>
      </c>
      <c r="AO94">
        <f t="shared" ca="1" si="93"/>
        <v>188.45104661792627</v>
      </c>
      <c r="AP94">
        <f t="shared" ca="1" si="93"/>
        <v>186.33883136050639</v>
      </c>
      <c r="AQ94">
        <f t="shared" ca="1" si="93"/>
        <v>189.90615323481177</v>
      </c>
      <c r="AR94">
        <f t="shared" ca="1" si="93"/>
        <v>191.7441554532212</v>
      </c>
      <c r="AS94">
        <f t="shared" ca="1" si="93"/>
        <v>193.27728003510069</v>
      </c>
      <c r="AT94">
        <f t="shared" ca="1" si="93"/>
        <v>196.22292244670641</v>
      </c>
      <c r="AU94">
        <f t="shared" ca="1" si="93"/>
        <v>198.27055734233551</v>
      </c>
      <c r="AV94">
        <f t="shared" ca="1" si="93"/>
        <v>195.3207134028105</v>
      </c>
      <c r="AW94">
        <f t="shared" ca="1" si="93"/>
        <v>196.9888918461474</v>
      </c>
      <c r="AX94">
        <f t="shared" ca="1" si="93"/>
        <v>196.37869594470698</v>
      </c>
      <c r="AY94">
        <f t="shared" ca="1" si="93"/>
        <v>199.99473114308179</v>
      </c>
      <c r="AZ94">
        <f t="shared" ca="1" si="93"/>
        <v>196.73205734268717</v>
      </c>
      <c r="BA94">
        <f t="shared" ca="1" si="93"/>
        <v>196.6541243580036</v>
      </c>
      <c r="BB94">
        <f t="shared" ca="1" si="93"/>
        <v>197.4457588295825</v>
      </c>
      <c r="BC94">
        <f t="shared" ca="1" si="93"/>
        <v>195.91286508361941</v>
      </c>
      <c r="BD94">
        <f t="shared" ca="1" si="93"/>
        <v>200.64096434254469</v>
      </c>
      <c r="BE94">
        <f t="shared" ca="1" si="93"/>
        <v>199.92290997414983</v>
      </c>
      <c r="BF94">
        <f t="shared" ca="1" si="93"/>
        <v>201.86203304602608</v>
      </c>
      <c r="BG94">
        <f t="shared" ca="1" si="93"/>
        <v>199.01291490258842</v>
      </c>
      <c r="BH94">
        <f t="shared" ca="1" si="93"/>
        <v>206.3148888476689</v>
      </c>
      <c r="BI94">
        <f t="shared" ca="1" si="93"/>
        <v>217.98157291373943</v>
      </c>
      <c r="BJ94">
        <f t="shared" ca="1" si="93"/>
        <v>219.69033942575285</v>
      </c>
      <c r="BK94">
        <f t="shared" ca="1" si="93"/>
        <v>217.84085087395994</v>
      </c>
      <c r="BL94">
        <f t="shared" ca="1" si="93"/>
        <v>219.31664052452308</v>
      </c>
      <c r="BM94">
        <f t="shared" ca="1" si="93"/>
        <v>221.88314055954007</v>
      </c>
      <c r="BN94">
        <f t="shared" ca="1" si="93"/>
        <v>217.96539324199918</v>
      </c>
      <c r="BO94">
        <f t="shared" ca="1" si="93"/>
        <v>225.89923268011981</v>
      </c>
      <c r="BP94" s="12">
        <f t="shared" ca="1" si="68"/>
        <v>30.899232680119809</v>
      </c>
    </row>
    <row r="95" spans="7:68" x14ac:dyDescent="0.35">
      <c r="G95">
        <v>190.26</v>
      </c>
      <c r="H95">
        <f t="shared" ref="H95:BO95" ca="1" si="94">G95*(1+$C$4*$C$6+$C$5*SQRT($C$6)*_xlfn.NORM.S.INV(RAND()))</f>
        <v>190.90029714082632</v>
      </c>
      <c r="I95">
        <f t="shared" ca="1" si="94"/>
        <v>190.5028942578698</v>
      </c>
      <c r="J95">
        <f t="shared" ca="1" si="94"/>
        <v>190.67357761764458</v>
      </c>
      <c r="K95">
        <f t="shared" ca="1" si="94"/>
        <v>188.57535863016423</v>
      </c>
      <c r="L95">
        <f t="shared" ca="1" si="94"/>
        <v>186.75672913809657</v>
      </c>
      <c r="M95">
        <f t="shared" ca="1" si="94"/>
        <v>183.52824930647577</v>
      </c>
      <c r="N95">
        <f t="shared" ca="1" si="94"/>
        <v>183.98198219107655</v>
      </c>
      <c r="O95">
        <f t="shared" ca="1" si="94"/>
        <v>176.55117377943543</v>
      </c>
      <c r="P95">
        <f t="shared" ca="1" si="94"/>
        <v>176.79124275169536</v>
      </c>
      <c r="Q95">
        <f t="shared" ca="1" si="94"/>
        <v>174.68588249806166</v>
      </c>
      <c r="R95">
        <f t="shared" ca="1" si="94"/>
        <v>172.12049469838587</v>
      </c>
      <c r="S95">
        <f t="shared" ca="1" si="94"/>
        <v>168.34028273774018</v>
      </c>
      <c r="T95">
        <f t="shared" ca="1" si="94"/>
        <v>168.60917413553855</v>
      </c>
      <c r="U95">
        <f t="shared" ca="1" si="94"/>
        <v>164.79154820437753</v>
      </c>
      <c r="V95">
        <f t="shared" ca="1" si="94"/>
        <v>160.46789910939353</v>
      </c>
      <c r="W95">
        <f t="shared" ca="1" si="94"/>
        <v>161.78777862883786</v>
      </c>
      <c r="X95">
        <f t="shared" ca="1" si="94"/>
        <v>158.3038233000816</v>
      </c>
      <c r="Y95">
        <f t="shared" ca="1" si="94"/>
        <v>159.18506227650869</v>
      </c>
      <c r="Z95">
        <f t="shared" ca="1" si="94"/>
        <v>155.95567246448257</v>
      </c>
      <c r="AA95">
        <f t="shared" ca="1" si="94"/>
        <v>149.60795815685137</v>
      </c>
      <c r="AB95">
        <f t="shared" ca="1" si="94"/>
        <v>149.61124652987962</v>
      </c>
      <c r="AC95">
        <f t="shared" ca="1" si="94"/>
        <v>153.0321247539768</v>
      </c>
      <c r="AD95">
        <f t="shared" ca="1" si="94"/>
        <v>151.94937032009415</v>
      </c>
      <c r="AE95">
        <f t="shared" ca="1" si="94"/>
        <v>149.2742529084876</v>
      </c>
      <c r="AF95">
        <f t="shared" ca="1" si="94"/>
        <v>150.87283287998909</v>
      </c>
      <c r="AG95">
        <f t="shared" ca="1" si="94"/>
        <v>152.73789158807386</v>
      </c>
      <c r="AH95">
        <f t="shared" ca="1" si="94"/>
        <v>151.62502628107913</v>
      </c>
      <c r="AI95">
        <f t="shared" ca="1" si="94"/>
        <v>149.10173365774187</v>
      </c>
      <c r="AJ95">
        <f t="shared" ca="1" si="94"/>
        <v>149.7293415025996</v>
      </c>
      <c r="AK95">
        <f t="shared" ca="1" si="94"/>
        <v>149.35175086080477</v>
      </c>
      <c r="AL95">
        <f t="shared" ca="1" si="94"/>
        <v>149.56857289612196</v>
      </c>
      <c r="AM95">
        <f t="shared" ca="1" si="94"/>
        <v>147.75894861476215</v>
      </c>
      <c r="AN95">
        <f t="shared" ca="1" si="94"/>
        <v>147.94297086160665</v>
      </c>
      <c r="AO95">
        <f t="shared" ca="1" si="94"/>
        <v>147.35511909994207</v>
      </c>
      <c r="AP95">
        <f t="shared" ca="1" si="94"/>
        <v>150.91934388644052</v>
      </c>
      <c r="AQ95">
        <f t="shared" ca="1" si="94"/>
        <v>152.7305684925953</v>
      </c>
      <c r="AR95">
        <f t="shared" ca="1" si="94"/>
        <v>153.07823821154847</v>
      </c>
      <c r="AS95">
        <f t="shared" ca="1" si="94"/>
        <v>154.18926013756783</v>
      </c>
      <c r="AT95">
        <f t="shared" ca="1" si="94"/>
        <v>151.10048992186711</v>
      </c>
      <c r="AU95">
        <f t="shared" ca="1" si="94"/>
        <v>148.0015397097032</v>
      </c>
      <c r="AV95">
        <f t="shared" ca="1" si="94"/>
        <v>149.05779364588744</v>
      </c>
      <c r="AW95">
        <f t="shared" ca="1" si="94"/>
        <v>145.88181556550225</v>
      </c>
      <c r="AX95">
        <f t="shared" ca="1" si="94"/>
        <v>143.16370310259316</v>
      </c>
      <c r="AY95">
        <f t="shared" ca="1" si="94"/>
        <v>144.56622751830409</v>
      </c>
      <c r="AZ95">
        <f t="shared" ca="1" si="94"/>
        <v>136.98156574423146</v>
      </c>
      <c r="BA95">
        <f t="shared" ca="1" si="94"/>
        <v>135.61044351749857</v>
      </c>
      <c r="BB95">
        <f t="shared" ca="1" si="94"/>
        <v>132.54702853265374</v>
      </c>
      <c r="BC95">
        <f t="shared" ca="1" si="94"/>
        <v>130.52968708433349</v>
      </c>
      <c r="BD95">
        <f t="shared" ca="1" si="94"/>
        <v>128.88450227357012</v>
      </c>
      <c r="BE95">
        <f t="shared" ca="1" si="94"/>
        <v>127.87337109259147</v>
      </c>
      <c r="BF95">
        <f t="shared" ca="1" si="94"/>
        <v>124.35935878569273</v>
      </c>
      <c r="BG95">
        <f t="shared" ca="1" si="94"/>
        <v>119.10488331034468</v>
      </c>
      <c r="BH95">
        <f t="shared" ca="1" si="94"/>
        <v>118.65133834729305</v>
      </c>
      <c r="BI95">
        <f t="shared" ca="1" si="94"/>
        <v>120.34128609576692</v>
      </c>
      <c r="BJ95">
        <f t="shared" ca="1" si="94"/>
        <v>122.82704953962117</v>
      </c>
      <c r="BK95">
        <f t="shared" ca="1" si="94"/>
        <v>123.89186473134866</v>
      </c>
      <c r="BL95">
        <f t="shared" ca="1" si="94"/>
        <v>128.53393070540787</v>
      </c>
      <c r="BM95">
        <f t="shared" ca="1" si="94"/>
        <v>131.40008141066335</v>
      </c>
      <c r="BN95">
        <f t="shared" ca="1" si="94"/>
        <v>134.86037679344727</v>
      </c>
      <c r="BO95">
        <f t="shared" ca="1" si="94"/>
        <v>137.45109814354282</v>
      </c>
      <c r="BP95" s="12">
        <f t="shared" ca="1" si="68"/>
        <v>0</v>
      </c>
    </row>
    <row r="96" spans="7:68" x14ac:dyDescent="0.35">
      <c r="G96">
        <v>190.26</v>
      </c>
      <c r="H96">
        <f t="shared" ref="H96:BO96" ca="1" si="95">G96*(1+$C$4*$C$6+$C$5*SQRT($C$6)*_xlfn.NORM.S.INV(RAND()))</f>
        <v>187.32803638887276</v>
      </c>
      <c r="I96">
        <f t="shared" ca="1" si="95"/>
        <v>182.11053832581871</v>
      </c>
      <c r="J96">
        <f t="shared" ca="1" si="95"/>
        <v>177.06968866451206</v>
      </c>
      <c r="K96">
        <f t="shared" ca="1" si="95"/>
        <v>181.9291382928368</v>
      </c>
      <c r="L96">
        <f t="shared" ca="1" si="95"/>
        <v>181.15329553502073</v>
      </c>
      <c r="M96">
        <f t="shared" ca="1" si="95"/>
        <v>182.62639736598817</v>
      </c>
      <c r="N96">
        <f t="shared" ca="1" si="95"/>
        <v>175.47093791494706</v>
      </c>
      <c r="O96">
        <f t="shared" ca="1" si="95"/>
        <v>173.56317288109145</v>
      </c>
      <c r="P96">
        <f t="shared" ca="1" si="95"/>
        <v>170.83232975243445</v>
      </c>
      <c r="Q96">
        <f t="shared" ca="1" si="95"/>
        <v>177.61440504601717</v>
      </c>
      <c r="R96">
        <f t="shared" ca="1" si="95"/>
        <v>174.88157675995066</v>
      </c>
      <c r="S96">
        <f t="shared" ca="1" si="95"/>
        <v>175.28565324842299</v>
      </c>
      <c r="T96">
        <f t="shared" ca="1" si="95"/>
        <v>172.76090220687536</v>
      </c>
      <c r="U96">
        <f t="shared" ca="1" si="95"/>
        <v>166.6886067698793</v>
      </c>
      <c r="V96">
        <f t="shared" ca="1" si="95"/>
        <v>167.30607417084175</v>
      </c>
      <c r="W96">
        <f t="shared" ca="1" si="95"/>
        <v>167.53192306062974</v>
      </c>
      <c r="X96">
        <f t="shared" ca="1" si="95"/>
        <v>169.8989467224126</v>
      </c>
      <c r="Y96">
        <f t="shared" ca="1" si="95"/>
        <v>170.03668914708351</v>
      </c>
      <c r="Z96">
        <f t="shared" ca="1" si="95"/>
        <v>170.72131865708306</v>
      </c>
      <c r="AA96">
        <f t="shared" ca="1" si="95"/>
        <v>172.8970999680617</v>
      </c>
      <c r="AB96">
        <f t="shared" ca="1" si="95"/>
        <v>176.41155706104689</v>
      </c>
      <c r="AC96">
        <f t="shared" ca="1" si="95"/>
        <v>174.90269189004971</v>
      </c>
      <c r="AD96">
        <f t="shared" ca="1" si="95"/>
        <v>179.4699115353786</v>
      </c>
      <c r="AE96">
        <f t="shared" ca="1" si="95"/>
        <v>176.41376695661168</v>
      </c>
      <c r="AF96">
        <f t="shared" ca="1" si="95"/>
        <v>167.94476154576915</v>
      </c>
      <c r="AG96">
        <f t="shared" ca="1" si="95"/>
        <v>165.21353995001496</v>
      </c>
      <c r="AH96">
        <f t="shared" ca="1" si="95"/>
        <v>160.85222822387621</v>
      </c>
      <c r="AI96">
        <f t="shared" ca="1" si="95"/>
        <v>159.44442370712562</v>
      </c>
      <c r="AJ96">
        <f t="shared" ca="1" si="95"/>
        <v>160.19220405525144</v>
      </c>
      <c r="AK96">
        <f t="shared" ca="1" si="95"/>
        <v>156.51514973108547</v>
      </c>
      <c r="AL96">
        <f t="shared" ca="1" si="95"/>
        <v>156.81507412664087</v>
      </c>
      <c r="AM96">
        <f t="shared" ca="1" si="95"/>
        <v>156.71759009216785</v>
      </c>
      <c r="AN96">
        <f t="shared" ca="1" si="95"/>
        <v>152.28677951810232</v>
      </c>
      <c r="AO96">
        <f t="shared" ca="1" si="95"/>
        <v>145.33271377199267</v>
      </c>
      <c r="AP96">
        <f t="shared" ca="1" si="95"/>
        <v>145.28423696976671</v>
      </c>
      <c r="AQ96">
        <f t="shared" ca="1" si="95"/>
        <v>144.77063795982133</v>
      </c>
      <c r="AR96">
        <f t="shared" ca="1" si="95"/>
        <v>147.47737748528269</v>
      </c>
      <c r="AS96">
        <f t="shared" ca="1" si="95"/>
        <v>153.45937404172048</v>
      </c>
      <c r="AT96">
        <f t="shared" ca="1" si="95"/>
        <v>154.08219851238189</v>
      </c>
      <c r="AU96">
        <f t="shared" ca="1" si="95"/>
        <v>155.86862443684035</v>
      </c>
      <c r="AV96">
        <f t="shared" ca="1" si="95"/>
        <v>152.15073274380367</v>
      </c>
      <c r="AW96">
        <f t="shared" ca="1" si="95"/>
        <v>157.59151438982872</v>
      </c>
      <c r="AX96">
        <f t="shared" ca="1" si="95"/>
        <v>161.17068940753992</v>
      </c>
      <c r="AY96">
        <f t="shared" ca="1" si="95"/>
        <v>162.33718978461897</v>
      </c>
      <c r="AZ96">
        <f t="shared" ca="1" si="95"/>
        <v>166.42185461676513</v>
      </c>
      <c r="BA96">
        <f t="shared" ca="1" si="95"/>
        <v>161.4905995630653</v>
      </c>
      <c r="BB96">
        <f t="shared" ca="1" si="95"/>
        <v>161.01291746859641</v>
      </c>
      <c r="BC96">
        <f t="shared" ca="1" si="95"/>
        <v>164.98414818532984</v>
      </c>
      <c r="BD96">
        <f t="shared" ca="1" si="95"/>
        <v>164.42896452155583</v>
      </c>
      <c r="BE96">
        <f t="shared" ca="1" si="95"/>
        <v>169.63252659156151</v>
      </c>
      <c r="BF96">
        <f t="shared" ca="1" si="95"/>
        <v>169.78209949125221</v>
      </c>
      <c r="BG96">
        <f t="shared" ca="1" si="95"/>
        <v>167.83155556444655</v>
      </c>
      <c r="BH96">
        <f t="shared" ca="1" si="95"/>
        <v>171.77025201208895</v>
      </c>
      <c r="BI96">
        <f t="shared" ca="1" si="95"/>
        <v>176.8961968892437</v>
      </c>
      <c r="BJ96">
        <f t="shared" ca="1" si="95"/>
        <v>175.85025214843972</v>
      </c>
      <c r="BK96">
        <f t="shared" ca="1" si="95"/>
        <v>178.59732863468045</v>
      </c>
      <c r="BL96">
        <f t="shared" ca="1" si="95"/>
        <v>178.81931955241794</v>
      </c>
      <c r="BM96">
        <f t="shared" ca="1" si="95"/>
        <v>175.26697665319881</v>
      </c>
      <c r="BN96">
        <f t="shared" ca="1" si="95"/>
        <v>173.14383387889487</v>
      </c>
      <c r="BO96">
        <f t="shared" ca="1" si="95"/>
        <v>170.27100499319337</v>
      </c>
      <c r="BP96" s="12">
        <f t="shared" ca="1" si="68"/>
        <v>0</v>
      </c>
    </row>
    <row r="97" spans="7:68" x14ac:dyDescent="0.35">
      <c r="G97">
        <v>190.26</v>
      </c>
      <c r="H97">
        <f t="shared" ref="H97:BO97" ca="1" si="96">G97*(1+$C$4*$C$6+$C$5*SQRT($C$6)*_xlfn.NORM.S.INV(RAND()))</f>
        <v>188.13006493714556</v>
      </c>
      <c r="I97">
        <f t="shared" ca="1" si="96"/>
        <v>184.90986515186788</v>
      </c>
      <c r="J97">
        <f t="shared" ca="1" si="96"/>
        <v>188.3700397663238</v>
      </c>
      <c r="K97">
        <f t="shared" ca="1" si="96"/>
        <v>198.35477687968066</v>
      </c>
      <c r="L97">
        <f t="shared" ca="1" si="96"/>
        <v>199.27274142883402</v>
      </c>
      <c r="M97">
        <f t="shared" ca="1" si="96"/>
        <v>203.21206997152254</v>
      </c>
      <c r="N97">
        <f t="shared" ca="1" si="96"/>
        <v>203.63988985585533</v>
      </c>
      <c r="O97">
        <f t="shared" ca="1" si="96"/>
        <v>200.02851633512307</v>
      </c>
      <c r="P97">
        <f t="shared" ca="1" si="96"/>
        <v>200.73844227121197</v>
      </c>
      <c r="Q97">
        <f t="shared" ca="1" si="96"/>
        <v>194.6378042000978</v>
      </c>
      <c r="R97">
        <f t="shared" ca="1" si="96"/>
        <v>189.60762782696241</v>
      </c>
      <c r="S97">
        <f t="shared" ca="1" si="96"/>
        <v>202.85385146493988</v>
      </c>
      <c r="T97">
        <f t="shared" ca="1" si="96"/>
        <v>206.32808194168211</v>
      </c>
      <c r="U97">
        <f t="shared" ca="1" si="96"/>
        <v>204.82447745466317</v>
      </c>
      <c r="V97">
        <f t="shared" ca="1" si="96"/>
        <v>201.54958571326358</v>
      </c>
      <c r="W97">
        <f t="shared" ca="1" si="96"/>
        <v>197.05569077227088</v>
      </c>
      <c r="X97">
        <f t="shared" ca="1" si="96"/>
        <v>197.80546261888054</v>
      </c>
      <c r="Y97">
        <f t="shared" ca="1" si="96"/>
        <v>208.81888585388754</v>
      </c>
      <c r="Z97">
        <f t="shared" ca="1" si="96"/>
        <v>213.19570051184601</v>
      </c>
      <c r="AA97">
        <f t="shared" ca="1" si="96"/>
        <v>220.52791910781428</v>
      </c>
      <c r="AB97">
        <f t="shared" ca="1" si="96"/>
        <v>223.77038005324286</v>
      </c>
      <c r="AC97">
        <f t="shared" ca="1" si="96"/>
        <v>227.54438428062844</v>
      </c>
      <c r="AD97">
        <f t="shared" ca="1" si="96"/>
        <v>227.61657766251122</v>
      </c>
      <c r="AE97">
        <f t="shared" ca="1" si="96"/>
        <v>219.26348905509681</v>
      </c>
      <c r="AF97">
        <f t="shared" ca="1" si="96"/>
        <v>219.97672949001395</v>
      </c>
      <c r="AG97">
        <f t="shared" ca="1" si="96"/>
        <v>216.58850831150161</v>
      </c>
      <c r="AH97">
        <f t="shared" ca="1" si="96"/>
        <v>217.79261217112847</v>
      </c>
      <c r="AI97">
        <f t="shared" ca="1" si="96"/>
        <v>213.09748684202017</v>
      </c>
      <c r="AJ97">
        <f t="shared" ca="1" si="96"/>
        <v>219.5823202956943</v>
      </c>
      <c r="AK97">
        <f t="shared" ca="1" si="96"/>
        <v>222.92173077540696</v>
      </c>
      <c r="AL97">
        <f t="shared" ca="1" si="96"/>
        <v>220.31191678680335</v>
      </c>
      <c r="AM97">
        <f t="shared" ca="1" si="96"/>
        <v>224.05338912333977</v>
      </c>
      <c r="AN97">
        <f t="shared" ca="1" si="96"/>
        <v>210.61295642505573</v>
      </c>
      <c r="AO97">
        <f t="shared" ca="1" si="96"/>
        <v>218.48513965329724</v>
      </c>
      <c r="AP97">
        <f t="shared" ca="1" si="96"/>
        <v>224.85094930921031</v>
      </c>
      <c r="AQ97">
        <f t="shared" ca="1" si="96"/>
        <v>227.77670123273711</v>
      </c>
      <c r="AR97">
        <f t="shared" ca="1" si="96"/>
        <v>227.62287821643289</v>
      </c>
      <c r="AS97">
        <f t="shared" ca="1" si="96"/>
        <v>223.66995637809688</v>
      </c>
      <c r="AT97">
        <f t="shared" ca="1" si="96"/>
        <v>220.37199894572149</v>
      </c>
      <c r="AU97">
        <f t="shared" ca="1" si="96"/>
        <v>229.08021206739619</v>
      </c>
      <c r="AV97">
        <f t="shared" ca="1" si="96"/>
        <v>230.27508694359179</v>
      </c>
      <c r="AW97">
        <f t="shared" ca="1" si="96"/>
        <v>244.05152130528208</v>
      </c>
      <c r="AX97">
        <f t="shared" ca="1" si="96"/>
        <v>236.30154817276579</v>
      </c>
      <c r="AY97">
        <f t="shared" ca="1" si="96"/>
        <v>238.96530152058807</v>
      </c>
      <c r="AZ97">
        <f t="shared" ca="1" si="96"/>
        <v>232.21759926366619</v>
      </c>
      <c r="BA97">
        <f t="shared" ca="1" si="96"/>
        <v>224.66175813914612</v>
      </c>
      <c r="BB97">
        <f t="shared" ca="1" si="96"/>
        <v>224.45721210899794</v>
      </c>
      <c r="BC97">
        <f t="shared" ca="1" si="96"/>
        <v>216.60462459022168</v>
      </c>
      <c r="BD97">
        <f t="shared" ca="1" si="96"/>
        <v>217.15670071564941</v>
      </c>
      <c r="BE97">
        <f t="shared" ca="1" si="96"/>
        <v>220.21342502285415</v>
      </c>
      <c r="BF97">
        <f t="shared" ca="1" si="96"/>
        <v>229.62098733145882</v>
      </c>
      <c r="BG97">
        <f t="shared" ca="1" si="96"/>
        <v>231.52492274574803</v>
      </c>
      <c r="BH97">
        <f t="shared" ca="1" si="96"/>
        <v>231.70449500094267</v>
      </c>
      <c r="BI97">
        <f t="shared" ca="1" si="96"/>
        <v>234.30646995401895</v>
      </c>
      <c r="BJ97">
        <f t="shared" ca="1" si="96"/>
        <v>233.2694655374801</v>
      </c>
      <c r="BK97">
        <f t="shared" ca="1" si="96"/>
        <v>232.55294030770892</v>
      </c>
      <c r="BL97">
        <f t="shared" ca="1" si="96"/>
        <v>230.45945126109592</v>
      </c>
      <c r="BM97">
        <f t="shared" ca="1" si="96"/>
        <v>225.89464862359446</v>
      </c>
      <c r="BN97">
        <f t="shared" ca="1" si="96"/>
        <v>225.34379669384987</v>
      </c>
      <c r="BO97">
        <f t="shared" ca="1" si="96"/>
        <v>222.24669221538349</v>
      </c>
      <c r="BP97" s="12">
        <f t="shared" ca="1" si="68"/>
        <v>27.24669221538349</v>
      </c>
    </row>
    <row r="98" spans="7:68" x14ac:dyDescent="0.35">
      <c r="G98">
        <v>190.26</v>
      </c>
      <c r="H98">
        <f t="shared" ref="H98:BO98" ca="1" si="97">G98*(1+$C$4*$C$6+$C$5*SQRT($C$6)*_xlfn.NORM.S.INV(RAND()))</f>
        <v>190.36954179622523</v>
      </c>
      <c r="I98">
        <f t="shared" ca="1" si="97"/>
        <v>188.83843679043025</v>
      </c>
      <c r="J98">
        <f t="shared" ca="1" si="97"/>
        <v>195.27778758575556</v>
      </c>
      <c r="K98">
        <f t="shared" ca="1" si="97"/>
        <v>192.97941867567215</v>
      </c>
      <c r="L98">
        <f t="shared" ca="1" si="97"/>
        <v>202.21617883548117</v>
      </c>
      <c r="M98">
        <f t="shared" ca="1" si="97"/>
        <v>198.69029574495633</v>
      </c>
      <c r="N98">
        <f t="shared" ca="1" si="97"/>
        <v>193.77736955546305</v>
      </c>
      <c r="O98">
        <f t="shared" ca="1" si="97"/>
        <v>193.59826637425505</v>
      </c>
      <c r="P98">
        <f t="shared" ca="1" si="97"/>
        <v>198.24863520831639</v>
      </c>
      <c r="Q98">
        <f t="shared" ca="1" si="97"/>
        <v>195.09672196406777</v>
      </c>
      <c r="R98">
        <f t="shared" ca="1" si="97"/>
        <v>193.19839141669976</v>
      </c>
      <c r="S98">
        <f t="shared" ca="1" si="97"/>
        <v>188.90856896509771</v>
      </c>
      <c r="T98">
        <f t="shared" ca="1" si="97"/>
        <v>187.77995536271672</v>
      </c>
      <c r="U98">
        <f t="shared" ca="1" si="97"/>
        <v>184.86505919157685</v>
      </c>
      <c r="V98">
        <f t="shared" ca="1" si="97"/>
        <v>184.93431084456449</v>
      </c>
      <c r="W98">
        <f t="shared" ca="1" si="97"/>
        <v>183.84602473095686</v>
      </c>
      <c r="X98">
        <f t="shared" ca="1" si="97"/>
        <v>183.79154521402006</v>
      </c>
      <c r="Y98">
        <f t="shared" ca="1" si="97"/>
        <v>182.85346055674623</v>
      </c>
      <c r="Z98">
        <f t="shared" ca="1" si="97"/>
        <v>179.75724331000606</v>
      </c>
      <c r="AA98">
        <f t="shared" ca="1" si="97"/>
        <v>184.77070168202042</v>
      </c>
      <c r="AB98">
        <f t="shared" ca="1" si="97"/>
        <v>188.89783937169688</v>
      </c>
      <c r="AC98">
        <f t="shared" ca="1" si="97"/>
        <v>198.4814199348441</v>
      </c>
      <c r="AD98">
        <f t="shared" ca="1" si="97"/>
        <v>200.21385268803678</v>
      </c>
      <c r="AE98">
        <f t="shared" ca="1" si="97"/>
        <v>200.86581628450324</v>
      </c>
      <c r="AF98">
        <f t="shared" ca="1" si="97"/>
        <v>203.73428701110115</v>
      </c>
      <c r="AG98">
        <f t="shared" ca="1" si="97"/>
        <v>204.25438579266529</v>
      </c>
      <c r="AH98">
        <f t="shared" ca="1" si="97"/>
        <v>210.32760318834059</v>
      </c>
      <c r="AI98">
        <f t="shared" ca="1" si="97"/>
        <v>208.10558272438431</v>
      </c>
      <c r="AJ98">
        <f t="shared" ca="1" si="97"/>
        <v>205.71432942005538</v>
      </c>
      <c r="AK98">
        <f t="shared" ca="1" si="97"/>
        <v>211.81034810591015</v>
      </c>
      <c r="AL98">
        <f t="shared" ca="1" si="97"/>
        <v>215.74952061800218</v>
      </c>
      <c r="AM98">
        <f t="shared" ca="1" si="97"/>
        <v>214.57410513182731</v>
      </c>
      <c r="AN98">
        <f t="shared" ca="1" si="97"/>
        <v>214.40031917369436</v>
      </c>
      <c r="AO98">
        <f t="shared" ca="1" si="97"/>
        <v>211.76304661186293</v>
      </c>
      <c r="AP98">
        <f t="shared" ca="1" si="97"/>
        <v>204.40823863783569</v>
      </c>
      <c r="AQ98">
        <f t="shared" ca="1" si="97"/>
        <v>207.71739357951566</v>
      </c>
      <c r="AR98">
        <f t="shared" ca="1" si="97"/>
        <v>206.60534893711537</v>
      </c>
      <c r="AS98">
        <f t="shared" ca="1" si="97"/>
        <v>211.345828707923</v>
      </c>
      <c r="AT98">
        <f t="shared" ca="1" si="97"/>
        <v>205.82746847657364</v>
      </c>
      <c r="AU98">
        <f t="shared" ca="1" si="97"/>
        <v>203.90695875299232</v>
      </c>
      <c r="AV98">
        <f t="shared" ca="1" si="97"/>
        <v>201.88770873991623</v>
      </c>
      <c r="AW98">
        <f t="shared" ca="1" si="97"/>
        <v>210.13221873900025</v>
      </c>
      <c r="AX98">
        <f t="shared" ca="1" si="97"/>
        <v>217.99507307676558</v>
      </c>
      <c r="AY98">
        <f t="shared" ca="1" si="97"/>
        <v>214.69575826405793</v>
      </c>
      <c r="AZ98">
        <f t="shared" ca="1" si="97"/>
        <v>212.26938753980244</v>
      </c>
      <c r="BA98">
        <f t="shared" ca="1" si="97"/>
        <v>211.09169379636199</v>
      </c>
      <c r="BB98">
        <f t="shared" ca="1" si="97"/>
        <v>211.19099484007825</v>
      </c>
      <c r="BC98">
        <f t="shared" ca="1" si="97"/>
        <v>217.50102749022525</v>
      </c>
      <c r="BD98">
        <f t="shared" ca="1" si="97"/>
        <v>205.61877349861862</v>
      </c>
      <c r="BE98">
        <f t="shared" ca="1" si="97"/>
        <v>198.75212341563326</v>
      </c>
      <c r="BF98">
        <f t="shared" ca="1" si="97"/>
        <v>198.81712286258875</v>
      </c>
      <c r="BG98">
        <f t="shared" ca="1" si="97"/>
        <v>195.09847875856551</v>
      </c>
      <c r="BH98">
        <f t="shared" ca="1" si="97"/>
        <v>199.02922615589941</v>
      </c>
      <c r="BI98">
        <f t="shared" ca="1" si="97"/>
        <v>204.40042661850273</v>
      </c>
      <c r="BJ98">
        <f t="shared" ca="1" si="97"/>
        <v>205.41156645135712</v>
      </c>
      <c r="BK98">
        <f t="shared" ca="1" si="97"/>
        <v>206.25034667852304</v>
      </c>
      <c r="BL98">
        <f t="shared" ca="1" si="97"/>
        <v>207.98258572660529</v>
      </c>
      <c r="BM98">
        <f t="shared" ca="1" si="97"/>
        <v>211.51501756539639</v>
      </c>
      <c r="BN98">
        <f t="shared" ca="1" si="97"/>
        <v>212.05816580761578</v>
      </c>
      <c r="BO98">
        <f t="shared" ca="1" si="97"/>
        <v>213.32457851050356</v>
      </c>
      <c r="BP98" s="12">
        <f t="shared" ca="1" si="68"/>
        <v>18.324578510503557</v>
      </c>
    </row>
    <row r="99" spans="7:68" x14ac:dyDescent="0.35">
      <c r="G99">
        <v>190.26</v>
      </c>
      <c r="H99">
        <f t="shared" ref="H99:BO99" ca="1" si="98">G99*(1+$C$4*$C$6+$C$5*SQRT($C$6)*_xlfn.NORM.S.INV(RAND()))</f>
        <v>191.05246950372393</v>
      </c>
      <c r="I99">
        <f t="shared" ca="1" si="98"/>
        <v>190.62054597410082</v>
      </c>
      <c r="J99">
        <f t="shared" ca="1" si="98"/>
        <v>191.02667718802374</v>
      </c>
      <c r="K99">
        <f t="shared" ca="1" si="98"/>
        <v>186.79620745117447</v>
      </c>
      <c r="L99">
        <f t="shared" ca="1" si="98"/>
        <v>185.29685290752732</v>
      </c>
      <c r="M99">
        <f t="shared" ca="1" si="98"/>
        <v>187.45543739099395</v>
      </c>
      <c r="N99">
        <f t="shared" ca="1" si="98"/>
        <v>195.30382289234842</v>
      </c>
      <c r="O99">
        <f t="shared" ca="1" si="98"/>
        <v>192.60079462324188</v>
      </c>
      <c r="P99">
        <f t="shared" ca="1" si="98"/>
        <v>191.24304431538022</v>
      </c>
      <c r="Q99">
        <f t="shared" ca="1" si="98"/>
        <v>193.28371519019475</v>
      </c>
      <c r="R99">
        <f t="shared" ca="1" si="98"/>
        <v>189.53901108398398</v>
      </c>
      <c r="S99">
        <f t="shared" ca="1" si="98"/>
        <v>191.36508245611196</v>
      </c>
      <c r="T99">
        <f t="shared" ca="1" si="98"/>
        <v>193.7949070732796</v>
      </c>
      <c r="U99">
        <f t="shared" ca="1" si="98"/>
        <v>187.53813558032243</v>
      </c>
      <c r="V99">
        <f t="shared" ca="1" si="98"/>
        <v>188.33402791726556</v>
      </c>
      <c r="W99">
        <f t="shared" ca="1" si="98"/>
        <v>186.87762288529424</v>
      </c>
      <c r="X99">
        <f t="shared" ca="1" si="98"/>
        <v>186.46138923676776</v>
      </c>
      <c r="Y99">
        <f t="shared" ca="1" si="98"/>
        <v>191.59380467045872</v>
      </c>
      <c r="Z99">
        <f t="shared" ca="1" si="98"/>
        <v>192.24551603489959</v>
      </c>
      <c r="AA99">
        <f t="shared" ca="1" si="98"/>
        <v>197.1489339596221</v>
      </c>
      <c r="AB99">
        <f t="shared" ca="1" si="98"/>
        <v>200.50131015907962</v>
      </c>
      <c r="AC99">
        <f t="shared" ca="1" si="98"/>
        <v>203.5739034250843</v>
      </c>
      <c r="AD99">
        <f t="shared" ca="1" si="98"/>
        <v>198.98872125581457</v>
      </c>
      <c r="AE99">
        <f t="shared" ca="1" si="98"/>
        <v>197.44090986487021</v>
      </c>
      <c r="AF99">
        <f t="shared" ca="1" si="98"/>
        <v>196.50658659128183</v>
      </c>
      <c r="AG99">
        <f t="shared" ca="1" si="98"/>
        <v>201.17813676300383</v>
      </c>
      <c r="AH99">
        <f t="shared" ca="1" si="98"/>
        <v>211.38781673626286</v>
      </c>
      <c r="AI99">
        <f t="shared" ca="1" si="98"/>
        <v>210.32731776514711</v>
      </c>
      <c r="AJ99">
        <f t="shared" ca="1" si="98"/>
        <v>209.41093652237078</v>
      </c>
      <c r="AK99">
        <f t="shared" ca="1" si="98"/>
        <v>209.62729462115868</v>
      </c>
      <c r="AL99">
        <f t="shared" ca="1" si="98"/>
        <v>208.78663866169316</v>
      </c>
      <c r="AM99">
        <f t="shared" ca="1" si="98"/>
        <v>210.64650367934922</v>
      </c>
      <c r="AN99">
        <f t="shared" ca="1" si="98"/>
        <v>208.47518974275087</v>
      </c>
      <c r="AO99">
        <f t="shared" ca="1" si="98"/>
        <v>218.46723836109405</v>
      </c>
      <c r="AP99">
        <f t="shared" ca="1" si="98"/>
        <v>219.29401003237572</v>
      </c>
      <c r="AQ99">
        <f t="shared" ca="1" si="98"/>
        <v>216.82214832635657</v>
      </c>
      <c r="AR99">
        <f t="shared" ca="1" si="98"/>
        <v>214.41635858491952</v>
      </c>
      <c r="AS99">
        <f t="shared" ca="1" si="98"/>
        <v>217.52205316040863</v>
      </c>
      <c r="AT99">
        <f t="shared" ca="1" si="98"/>
        <v>222.45392920583794</v>
      </c>
      <c r="AU99">
        <f t="shared" ca="1" si="98"/>
        <v>222.58504365694216</v>
      </c>
      <c r="AV99">
        <f t="shared" ca="1" si="98"/>
        <v>226.38618877808662</v>
      </c>
      <c r="AW99">
        <f t="shared" ca="1" si="98"/>
        <v>226.34408872774478</v>
      </c>
      <c r="AX99">
        <f t="shared" ca="1" si="98"/>
        <v>225.59141701707429</v>
      </c>
      <c r="AY99">
        <f t="shared" ca="1" si="98"/>
        <v>230.94764210193469</v>
      </c>
      <c r="AZ99">
        <f t="shared" ca="1" si="98"/>
        <v>228.07456818809206</v>
      </c>
      <c r="BA99">
        <f t="shared" ca="1" si="98"/>
        <v>228.0510896023134</v>
      </c>
      <c r="BB99">
        <f t="shared" ca="1" si="98"/>
        <v>221.12227467490644</v>
      </c>
      <c r="BC99">
        <f t="shared" ca="1" si="98"/>
        <v>223.65066922871358</v>
      </c>
      <c r="BD99">
        <f t="shared" ca="1" si="98"/>
        <v>212.79552304029974</v>
      </c>
      <c r="BE99">
        <f t="shared" ca="1" si="98"/>
        <v>215.67945889888043</v>
      </c>
      <c r="BF99">
        <f t="shared" ca="1" si="98"/>
        <v>221.16755453166377</v>
      </c>
      <c r="BG99">
        <f t="shared" ca="1" si="98"/>
        <v>224.68348670458917</v>
      </c>
      <c r="BH99">
        <f t="shared" ca="1" si="98"/>
        <v>230.47960140996116</v>
      </c>
      <c r="BI99">
        <f t="shared" ca="1" si="98"/>
        <v>232.3546860428099</v>
      </c>
      <c r="BJ99">
        <f t="shared" ca="1" si="98"/>
        <v>230.15765472568404</v>
      </c>
      <c r="BK99">
        <f t="shared" ca="1" si="98"/>
        <v>242.22725344350397</v>
      </c>
      <c r="BL99">
        <f t="shared" ca="1" si="98"/>
        <v>241.39416418817376</v>
      </c>
      <c r="BM99">
        <f t="shared" ca="1" si="98"/>
        <v>241.50829820122667</v>
      </c>
      <c r="BN99">
        <f t="shared" ca="1" si="98"/>
        <v>250.5960465953128</v>
      </c>
      <c r="BO99">
        <f t="shared" ca="1" si="98"/>
        <v>251.29330432458306</v>
      </c>
      <c r="BP99" s="12">
        <f t="shared" ca="1" si="68"/>
        <v>56.293304324583062</v>
      </c>
    </row>
    <row r="100" spans="7:68" x14ac:dyDescent="0.35">
      <c r="G100">
        <v>190.26</v>
      </c>
      <c r="H100">
        <f t="shared" ref="H100:BO100" ca="1" si="99">G100*(1+$C$4*$C$6+$C$5*SQRT($C$6)*_xlfn.NORM.S.INV(RAND()))</f>
        <v>190.39298595453877</v>
      </c>
      <c r="I100">
        <f t="shared" ca="1" si="99"/>
        <v>189.60836906585837</v>
      </c>
      <c r="J100">
        <f t="shared" ca="1" si="99"/>
        <v>192.58257932595598</v>
      </c>
      <c r="K100">
        <f t="shared" ca="1" si="99"/>
        <v>186.78074118108046</v>
      </c>
      <c r="L100">
        <f t="shared" ca="1" si="99"/>
        <v>188.71595348500995</v>
      </c>
      <c r="M100">
        <f t="shared" ca="1" si="99"/>
        <v>192.43019785959484</v>
      </c>
      <c r="N100">
        <f t="shared" ca="1" si="99"/>
        <v>191.74038896663126</v>
      </c>
      <c r="O100">
        <f t="shared" ca="1" si="99"/>
        <v>193.64844344116159</v>
      </c>
      <c r="P100">
        <f t="shared" ca="1" si="99"/>
        <v>193.02755349633665</v>
      </c>
      <c r="Q100">
        <f t="shared" ca="1" si="99"/>
        <v>197.59799410282699</v>
      </c>
      <c r="R100">
        <f t="shared" ca="1" si="99"/>
        <v>195.3276671143729</v>
      </c>
      <c r="S100">
        <f t="shared" ca="1" si="99"/>
        <v>191.11790626881259</v>
      </c>
      <c r="T100">
        <f t="shared" ca="1" si="99"/>
        <v>190.33694563694553</v>
      </c>
      <c r="U100">
        <f t="shared" ca="1" si="99"/>
        <v>196.81696071927993</v>
      </c>
      <c r="V100">
        <f t="shared" ca="1" si="99"/>
        <v>193.97286540231948</v>
      </c>
      <c r="W100">
        <f t="shared" ca="1" si="99"/>
        <v>194.96237776246144</v>
      </c>
      <c r="X100">
        <f t="shared" ca="1" si="99"/>
        <v>198.06277220810358</v>
      </c>
      <c r="Y100">
        <f t="shared" ca="1" si="99"/>
        <v>195.97332472509538</v>
      </c>
      <c r="Z100">
        <f t="shared" ca="1" si="99"/>
        <v>191.47812597312929</v>
      </c>
      <c r="AA100">
        <f t="shared" ca="1" si="99"/>
        <v>194.94570443537972</v>
      </c>
      <c r="AB100">
        <f t="shared" ca="1" si="99"/>
        <v>195.38567263076973</v>
      </c>
      <c r="AC100">
        <f t="shared" ca="1" si="99"/>
        <v>191.3686270590841</v>
      </c>
      <c r="AD100">
        <f t="shared" ca="1" si="99"/>
        <v>189.3942294657208</v>
      </c>
      <c r="AE100">
        <f t="shared" ca="1" si="99"/>
        <v>186.34183570809279</v>
      </c>
      <c r="AF100">
        <f t="shared" ca="1" si="99"/>
        <v>191.74702975901698</v>
      </c>
      <c r="AG100">
        <f t="shared" ca="1" si="99"/>
        <v>189.29630573118766</v>
      </c>
      <c r="AH100">
        <f t="shared" ca="1" si="99"/>
        <v>185.02433719564127</v>
      </c>
      <c r="AI100">
        <f t="shared" ca="1" si="99"/>
        <v>187.24011025663671</v>
      </c>
      <c r="AJ100">
        <f t="shared" ca="1" si="99"/>
        <v>180.46105687134528</v>
      </c>
      <c r="AK100">
        <f t="shared" ca="1" si="99"/>
        <v>180.35201702777002</v>
      </c>
      <c r="AL100">
        <f t="shared" ca="1" si="99"/>
        <v>182.52882540555856</v>
      </c>
      <c r="AM100">
        <f t="shared" ca="1" si="99"/>
        <v>181.26858301534998</v>
      </c>
      <c r="AN100">
        <f t="shared" ca="1" si="99"/>
        <v>182.38899431715669</v>
      </c>
      <c r="AO100">
        <f t="shared" ca="1" si="99"/>
        <v>187.47567433246692</v>
      </c>
      <c r="AP100">
        <f t="shared" ca="1" si="99"/>
        <v>189.5470216561308</v>
      </c>
      <c r="AQ100">
        <f t="shared" ca="1" si="99"/>
        <v>185.83910343478561</v>
      </c>
      <c r="AR100">
        <f t="shared" ca="1" si="99"/>
        <v>180.06527587710198</v>
      </c>
      <c r="AS100">
        <f t="shared" ca="1" si="99"/>
        <v>177.6799244837116</v>
      </c>
      <c r="AT100">
        <f t="shared" ca="1" si="99"/>
        <v>171.21440592394248</v>
      </c>
      <c r="AU100">
        <f t="shared" ca="1" si="99"/>
        <v>165.17688684274751</v>
      </c>
      <c r="AV100">
        <f t="shared" ca="1" si="99"/>
        <v>171.86065755623909</v>
      </c>
      <c r="AW100">
        <f t="shared" ca="1" si="99"/>
        <v>166.03620608573442</v>
      </c>
      <c r="AX100">
        <f t="shared" ca="1" si="99"/>
        <v>167.0172749187449</v>
      </c>
      <c r="AY100">
        <f t="shared" ca="1" si="99"/>
        <v>163.3199893144066</v>
      </c>
      <c r="AZ100">
        <f t="shared" ca="1" si="99"/>
        <v>163.3409479133885</v>
      </c>
      <c r="BA100">
        <f t="shared" ca="1" si="99"/>
        <v>163.49341973120087</v>
      </c>
      <c r="BB100">
        <f t="shared" ca="1" si="99"/>
        <v>165.59271962674336</v>
      </c>
      <c r="BC100">
        <f t="shared" ca="1" si="99"/>
        <v>176.57256042594372</v>
      </c>
      <c r="BD100">
        <f t="shared" ca="1" si="99"/>
        <v>183.10825584608904</v>
      </c>
      <c r="BE100">
        <f t="shared" ca="1" si="99"/>
        <v>179.13287609070164</v>
      </c>
      <c r="BF100">
        <f t="shared" ca="1" si="99"/>
        <v>178.44539515677175</v>
      </c>
      <c r="BG100">
        <f t="shared" ca="1" si="99"/>
        <v>179.05043005009014</v>
      </c>
      <c r="BH100">
        <f t="shared" ca="1" si="99"/>
        <v>175.76188798231428</v>
      </c>
      <c r="BI100">
        <f t="shared" ca="1" si="99"/>
        <v>179.59158696356977</v>
      </c>
      <c r="BJ100">
        <f t="shared" ca="1" si="99"/>
        <v>180.25259399813831</v>
      </c>
      <c r="BK100">
        <f t="shared" ca="1" si="99"/>
        <v>176.82083165004116</v>
      </c>
      <c r="BL100">
        <f t="shared" ca="1" si="99"/>
        <v>171.38919443604138</v>
      </c>
      <c r="BM100">
        <f t="shared" ca="1" si="99"/>
        <v>169.12039671017547</v>
      </c>
      <c r="BN100">
        <f t="shared" ca="1" si="99"/>
        <v>162.31747071755547</v>
      </c>
      <c r="BO100">
        <f t="shared" ca="1" si="99"/>
        <v>157.50212990552956</v>
      </c>
      <c r="BP100" s="12">
        <f t="shared" ca="1" si="68"/>
        <v>0</v>
      </c>
    </row>
    <row r="101" spans="7:68" x14ac:dyDescent="0.35">
      <c r="G101">
        <v>190.26</v>
      </c>
      <c r="H101">
        <f t="shared" ref="H101:BO101" ca="1" si="100">G101*(1+$C$4*$C$6+$C$5*SQRT($C$6)*_xlfn.NORM.S.INV(RAND()))</f>
        <v>186.33418558845625</v>
      </c>
      <c r="I101">
        <f t="shared" ca="1" si="100"/>
        <v>189.77808678438274</v>
      </c>
      <c r="J101">
        <f t="shared" ca="1" si="100"/>
        <v>189.60734524840734</v>
      </c>
      <c r="K101">
        <f t="shared" ca="1" si="100"/>
        <v>184.93223000867386</v>
      </c>
      <c r="L101">
        <f t="shared" ca="1" si="100"/>
        <v>188.34556060476882</v>
      </c>
      <c r="M101">
        <f t="shared" ca="1" si="100"/>
        <v>187.39458219384503</v>
      </c>
      <c r="N101">
        <f t="shared" ca="1" si="100"/>
        <v>188.08694394023888</v>
      </c>
      <c r="O101">
        <f t="shared" ca="1" si="100"/>
        <v>186.2094688461178</v>
      </c>
      <c r="P101">
        <f t="shared" ca="1" si="100"/>
        <v>192.1848993741157</v>
      </c>
      <c r="Q101">
        <f t="shared" ca="1" si="100"/>
        <v>191.93084185378626</v>
      </c>
      <c r="R101">
        <f t="shared" ca="1" si="100"/>
        <v>195.36470828261784</v>
      </c>
      <c r="S101">
        <f t="shared" ca="1" si="100"/>
        <v>198.02692383306766</v>
      </c>
      <c r="T101">
        <f t="shared" ca="1" si="100"/>
        <v>204.81217010360677</v>
      </c>
      <c r="U101">
        <f t="shared" ca="1" si="100"/>
        <v>206.6393772090029</v>
      </c>
      <c r="V101">
        <f t="shared" ca="1" si="100"/>
        <v>206.05517906843488</v>
      </c>
      <c r="W101">
        <f t="shared" ca="1" si="100"/>
        <v>210.65345988074645</v>
      </c>
      <c r="X101">
        <f t="shared" ca="1" si="100"/>
        <v>208.15544707211865</v>
      </c>
      <c r="Y101">
        <f t="shared" ca="1" si="100"/>
        <v>206.34137956935507</v>
      </c>
      <c r="Z101">
        <f t="shared" ca="1" si="100"/>
        <v>212.87000977187876</v>
      </c>
      <c r="AA101">
        <f t="shared" ca="1" si="100"/>
        <v>214.55870830096197</v>
      </c>
      <c r="AB101">
        <f t="shared" ca="1" si="100"/>
        <v>215.32121762963212</v>
      </c>
      <c r="AC101">
        <f t="shared" ca="1" si="100"/>
        <v>214.19189947560599</v>
      </c>
      <c r="AD101">
        <f t="shared" ca="1" si="100"/>
        <v>210.03377659433059</v>
      </c>
      <c r="AE101">
        <f t="shared" ca="1" si="100"/>
        <v>211.83849001369646</v>
      </c>
      <c r="AF101">
        <f t="shared" ca="1" si="100"/>
        <v>217.9743436709752</v>
      </c>
      <c r="AG101">
        <f t="shared" ca="1" si="100"/>
        <v>219.35468332682018</v>
      </c>
      <c r="AH101">
        <f t="shared" ca="1" si="100"/>
        <v>219.92208853498792</v>
      </c>
      <c r="AI101">
        <f t="shared" ca="1" si="100"/>
        <v>224.68347619319655</v>
      </c>
      <c r="AJ101">
        <f t="shared" ca="1" si="100"/>
        <v>223.8263679160782</v>
      </c>
      <c r="AK101">
        <f t="shared" ca="1" si="100"/>
        <v>226.87324125663335</v>
      </c>
      <c r="AL101">
        <f t="shared" ca="1" si="100"/>
        <v>229.39246025405293</v>
      </c>
      <c r="AM101">
        <f t="shared" ca="1" si="100"/>
        <v>232.7467086065343</v>
      </c>
      <c r="AN101">
        <f t="shared" ca="1" si="100"/>
        <v>229.55657627327295</v>
      </c>
      <c r="AO101">
        <f t="shared" ca="1" si="100"/>
        <v>226.51275180923784</v>
      </c>
      <c r="AP101">
        <f t="shared" ca="1" si="100"/>
        <v>218.43200779281594</v>
      </c>
      <c r="AQ101">
        <f t="shared" ca="1" si="100"/>
        <v>212.56301525671992</v>
      </c>
      <c r="AR101">
        <f t="shared" ca="1" si="100"/>
        <v>212.52834843005647</v>
      </c>
      <c r="AS101">
        <f t="shared" ca="1" si="100"/>
        <v>207.19355383919378</v>
      </c>
      <c r="AT101">
        <f t="shared" ca="1" si="100"/>
        <v>197.75292350552743</v>
      </c>
      <c r="AU101">
        <f t="shared" ca="1" si="100"/>
        <v>204.10218718943804</v>
      </c>
      <c r="AV101">
        <f t="shared" ca="1" si="100"/>
        <v>200.15570960606456</v>
      </c>
      <c r="AW101">
        <f t="shared" ca="1" si="100"/>
        <v>198.82493829158614</v>
      </c>
      <c r="AX101">
        <f t="shared" ca="1" si="100"/>
        <v>200.74169152188031</v>
      </c>
      <c r="AY101">
        <f t="shared" ca="1" si="100"/>
        <v>193.75146689668173</v>
      </c>
      <c r="AZ101">
        <f t="shared" ca="1" si="100"/>
        <v>196.1503426949283</v>
      </c>
      <c r="BA101">
        <f t="shared" ca="1" si="100"/>
        <v>199.29389881265087</v>
      </c>
      <c r="BB101">
        <f t="shared" ca="1" si="100"/>
        <v>191.7552003330691</v>
      </c>
      <c r="BC101">
        <f t="shared" ca="1" si="100"/>
        <v>190.07363558975032</v>
      </c>
      <c r="BD101">
        <f t="shared" ca="1" si="100"/>
        <v>186.36668772139495</v>
      </c>
      <c r="BE101">
        <f t="shared" ca="1" si="100"/>
        <v>188.50367997441958</v>
      </c>
      <c r="BF101">
        <f t="shared" ca="1" si="100"/>
        <v>193.70746846123879</v>
      </c>
      <c r="BG101">
        <f t="shared" ca="1" si="100"/>
        <v>194.62413907188932</v>
      </c>
      <c r="BH101">
        <f t="shared" ca="1" si="100"/>
        <v>191.96912498091632</v>
      </c>
      <c r="BI101">
        <f t="shared" ca="1" si="100"/>
        <v>197.46079829570121</v>
      </c>
      <c r="BJ101">
        <f t="shared" ca="1" si="100"/>
        <v>194.43620630713326</v>
      </c>
      <c r="BK101">
        <f t="shared" ca="1" si="100"/>
        <v>197.31850223685274</v>
      </c>
      <c r="BL101">
        <f t="shared" ca="1" si="100"/>
        <v>197.56866567205853</v>
      </c>
      <c r="BM101">
        <f t="shared" ca="1" si="100"/>
        <v>196.06950152515307</v>
      </c>
      <c r="BN101">
        <f t="shared" ca="1" si="100"/>
        <v>199.1913880637762</v>
      </c>
      <c r="BO101">
        <f t="shared" ca="1" si="100"/>
        <v>201.14510380438551</v>
      </c>
      <c r="BP101" s="12">
        <f t="shared" ca="1" si="68"/>
        <v>6.1451038043855135</v>
      </c>
    </row>
    <row r="102" spans="7:68" x14ac:dyDescent="0.35">
      <c r="G102">
        <v>190.26</v>
      </c>
      <c r="H102">
        <f t="shared" ref="H102:BO102" ca="1" si="101">G102*(1+$C$4*$C$6+$C$5*SQRT($C$6)*_xlfn.NORM.S.INV(RAND()))</f>
        <v>189.98421459310754</v>
      </c>
      <c r="I102">
        <f t="shared" ca="1" si="101"/>
        <v>192.64469645806574</v>
      </c>
      <c r="J102">
        <f t="shared" ca="1" si="101"/>
        <v>192.21156247421899</v>
      </c>
      <c r="K102">
        <f t="shared" ca="1" si="101"/>
        <v>192.99105476466985</v>
      </c>
      <c r="L102">
        <f t="shared" ca="1" si="101"/>
        <v>186.27337006513116</v>
      </c>
      <c r="M102">
        <f t="shared" ca="1" si="101"/>
        <v>184.38829106995817</v>
      </c>
      <c r="N102">
        <f t="shared" ca="1" si="101"/>
        <v>189.05476092967794</v>
      </c>
      <c r="O102">
        <f t="shared" ca="1" si="101"/>
        <v>184.18399852016634</v>
      </c>
      <c r="P102">
        <f t="shared" ca="1" si="101"/>
        <v>187.83139727335305</v>
      </c>
      <c r="Q102">
        <f t="shared" ca="1" si="101"/>
        <v>187.39881194607096</v>
      </c>
      <c r="R102">
        <f t="shared" ca="1" si="101"/>
        <v>186.42464825546227</v>
      </c>
      <c r="S102">
        <f t="shared" ca="1" si="101"/>
        <v>188.66965513767511</v>
      </c>
      <c r="T102">
        <f t="shared" ca="1" si="101"/>
        <v>187.31344486010664</v>
      </c>
      <c r="U102">
        <f t="shared" ca="1" si="101"/>
        <v>184.78410193074271</v>
      </c>
      <c r="V102">
        <f t="shared" ca="1" si="101"/>
        <v>184.37207564816836</v>
      </c>
      <c r="W102">
        <f t="shared" ca="1" si="101"/>
        <v>178.15970590050003</v>
      </c>
      <c r="X102">
        <f t="shared" ca="1" si="101"/>
        <v>174.15526125192193</v>
      </c>
      <c r="Y102">
        <f t="shared" ca="1" si="101"/>
        <v>178.20920953531763</v>
      </c>
      <c r="Z102">
        <f t="shared" ca="1" si="101"/>
        <v>178.02412644381297</v>
      </c>
      <c r="AA102">
        <f t="shared" ca="1" si="101"/>
        <v>181.63103447508917</v>
      </c>
      <c r="AB102">
        <f t="shared" ca="1" si="101"/>
        <v>179.97578931800564</v>
      </c>
      <c r="AC102">
        <f t="shared" ca="1" si="101"/>
        <v>182.44395112863111</v>
      </c>
      <c r="AD102">
        <f t="shared" ca="1" si="101"/>
        <v>180.98942887089268</v>
      </c>
      <c r="AE102">
        <f t="shared" ca="1" si="101"/>
        <v>185.23313617686873</v>
      </c>
      <c r="AF102">
        <f t="shared" ca="1" si="101"/>
        <v>187.25813814023198</v>
      </c>
      <c r="AG102">
        <f t="shared" ca="1" si="101"/>
        <v>190.09942677708585</v>
      </c>
      <c r="AH102">
        <f t="shared" ca="1" si="101"/>
        <v>184.39021176699157</v>
      </c>
      <c r="AI102">
        <f t="shared" ca="1" si="101"/>
        <v>185.40163125101981</v>
      </c>
      <c r="AJ102">
        <f t="shared" ca="1" si="101"/>
        <v>188.24424691801002</v>
      </c>
      <c r="AK102">
        <f t="shared" ca="1" si="101"/>
        <v>189.16974597123979</v>
      </c>
      <c r="AL102">
        <f t="shared" ca="1" si="101"/>
        <v>190.51879884004791</v>
      </c>
      <c r="AM102">
        <f t="shared" ca="1" si="101"/>
        <v>186.1986276015495</v>
      </c>
      <c r="AN102">
        <f t="shared" ca="1" si="101"/>
        <v>186.79790368194384</v>
      </c>
      <c r="AO102">
        <f t="shared" ca="1" si="101"/>
        <v>194.48571479022064</v>
      </c>
      <c r="AP102">
        <f t="shared" ca="1" si="101"/>
        <v>194.82423820193904</v>
      </c>
      <c r="AQ102">
        <f t="shared" ca="1" si="101"/>
        <v>190.24113472049342</v>
      </c>
      <c r="AR102">
        <f t="shared" ca="1" si="101"/>
        <v>191.91165850939547</v>
      </c>
      <c r="AS102">
        <f t="shared" ca="1" si="101"/>
        <v>185.05581474693361</v>
      </c>
      <c r="AT102">
        <f t="shared" ca="1" si="101"/>
        <v>178.51450829511521</v>
      </c>
      <c r="AU102">
        <f t="shared" ca="1" si="101"/>
        <v>174.8384605257209</v>
      </c>
      <c r="AV102">
        <f t="shared" ca="1" si="101"/>
        <v>168.89965764140584</v>
      </c>
      <c r="AW102">
        <f t="shared" ca="1" si="101"/>
        <v>167.47290569085749</v>
      </c>
      <c r="AX102">
        <f t="shared" ca="1" si="101"/>
        <v>167.51207582751874</v>
      </c>
      <c r="AY102">
        <f t="shared" ca="1" si="101"/>
        <v>169.82104444616928</v>
      </c>
      <c r="AZ102">
        <f t="shared" ca="1" si="101"/>
        <v>169.06674033998343</v>
      </c>
      <c r="BA102">
        <f t="shared" ca="1" si="101"/>
        <v>167.16538649067357</v>
      </c>
      <c r="BB102">
        <f t="shared" ca="1" si="101"/>
        <v>166.42393045297791</v>
      </c>
      <c r="BC102">
        <f t="shared" ca="1" si="101"/>
        <v>163.38857732828345</v>
      </c>
      <c r="BD102">
        <f t="shared" ca="1" si="101"/>
        <v>159.52583745561225</v>
      </c>
      <c r="BE102">
        <f t="shared" ca="1" si="101"/>
        <v>159.858059110244</v>
      </c>
      <c r="BF102">
        <f t="shared" ca="1" si="101"/>
        <v>160.23037382396444</v>
      </c>
      <c r="BG102">
        <f t="shared" ca="1" si="101"/>
        <v>160.21885377442044</v>
      </c>
      <c r="BH102">
        <f t="shared" ca="1" si="101"/>
        <v>163.46861370037391</v>
      </c>
      <c r="BI102">
        <f t="shared" ca="1" si="101"/>
        <v>154.29499641896726</v>
      </c>
      <c r="BJ102">
        <f t="shared" ca="1" si="101"/>
        <v>149.98863644008978</v>
      </c>
      <c r="BK102">
        <f t="shared" ca="1" si="101"/>
        <v>155.08734341163989</v>
      </c>
      <c r="BL102">
        <f t="shared" ca="1" si="101"/>
        <v>157.64654300535628</v>
      </c>
      <c r="BM102">
        <f t="shared" ca="1" si="101"/>
        <v>155.99002128359226</v>
      </c>
      <c r="BN102">
        <f t="shared" ca="1" si="101"/>
        <v>150.61252343655818</v>
      </c>
      <c r="BO102">
        <f t="shared" ca="1" si="101"/>
        <v>151.6872482534794</v>
      </c>
      <c r="BP102" s="12">
        <f t="shared" ca="1" si="68"/>
        <v>0</v>
      </c>
    </row>
    <row r="103" spans="7:68" x14ac:dyDescent="0.35">
      <c r="G103">
        <v>190.26</v>
      </c>
      <c r="H103">
        <f t="shared" ref="H103:BO103" ca="1" si="102">G103*(1+$C$4*$C$6+$C$5*SQRT($C$6)*_xlfn.NORM.S.INV(RAND()))</f>
        <v>196.79396905138216</v>
      </c>
      <c r="I103">
        <f t="shared" ca="1" si="102"/>
        <v>193.00618349009684</v>
      </c>
      <c r="J103">
        <f t="shared" ca="1" si="102"/>
        <v>193.62131546053837</v>
      </c>
      <c r="K103">
        <f t="shared" ca="1" si="102"/>
        <v>190.72138493043536</v>
      </c>
      <c r="L103">
        <f t="shared" ca="1" si="102"/>
        <v>190.65099502145441</v>
      </c>
      <c r="M103">
        <f t="shared" ca="1" si="102"/>
        <v>191.22457716087987</v>
      </c>
      <c r="N103">
        <f t="shared" ca="1" si="102"/>
        <v>189.21199635361447</v>
      </c>
      <c r="O103">
        <f t="shared" ca="1" si="102"/>
        <v>189.75248292179219</v>
      </c>
      <c r="P103">
        <f t="shared" ca="1" si="102"/>
        <v>193.26557154843792</v>
      </c>
      <c r="Q103">
        <f t="shared" ca="1" si="102"/>
        <v>189.34967734473409</v>
      </c>
      <c r="R103">
        <f t="shared" ca="1" si="102"/>
        <v>181.05838780349487</v>
      </c>
      <c r="S103">
        <f t="shared" ca="1" si="102"/>
        <v>177.70575814114088</v>
      </c>
      <c r="T103">
        <f t="shared" ca="1" si="102"/>
        <v>177.65414533399371</v>
      </c>
      <c r="U103">
        <f t="shared" ca="1" si="102"/>
        <v>174.28333988263876</v>
      </c>
      <c r="V103">
        <f t="shared" ca="1" si="102"/>
        <v>172.88014343094946</v>
      </c>
      <c r="W103">
        <f t="shared" ca="1" si="102"/>
        <v>172.82087418921941</v>
      </c>
      <c r="X103">
        <f t="shared" ca="1" si="102"/>
        <v>178.1704956130782</v>
      </c>
      <c r="Y103">
        <f t="shared" ca="1" si="102"/>
        <v>178.63049211551336</v>
      </c>
      <c r="Z103">
        <f t="shared" ca="1" si="102"/>
        <v>174.87065550793858</v>
      </c>
      <c r="AA103">
        <f t="shared" ca="1" si="102"/>
        <v>173.00730793486085</v>
      </c>
      <c r="AB103">
        <f t="shared" ca="1" si="102"/>
        <v>170.14944115719223</v>
      </c>
      <c r="AC103">
        <f t="shared" ca="1" si="102"/>
        <v>167.69998898736091</v>
      </c>
      <c r="AD103">
        <f t="shared" ca="1" si="102"/>
        <v>177.3249901526404</v>
      </c>
      <c r="AE103">
        <f t="shared" ca="1" si="102"/>
        <v>176.19065526939434</v>
      </c>
      <c r="AF103">
        <f t="shared" ca="1" si="102"/>
        <v>170.82192617053502</v>
      </c>
      <c r="AG103">
        <f t="shared" ca="1" si="102"/>
        <v>170.36930007736277</v>
      </c>
      <c r="AH103">
        <f t="shared" ca="1" si="102"/>
        <v>168.03649754966537</v>
      </c>
      <c r="AI103">
        <f t="shared" ca="1" si="102"/>
        <v>171.83687281589931</v>
      </c>
      <c r="AJ103">
        <f t="shared" ca="1" si="102"/>
        <v>166.15188903571561</v>
      </c>
      <c r="AK103">
        <f t="shared" ca="1" si="102"/>
        <v>166.76455430880125</v>
      </c>
      <c r="AL103">
        <f t="shared" ca="1" si="102"/>
        <v>166.46419183112044</v>
      </c>
      <c r="AM103">
        <f t="shared" ca="1" si="102"/>
        <v>159.65730194345559</v>
      </c>
      <c r="AN103">
        <f t="shared" ca="1" si="102"/>
        <v>159.14773505929796</v>
      </c>
      <c r="AO103">
        <f t="shared" ca="1" si="102"/>
        <v>160.43167307265736</v>
      </c>
      <c r="AP103">
        <f t="shared" ca="1" si="102"/>
        <v>159.67993626537051</v>
      </c>
      <c r="AQ103">
        <f t="shared" ca="1" si="102"/>
        <v>158.67286103339924</v>
      </c>
      <c r="AR103">
        <f t="shared" ca="1" si="102"/>
        <v>159.66636484265231</v>
      </c>
      <c r="AS103">
        <f t="shared" ca="1" si="102"/>
        <v>161.11257219143846</v>
      </c>
      <c r="AT103">
        <f t="shared" ca="1" si="102"/>
        <v>158.99552881620011</v>
      </c>
      <c r="AU103">
        <f t="shared" ca="1" si="102"/>
        <v>161.45466757680254</v>
      </c>
      <c r="AV103">
        <f t="shared" ca="1" si="102"/>
        <v>164.47200122922152</v>
      </c>
      <c r="AW103">
        <f t="shared" ca="1" si="102"/>
        <v>160.62638194609397</v>
      </c>
      <c r="AX103">
        <f t="shared" ca="1" si="102"/>
        <v>161.87413028273667</v>
      </c>
      <c r="AY103">
        <f t="shared" ca="1" si="102"/>
        <v>160.47973165153221</v>
      </c>
      <c r="AZ103">
        <f t="shared" ca="1" si="102"/>
        <v>163.99188446767113</v>
      </c>
      <c r="BA103">
        <f t="shared" ca="1" si="102"/>
        <v>163.09861967216014</v>
      </c>
      <c r="BB103">
        <f t="shared" ca="1" si="102"/>
        <v>158.19377503812606</v>
      </c>
      <c r="BC103">
        <f t="shared" ca="1" si="102"/>
        <v>161.89652151594254</v>
      </c>
      <c r="BD103">
        <f t="shared" ca="1" si="102"/>
        <v>161.01851777470233</v>
      </c>
      <c r="BE103">
        <f t="shared" ca="1" si="102"/>
        <v>168.7914638211455</v>
      </c>
      <c r="BF103">
        <f t="shared" ca="1" si="102"/>
        <v>169.22150587099958</v>
      </c>
      <c r="BG103">
        <f t="shared" ca="1" si="102"/>
        <v>166.41797607783241</v>
      </c>
      <c r="BH103">
        <f t="shared" ca="1" si="102"/>
        <v>171.32019073835806</v>
      </c>
      <c r="BI103">
        <f t="shared" ca="1" si="102"/>
        <v>172.36357707854597</v>
      </c>
      <c r="BJ103">
        <f t="shared" ca="1" si="102"/>
        <v>174.24592128246672</v>
      </c>
      <c r="BK103">
        <f t="shared" ca="1" si="102"/>
        <v>176.60768621425368</v>
      </c>
      <c r="BL103">
        <f t="shared" ca="1" si="102"/>
        <v>178.63110600631305</v>
      </c>
      <c r="BM103">
        <f t="shared" ca="1" si="102"/>
        <v>174.99405180162805</v>
      </c>
      <c r="BN103">
        <f t="shared" ca="1" si="102"/>
        <v>168.32206194175163</v>
      </c>
      <c r="BO103">
        <f t="shared" ca="1" si="102"/>
        <v>168.42590585240535</v>
      </c>
      <c r="BP103" s="12">
        <f t="shared" ca="1" si="68"/>
        <v>0</v>
      </c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1B1B-99CC-460D-829A-236D1E1BBAC4}">
  <dimension ref="B2:S102"/>
  <sheetViews>
    <sheetView zoomScale="91" workbookViewId="0">
      <selection activeCell="I22" sqref="I22"/>
    </sheetView>
  </sheetViews>
  <sheetFormatPr defaultRowHeight="14.5" x14ac:dyDescent="0.35"/>
  <cols>
    <col min="2" max="2" width="9.08984375" style="1" bestFit="1" customWidth="1"/>
    <col min="3" max="19" width="8.7265625" style="1"/>
  </cols>
  <sheetData>
    <row r="2" spans="2:7" x14ac:dyDescent="0.35">
      <c r="B2" s="1" t="s">
        <v>6</v>
      </c>
      <c r="C2" s="1">
        <v>190.26</v>
      </c>
      <c r="E2" s="1" t="s">
        <v>57</v>
      </c>
      <c r="F2" s="1" t="s">
        <v>6</v>
      </c>
      <c r="G2" s="1" t="s">
        <v>58</v>
      </c>
    </row>
    <row r="3" spans="2:7" x14ac:dyDescent="0.35">
      <c r="B3" s="1" t="s">
        <v>55</v>
      </c>
      <c r="C3" s="1">
        <f>AVERAGE('Q1 &amp; Q2)'!D4:D191)*(252)</f>
        <v>-4.8280079499124599E-2</v>
      </c>
      <c r="E3" s="1">
        <v>0</v>
      </c>
      <c r="F3" s="1">
        <f>190.26</f>
        <v>190.26</v>
      </c>
      <c r="G3" s="1">
        <f>190.26</f>
        <v>190.26</v>
      </c>
    </row>
    <row r="4" spans="2:7" x14ac:dyDescent="0.35">
      <c r="B4" s="1" t="s">
        <v>49</v>
      </c>
      <c r="C4" s="1">
        <f>_xlfn.STDEV.S('Q1 &amp; Q2)'!D4:D191)*SQRT(252)</f>
        <v>0.30337264254139867</v>
      </c>
      <c r="E4" s="1">
        <f>E3+$C$5</f>
        <v>3.968253968253968E-3</v>
      </c>
      <c r="F4" s="1">
        <f ca="1">F3*(1+$C$3*$C$5+$C$4*SQRT($C$5)*(RAND()+RAND()+RAND()+RAND()+RAND()+RAND()+RAND()+RAND()+RAND()+RAND()+RAND()+RAND()-6))</f>
        <v>187.18006370096637</v>
      </c>
      <c r="G4" s="1">
        <f ca="1">G3*(1+$C$3*$C$5+$C$4*SQRT($C$5)*(RAND()+RAND()+RAND()+RAND()+RAND()+RAND()+RAND()+RAND()+RAND()+RAND()+RAND()+RAND()-6))</f>
        <v>196.25952330785196</v>
      </c>
    </row>
    <row r="5" spans="2:7" x14ac:dyDescent="0.35">
      <c r="B5" s="1" t="s">
        <v>56</v>
      </c>
      <c r="C5" s="1">
        <f>1/252</f>
        <v>3.968253968253968E-3</v>
      </c>
      <c r="E5" s="1">
        <f t="shared" ref="E5:E68" si="0">E4+$C$5</f>
        <v>7.9365079365079361E-3</v>
      </c>
      <c r="F5" s="1">
        <f t="shared" ref="F5:F68" ca="1" si="1">F4*(1+$C$3*$C$5+$C$4*SQRT($C$5)*(RAND()+RAND()+RAND()+RAND()+RAND()+RAND()+RAND()+RAND()+RAND()+RAND()+RAND()+RAND()-6))</f>
        <v>188.54169014574114</v>
      </c>
      <c r="G5" s="1">
        <f t="shared" ref="G5:G68" ca="1" si="2">G4*(1+$C$3*$C$5+$C$4*SQRT($C$5)*(RAND()+RAND()+RAND()+RAND()+RAND()+RAND()+RAND()+RAND()+RAND()+RAND()+RAND()+RAND()-6))</f>
        <v>193.30024216505811</v>
      </c>
    </row>
    <row r="6" spans="2:7" x14ac:dyDescent="0.35">
      <c r="E6" s="1">
        <f t="shared" si="0"/>
        <v>1.1904761904761904E-2</v>
      </c>
      <c r="F6" s="1">
        <f t="shared" ca="1" si="1"/>
        <v>185.94671528353149</v>
      </c>
      <c r="G6" s="1">
        <f t="shared" ca="1" si="2"/>
        <v>194.31248102075855</v>
      </c>
    </row>
    <row r="7" spans="2:7" x14ac:dyDescent="0.35">
      <c r="E7" s="1">
        <f t="shared" si="0"/>
        <v>1.5873015873015872E-2</v>
      </c>
      <c r="F7" s="1">
        <f t="shared" ca="1" si="1"/>
        <v>186.21288598291258</v>
      </c>
      <c r="G7" s="1">
        <f t="shared" ca="1" si="2"/>
        <v>199.27116663051373</v>
      </c>
    </row>
    <row r="8" spans="2:7" x14ac:dyDescent="0.35">
      <c r="E8" s="1">
        <f t="shared" si="0"/>
        <v>1.984126984126984E-2</v>
      </c>
      <c r="F8" s="1">
        <f t="shared" ca="1" si="1"/>
        <v>187.50299912869869</v>
      </c>
      <c r="G8" s="1">
        <f t="shared" ca="1" si="2"/>
        <v>200.52863567753599</v>
      </c>
    </row>
    <row r="9" spans="2:7" x14ac:dyDescent="0.35">
      <c r="E9" s="1">
        <f t="shared" si="0"/>
        <v>2.3809523809523808E-2</v>
      </c>
      <c r="F9" s="1">
        <f t="shared" ca="1" si="1"/>
        <v>184.67578981963428</v>
      </c>
      <c r="G9" s="1">
        <f t="shared" ca="1" si="2"/>
        <v>198.67964384646154</v>
      </c>
    </row>
    <row r="10" spans="2:7" x14ac:dyDescent="0.35">
      <c r="E10" s="1">
        <f t="shared" si="0"/>
        <v>2.7777777777777776E-2</v>
      </c>
      <c r="F10" s="1">
        <f t="shared" ca="1" si="1"/>
        <v>183.16724534263858</v>
      </c>
      <c r="G10" s="1">
        <f t="shared" ca="1" si="2"/>
        <v>200.9821610425544</v>
      </c>
    </row>
    <row r="11" spans="2:7" x14ac:dyDescent="0.35">
      <c r="E11" s="1">
        <f t="shared" si="0"/>
        <v>3.1746031746031744E-2</v>
      </c>
      <c r="F11" s="1">
        <f t="shared" ca="1" si="1"/>
        <v>191.26109327829252</v>
      </c>
      <c r="G11" s="1">
        <f t="shared" ca="1" si="2"/>
        <v>199.21295506092446</v>
      </c>
    </row>
    <row r="12" spans="2:7" x14ac:dyDescent="0.35">
      <c r="E12" s="1">
        <f t="shared" si="0"/>
        <v>3.5714285714285712E-2</v>
      </c>
      <c r="F12" s="1">
        <f t="shared" ca="1" si="1"/>
        <v>195.92435502772827</v>
      </c>
      <c r="G12" s="1">
        <f t="shared" ca="1" si="2"/>
        <v>201.20532748354054</v>
      </c>
    </row>
    <row r="13" spans="2:7" x14ac:dyDescent="0.35">
      <c r="E13" s="1">
        <f t="shared" si="0"/>
        <v>3.968253968253968E-2</v>
      </c>
      <c r="F13" s="1">
        <f t="shared" ca="1" si="1"/>
        <v>201.07625992517234</v>
      </c>
      <c r="G13" s="1">
        <f t="shared" ca="1" si="2"/>
        <v>198.59988483627578</v>
      </c>
    </row>
    <row r="14" spans="2:7" x14ac:dyDescent="0.35">
      <c r="E14" s="1">
        <f t="shared" si="0"/>
        <v>4.3650793650793648E-2</v>
      </c>
      <c r="F14" s="1">
        <f t="shared" ca="1" si="1"/>
        <v>204.135919024472</v>
      </c>
      <c r="G14" s="1">
        <f t="shared" ca="1" si="2"/>
        <v>200.74113131125225</v>
      </c>
    </row>
    <row r="15" spans="2:7" x14ac:dyDescent="0.35">
      <c r="E15" s="1">
        <f t="shared" si="0"/>
        <v>4.7619047619047616E-2</v>
      </c>
      <c r="F15" s="1">
        <f t="shared" ca="1" si="1"/>
        <v>203.28070783259079</v>
      </c>
      <c r="G15" s="1">
        <f t="shared" ca="1" si="2"/>
        <v>199.80138253518331</v>
      </c>
    </row>
    <row r="16" spans="2:7" x14ac:dyDescent="0.35">
      <c r="E16" s="1">
        <f t="shared" si="0"/>
        <v>5.1587301587301584E-2</v>
      </c>
      <c r="F16" s="1">
        <f t="shared" ca="1" si="1"/>
        <v>201.06035108741173</v>
      </c>
      <c r="G16" s="1">
        <f t="shared" ca="1" si="2"/>
        <v>197.49256430727448</v>
      </c>
    </row>
    <row r="17" spans="5:7" x14ac:dyDescent="0.35">
      <c r="E17" s="1">
        <f t="shared" si="0"/>
        <v>5.5555555555555552E-2</v>
      </c>
      <c r="F17" s="1">
        <f t="shared" ca="1" si="1"/>
        <v>195.42719312482211</v>
      </c>
      <c r="G17" s="1">
        <f t="shared" ca="1" si="2"/>
        <v>200.60939088741816</v>
      </c>
    </row>
    <row r="18" spans="5:7" x14ac:dyDescent="0.35">
      <c r="E18" s="1">
        <f t="shared" si="0"/>
        <v>5.9523809523809521E-2</v>
      </c>
      <c r="F18" s="1">
        <f t="shared" ca="1" si="1"/>
        <v>198.04151833307589</v>
      </c>
      <c r="G18" s="1">
        <f t="shared" ca="1" si="2"/>
        <v>202.16781469369502</v>
      </c>
    </row>
    <row r="19" spans="5:7" x14ac:dyDescent="0.35">
      <c r="E19" s="1">
        <f t="shared" si="0"/>
        <v>6.3492063492063489E-2</v>
      </c>
      <c r="F19" s="1">
        <f t="shared" ca="1" si="1"/>
        <v>202.6791709753916</v>
      </c>
      <c r="G19" s="1">
        <f t="shared" ca="1" si="2"/>
        <v>206.64587701081328</v>
      </c>
    </row>
    <row r="20" spans="5:7" x14ac:dyDescent="0.35">
      <c r="E20" s="1">
        <f t="shared" si="0"/>
        <v>6.7460317460317457E-2</v>
      </c>
      <c r="F20" s="1">
        <f t="shared" ca="1" si="1"/>
        <v>204.14129363999157</v>
      </c>
      <c r="G20" s="1">
        <f t="shared" ca="1" si="2"/>
        <v>206.50136062137</v>
      </c>
    </row>
    <row r="21" spans="5:7" x14ac:dyDescent="0.35">
      <c r="E21" s="1">
        <f t="shared" si="0"/>
        <v>7.1428571428571425E-2</v>
      </c>
      <c r="F21" s="1">
        <f t="shared" ca="1" si="1"/>
        <v>211.13476573366174</v>
      </c>
      <c r="G21" s="1">
        <f t="shared" ca="1" si="2"/>
        <v>204.46913604809788</v>
      </c>
    </row>
    <row r="22" spans="5:7" x14ac:dyDescent="0.35">
      <c r="E22" s="1">
        <f t="shared" si="0"/>
        <v>7.5396825396825393E-2</v>
      </c>
      <c r="F22" s="1">
        <f t="shared" ca="1" si="1"/>
        <v>202.52669746166498</v>
      </c>
      <c r="G22" s="1">
        <f t="shared" ca="1" si="2"/>
        <v>201.41976157371553</v>
      </c>
    </row>
    <row r="23" spans="5:7" x14ac:dyDescent="0.35">
      <c r="E23" s="1">
        <f t="shared" si="0"/>
        <v>7.9365079365079361E-2</v>
      </c>
      <c r="F23" s="1">
        <f t="shared" ca="1" si="1"/>
        <v>194.44188996721633</v>
      </c>
      <c r="G23" s="1">
        <f t="shared" ca="1" si="2"/>
        <v>198.75603389136327</v>
      </c>
    </row>
    <row r="24" spans="5:7" x14ac:dyDescent="0.35">
      <c r="E24" s="1">
        <f t="shared" si="0"/>
        <v>8.3333333333333329E-2</v>
      </c>
      <c r="F24" s="1">
        <f t="shared" ca="1" si="1"/>
        <v>192.45229447026566</v>
      </c>
      <c r="G24" s="1">
        <f t="shared" ca="1" si="2"/>
        <v>198.37277113188867</v>
      </c>
    </row>
    <row r="25" spans="5:7" x14ac:dyDescent="0.35">
      <c r="E25" s="1">
        <f t="shared" si="0"/>
        <v>8.7301587301587297E-2</v>
      </c>
      <c r="F25" s="1">
        <f t="shared" ca="1" si="1"/>
        <v>183.75780022118349</v>
      </c>
      <c r="G25" s="1">
        <f t="shared" ca="1" si="2"/>
        <v>191.6037877452905</v>
      </c>
    </row>
    <row r="26" spans="5:7" x14ac:dyDescent="0.35">
      <c r="E26" s="1">
        <f t="shared" si="0"/>
        <v>9.1269841269841265E-2</v>
      </c>
      <c r="F26" s="1">
        <f t="shared" ca="1" si="1"/>
        <v>180.37216511533308</v>
      </c>
      <c r="G26" s="1">
        <f t="shared" ca="1" si="2"/>
        <v>184.70345690414638</v>
      </c>
    </row>
    <row r="27" spans="5:7" x14ac:dyDescent="0.35">
      <c r="E27" s="1">
        <f t="shared" si="0"/>
        <v>9.5238095238095233E-2</v>
      </c>
      <c r="F27" s="1">
        <f t="shared" ca="1" si="1"/>
        <v>179.00970507025687</v>
      </c>
      <c r="G27" s="1">
        <f t="shared" ca="1" si="2"/>
        <v>188.47923589065104</v>
      </c>
    </row>
    <row r="28" spans="5:7" x14ac:dyDescent="0.35">
      <c r="E28" s="1">
        <f t="shared" si="0"/>
        <v>9.9206349206349201E-2</v>
      </c>
      <c r="F28" s="1">
        <f t="shared" ca="1" si="1"/>
        <v>177.81345292214783</v>
      </c>
      <c r="G28" s="1">
        <f t="shared" ca="1" si="2"/>
        <v>189.03820462422948</v>
      </c>
    </row>
    <row r="29" spans="5:7" x14ac:dyDescent="0.35">
      <c r="E29" s="1">
        <f t="shared" si="0"/>
        <v>0.10317460317460317</v>
      </c>
      <c r="F29" s="1">
        <f t="shared" ca="1" si="1"/>
        <v>175.56209926853083</v>
      </c>
      <c r="G29" s="1">
        <f t="shared" ca="1" si="2"/>
        <v>183.72999157295121</v>
      </c>
    </row>
    <row r="30" spans="5:7" x14ac:dyDescent="0.35">
      <c r="E30" s="1">
        <f t="shared" si="0"/>
        <v>0.10714285714285714</v>
      </c>
      <c r="F30" s="1">
        <f t="shared" ca="1" si="1"/>
        <v>178.26668542369219</v>
      </c>
      <c r="G30" s="1">
        <f t="shared" ca="1" si="2"/>
        <v>179.58197503972076</v>
      </c>
    </row>
    <row r="31" spans="5:7" x14ac:dyDescent="0.35">
      <c r="E31" s="1">
        <f t="shared" si="0"/>
        <v>0.1111111111111111</v>
      </c>
      <c r="F31" s="1">
        <f t="shared" ca="1" si="1"/>
        <v>177.88274889252571</v>
      </c>
      <c r="G31" s="1">
        <f t="shared" ca="1" si="2"/>
        <v>190.75225519519822</v>
      </c>
    </row>
    <row r="32" spans="5:7" x14ac:dyDescent="0.35">
      <c r="E32" s="1">
        <f t="shared" si="0"/>
        <v>0.11507936507936507</v>
      </c>
      <c r="F32" s="1">
        <f t="shared" ca="1" si="1"/>
        <v>171.00684506540227</v>
      </c>
      <c r="G32" s="1">
        <f t="shared" ca="1" si="2"/>
        <v>196.62052257794824</v>
      </c>
    </row>
    <row r="33" spans="5:7" x14ac:dyDescent="0.35">
      <c r="E33" s="1">
        <f t="shared" si="0"/>
        <v>0.11904761904761904</v>
      </c>
      <c r="F33" s="1">
        <f t="shared" ca="1" si="1"/>
        <v>172.40645180391019</v>
      </c>
      <c r="G33" s="1">
        <f t="shared" ca="1" si="2"/>
        <v>195.38415664256715</v>
      </c>
    </row>
    <row r="34" spans="5:7" x14ac:dyDescent="0.35">
      <c r="E34" s="1">
        <f t="shared" si="0"/>
        <v>0.12301587301587301</v>
      </c>
      <c r="F34" s="1">
        <f t="shared" ca="1" si="1"/>
        <v>173.15497906700858</v>
      </c>
      <c r="G34" s="1">
        <f t="shared" ca="1" si="2"/>
        <v>194.9255771897343</v>
      </c>
    </row>
    <row r="35" spans="5:7" x14ac:dyDescent="0.35">
      <c r="E35" s="1">
        <f t="shared" si="0"/>
        <v>0.12698412698412698</v>
      </c>
      <c r="F35" s="1">
        <f t="shared" ca="1" si="1"/>
        <v>167.1305945763292</v>
      </c>
      <c r="G35" s="1">
        <f t="shared" ca="1" si="2"/>
        <v>192.3255634985442</v>
      </c>
    </row>
    <row r="36" spans="5:7" x14ac:dyDescent="0.35">
      <c r="E36" s="1">
        <f t="shared" si="0"/>
        <v>0.13095238095238093</v>
      </c>
      <c r="F36" s="1">
        <f t="shared" ca="1" si="1"/>
        <v>167.58645396881286</v>
      </c>
      <c r="G36" s="1">
        <f t="shared" ca="1" si="2"/>
        <v>198.97639567783173</v>
      </c>
    </row>
    <row r="37" spans="5:7" x14ac:dyDescent="0.35">
      <c r="E37" s="1">
        <f t="shared" si="0"/>
        <v>0.13492063492063489</v>
      </c>
      <c r="F37" s="1">
        <f t="shared" ca="1" si="1"/>
        <v>166.4759635903271</v>
      </c>
      <c r="G37" s="1">
        <f t="shared" ca="1" si="2"/>
        <v>202.03939430526418</v>
      </c>
    </row>
    <row r="38" spans="5:7" x14ac:dyDescent="0.35">
      <c r="E38" s="1">
        <f t="shared" si="0"/>
        <v>0.13888888888888884</v>
      </c>
      <c r="F38" s="1">
        <f t="shared" ca="1" si="1"/>
        <v>162.03364470598731</v>
      </c>
      <c r="G38" s="1">
        <f t="shared" ca="1" si="2"/>
        <v>205.27638396267176</v>
      </c>
    </row>
    <row r="39" spans="5:7" x14ac:dyDescent="0.35">
      <c r="E39" s="1">
        <f t="shared" si="0"/>
        <v>0.14285714285714279</v>
      </c>
      <c r="F39" s="1">
        <f t="shared" ca="1" si="1"/>
        <v>155.12421475559725</v>
      </c>
      <c r="G39" s="1">
        <f t="shared" ca="1" si="2"/>
        <v>206.53180335317469</v>
      </c>
    </row>
    <row r="40" spans="5:7" x14ac:dyDescent="0.35">
      <c r="E40" s="1">
        <f t="shared" si="0"/>
        <v>0.14682539682539675</v>
      </c>
      <c r="F40" s="1">
        <f t="shared" ca="1" si="1"/>
        <v>155.15422369823034</v>
      </c>
      <c r="G40" s="1">
        <f t="shared" ca="1" si="2"/>
        <v>205.93794563397978</v>
      </c>
    </row>
    <row r="41" spans="5:7" x14ac:dyDescent="0.35">
      <c r="E41" s="1">
        <f t="shared" si="0"/>
        <v>0.1507936507936507</v>
      </c>
      <c r="F41" s="1">
        <f t="shared" ca="1" si="1"/>
        <v>150.39250121111459</v>
      </c>
      <c r="G41" s="1">
        <f t="shared" ca="1" si="2"/>
        <v>206.89878895949539</v>
      </c>
    </row>
    <row r="42" spans="5:7" x14ac:dyDescent="0.35">
      <c r="E42" s="1">
        <f t="shared" si="0"/>
        <v>0.15476190476190466</v>
      </c>
      <c r="F42" s="1">
        <f t="shared" ca="1" si="1"/>
        <v>148.33428531412849</v>
      </c>
      <c r="G42" s="1">
        <f t="shared" ca="1" si="2"/>
        <v>212.83448865941401</v>
      </c>
    </row>
    <row r="43" spans="5:7" x14ac:dyDescent="0.35">
      <c r="E43" s="1">
        <f t="shared" si="0"/>
        <v>0.15873015873015861</v>
      </c>
      <c r="F43" s="1">
        <f t="shared" ca="1" si="1"/>
        <v>152.40554058585812</v>
      </c>
      <c r="G43" s="1">
        <f t="shared" ca="1" si="2"/>
        <v>215.60552389471718</v>
      </c>
    </row>
    <row r="44" spans="5:7" x14ac:dyDescent="0.35">
      <c r="E44" s="1">
        <f t="shared" si="0"/>
        <v>0.16269841269841256</v>
      </c>
      <c r="F44" s="1">
        <f t="shared" ca="1" si="1"/>
        <v>156.04481470221418</v>
      </c>
      <c r="G44" s="1">
        <f t="shared" ca="1" si="2"/>
        <v>219.6219741712876</v>
      </c>
    </row>
    <row r="45" spans="5:7" x14ac:dyDescent="0.35">
      <c r="E45" s="1">
        <f t="shared" si="0"/>
        <v>0.16666666666666652</v>
      </c>
      <c r="F45" s="1">
        <f t="shared" ca="1" si="1"/>
        <v>151.8972098571694</v>
      </c>
      <c r="G45" s="1">
        <f t="shared" ca="1" si="2"/>
        <v>219.1035166513463</v>
      </c>
    </row>
    <row r="46" spans="5:7" x14ac:dyDescent="0.35">
      <c r="E46" s="1">
        <f t="shared" si="0"/>
        <v>0.17063492063492047</v>
      </c>
      <c r="F46" s="1">
        <f t="shared" ca="1" si="1"/>
        <v>154.1472712310688</v>
      </c>
      <c r="G46" s="1">
        <f t="shared" ca="1" si="2"/>
        <v>217.98295508771531</v>
      </c>
    </row>
    <row r="47" spans="5:7" x14ac:dyDescent="0.35">
      <c r="E47" s="1">
        <f t="shared" si="0"/>
        <v>0.17460317460317443</v>
      </c>
      <c r="F47" s="1">
        <f t="shared" ca="1" si="1"/>
        <v>156.77268691810568</v>
      </c>
      <c r="G47" s="1">
        <f t="shared" ca="1" si="2"/>
        <v>221.0182227675636</v>
      </c>
    </row>
    <row r="48" spans="5:7" x14ac:dyDescent="0.35">
      <c r="E48" s="1">
        <f t="shared" si="0"/>
        <v>0.17857142857142838</v>
      </c>
      <c r="F48" s="1">
        <f t="shared" ca="1" si="1"/>
        <v>152.89984675380126</v>
      </c>
      <c r="G48" s="1">
        <f t="shared" ca="1" si="2"/>
        <v>215.29398228443713</v>
      </c>
    </row>
    <row r="49" spans="5:7" x14ac:dyDescent="0.35">
      <c r="E49" s="1">
        <f t="shared" si="0"/>
        <v>0.18253968253968234</v>
      </c>
      <c r="F49" s="1">
        <f t="shared" ca="1" si="1"/>
        <v>156.31768498626255</v>
      </c>
      <c r="G49" s="1">
        <f t="shared" ca="1" si="2"/>
        <v>219.06509281783244</v>
      </c>
    </row>
    <row r="50" spans="5:7" x14ac:dyDescent="0.35">
      <c r="E50" s="1">
        <f t="shared" si="0"/>
        <v>0.18650793650793629</v>
      </c>
      <c r="F50" s="1">
        <f t="shared" ca="1" si="1"/>
        <v>156.99221889560621</v>
      </c>
      <c r="G50" s="1">
        <f t="shared" ca="1" si="2"/>
        <v>219.64779050840858</v>
      </c>
    </row>
    <row r="51" spans="5:7" x14ac:dyDescent="0.35">
      <c r="E51" s="1">
        <f t="shared" si="0"/>
        <v>0.19047619047619024</v>
      </c>
      <c r="F51" s="1">
        <f t="shared" ca="1" si="1"/>
        <v>157.88508158625729</v>
      </c>
      <c r="G51" s="1">
        <f t="shared" ca="1" si="2"/>
        <v>215.09837927279506</v>
      </c>
    </row>
    <row r="52" spans="5:7" x14ac:dyDescent="0.35">
      <c r="E52" s="1">
        <f t="shared" si="0"/>
        <v>0.1944444444444442</v>
      </c>
      <c r="F52" s="1">
        <f t="shared" ca="1" si="1"/>
        <v>158.94800761917182</v>
      </c>
      <c r="G52" s="1">
        <f t="shared" ca="1" si="2"/>
        <v>217.08787471193179</v>
      </c>
    </row>
    <row r="53" spans="5:7" x14ac:dyDescent="0.35">
      <c r="E53" s="1">
        <f t="shared" si="0"/>
        <v>0.19841269841269815</v>
      </c>
      <c r="F53" s="1">
        <f t="shared" ca="1" si="1"/>
        <v>158.2349575273231</v>
      </c>
      <c r="G53" s="1">
        <f t="shared" ca="1" si="2"/>
        <v>212.93853744089833</v>
      </c>
    </row>
    <row r="54" spans="5:7" x14ac:dyDescent="0.35">
      <c r="E54" s="1">
        <f t="shared" si="0"/>
        <v>0.20238095238095211</v>
      </c>
      <c r="F54" s="1">
        <f t="shared" ca="1" si="1"/>
        <v>157.85847814587629</v>
      </c>
      <c r="G54" s="1">
        <f t="shared" ca="1" si="2"/>
        <v>216.53025916452339</v>
      </c>
    </row>
    <row r="55" spans="5:7" x14ac:dyDescent="0.35">
      <c r="E55" s="1">
        <f t="shared" si="0"/>
        <v>0.20634920634920606</v>
      </c>
      <c r="F55" s="1">
        <f t="shared" ca="1" si="1"/>
        <v>158.69692994713645</v>
      </c>
      <c r="G55" s="1">
        <f t="shared" ca="1" si="2"/>
        <v>219.10162132971581</v>
      </c>
    </row>
    <row r="56" spans="5:7" x14ac:dyDescent="0.35">
      <c r="E56" s="1">
        <f t="shared" si="0"/>
        <v>0.21031746031746001</v>
      </c>
      <c r="F56" s="1">
        <f t="shared" ca="1" si="1"/>
        <v>159.54913550146748</v>
      </c>
      <c r="G56" s="1">
        <f t="shared" ca="1" si="2"/>
        <v>210.62010596443696</v>
      </c>
    </row>
    <row r="57" spans="5:7" x14ac:dyDescent="0.35">
      <c r="E57" s="1">
        <f t="shared" si="0"/>
        <v>0.21428571428571397</v>
      </c>
      <c r="F57" s="1">
        <f t="shared" ca="1" si="1"/>
        <v>160.00853122156732</v>
      </c>
      <c r="G57" s="1">
        <f t="shared" ca="1" si="2"/>
        <v>203.32059490113633</v>
      </c>
    </row>
    <row r="58" spans="5:7" x14ac:dyDescent="0.35">
      <c r="E58" s="1">
        <f t="shared" si="0"/>
        <v>0.21825396825396792</v>
      </c>
      <c r="F58" s="1">
        <f t="shared" ca="1" si="1"/>
        <v>158.07993334453121</v>
      </c>
      <c r="G58" s="1">
        <f t="shared" ca="1" si="2"/>
        <v>200.42061072061088</v>
      </c>
    </row>
    <row r="59" spans="5:7" x14ac:dyDescent="0.35">
      <c r="E59" s="1">
        <f t="shared" si="0"/>
        <v>0.22222222222222188</v>
      </c>
      <c r="F59" s="1">
        <f t="shared" ca="1" si="1"/>
        <v>156.53895010863391</v>
      </c>
      <c r="G59" s="1">
        <f t="shared" ca="1" si="2"/>
        <v>201.30842147337262</v>
      </c>
    </row>
    <row r="60" spans="5:7" x14ac:dyDescent="0.35">
      <c r="E60" s="1">
        <f t="shared" si="0"/>
        <v>0.22619047619047583</v>
      </c>
      <c r="F60" s="1">
        <f t="shared" ca="1" si="1"/>
        <v>157.03028343468878</v>
      </c>
      <c r="G60" s="1">
        <f t="shared" ca="1" si="2"/>
        <v>196.16413941243897</v>
      </c>
    </row>
    <row r="61" spans="5:7" x14ac:dyDescent="0.35">
      <c r="E61" s="1">
        <f t="shared" si="0"/>
        <v>0.23015873015872979</v>
      </c>
      <c r="F61" s="1">
        <f t="shared" ca="1" si="1"/>
        <v>159.57331395053336</v>
      </c>
      <c r="G61" s="1">
        <f t="shared" ca="1" si="2"/>
        <v>200.21891356232018</v>
      </c>
    </row>
    <row r="62" spans="5:7" x14ac:dyDescent="0.35">
      <c r="E62" s="1">
        <f t="shared" si="0"/>
        <v>0.23412698412698374</v>
      </c>
      <c r="F62" s="1">
        <f t="shared" ca="1" si="1"/>
        <v>162.8842971573284</v>
      </c>
      <c r="G62" s="1">
        <f t="shared" ca="1" si="2"/>
        <v>193.62137256680765</v>
      </c>
    </row>
    <row r="63" spans="5:7" x14ac:dyDescent="0.35">
      <c r="E63" s="1">
        <f t="shared" si="0"/>
        <v>0.23809523809523769</v>
      </c>
      <c r="F63" s="1">
        <f t="shared" ca="1" si="1"/>
        <v>164.06876279691505</v>
      </c>
      <c r="G63" s="1">
        <f t="shared" ca="1" si="2"/>
        <v>196.95564804967955</v>
      </c>
    </row>
    <row r="64" spans="5:7" x14ac:dyDescent="0.35">
      <c r="E64" s="1">
        <f t="shared" si="0"/>
        <v>0.24206349206349165</v>
      </c>
      <c r="F64" s="1">
        <f t="shared" ca="1" si="1"/>
        <v>163.60853598274713</v>
      </c>
      <c r="G64" s="1">
        <f t="shared" ca="1" si="2"/>
        <v>192.3872736482144</v>
      </c>
    </row>
    <row r="65" spans="5:7" x14ac:dyDescent="0.35">
      <c r="E65" s="1">
        <f t="shared" si="0"/>
        <v>0.2460317460317456</v>
      </c>
      <c r="F65" s="1">
        <f t="shared" ca="1" si="1"/>
        <v>162.11885146479048</v>
      </c>
      <c r="G65" s="1">
        <f t="shared" ca="1" si="2"/>
        <v>188.01306603246834</v>
      </c>
    </row>
    <row r="66" spans="5:7" x14ac:dyDescent="0.35">
      <c r="E66" s="1">
        <f t="shared" si="0"/>
        <v>0.24999999999999956</v>
      </c>
      <c r="F66" s="1">
        <f t="shared" ca="1" si="1"/>
        <v>162.78659047387379</v>
      </c>
      <c r="G66" s="1">
        <f t="shared" ca="1" si="2"/>
        <v>184.58940030501256</v>
      </c>
    </row>
    <row r="67" spans="5:7" x14ac:dyDescent="0.35">
      <c r="E67" s="1">
        <f t="shared" si="0"/>
        <v>0.25396825396825351</v>
      </c>
      <c r="F67" s="1">
        <f t="shared" ca="1" si="1"/>
        <v>158.07459348517568</v>
      </c>
      <c r="G67" s="1">
        <f t="shared" ca="1" si="2"/>
        <v>183.07622713380934</v>
      </c>
    </row>
    <row r="68" spans="5:7" x14ac:dyDescent="0.35">
      <c r="E68" s="1">
        <f t="shared" si="0"/>
        <v>0.25793650793650746</v>
      </c>
      <c r="F68" s="1">
        <f t="shared" ca="1" si="1"/>
        <v>154.69672158697682</v>
      </c>
      <c r="G68" s="1">
        <f t="shared" ca="1" si="2"/>
        <v>188.5781169540341</v>
      </c>
    </row>
    <row r="69" spans="5:7" x14ac:dyDescent="0.35">
      <c r="E69" s="1">
        <f t="shared" ref="E69:E101" si="3">E68+$C$5</f>
        <v>0.26190476190476142</v>
      </c>
      <c r="F69" s="1">
        <f t="shared" ref="F69:F102" ca="1" si="4">F68*(1+$C$3*$C$5+$C$4*SQRT($C$5)*(RAND()+RAND()+RAND()+RAND()+RAND()+RAND()+RAND()+RAND()+RAND()+RAND()+RAND()+RAND()-6))</f>
        <v>155.54955470988622</v>
      </c>
      <c r="G69" s="1">
        <f t="shared" ref="G69:G102" ca="1" si="5">G68*(1+$C$3*$C$5+$C$4*SQRT($C$5)*(RAND()+RAND()+RAND()+RAND()+RAND()+RAND()+RAND()+RAND()+RAND()+RAND()+RAND()+RAND()-6))</f>
        <v>184.03820080477399</v>
      </c>
    </row>
    <row r="70" spans="5:7" x14ac:dyDescent="0.35">
      <c r="E70" s="1">
        <f t="shared" si="3"/>
        <v>0.26587301587301537</v>
      </c>
      <c r="F70" s="1">
        <f t="shared" ca="1" si="4"/>
        <v>159.35344556684927</v>
      </c>
      <c r="G70" s="1">
        <f t="shared" ca="1" si="5"/>
        <v>176.5302069173996</v>
      </c>
    </row>
    <row r="71" spans="5:7" x14ac:dyDescent="0.35">
      <c r="E71" s="1">
        <f t="shared" si="3"/>
        <v>0.26984126984126933</v>
      </c>
      <c r="F71" s="1">
        <f t="shared" ca="1" si="4"/>
        <v>158.21938924890381</v>
      </c>
      <c r="G71" s="1">
        <f t="shared" ca="1" si="5"/>
        <v>175.98594926879051</v>
      </c>
    </row>
    <row r="72" spans="5:7" x14ac:dyDescent="0.35">
      <c r="E72" s="1">
        <f t="shared" si="3"/>
        <v>0.27380952380952328</v>
      </c>
      <c r="F72" s="1">
        <f t="shared" ca="1" si="4"/>
        <v>155.27891217455021</v>
      </c>
      <c r="G72" s="1">
        <f t="shared" ca="1" si="5"/>
        <v>172.1197586804789</v>
      </c>
    </row>
    <row r="73" spans="5:7" x14ac:dyDescent="0.35">
      <c r="E73" s="1">
        <f t="shared" si="3"/>
        <v>0.27777777777777724</v>
      </c>
      <c r="F73" s="1">
        <f t="shared" ca="1" si="4"/>
        <v>152.79591718685055</v>
      </c>
      <c r="G73" s="1">
        <f t="shared" ca="1" si="5"/>
        <v>169.43694298693447</v>
      </c>
    </row>
    <row r="74" spans="5:7" x14ac:dyDescent="0.35">
      <c r="E74" s="1">
        <f t="shared" si="3"/>
        <v>0.28174603174603119</v>
      </c>
      <c r="F74" s="1">
        <f t="shared" ca="1" si="4"/>
        <v>153.53754484724357</v>
      </c>
      <c r="G74" s="1">
        <f t="shared" ca="1" si="5"/>
        <v>165.10683524623141</v>
      </c>
    </row>
    <row r="75" spans="5:7" x14ac:dyDescent="0.35">
      <c r="E75" s="1">
        <f t="shared" si="3"/>
        <v>0.28571428571428514</v>
      </c>
      <c r="F75" s="1">
        <f t="shared" ca="1" si="4"/>
        <v>149.50704031033882</v>
      </c>
      <c r="G75" s="1">
        <f t="shared" ca="1" si="5"/>
        <v>166.74906667463964</v>
      </c>
    </row>
    <row r="76" spans="5:7" x14ac:dyDescent="0.35">
      <c r="E76" s="1">
        <f t="shared" si="3"/>
        <v>0.2896825396825391</v>
      </c>
      <c r="F76" s="1">
        <f t="shared" ca="1" si="4"/>
        <v>151.80105602069841</v>
      </c>
      <c r="G76" s="1">
        <f t="shared" ca="1" si="5"/>
        <v>169.69280480295913</v>
      </c>
    </row>
    <row r="77" spans="5:7" x14ac:dyDescent="0.35">
      <c r="E77" s="1">
        <f t="shared" si="3"/>
        <v>0.29365079365079305</v>
      </c>
      <c r="F77" s="1">
        <f t="shared" ca="1" si="4"/>
        <v>155.89483984642848</v>
      </c>
      <c r="G77" s="1">
        <f t="shared" ca="1" si="5"/>
        <v>172.26399107501553</v>
      </c>
    </row>
    <row r="78" spans="5:7" x14ac:dyDescent="0.35">
      <c r="E78" s="1">
        <f t="shared" si="3"/>
        <v>0.29761904761904701</v>
      </c>
      <c r="F78" s="1">
        <f t="shared" ca="1" si="4"/>
        <v>159.64342444905549</v>
      </c>
      <c r="G78" s="1">
        <f t="shared" ca="1" si="5"/>
        <v>170.29431220542375</v>
      </c>
    </row>
    <row r="79" spans="5:7" x14ac:dyDescent="0.35">
      <c r="E79" s="1">
        <f t="shared" si="3"/>
        <v>0.30158730158730096</v>
      </c>
      <c r="F79" s="1">
        <f t="shared" ca="1" si="4"/>
        <v>160.30603909395015</v>
      </c>
      <c r="G79" s="1">
        <f t="shared" ca="1" si="5"/>
        <v>170.53854911624447</v>
      </c>
    </row>
    <row r="80" spans="5:7" x14ac:dyDescent="0.35">
      <c r="E80" s="1">
        <f t="shared" si="3"/>
        <v>0.30555555555555491</v>
      </c>
      <c r="F80" s="1">
        <f t="shared" ca="1" si="4"/>
        <v>163.33482000691666</v>
      </c>
      <c r="G80" s="1">
        <f t="shared" ca="1" si="5"/>
        <v>174.28388556474911</v>
      </c>
    </row>
    <row r="81" spans="5:7" x14ac:dyDescent="0.35">
      <c r="E81" s="1">
        <f t="shared" si="3"/>
        <v>0.30952380952380887</v>
      </c>
      <c r="F81" s="1">
        <f t="shared" ca="1" si="4"/>
        <v>163.2383721676743</v>
      </c>
      <c r="G81" s="1">
        <f t="shared" ca="1" si="5"/>
        <v>173.8015511426153</v>
      </c>
    </row>
    <row r="82" spans="5:7" x14ac:dyDescent="0.35">
      <c r="E82" s="1">
        <f t="shared" si="3"/>
        <v>0.31349206349206282</v>
      </c>
      <c r="F82" s="1">
        <f t="shared" ca="1" si="4"/>
        <v>165.25213400055077</v>
      </c>
      <c r="G82" s="1">
        <f t="shared" ca="1" si="5"/>
        <v>177.41035828620033</v>
      </c>
    </row>
    <row r="83" spans="5:7" x14ac:dyDescent="0.35">
      <c r="E83" s="1">
        <f t="shared" si="3"/>
        <v>0.31746031746031678</v>
      </c>
      <c r="F83" s="1">
        <f t="shared" ca="1" si="4"/>
        <v>164.34666586737015</v>
      </c>
      <c r="G83" s="1">
        <f t="shared" ca="1" si="5"/>
        <v>183.28004961835231</v>
      </c>
    </row>
    <row r="84" spans="5:7" x14ac:dyDescent="0.35">
      <c r="E84" s="1">
        <f t="shared" si="3"/>
        <v>0.32142857142857073</v>
      </c>
      <c r="F84" s="1">
        <f t="shared" ca="1" si="4"/>
        <v>164.71379335923282</v>
      </c>
      <c r="G84" s="1">
        <f t="shared" ca="1" si="5"/>
        <v>178.26844154027506</v>
      </c>
    </row>
    <row r="85" spans="5:7" x14ac:dyDescent="0.35">
      <c r="E85" s="1">
        <f t="shared" si="3"/>
        <v>0.32539682539682468</v>
      </c>
      <c r="F85" s="1">
        <f t="shared" ca="1" si="4"/>
        <v>162.93718224586553</v>
      </c>
      <c r="G85" s="1">
        <f t="shared" ca="1" si="5"/>
        <v>173.72861428933447</v>
      </c>
    </row>
    <row r="86" spans="5:7" x14ac:dyDescent="0.35">
      <c r="E86" s="1">
        <f t="shared" si="3"/>
        <v>0.32936507936507864</v>
      </c>
      <c r="F86" s="1">
        <f t="shared" ca="1" si="4"/>
        <v>165.24385345198868</v>
      </c>
      <c r="G86" s="1">
        <f t="shared" ca="1" si="5"/>
        <v>171.20638905647201</v>
      </c>
    </row>
    <row r="87" spans="5:7" x14ac:dyDescent="0.35">
      <c r="E87" s="1">
        <f t="shared" si="3"/>
        <v>0.33333333333333259</v>
      </c>
      <c r="F87" s="1">
        <f t="shared" ca="1" si="4"/>
        <v>160.25277920321105</v>
      </c>
      <c r="G87" s="1">
        <f t="shared" ca="1" si="5"/>
        <v>168.0700648817697</v>
      </c>
    </row>
    <row r="88" spans="5:7" x14ac:dyDescent="0.35">
      <c r="E88" s="1">
        <f t="shared" si="3"/>
        <v>0.33730158730158655</v>
      </c>
      <c r="F88" s="1">
        <f t="shared" ca="1" si="4"/>
        <v>158.45255658899504</v>
      </c>
      <c r="G88" s="1">
        <f t="shared" ca="1" si="5"/>
        <v>164.60888195791878</v>
      </c>
    </row>
    <row r="89" spans="5:7" x14ac:dyDescent="0.35">
      <c r="E89" s="1">
        <f t="shared" si="3"/>
        <v>0.3412698412698405</v>
      </c>
      <c r="F89" s="1">
        <f t="shared" ca="1" si="4"/>
        <v>157.71931393234181</v>
      </c>
      <c r="G89" s="1">
        <f t="shared" ca="1" si="5"/>
        <v>164.07641150194127</v>
      </c>
    </row>
    <row r="90" spans="5:7" x14ac:dyDescent="0.35">
      <c r="E90" s="1">
        <f t="shared" si="3"/>
        <v>0.34523809523809446</v>
      </c>
      <c r="F90" s="1">
        <f t="shared" ca="1" si="4"/>
        <v>154.7235124892722</v>
      </c>
      <c r="G90" s="1">
        <f t="shared" ca="1" si="5"/>
        <v>162.23361111555869</v>
      </c>
    </row>
    <row r="91" spans="5:7" x14ac:dyDescent="0.35">
      <c r="E91" s="1">
        <f t="shared" si="3"/>
        <v>0.34920634920634841</v>
      </c>
      <c r="F91" s="1">
        <f t="shared" ca="1" si="4"/>
        <v>156.07417532566379</v>
      </c>
      <c r="G91" s="1">
        <f t="shared" ca="1" si="5"/>
        <v>162.13814409330544</v>
      </c>
    </row>
    <row r="92" spans="5:7" x14ac:dyDescent="0.35">
      <c r="E92" s="1">
        <f t="shared" si="3"/>
        <v>0.35317460317460236</v>
      </c>
      <c r="F92" s="1">
        <f t="shared" ca="1" si="4"/>
        <v>159.50471130502328</v>
      </c>
      <c r="G92" s="1">
        <f t="shared" ca="1" si="5"/>
        <v>166.51690630489199</v>
      </c>
    </row>
    <row r="93" spans="5:7" x14ac:dyDescent="0.35">
      <c r="E93" s="1">
        <f t="shared" si="3"/>
        <v>0.35714285714285632</v>
      </c>
      <c r="F93" s="1">
        <f t="shared" ca="1" si="4"/>
        <v>158.16937253550381</v>
      </c>
      <c r="G93" s="1">
        <f t="shared" ca="1" si="5"/>
        <v>164.85866323579938</v>
      </c>
    </row>
    <row r="94" spans="5:7" x14ac:dyDescent="0.35">
      <c r="E94" s="1">
        <f t="shared" si="3"/>
        <v>0.36111111111111027</v>
      </c>
      <c r="F94" s="1">
        <f t="shared" ca="1" si="4"/>
        <v>160.41991869449984</v>
      </c>
      <c r="G94" s="1">
        <f t="shared" ca="1" si="5"/>
        <v>169.35471519058311</v>
      </c>
    </row>
    <row r="95" spans="5:7" x14ac:dyDescent="0.35">
      <c r="E95" s="1">
        <f t="shared" si="3"/>
        <v>0.36507936507936423</v>
      </c>
      <c r="F95" s="1">
        <f t="shared" ca="1" si="4"/>
        <v>161.63667558039498</v>
      </c>
      <c r="G95" s="1">
        <f t="shared" ca="1" si="5"/>
        <v>170.59932893208997</v>
      </c>
    </row>
    <row r="96" spans="5:7" x14ac:dyDescent="0.35">
      <c r="E96" s="1">
        <f t="shared" si="3"/>
        <v>0.36904761904761818</v>
      </c>
      <c r="F96" s="1">
        <f t="shared" ca="1" si="4"/>
        <v>164.2452896679367</v>
      </c>
      <c r="G96" s="1">
        <f t="shared" ca="1" si="5"/>
        <v>165.94029733483646</v>
      </c>
    </row>
    <row r="97" spans="5:7" x14ac:dyDescent="0.35">
      <c r="E97" s="1">
        <f t="shared" si="3"/>
        <v>0.37301587301587213</v>
      </c>
      <c r="F97" s="1">
        <f t="shared" ca="1" si="4"/>
        <v>166.04772770726993</v>
      </c>
      <c r="G97" s="1">
        <f t="shared" ca="1" si="5"/>
        <v>165.9710947017459</v>
      </c>
    </row>
    <row r="98" spans="5:7" x14ac:dyDescent="0.35">
      <c r="E98" s="1">
        <f t="shared" si="3"/>
        <v>0.37698412698412609</v>
      </c>
      <c r="F98" s="1">
        <f t="shared" ca="1" si="4"/>
        <v>160.58665921393597</v>
      </c>
      <c r="G98" s="1">
        <f t="shared" ca="1" si="5"/>
        <v>162.99389025959368</v>
      </c>
    </row>
    <row r="99" spans="5:7" x14ac:dyDescent="0.35">
      <c r="E99" s="1">
        <f t="shared" si="3"/>
        <v>0.38095238095238004</v>
      </c>
      <c r="F99" s="1">
        <f t="shared" ca="1" si="4"/>
        <v>162.81786652911273</v>
      </c>
      <c r="G99" s="1">
        <f t="shared" ca="1" si="5"/>
        <v>160.20649846797025</v>
      </c>
    </row>
    <row r="100" spans="5:7" x14ac:dyDescent="0.35">
      <c r="E100" s="1">
        <f t="shared" si="3"/>
        <v>0.384920634920634</v>
      </c>
      <c r="F100" s="1">
        <f t="shared" ca="1" si="4"/>
        <v>162.60198848868902</v>
      </c>
      <c r="G100" s="1">
        <f t="shared" ca="1" si="5"/>
        <v>158.8903306014742</v>
      </c>
    </row>
    <row r="101" spans="5:7" x14ac:dyDescent="0.35">
      <c r="E101" s="1">
        <f t="shared" si="3"/>
        <v>0.38888888888888795</v>
      </c>
      <c r="F101" s="1">
        <f t="shared" ca="1" si="4"/>
        <v>160.85129891615091</v>
      </c>
      <c r="G101" s="1">
        <f t="shared" ca="1" si="5"/>
        <v>160.07949435166324</v>
      </c>
    </row>
    <row r="102" spans="5:7" x14ac:dyDescent="0.35">
      <c r="E102" s="1">
        <f>E101+$C$5</f>
        <v>0.39285714285714191</v>
      </c>
      <c r="F102" s="1">
        <f t="shared" ca="1" si="4"/>
        <v>159.19606619702137</v>
      </c>
      <c r="G102" s="1">
        <f t="shared" ca="1" si="5"/>
        <v>159.96982893502152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 &amp; Q2)</vt:lpstr>
      <vt:lpstr>Q3) MACD</vt:lpstr>
      <vt:lpstr>Q3) RSI</vt:lpstr>
      <vt:lpstr>Q3) Bollinger Bands</vt:lpstr>
      <vt:lpstr> Q3) KD Oscillator</vt:lpstr>
      <vt:lpstr>Q5) Black-Scholes</vt:lpstr>
      <vt:lpstr>Q6) Monte Carlo Simulation</vt:lpstr>
      <vt:lpstr>Random 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 Suresh</dc:creator>
  <cp:lastModifiedBy>Tab Suresh</cp:lastModifiedBy>
  <dcterms:created xsi:type="dcterms:W3CDTF">2025-04-13T13:33:48Z</dcterms:created>
  <dcterms:modified xsi:type="dcterms:W3CDTF">2025-04-19T21:02:03Z</dcterms:modified>
</cp:coreProperties>
</file>