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l74\Documents\Statistiques\"/>
    </mc:Choice>
  </mc:AlternateContent>
  <xr:revisionPtr revIDLastSave="0" documentId="13_ncr:1_{B7444A3D-9A88-46DD-969F-7717F88AD28E}" xr6:coauthVersionLast="47" xr6:coauthVersionMax="47" xr10:uidLastSave="{00000000-0000-0000-0000-000000000000}"/>
  <bookViews>
    <workbookView xWindow="-108" yWindow="-108" windowWidth="23256" windowHeight="12456" xr2:uid="{49823EFF-D8E0-48EB-80A1-CBC138364A6E}"/>
  </bookViews>
  <sheets>
    <sheet name="Calcul CV et cote z" sheetId="1" r:id="rId1"/>
    <sheet name="Calcul Quart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6" i="2"/>
  <c r="D7" i="2" s="1"/>
  <c r="D8" i="2" s="1"/>
  <c r="D9" i="2" s="1"/>
  <c r="D10" i="2" s="1"/>
  <c r="D11" i="2" s="1"/>
  <c r="H41" i="1" l="1"/>
  <c r="H42" i="1" s="1"/>
  <c r="D8" i="1"/>
  <c r="D9" i="1"/>
  <c r="D10" i="1"/>
  <c r="D11" i="1"/>
  <c r="D7" i="1"/>
  <c r="D12" i="1" l="1"/>
  <c r="E10" i="1" s="1"/>
  <c r="F10" i="1" s="1"/>
  <c r="G10" i="1" s="1"/>
  <c r="E9" i="1" l="1"/>
  <c r="F9" i="1" s="1"/>
  <c r="G9" i="1" s="1"/>
  <c r="E11" i="1"/>
  <c r="F11" i="1" s="1"/>
  <c r="G11" i="1" s="1"/>
  <c r="E7" i="1"/>
  <c r="F7" i="1" s="1"/>
  <c r="G7" i="1" s="1"/>
  <c r="E8" i="1"/>
  <c r="F8" i="1" s="1"/>
  <c r="G8" i="1" s="1"/>
  <c r="G12" i="1" l="1"/>
  <c r="G13" i="1" s="1"/>
  <c r="G14" i="1" s="1"/>
</calcChain>
</file>

<file path=xl/sharedStrings.xml><?xml version="1.0" encoding="utf-8"?>
<sst xmlns="http://schemas.openxmlformats.org/spreadsheetml/2006/main" count="30" uniqueCount="30">
  <si>
    <t>Exercice récapitulatif 1, p. 83</t>
  </si>
  <si>
    <t>Répartition des propriétaires d'une PME selon leur âge au démarrage de l'entreprise, Québec, 2013</t>
  </si>
  <si>
    <t xml:space="preserve">âge </t>
  </si>
  <si>
    <t>Moins de 25</t>
  </si>
  <si>
    <t>[25;35[</t>
  </si>
  <si>
    <t>[35;45[</t>
  </si>
  <si>
    <t>[45;55[</t>
  </si>
  <si>
    <t>55 ans et plus</t>
  </si>
  <si>
    <t>a)</t>
  </si>
  <si>
    <t xml:space="preserve">ci </t>
  </si>
  <si>
    <t>cifi</t>
  </si>
  <si>
    <r>
      <t>(ci-</t>
    </r>
    <r>
      <rPr>
        <b/>
        <sz val="11"/>
        <color theme="1"/>
        <rFont val="Calibri"/>
        <family val="2"/>
      </rPr>
      <t>µ)</t>
    </r>
  </si>
  <si>
    <r>
      <t>(ci-µ)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</si>
  <si>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(ci-µ)2fi</t>
  </si>
  <si>
    <t xml:space="preserve">valeur arrondie de la moyenne </t>
  </si>
  <si>
    <t>Pourcentage (fi)</t>
  </si>
  <si>
    <t>écart type</t>
  </si>
  <si>
    <t>CV</t>
  </si>
  <si>
    <t>b)</t>
  </si>
  <si>
    <t>Répartition des bénéficiares du Programme de prêts et bourses de la formation technique selon le montant d'aide attribué, 2011-2012</t>
  </si>
  <si>
    <t>Montant attribué</t>
  </si>
  <si>
    <t xml:space="preserve">Pourcentage </t>
  </si>
  <si>
    <t>Pourcentage cumulé</t>
  </si>
  <si>
    <t>[0; 2000]</t>
  </si>
  <si>
    <t>[2000; 4000]</t>
  </si>
  <si>
    <t>[4000; 6000]</t>
  </si>
  <si>
    <t>[6000; 8000]</t>
  </si>
  <si>
    <t>[8000; 10 000]</t>
  </si>
  <si>
    <t>[10 000; 12 000]</t>
  </si>
  <si>
    <t xml:space="preserve">Tableau de distribution tiré de Exercice 6, p. 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</si>
</sst>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5" fillId="0" borderId="0" xfId="0" applyFont="1"/>
    <xf numFmtId="164" fontId="0" fillId="0" borderId="0" xfId="1" applyNumberFormat="1" applyFont="1"/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5" borderId="1" xfId="0" applyFill="1" applyBorder="1"/>
    <xf numFmtId="164" fontId="0" fillId="5" borderId="1" xfId="0" applyNumberFormat="1" applyFill="1" applyBorder="1"/>
    <xf numFmtId="0" fontId="8" fillId="2" borderId="0" xfId="0" applyFont="1" applyFill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5</xdr:col>
      <xdr:colOff>0</xdr:colOff>
      <xdr:row>21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3B535532-9079-4FF3-9DD2-E44AD31118AF}"/>
                </a:ext>
              </a:extLst>
            </xdr:cNvPr>
            <xdr:cNvSpPr txBox="1"/>
          </xdr:nvSpPr>
          <xdr:spPr>
            <a:xfrm>
              <a:off x="762000" y="3752850"/>
              <a:ext cx="327660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600"/>
                <a:t>i) µ = ∑cifi</a:t>
              </a:r>
            </a:p>
            <a:p>
              <a:r>
                <a:rPr lang="en-C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µ = 35,5 ans</a:t>
              </a:r>
            </a:p>
            <a:p>
              <a14:m>
                <m:oMath xmlns:m="http://schemas.openxmlformats.org/officeDocument/2006/math">
                  <m:r>
                    <a:rPr lang="en-CA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CA" sz="1600"/>
                <a:t> = 10,5 ans</a:t>
              </a:r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3B535532-9079-4FF3-9DD2-E44AD31118AF}"/>
                </a:ext>
              </a:extLst>
            </xdr:cNvPr>
            <xdr:cNvSpPr txBox="1"/>
          </xdr:nvSpPr>
          <xdr:spPr>
            <a:xfrm>
              <a:off x="762000" y="3752850"/>
              <a:ext cx="327660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600"/>
                <a:t>i) µ = ∑cifi</a:t>
              </a:r>
            </a:p>
            <a:p>
              <a:r>
                <a:rPr lang="en-C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µ = 35,5 ans</a:t>
              </a:r>
            </a:p>
            <a:p>
              <a:pPr/>
              <a:r>
                <a:rPr lang="en-CA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CA" sz="1600"/>
                <a:t> = 10,5 ans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23</xdr:row>
      <xdr:rowOff>0</xdr:rowOff>
    </xdr:from>
    <xdr:to>
      <xdr:col>7</xdr:col>
      <xdr:colOff>0</xdr:colOff>
      <xdr:row>28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F62EC2A5-AF08-434E-BD8A-79195C403531}"/>
                </a:ext>
              </a:extLst>
            </xdr:cNvPr>
            <xdr:cNvSpPr txBox="1"/>
          </xdr:nvSpPr>
          <xdr:spPr>
            <a:xfrm>
              <a:off x="762000" y="5086350"/>
              <a:ext cx="480060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 u="sng"/>
                <a:t>Interprétation:</a:t>
              </a:r>
            </a:p>
            <a:p>
              <a:r>
                <a:rPr lang="en-CA" sz="1400"/>
                <a:t>On</a:t>
              </a:r>
              <a:r>
                <a:rPr lang="en-CA" sz="1400" baseline="0"/>
                <a:t> peut estimer que les propriétaires d'une PME avaient en moyenne 35,5 ans.</a:t>
              </a:r>
            </a:p>
            <a:p>
              <a:r>
                <a:rPr lang="en-CA" sz="1400" baseline="0"/>
                <a:t>La plupart d'entre eux avaient entre 25 et 46 ans (µ±</a:t>
              </a:r>
              <a14:m>
                <m:oMath xmlns:m="http://schemas.openxmlformats.org/officeDocument/2006/math">
                  <m:r>
                    <a:rPr lang="en-CA" sz="14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𝜎</m:t>
                  </m:r>
                  <m:r>
                    <a:rPr lang="fr-FR" sz="14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n-CA" sz="1400"/>
            </a:p>
            <a:p>
              <a:endParaRPr lang="en-CA" sz="11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F62EC2A5-AF08-434E-BD8A-79195C403531}"/>
                </a:ext>
              </a:extLst>
            </xdr:cNvPr>
            <xdr:cNvSpPr txBox="1"/>
          </xdr:nvSpPr>
          <xdr:spPr>
            <a:xfrm>
              <a:off x="762000" y="5086350"/>
              <a:ext cx="480060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 u="sng"/>
                <a:t>Interprétation:</a:t>
              </a:r>
            </a:p>
            <a:p>
              <a:r>
                <a:rPr lang="en-CA" sz="1400"/>
                <a:t>On</a:t>
              </a:r>
              <a:r>
                <a:rPr lang="en-CA" sz="1400" baseline="0"/>
                <a:t> peut estimer que les propriétaires d'une PME avaient en moyenne 35,5 ans.</a:t>
              </a:r>
            </a:p>
            <a:p>
              <a:r>
                <a:rPr lang="en-CA" sz="1400" baseline="0"/>
                <a:t>La plupart d'entre eux avaient entre 25 et 46 ans (µ±</a:t>
              </a:r>
              <a:r>
                <a:rPr lang="en-CA" sz="1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fr-F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CA" sz="1400"/>
            </a:p>
            <a:p>
              <a:endParaRPr lang="en-CA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30</xdr:row>
      <xdr:rowOff>0</xdr:rowOff>
    </xdr:from>
    <xdr:to>
      <xdr:col>7</xdr:col>
      <xdr:colOff>0</xdr:colOff>
      <xdr:row>37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42CC560-8C90-43AF-9546-3C7F3C401520}"/>
                </a:ext>
              </a:extLst>
            </xdr:cNvPr>
            <xdr:cNvSpPr txBox="1"/>
          </xdr:nvSpPr>
          <xdr:spPr>
            <a:xfrm>
              <a:off x="762000" y="6800850"/>
              <a:ext cx="4800600" cy="1333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/>
                <a:t>ii) Pour</a:t>
              </a:r>
              <a:r>
                <a:rPr lang="en-CA" sz="1400" baseline="0"/>
                <a:t> savoir si la distribution est homogène ou pas, il faut calculer le coefficient de variation CV</a:t>
              </a:r>
            </a:p>
            <a:p>
              <a:r>
                <a:rPr lang="en-CA" sz="1600" baseline="0"/>
                <a:t>CV = </a:t>
              </a:r>
              <a14:m>
                <m:oMath xmlns:m="http://schemas.openxmlformats.org/officeDocument/2006/math">
                  <m:f>
                    <m:fPr>
                      <m:ctrlPr>
                        <a:rPr lang="en-CA" sz="16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num>
                    <m:den>
                      <m:r>
                        <a:rPr lang="en-CA" sz="1600" i="1" baseline="0">
                          <a:latin typeface="Cambria Math" panose="02040503050406030204" pitchFamily="18" charset="0"/>
                        </a:rPr>
                        <m:t>µ</m:t>
                      </m:r>
                    </m:den>
                  </m:f>
                  <m:r>
                    <a:rPr lang="en-CA" sz="16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r>
                    <a:rPr lang="fr-FR" sz="16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100%</m:t>
                  </m:r>
                </m:oMath>
              </a14:m>
              <a:endParaRPr lang="en-CA" sz="1600"/>
            </a:p>
            <a:p>
              <a:r>
                <a:rPr lang="en-CA" sz="1600"/>
                <a:t>CV =</a:t>
              </a:r>
              <a:r>
                <a:rPr lang="en-CA" sz="1600" baseline="0"/>
                <a:t> 29,7%</a:t>
              </a:r>
            </a:p>
            <a:p>
              <a:r>
                <a:rPr lang="en-CA" sz="1400"/>
                <a:t>La</a:t>
              </a:r>
              <a:r>
                <a:rPr lang="en-CA" sz="1400" baseline="0"/>
                <a:t> distribution n'est pas homogène, car le CV&gt;15%.</a:t>
              </a:r>
              <a:endParaRPr lang="en-CA" sz="1400"/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42CC560-8C90-43AF-9546-3C7F3C401520}"/>
                </a:ext>
              </a:extLst>
            </xdr:cNvPr>
            <xdr:cNvSpPr txBox="1"/>
          </xdr:nvSpPr>
          <xdr:spPr>
            <a:xfrm>
              <a:off x="762000" y="6800850"/>
              <a:ext cx="4800600" cy="1333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/>
                <a:t>ii) Pour</a:t>
              </a:r>
              <a:r>
                <a:rPr lang="en-CA" sz="1400" baseline="0"/>
                <a:t> savoir si la distribution est homogène ou pas, il faut calculer le coefficient de variation CV</a:t>
              </a:r>
            </a:p>
            <a:p>
              <a:r>
                <a:rPr lang="en-CA" sz="1600" baseline="0"/>
                <a:t>CV = </a:t>
              </a:r>
              <a:r>
                <a:rPr lang="en-CA" sz="16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CA" sz="16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CA" sz="1600" i="0" baseline="0">
                  <a:latin typeface="Cambria Math" panose="02040503050406030204" pitchFamily="18" charset="0"/>
                </a:rPr>
                <a:t>µ</a:t>
              </a:r>
              <a:r>
                <a:rPr lang="en-CA" sz="16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fr-FR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100%</a:t>
              </a:r>
              <a:endParaRPr lang="en-CA" sz="1600"/>
            </a:p>
            <a:p>
              <a:r>
                <a:rPr lang="en-CA" sz="1600"/>
                <a:t>CV =</a:t>
              </a:r>
              <a:r>
                <a:rPr lang="en-CA" sz="1600" baseline="0"/>
                <a:t> 29,7%</a:t>
              </a:r>
            </a:p>
            <a:p>
              <a:r>
                <a:rPr lang="en-CA" sz="1400"/>
                <a:t>La</a:t>
              </a:r>
              <a:r>
                <a:rPr lang="en-CA" sz="1400" baseline="0"/>
                <a:t> distribution n'est pas homogène, car le CV&gt;15%.</a:t>
              </a:r>
              <a:endParaRPr lang="en-CA" sz="1400"/>
            </a:p>
          </xdr:txBody>
        </xdr:sp>
      </mc:Fallback>
    </mc:AlternateContent>
    <xdr:clientData/>
  </xdr:twoCellAnchor>
  <xdr:twoCellAnchor>
    <xdr:from>
      <xdr:col>1</xdr:col>
      <xdr:colOff>0</xdr:colOff>
      <xdr:row>39</xdr:row>
      <xdr:rowOff>95250</xdr:rowOff>
    </xdr:from>
    <xdr:to>
      <xdr:col>7</xdr:col>
      <xdr:colOff>0</xdr:colOff>
      <xdr:row>44</xdr:row>
      <xdr:rowOff>95250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6820CAF-DAFF-4385-B951-D9B437275093}"/>
                </a:ext>
              </a:extLst>
            </xdr:cNvPr>
            <xdr:cNvSpPr txBox="1"/>
          </xdr:nvSpPr>
          <xdr:spPr>
            <a:xfrm>
              <a:off x="762000" y="8229600"/>
              <a:ext cx="480060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/>
                <a:t>iii) </a:t>
              </a:r>
              <a:r>
                <a:rPr lang="en-CA" sz="1400"/>
                <a:t>Cote</a:t>
              </a:r>
              <a:r>
                <a:rPr lang="en-CA" sz="1400" baseline="0"/>
                <a:t> z = </a:t>
              </a:r>
              <a14:m>
                <m:oMath xmlns:m="http://schemas.openxmlformats.org/officeDocument/2006/math">
                  <m:f>
                    <m:fPr>
                      <m:ctrlPr>
                        <a:rPr lang="en-CA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58−35,5</m:t>
                      </m:r>
                    </m:num>
                    <m:den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10,5</m:t>
                      </m:r>
                    </m:den>
                  </m:f>
                </m:oMath>
              </a14:m>
              <a:r>
                <a:rPr lang="en-CA" sz="1400"/>
                <a:t> = 2,1</a:t>
              </a:r>
            </a:p>
            <a:p>
              <a:r>
                <a:rPr lang="en-CA" sz="1400"/>
                <a:t>L'âge</a:t>
              </a:r>
              <a:r>
                <a:rPr lang="en-CA" sz="1400" baseline="0"/>
                <a:t> de cette personne a une cote z de 2,1 écart type. Il est assez rare de lancer une entreprise à l'âge de 58 ans.</a:t>
              </a:r>
              <a:endParaRPr lang="en-CA" sz="1400"/>
            </a:p>
          </xdr:txBody>
        </xdr:sp>
      </mc:Choice>
      <mc:Fallback xmlns="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6820CAF-DAFF-4385-B951-D9B437275093}"/>
                </a:ext>
              </a:extLst>
            </xdr:cNvPr>
            <xdr:cNvSpPr txBox="1"/>
          </xdr:nvSpPr>
          <xdr:spPr>
            <a:xfrm>
              <a:off x="762000" y="8229600"/>
              <a:ext cx="480060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/>
                <a:t>iii) </a:t>
              </a:r>
              <a:r>
                <a:rPr lang="en-CA" sz="1400"/>
                <a:t>Cote</a:t>
              </a:r>
              <a:r>
                <a:rPr lang="en-CA" sz="1400" baseline="0"/>
                <a:t> z = </a:t>
              </a:r>
              <a:r>
                <a:rPr lang="en-CA" sz="1400" i="0" baseline="0">
                  <a:latin typeface="Cambria Math" panose="02040503050406030204" pitchFamily="18" charset="0"/>
                </a:rPr>
                <a:t>(</a:t>
              </a:r>
              <a:r>
                <a:rPr lang="fr-FR" sz="1400" b="0" i="0" baseline="0">
                  <a:latin typeface="Cambria Math" panose="02040503050406030204" pitchFamily="18" charset="0"/>
                </a:rPr>
                <a:t>58−35,5</a:t>
              </a:r>
              <a:r>
                <a:rPr lang="en-CA" sz="1400" b="0" i="0" baseline="0">
                  <a:latin typeface="Cambria Math" panose="02040503050406030204" pitchFamily="18" charset="0"/>
                </a:rPr>
                <a:t>)/</a:t>
              </a:r>
              <a:r>
                <a:rPr lang="fr-FR" sz="1400" b="0" i="0" baseline="0">
                  <a:latin typeface="Cambria Math" panose="02040503050406030204" pitchFamily="18" charset="0"/>
                </a:rPr>
                <a:t>10,5</a:t>
              </a:r>
              <a:r>
                <a:rPr lang="en-CA" sz="1400"/>
                <a:t> = 2,1</a:t>
              </a:r>
            </a:p>
            <a:p>
              <a:r>
                <a:rPr lang="en-CA" sz="1400"/>
                <a:t>L'âge</a:t>
              </a:r>
              <a:r>
                <a:rPr lang="en-CA" sz="1400" baseline="0"/>
                <a:t> de cette personne a une cote z de 2,1 écart type. Il est assez rare de lancer une entreprise à l'âge de 58 ans.</a:t>
              </a:r>
              <a:endParaRPr lang="en-CA" sz="1400"/>
            </a:p>
          </xdr:txBody>
        </xdr:sp>
      </mc:Fallback>
    </mc:AlternateContent>
    <xdr:clientData/>
  </xdr:twoCellAnchor>
  <xdr:twoCellAnchor editAs="absolute">
    <xdr:from>
      <xdr:col>1</xdr:col>
      <xdr:colOff>76200</xdr:colOff>
      <xdr:row>49</xdr:row>
      <xdr:rowOff>66675</xdr:rowOff>
    </xdr:from>
    <xdr:to>
      <xdr:col>9</xdr:col>
      <xdr:colOff>76200</xdr:colOff>
      <xdr:row>61</xdr:row>
      <xdr:rowOff>66675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11729E53-413A-4048-B60C-D27A832D08D0}"/>
            </a:ext>
          </a:extLst>
        </xdr:cNvPr>
        <xdr:cNvSpPr txBox="1"/>
      </xdr:nvSpPr>
      <xdr:spPr>
        <a:xfrm>
          <a:off x="838200" y="10153650"/>
          <a:ext cx="632460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Pour</a:t>
          </a:r>
          <a:r>
            <a:rPr lang="en-CA" sz="1400" baseline="0"/>
            <a:t> déterminer la valeur exacte de la médiane, on utilise généralement l'interpolation linéaire. Dans ce cas, la classe médiane est la première classe, on peut appliquer simplement la règle de 3.</a:t>
          </a:r>
        </a:p>
        <a:p>
          <a:endParaRPr lang="en-CA" sz="1400" baseline="0"/>
        </a:p>
        <a:p>
          <a:r>
            <a:rPr lang="en-CA" sz="1400" baseline="0"/>
            <a:t>84,1%                100 000</a:t>
          </a:r>
        </a:p>
        <a:p>
          <a:endParaRPr lang="en-CA" sz="1400" baseline="0"/>
        </a:p>
        <a:p>
          <a:r>
            <a:rPr lang="en-CA" sz="1400" baseline="0"/>
            <a:t>50%                  (100 000 x 0,5)/0,841</a:t>
          </a:r>
        </a:p>
        <a:p>
          <a:endParaRPr lang="en-CA" sz="1400" baseline="0"/>
        </a:p>
        <a:p>
          <a:r>
            <a:rPr lang="en-CA" sz="1400" baseline="0"/>
            <a:t>Me = 59 453 $</a:t>
          </a:r>
        </a:p>
        <a:p>
          <a:endParaRPr lang="en-CA" sz="1400" baseline="0"/>
        </a:p>
        <a:p>
          <a:endParaRPr lang="en-CA" sz="1100"/>
        </a:p>
      </xdr:txBody>
    </xdr:sp>
    <xdr:clientData/>
  </xdr:twoCellAnchor>
  <xdr:twoCellAnchor editAs="oneCell">
    <xdr:from>
      <xdr:col>1</xdr:col>
      <xdr:colOff>670800</xdr:colOff>
      <xdr:row>54</xdr:row>
      <xdr:rowOff>161925</xdr:rowOff>
    </xdr:from>
    <xdr:to>
      <xdr:col>2</xdr:col>
      <xdr:colOff>76200</xdr:colOff>
      <xdr:row>54</xdr:row>
      <xdr:rowOff>161925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24B8FFB3-A677-4B02-B837-E84AB6721521}"/>
            </a:ext>
          </a:extLst>
        </xdr:cNvPr>
        <xdr:cNvCxnSpPr/>
      </xdr:nvCxnSpPr>
      <xdr:spPr>
        <a:xfrm>
          <a:off x="1432800" y="11153775"/>
          <a:ext cx="39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578175</xdr:colOff>
      <xdr:row>56</xdr:row>
      <xdr:rowOff>142875</xdr:rowOff>
    </xdr:from>
    <xdr:to>
      <xdr:col>1</xdr:col>
      <xdr:colOff>974175</xdr:colOff>
      <xdr:row>56</xdr:row>
      <xdr:rowOff>142875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2030A50E-7ED4-489D-BD5A-247A8EA79B05}"/>
            </a:ext>
          </a:extLst>
        </xdr:cNvPr>
        <xdr:cNvCxnSpPr/>
      </xdr:nvCxnSpPr>
      <xdr:spPr>
        <a:xfrm>
          <a:off x="1340175" y="11563350"/>
          <a:ext cx="39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0</xdr:rowOff>
    </xdr:from>
    <xdr:to>
      <xdr:col>8</xdr:col>
      <xdr:colOff>0</xdr:colOff>
      <xdr:row>68</xdr:row>
      <xdr:rowOff>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28854D2-4517-471B-BED0-8A4DE74BB4CF}"/>
            </a:ext>
          </a:extLst>
        </xdr:cNvPr>
        <xdr:cNvSpPr txBox="1"/>
      </xdr:nvSpPr>
      <xdr:spPr>
        <a:xfrm>
          <a:off x="762000" y="12896850"/>
          <a:ext cx="55626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 u="sng"/>
            <a:t>Interprétation </a:t>
          </a:r>
        </a:p>
        <a:p>
          <a:r>
            <a:rPr lang="en-CA" sz="1400"/>
            <a:t>On peut estimer que 50% des nouveaux</a:t>
          </a:r>
          <a:r>
            <a:rPr lang="en-CA" sz="1400" baseline="0"/>
            <a:t> propriétaires d'une PME ont investi moins de 59 453 $ au démarrage de leur entreprise.</a:t>
          </a:r>
          <a:endParaRPr lang="en-CA" sz="1400"/>
        </a:p>
      </xdr:txBody>
    </xdr:sp>
    <xdr:clientData/>
  </xdr:twoCellAnchor>
  <xdr:twoCellAnchor>
    <xdr:from>
      <xdr:col>1</xdr:col>
      <xdr:colOff>0</xdr:colOff>
      <xdr:row>70</xdr:row>
      <xdr:rowOff>95250</xdr:rowOff>
    </xdr:from>
    <xdr:to>
      <xdr:col>8</xdr:col>
      <xdr:colOff>0</xdr:colOff>
      <xdr:row>78</xdr:row>
      <xdr:rowOff>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8D0C20F3-6047-406E-AAB8-2D21D419FD06}"/>
            </a:ext>
          </a:extLst>
        </xdr:cNvPr>
        <xdr:cNvSpPr txBox="1"/>
      </xdr:nvSpPr>
      <xdr:spPr>
        <a:xfrm>
          <a:off x="762000" y="14516100"/>
          <a:ext cx="556260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ii) la classe modale est aucun.</a:t>
          </a:r>
        </a:p>
        <a:p>
          <a:r>
            <a:rPr lang="en-CA" sz="1400" u="sng"/>
            <a:t>Interprétation:</a:t>
          </a:r>
        </a:p>
        <a:p>
          <a:r>
            <a:rPr lang="en-CA" sz="1400"/>
            <a:t>La majorité (car 59%&gt; 50%)</a:t>
          </a:r>
          <a:r>
            <a:rPr lang="en-CA" sz="1400" baseline="0"/>
            <a:t> d</a:t>
          </a:r>
          <a:r>
            <a:rPr lang="en-CA" sz="1400"/>
            <a:t>es</a:t>
          </a:r>
          <a:r>
            <a:rPr lang="en-CA" sz="1400" baseline="0"/>
            <a:t> nouveaux propriétaires d'une PME n'ont crée aucun emploi lors du démarrage de leur entreprise.</a:t>
          </a:r>
          <a:endParaRPr lang="en-CA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14</xdr:row>
      <xdr:rowOff>57150</xdr:rowOff>
    </xdr:from>
    <xdr:to>
      <xdr:col>5</xdr:col>
      <xdr:colOff>695325</xdr:colOff>
      <xdr:row>26</xdr:row>
      <xdr:rowOff>95250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5AB48B1-4598-472C-8FDD-9D71FB82B899}"/>
                </a:ext>
              </a:extLst>
            </xdr:cNvPr>
            <xdr:cNvSpPr txBox="1"/>
          </xdr:nvSpPr>
          <xdr:spPr>
            <a:xfrm>
              <a:off x="257174" y="3352800"/>
              <a:ext cx="5000626" cy="2324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200">
                  <a:solidFill>
                    <a:schemeClr val="accent1"/>
                  </a:solidFill>
                </a:rPr>
                <a:t>Détermination du 1er Quartile:</a:t>
              </a:r>
            </a:p>
            <a:p>
              <a:r>
                <a:rPr lang="en-CA" sz="1200"/>
                <a:t>Q1</a:t>
              </a:r>
              <a:r>
                <a:rPr lang="en-CA" sz="1200" baseline="0"/>
                <a:t> appartient à la classe [0; 2000] (car on a atteint le pourcentage cumulé de 25% )</a:t>
              </a:r>
            </a:p>
            <a:p>
              <a:r>
                <a:rPr lang="en-CA" sz="1200" baseline="0"/>
                <a:t>26,3%.........................2000</a:t>
              </a:r>
            </a:p>
            <a:p>
              <a:r>
                <a:rPr lang="en-CA" sz="1200" baseline="0"/>
                <a:t>25%............................X</a:t>
              </a:r>
            </a:p>
            <a:p>
              <a:endParaRPr lang="en-CA" sz="1100" baseline="0"/>
            </a:p>
            <a:p>
              <a:r>
                <a:rPr lang="en-CA" sz="1100" baseline="0"/>
                <a:t>X</a:t>
              </a:r>
              <a:r>
                <a:rPr lang="en-CA" sz="1400" baseline="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CA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25%</m:t>
                      </m:r>
                      <m:r>
                        <a:rPr lang="fr-FR" sz="14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×2000</m:t>
                      </m:r>
                    </m:num>
                    <m:den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26,3%</m:t>
                      </m:r>
                    </m:den>
                  </m:f>
                </m:oMath>
              </a14:m>
              <a:r>
                <a:rPr lang="en-CA" sz="1400"/>
                <a:t> =</a:t>
              </a:r>
              <a:r>
                <a:rPr lang="en-CA" sz="1400" baseline="0"/>
                <a:t> 1901$</a:t>
              </a:r>
            </a:p>
            <a:p>
              <a:r>
                <a:rPr lang="en-CA" sz="1200" u="sng" baseline="0"/>
                <a:t>Interprétation:</a:t>
              </a:r>
            </a:p>
            <a:p>
              <a:r>
                <a:rPr lang="en-CA" sz="1200" baseline="0"/>
                <a:t>On peut estimer que 25% des bénéficaires de la formation technique ont reçu moins de 1901$ du Programme des prêts et bourses en 2011-2012.</a:t>
              </a:r>
              <a:endParaRPr lang="en-CA" sz="12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5AB48B1-4598-472C-8FDD-9D71FB82B899}"/>
                </a:ext>
              </a:extLst>
            </xdr:cNvPr>
            <xdr:cNvSpPr txBox="1"/>
          </xdr:nvSpPr>
          <xdr:spPr>
            <a:xfrm>
              <a:off x="257174" y="3352800"/>
              <a:ext cx="5000626" cy="2324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200">
                  <a:solidFill>
                    <a:schemeClr val="accent1"/>
                  </a:solidFill>
                </a:rPr>
                <a:t>Détermination du 1er Quartile:</a:t>
              </a:r>
            </a:p>
            <a:p>
              <a:r>
                <a:rPr lang="en-CA" sz="1200"/>
                <a:t>Q1</a:t>
              </a:r>
              <a:r>
                <a:rPr lang="en-CA" sz="1200" baseline="0"/>
                <a:t> appartient à la classe [0; 2000] (car on a atteint le pourcentage cumulé de 25% )</a:t>
              </a:r>
            </a:p>
            <a:p>
              <a:r>
                <a:rPr lang="en-CA" sz="1200" baseline="0"/>
                <a:t>26,3%.........................2000</a:t>
              </a:r>
            </a:p>
            <a:p>
              <a:r>
                <a:rPr lang="en-CA" sz="1200" baseline="0"/>
                <a:t>25%............................X</a:t>
              </a:r>
            </a:p>
            <a:p>
              <a:endParaRPr lang="en-CA" sz="1100" baseline="0"/>
            </a:p>
            <a:p>
              <a:r>
                <a:rPr lang="en-CA" sz="1100" baseline="0"/>
                <a:t>X</a:t>
              </a:r>
              <a:r>
                <a:rPr lang="en-CA" sz="1400" baseline="0"/>
                <a:t>=</a:t>
              </a:r>
              <a:r>
                <a:rPr lang="en-CA" sz="1400" i="0" baseline="0">
                  <a:latin typeface="Cambria Math" panose="02040503050406030204" pitchFamily="18" charset="0"/>
                </a:rPr>
                <a:t>(</a:t>
              </a:r>
              <a:r>
                <a:rPr lang="fr-FR" sz="1400" b="0" i="0" baseline="0">
                  <a:latin typeface="Cambria Math" panose="02040503050406030204" pitchFamily="18" charset="0"/>
                </a:rPr>
                <a:t>25%</a:t>
              </a:r>
              <a:r>
                <a:rPr lang="fr-FR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×2000</a:t>
              </a:r>
              <a:r>
                <a:rPr lang="en-CA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fr-FR" sz="1400" b="0" i="0" baseline="0">
                  <a:latin typeface="Cambria Math" panose="02040503050406030204" pitchFamily="18" charset="0"/>
                </a:rPr>
                <a:t>26,3%</a:t>
              </a:r>
              <a:r>
                <a:rPr lang="en-CA" sz="1400" b="0" i="0" baseline="0">
                  <a:latin typeface="Cambria Math" panose="02040503050406030204" pitchFamily="18" charset="0"/>
                </a:rPr>
                <a:t>)</a:t>
              </a:r>
              <a:r>
                <a:rPr lang="en-CA" sz="1400"/>
                <a:t> =</a:t>
              </a:r>
              <a:r>
                <a:rPr lang="en-CA" sz="1400" baseline="0"/>
                <a:t> 1901$</a:t>
              </a:r>
            </a:p>
            <a:p>
              <a:r>
                <a:rPr lang="en-CA" sz="1200" u="sng" baseline="0"/>
                <a:t>Interprétation:</a:t>
              </a:r>
            </a:p>
            <a:p>
              <a:r>
                <a:rPr lang="en-CA" sz="1200" baseline="0"/>
                <a:t>On peut estimer que 25% des bénéficaires de la formation technique ont reçu moins de 1901$ du Programme des prêts et bourses en 2011-2012.</a:t>
              </a:r>
              <a:endParaRPr lang="en-CA" sz="1200"/>
            </a:p>
          </xdr:txBody>
        </xdr:sp>
      </mc:Fallback>
    </mc:AlternateContent>
    <xdr:clientData/>
  </xdr:twoCellAnchor>
  <xdr:twoCellAnchor>
    <xdr:from>
      <xdr:col>6</xdr:col>
      <xdr:colOff>704850</xdr:colOff>
      <xdr:row>2</xdr:row>
      <xdr:rowOff>171450</xdr:rowOff>
    </xdr:from>
    <xdr:to>
      <xdr:col>14</xdr:col>
      <xdr:colOff>704850</xdr:colOff>
      <xdr:row>24</xdr:row>
      <xdr:rowOff>123825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216FD88-C7EA-45B3-8D38-9844BCBD083C}"/>
                </a:ext>
              </a:extLst>
            </xdr:cNvPr>
            <xdr:cNvSpPr txBox="1"/>
          </xdr:nvSpPr>
          <xdr:spPr>
            <a:xfrm>
              <a:off x="5857875" y="552450"/>
              <a:ext cx="6096000" cy="49720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200">
                  <a:solidFill>
                    <a:schemeClr val="accent2">
                      <a:lumMod val="75000"/>
                    </a:schemeClr>
                  </a:solidFill>
                </a:rPr>
                <a:t>Détermination du 3e Quartile:</a:t>
              </a:r>
            </a:p>
            <a:p>
              <a:r>
                <a:rPr lang="en-CA" sz="1200"/>
                <a:t>Q3</a:t>
              </a:r>
              <a:r>
                <a:rPr lang="en-CA" sz="1200" baseline="0"/>
                <a:t> appartient à la classe [6000; 8000] (car on a atteint le pourcentage cumulé de 75% )</a:t>
              </a:r>
            </a:p>
            <a:p>
              <a:endParaRPr lang="en-CA" sz="1100" baseline="0"/>
            </a:p>
            <a:p>
              <a:r>
                <a:rPr lang="en-CA" sz="1100" baseline="0"/>
                <a:t>26,3%+ 20,1% + 17,7% + S = 75%</a:t>
              </a:r>
            </a:p>
            <a:p>
              <a:endParaRPr lang="en-CA" sz="1100" baseline="0"/>
            </a:p>
            <a:p>
              <a:r>
                <a:rPr lang="en-CA" sz="1100" baseline="0"/>
                <a:t>S= 10,9%</a:t>
              </a:r>
            </a:p>
            <a:p>
              <a:endParaRPr lang="en-CA" sz="1100" baseline="0"/>
            </a:p>
            <a:p>
              <a:r>
                <a:rPr lang="en-CA" sz="1100" baseline="0"/>
                <a:t>16,3%...................2000</a:t>
              </a:r>
            </a:p>
            <a:p>
              <a:r>
                <a:rPr lang="en-CA" sz="1100" baseline="0"/>
                <a:t>10,9%....................X</a:t>
              </a:r>
            </a:p>
            <a:p>
              <a:endParaRPr lang="en-CA" sz="1100" baseline="0"/>
            </a:p>
            <a:p>
              <a:endParaRPr lang="en-CA" sz="1100" baseline="0"/>
            </a:p>
            <a:p>
              <a:r>
                <a:rPr lang="en-CA" sz="1100" baseline="0"/>
                <a:t>X</a:t>
              </a:r>
              <a:r>
                <a:rPr lang="en-CA" sz="1400" baseline="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CA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10,9%</m:t>
                      </m:r>
                      <m:r>
                        <a:rPr lang="fr-FR" sz="14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×2000</m:t>
                      </m:r>
                    </m:num>
                    <m:den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16,3%</m:t>
                      </m:r>
                    </m:den>
                  </m:f>
                </m:oMath>
              </a14:m>
              <a:r>
                <a:rPr lang="en-CA" sz="1400"/>
                <a:t> =</a:t>
              </a:r>
              <a:r>
                <a:rPr lang="en-CA" sz="1400" baseline="0"/>
                <a:t> 1337,4$</a:t>
              </a:r>
            </a:p>
            <a:p>
              <a:endParaRPr lang="en-CA" sz="1400" baseline="0"/>
            </a:p>
            <a:p>
              <a:r>
                <a:rPr lang="en-CA" sz="1400" baseline="0"/>
                <a:t>Q3 = 6000 + 1337,4 = 7337,4$</a:t>
              </a:r>
            </a:p>
            <a:p>
              <a:endParaRPr lang="en-CA" sz="1400" baseline="0"/>
            </a:p>
            <a:p>
              <a:r>
                <a:rPr lang="en-CA" sz="1200" u="sng" baseline="0"/>
                <a:t>Interprétation:</a:t>
              </a:r>
            </a:p>
            <a:p>
              <a:r>
                <a:rPr lang="en-CA" sz="1200" baseline="0"/>
                <a:t>On peut estimer que 75% des bénéficaires de la formation technique ont reçu moins de 7337,4$ du Programme des prêts et bourses en 2011-2012.</a:t>
              </a:r>
            </a:p>
            <a:p>
              <a:endParaRPr lang="en-CA" sz="1200" baseline="0"/>
            </a:p>
            <a:p>
              <a:r>
                <a:rPr lang="en-CA" sz="1200" baseline="0"/>
                <a:t>La méthode de l'interpolation linéaire permet de retrouver le même résultat. Il s'agit de résoudre l'égalité suivante:</a:t>
              </a:r>
            </a:p>
            <a:p>
              <a:endParaRPr lang="en-CA" sz="1200" baseline="0"/>
            </a:p>
            <a:p>
              <a14:m>
                <m:oMath xmlns:m="http://schemas.openxmlformats.org/officeDocument/2006/math">
                  <m:f>
                    <m:fPr>
                      <m:ctrlPr>
                        <a:rPr lang="en-CA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400" b="0" i="1">
                          <a:latin typeface="Cambria Math" panose="02040503050406030204" pitchFamily="18" charset="0"/>
                        </a:rPr>
                        <m:t>80,4%−64,1%</m:t>
                      </m:r>
                    </m:num>
                    <m:den>
                      <m:r>
                        <a:rPr lang="fr-FR" sz="1400" b="0" i="1">
                          <a:latin typeface="Cambria Math" panose="02040503050406030204" pitchFamily="18" charset="0"/>
                        </a:rPr>
                        <m:t>8000−6000</m:t>
                      </m:r>
                    </m:den>
                  </m:f>
                </m:oMath>
              </a14:m>
              <a:r>
                <a:rPr lang="en-CA" sz="1400"/>
                <a:t> =</a:t>
              </a:r>
              <a:r>
                <a:rPr lang="en-CA" sz="1400" baseline="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CA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75%−64,1%</m:t>
                      </m:r>
                    </m:num>
                    <m:den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𝑄</m:t>
                      </m:r>
                      <m:r>
                        <a:rPr lang="fr-FR" sz="1400" b="0" i="1" baseline="0">
                          <a:latin typeface="Cambria Math" panose="02040503050406030204" pitchFamily="18" charset="0"/>
                        </a:rPr>
                        <m:t>3−6000</m:t>
                      </m:r>
                    </m:den>
                  </m:f>
                </m:oMath>
              </a14:m>
              <a:endParaRPr lang="en-CA" sz="14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216FD88-C7EA-45B3-8D38-9844BCBD083C}"/>
                </a:ext>
              </a:extLst>
            </xdr:cNvPr>
            <xdr:cNvSpPr txBox="1"/>
          </xdr:nvSpPr>
          <xdr:spPr>
            <a:xfrm>
              <a:off x="5857875" y="552450"/>
              <a:ext cx="6096000" cy="49720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200">
                  <a:solidFill>
                    <a:schemeClr val="accent2">
                      <a:lumMod val="75000"/>
                    </a:schemeClr>
                  </a:solidFill>
                </a:rPr>
                <a:t>Détermination du 3e Quartile:</a:t>
              </a:r>
            </a:p>
            <a:p>
              <a:r>
                <a:rPr lang="en-CA" sz="1200"/>
                <a:t>Q3</a:t>
              </a:r>
              <a:r>
                <a:rPr lang="en-CA" sz="1200" baseline="0"/>
                <a:t> appartient à la classe [6000; 8000] (car on a atteint le pourcentage cumulé de 75% )</a:t>
              </a:r>
            </a:p>
            <a:p>
              <a:endParaRPr lang="en-CA" sz="1100" baseline="0"/>
            </a:p>
            <a:p>
              <a:r>
                <a:rPr lang="en-CA" sz="1100" baseline="0"/>
                <a:t>26,3%+ 20,1% + 17,7% + S = 75%</a:t>
              </a:r>
            </a:p>
            <a:p>
              <a:endParaRPr lang="en-CA" sz="1100" baseline="0"/>
            </a:p>
            <a:p>
              <a:r>
                <a:rPr lang="en-CA" sz="1100" baseline="0"/>
                <a:t>S= 10,9%</a:t>
              </a:r>
            </a:p>
            <a:p>
              <a:endParaRPr lang="en-CA" sz="1100" baseline="0"/>
            </a:p>
            <a:p>
              <a:r>
                <a:rPr lang="en-CA" sz="1100" baseline="0"/>
                <a:t>16,3%...................2000</a:t>
              </a:r>
            </a:p>
            <a:p>
              <a:r>
                <a:rPr lang="en-CA" sz="1100" baseline="0"/>
                <a:t>10,9%....................X</a:t>
              </a:r>
            </a:p>
            <a:p>
              <a:endParaRPr lang="en-CA" sz="1100" baseline="0"/>
            </a:p>
            <a:p>
              <a:endParaRPr lang="en-CA" sz="1100" baseline="0"/>
            </a:p>
            <a:p>
              <a:r>
                <a:rPr lang="en-CA" sz="1100" baseline="0"/>
                <a:t>X</a:t>
              </a:r>
              <a:r>
                <a:rPr lang="en-CA" sz="1400" baseline="0"/>
                <a:t>=</a:t>
              </a:r>
              <a:r>
                <a:rPr lang="en-CA" sz="1400" i="0" baseline="0">
                  <a:latin typeface="Cambria Math" panose="02040503050406030204" pitchFamily="18" charset="0"/>
                </a:rPr>
                <a:t>(</a:t>
              </a:r>
              <a:r>
                <a:rPr lang="fr-FR" sz="1400" b="0" i="0" baseline="0">
                  <a:latin typeface="Cambria Math" panose="02040503050406030204" pitchFamily="18" charset="0"/>
                </a:rPr>
                <a:t>10,9%</a:t>
              </a:r>
              <a:r>
                <a:rPr lang="fr-FR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×2000</a:t>
              </a:r>
              <a:r>
                <a:rPr lang="en-CA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fr-FR" sz="1400" b="0" i="0" baseline="0">
                  <a:latin typeface="Cambria Math" panose="02040503050406030204" pitchFamily="18" charset="0"/>
                </a:rPr>
                <a:t>16,3%</a:t>
              </a:r>
              <a:r>
                <a:rPr lang="en-CA" sz="1400" b="0" i="0" baseline="0">
                  <a:latin typeface="Cambria Math" panose="02040503050406030204" pitchFamily="18" charset="0"/>
                </a:rPr>
                <a:t>)</a:t>
              </a:r>
              <a:r>
                <a:rPr lang="en-CA" sz="1400"/>
                <a:t> =</a:t>
              </a:r>
              <a:r>
                <a:rPr lang="en-CA" sz="1400" baseline="0"/>
                <a:t> 1337,4$</a:t>
              </a:r>
            </a:p>
            <a:p>
              <a:endParaRPr lang="en-CA" sz="1400" baseline="0"/>
            </a:p>
            <a:p>
              <a:r>
                <a:rPr lang="en-CA" sz="1400" baseline="0"/>
                <a:t>Q3 = 6000 + 1337,4 = 7337,4$</a:t>
              </a:r>
            </a:p>
            <a:p>
              <a:endParaRPr lang="en-CA" sz="1400" baseline="0"/>
            </a:p>
            <a:p>
              <a:r>
                <a:rPr lang="en-CA" sz="1200" u="sng" baseline="0"/>
                <a:t>Interprétation:</a:t>
              </a:r>
            </a:p>
            <a:p>
              <a:r>
                <a:rPr lang="en-CA" sz="1200" baseline="0"/>
                <a:t>On peut estimer que 75% des bénéficaires de la formation technique ont reçu moins de 7337,4$ du Programme des prêts et bourses en 2011-2012.</a:t>
              </a:r>
            </a:p>
            <a:p>
              <a:endParaRPr lang="en-CA" sz="1200" baseline="0"/>
            </a:p>
            <a:p>
              <a:r>
                <a:rPr lang="en-CA" sz="1200" baseline="0"/>
                <a:t>La méthode de l'interpolation linéaire permet de retrouver le même résultat. Il s'agit de résoudre l'égalité suivante:</a:t>
              </a:r>
            </a:p>
            <a:p>
              <a:endParaRPr lang="en-CA" sz="1200" baseline="0"/>
            </a:p>
            <a:p>
              <a:r>
                <a:rPr lang="en-CA" sz="1400" i="0">
                  <a:latin typeface="Cambria Math" panose="02040503050406030204" pitchFamily="18" charset="0"/>
                </a:rPr>
                <a:t>(</a:t>
              </a:r>
              <a:r>
                <a:rPr lang="fr-FR" sz="1400" b="0" i="0">
                  <a:latin typeface="Cambria Math" panose="02040503050406030204" pitchFamily="18" charset="0"/>
                </a:rPr>
                <a:t>80,4%−64,1%</a:t>
              </a:r>
              <a:r>
                <a:rPr lang="en-CA" sz="1400" b="0" i="0">
                  <a:latin typeface="Cambria Math" panose="02040503050406030204" pitchFamily="18" charset="0"/>
                </a:rPr>
                <a:t>)/(</a:t>
              </a:r>
              <a:r>
                <a:rPr lang="fr-FR" sz="1400" b="0" i="0">
                  <a:latin typeface="Cambria Math" panose="02040503050406030204" pitchFamily="18" charset="0"/>
                </a:rPr>
                <a:t>8000−6000</a:t>
              </a:r>
              <a:r>
                <a:rPr lang="en-CA" sz="1400" b="0" i="0">
                  <a:latin typeface="Cambria Math" panose="02040503050406030204" pitchFamily="18" charset="0"/>
                </a:rPr>
                <a:t>)</a:t>
              </a:r>
              <a:r>
                <a:rPr lang="en-CA" sz="1400"/>
                <a:t> =</a:t>
              </a:r>
              <a:r>
                <a:rPr lang="en-CA" sz="1400" baseline="0"/>
                <a:t> </a:t>
              </a:r>
              <a:r>
                <a:rPr lang="en-CA" sz="1400" i="0" baseline="0">
                  <a:latin typeface="Cambria Math" panose="02040503050406030204" pitchFamily="18" charset="0"/>
                </a:rPr>
                <a:t>(</a:t>
              </a:r>
              <a:r>
                <a:rPr lang="fr-FR" sz="1400" b="0" i="0" baseline="0">
                  <a:latin typeface="Cambria Math" panose="02040503050406030204" pitchFamily="18" charset="0"/>
                </a:rPr>
                <a:t>75%−64,1%</a:t>
              </a:r>
              <a:r>
                <a:rPr lang="en-CA" sz="1400" b="0" i="0" baseline="0">
                  <a:latin typeface="Cambria Math" panose="02040503050406030204" pitchFamily="18" charset="0"/>
                </a:rPr>
                <a:t>)/(</a:t>
              </a:r>
              <a:r>
                <a:rPr lang="fr-FR" sz="1400" b="0" i="0" baseline="0">
                  <a:latin typeface="Cambria Math" panose="02040503050406030204" pitchFamily="18" charset="0"/>
                </a:rPr>
                <a:t>𝑄3−6000</a:t>
              </a:r>
              <a:r>
                <a:rPr lang="en-CA" sz="1400" b="0" i="0" baseline="0">
                  <a:latin typeface="Cambria Math" panose="02040503050406030204" pitchFamily="18" charset="0"/>
                </a:rPr>
                <a:t>)</a:t>
              </a:r>
              <a:endParaRPr lang="en-CA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18DF-4AC2-4F95-B378-2EBAF4F1921B}">
  <dimension ref="A1:H46"/>
  <sheetViews>
    <sheetView tabSelected="1" topLeftCell="A15" workbookViewId="0">
      <selection activeCell="J11" sqref="J11"/>
    </sheetView>
  </sheetViews>
  <sheetFormatPr baseColWidth="10" defaultRowHeight="14.4" x14ac:dyDescent="0.3"/>
  <cols>
    <col min="2" max="2" width="14.88671875" customWidth="1"/>
  </cols>
  <sheetData>
    <row r="1" spans="1:7" ht="17.25" customHeight="1" x14ac:dyDescent="0.3"/>
    <row r="2" spans="1:7" s="17" customFormat="1" ht="18" x14ac:dyDescent="0.35">
      <c r="A2" s="17" t="s">
        <v>0</v>
      </c>
    </row>
    <row r="4" spans="1:7" ht="10.5" customHeight="1" x14ac:dyDescent="0.3"/>
    <row r="5" spans="1:7" ht="45" customHeight="1" x14ac:dyDescent="0.3">
      <c r="A5" s="20" t="s">
        <v>1</v>
      </c>
      <c r="B5" s="20"/>
      <c r="C5" s="20"/>
      <c r="D5" s="20"/>
      <c r="E5" s="20"/>
      <c r="F5" s="20"/>
      <c r="G5" s="20"/>
    </row>
    <row r="6" spans="1:7" s="2" customFormat="1" ht="16.2" x14ac:dyDescent="0.3">
      <c r="A6" s="3" t="s">
        <v>2</v>
      </c>
      <c r="B6" s="3" t="s">
        <v>15</v>
      </c>
      <c r="C6" s="4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3">
      <c r="A7" t="s">
        <v>3</v>
      </c>
      <c r="B7" s="1">
        <v>0.16400000000000001</v>
      </c>
      <c r="C7">
        <v>20</v>
      </c>
      <c r="D7">
        <f>C7*B7</f>
        <v>3.2800000000000002</v>
      </c>
      <c r="E7">
        <f>C7-$D$13</f>
        <v>-15.5</v>
      </c>
      <c r="F7">
        <f>E7^2</f>
        <v>240.25</v>
      </c>
      <c r="G7">
        <f>F7*B7</f>
        <v>39.401000000000003</v>
      </c>
    </row>
    <row r="8" spans="1:7" x14ac:dyDescent="0.3">
      <c r="A8" t="s">
        <v>4</v>
      </c>
      <c r="B8" s="1">
        <v>0.35099999999999998</v>
      </c>
      <c r="C8">
        <v>30</v>
      </c>
      <c r="D8">
        <f t="shared" ref="D8:D11" si="0">C8*B8</f>
        <v>10.53</v>
      </c>
      <c r="E8">
        <f t="shared" ref="E8:E11" si="1">C8-$D$13</f>
        <v>-5.5</v>
      </c>
      <c r="F8">
        <f t="shared" ref="F8:F11" si="2">E8^2</f>
        <v>30.25</v>
      </c>
      <c r="G8">
        <f t="shared" ref="G8:G11" si="3">F8*B8</f>
        <v>10.617749999999999</v>
      </c>
    </row>
    <row r="9" spans="1:7" x14ac:dyDescent="0.3">
      <c r="A9" t="s">
        <v>5</v>
      </c>
      <c r="B9" s="1">
        <v>0.28799999999999998</v>
      </c>
      <c r="C9">
        <v>40</v>
      </c>
      <c r="D9">
        <f t="shared" si="0"/>
        <v>11.52</v>
      </c>
      <c r="E9">
        <f t="shared" si="1"/>
        <v>4.5</v>
      </c>
      <c r="F9">
        <f t="shared" si="2"/>
        <v>20.25</v>
      </c>
      <c r="G9">
        <f t="shared" si="3"/>
        <v>5.8319999999999999</v>
      </c>
    </row>
    <row r="10" spans="1:7" x14ac:dyDescent="0.3">
      <c r="A10" t="s">
        <v>6</v>
      </c>
      <c r="B10" s="1">
        <v>0.16200000000000001</v>
      </c>
      <c r="C10">
        <v>50</v>
      </c>
      <c r="D10">
        <f t="shared" si="0"/>
        <v>8.1</v>
      </c>
      <c r="E10">
        <f t="shared" si="1"/>
        <v>14.5</v>
      </c>
      <c r="F10">
        <f t="shared" si="2"/>
        <v>210.25</v>
      </c>
      <c r="G10">
        <f t="shared" si="3"/>
        <v>34.060499999999998</v>
      </c>
    </row>
    <row r="11" spans="1:7" x14ac:dyDescent="0.3">
      <c r="A11" t="s">
        <v>7</v>
      </c>
      <c r="B11" s="1">
        <v>3.5000000000000003E-2</v>
      </c>
      <c r="C11">
        <v>60</v>
      </c>
      <c r="D11">
        <f t="shared" si="0"/>
        <v>2.1</v>
      </c>
      <c r="E11">
        <f t="shared" si="1"/>
        <v>24.5</v>
      </c>
      <c r="F11">
        <f t="shared" si="2"/>
        <v>600.25</v>
      </c>
      <c r="G11">
        <f t="shared" si="3"/>
        <v>21.008750000000003</v>
      </c>
    </row>
    <row r="12" spans="1:7" x14ac:dyDescent="0.3">
      <c r="D12" s="6">
        <f>SUM(D7:D11)</f>
        <v>35.53</v>
      </c>
      <c r="G12">
        <f>SUM(G7:G11)</f>
        <v>110.92</v>
      </c>
    </row>
    <row r="13" spans="1:7" ht="40.5" customHeight="1" x14ac:dyDescent="0.3">
      <c r="C13" s="5" t="s">
        <v>14</v>
      </c>
      <c r="D13">
        <f>ROUND(D12,1)</f>
        <v>35.5</v>
      </c>
      <c r="F13" t="s">
        <v>16</v>
      </c>
      <c r="G13">
        <f>SQRT(G12)</f>
        <v>10.531856436545269</v>
      </c>
    </row>
    <row r="14" spans="1:7" x14ac:dyDescent="0.3">
      <c r="F14" t="s">
        <v>17</v>
      </c>
      <c r="G14" s="7">
        <f>G13/D13</f>
        <v>0.29667201229704981</v>
      </c>
    </row>
    <row r="15" spans="1:7" s="8" customFormat="1" x14ac:dyDescent="0.3">
      <c r="A15" s="8" t="s">
        <v>8</v>
      </c>
    </row>
    <row r="41" spans="1:8" x14ac:dyDescent="0.3">
      <c r="H41">
        <f>58-35.5</f>
        <v>22.5</v>
      </c>
    </row>
    <row r="42" spans="1:8" x14ac:dyDescent="0.3">
      <c r="H42">
        <f>H41/10.5</f>
        <v>2.1428571428571428</v>
      </c>
    </row>
    <row r="46" spans="1:8" s="8" customFormat="1" x14ac:dyDescent="0.3">
      <c r="A46" s="8" t="s">
        <v>18</v>
      </c>
    </row>
  </sheetData>
  <mergeCells count="1">
    <mergeCell ref="A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41FE-E26A-478B-AABB-E897269A8A3F}">
  <dimension ref="A1:D11"/>
  <sheetViews>
    <sheetView workbookViewId="0">
      <selection activeCell="F6" sqref="F6"/>
    </sheetView>
  </sheetViews>
  <sheetFormatPr baseColWidth="10" defaultRowHeight="14.4" x14ac:dyDescent="0.3"/>
  <cols>
    <col min="2" max="2" width="14.6640625" customWidth="1"/>
    <col min="3" max="3" width="15.109375" customWidth="1"/>
    <col min="4" max="4" width="15.6640625" customWidth="1"/>
  </cols>
  <sheetData>
    <row r="1" spans="1:4" s="19" customFormat="1" ht="18" x14ac:dyDescent="0.35">
      <c r="A1" s="18" t="s">
        <v>29</v>
      </c>
    </row>
    <row r="4" spans="1:4" ht="44.25" customHeight="1" x14ac:dyDescent="0.3">
      <c r="B4" s="21" t="s">
        <v>19</v>
      </c>
      <c r="C4" s="21"/>
      <c r="D4" s="21"/>
    </row>
    <row r="5" spans="1:4" ht="31.2" x14ac:dyDescent="0.3">
      <c r="B5" s="9" t="s">
        <v>20</v>
      </c>
      <c r="C5" s="10" t="s">
        <v>21</v>
      </c>
      <c r="D5" s="9" t="s">
        <v>22</v>
      </c>
    </row>
    <row r="6" spans="1:4" x14ac:dyDescent="0.3">
      <c r="B6" s="11" t="s">
        <v>23</v>
      </c>
      <c r="C6" s="12">
        <v>0.26300000000000001</v>
      </c>
      <c r="D6" s="12">
        <f>C6</f>
        <v>0.26300000000000001</v>
      </c>
    </row>
    <row r="7" spans="1:4" x14ac:dyDescent="0.3">
      <c r="B7" s="13" t="s">
        <v>24</v>
      </c>
      <c r="C7" s="14">
        <v>0.20100000000000001</v>
      </c>
      <c r="D7" s="14">
        <f>D6+C7</f>
        <v>0.46400000000000002</v>
      </c>
    </row>
    <row r="8" spans="1:4" x14ac:dyDescent="0.3">
      <c r="B8" s="13" t="s">
        <v>25</v>
      </c>
      <c r="C8" s="14">
        <v>0.17699999999999999</v>
      </c>
      <c r="D8" s="14">
        <f t="shared" ref="D8:D11" si="0">D7+C8</f>
        <v>0.64100000000000001</v>
      </c>
    </row>
    <row r="9" spans="1:4" x14ac:dyDescent="0.3">
      <c r="B9" s="15" t="s">
        <v>26</v>
      </c>
      <c r="C9" s="16">
        <v>0.16300000000000001</v>
      </c>
      <c r="D9" s="16">
        <f t="shared" si="0"/>
        <v>0.80400000000000005</v>
      </c>
    </row>
    <row r="10" spans="1:4" x14ac:dyDescent="0.3">
      <c r="B10" s="13" t="s">
        <v>27</v>
      </c>
      <c r="C10" s="14">
        <v>9.7000000000000003E-2</v>
      </c>
      <c r="D10" s="14">
        <f t="shared" si="0"/>
        <v>0.90100000000000002</v>
      </c>
    </row>
    <row r="11" spans="1:4" x14ac:dyDescent="0.3">
      <c r="B11" s="13" t="s">
        <v>28</v>
      </c>
      <c r="C11" s="14">
        <v>9.9000000000000005E-2</v>
      </c>
      <c r="D11" s="14">
        <f t="shared" si="0"/>
        <v>1</v>
      </c>
    </row>
  </sheetData>
  <mergeCells count="1">
    <mergeCell ref="B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 CV et cote z</vt:lpstr>
      <vt:lpstr>Calcul Quartiles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Afef</dc:creator>
  <cp:lastModifiedBy>Martel Ngueko Wolache</cp:lastModifiedBy>
  <dcterms:created xsi:type="dcterms:W3CDTF">2020-12-31T16:40:17Z</dcterms:created>
  <dcterms:modified xsi:type="dcterms:W3CDTF">2024-06-02T14:27:54Z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3b79f-ce8d-43d6-b7e5-c12d3e236916_Enabled">
    <vt:lpwstr>true</vt:lpwstr>
  </property>
  <property fmtid="{D5CDD505-2E9C-101B-9397-08002B2CF9AE}" pid="3" name="MSIP_Label_3513b79f-ce8d-43d6-b7e5-c12d3e236916_SetDate">
    <vt:lpwstr>2024-05-31T15:03:58Z</vt:lpwstr>
  </property>
  <property fmtid="{D5CDD505-2E9C-101B-9397-08002B2CF9AE}" pid="4" name="MSIP_Label_3513b79f-ce8d-43d6-b7e5-c12d3e236916_Method">
    <vt:lpwstr>Standard</vt:lpwstr>
  </property>
  <property fmtid="{D5CDD505-2E9C-101B-9397-08002B2CF9AE}" pid="5" name="MSIP_Label_3513b79f-ce8d-43d6-b7e5-c12d3e236916_Name">
    <vt:lpwstr>defa4170-0d19-0005-0004-bc88714345d2</vt:lpwstr>
  </property>
  <property fmtid="{D5CDD505-2E9C-101B-9397-08002B2CF9AE}" pid="6" name="MSIP_Label_3513b79f-ce8d-43d6-b7e5-c12d3e236916_SiteId">
    <vt:lpwstr>ad8a84ef-f1f3-4b14-ad08-b99ca66f7e30</vt:lpwstr>
  </property>
  <property fmtid="{D5CDD505-2E9C-101B-9397-08002B2CF9AE}" pid="7" name="MSIP_Label_3513b79f-ce8d-43d6-b7e5-c12d3e236916_ActionId">
    <vt:lpwstr>44f9b463-c41b-4d4b-a1ac-94eaab698dcf</vt:lpwstr>
  </property>
  <property fmtid="{D5CDD505-2E9C-101B-9397-08002B2CF9AE}" pid="8" name="MSIP_Label_3513b79f-ce8d-43d6-b7e5-c12d3e236916_ContentBits">
    <vt:lpwstr>0</vt:lpwstr>
  </property>
</Properties>
</file>