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vitto\OneDrive\Documentos\Facul\6Semestre\PID\"/>
    </mc:Choice>
  </mc:AlternateContent>
  <xr:revisionPtr revIDLastSave="2" documentId="11_BD9904877B2A23355B32D82B8D8FB78B8D376C06" xr6:coauthVersionLast="45" xr6:coauthVersionMax="45" xr10:uidLastSave="{5FD1EC81-D8AC-43FB-A162-143722FF841F}"/>
  <bookViews>
    <workbookView xWindow="-120" yWindow="-120" windowWidth="20730" windowHeight="117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81" i="1"/>
  <c r="Q14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H75" i="1"/>
  <c r="G59" i="1"/>
  <c r="F9" i="1"/>
  <c r="H9" i="1" s="1"/>
  <c r="F10" i="1"/>
  <c r="H10" i="1" s="1"/>
  <c r="F11" i="1"/>
  <c r="G11" i="1" s="1"/>
  <c r="F12" i="1"/>
  <c r="G12" i="1" s="1"/>
  <c r="F13" i="1"/>
  <c r="G13" i="1" s="1"/>
  <c r="F14" i="1"/>
  <c r="H14" i="1" s="1"/>
  <c r="F15" i="1"/>
  <c r="H15" i="1" s="1"/>
  <c r="F16" i="1"/>
  <c r="H16" i="1" s="1"/>
  <c r="F17" i="1"/>
  <c r="G17" i="1" s="1"/>
  <c r="F18" i="1"/>
  <c r="H18" i="1" s="1"/>
  <c r="F19" i="1"/>
  <c r="H19" i="1" s="1"/>
  <c r="F20" i="1"/>
  <c r="G20" i="1" s="1"/>
  <c r="F21" i="1"/>
  <c r="G21" i="1" s="1"/>
  <c r="F22" i="1"/>
  <c r="H22" i="1" s="1"/>
  <c r="F23" i="1"/>
  <c r="H23" i="1" s="1"/>
  <c r="F24" i="1"/>
  <c r="H24" i="1" s="1"/>
  <c r="F25" i="1"/>
  <c r="G25" i="1" s="1"/>
  <c r="F26" i="1"/>
  <c r="H26" i="1" s="1"/>
  <c r="F27" i="1"/>
  <c r="H27" i="1" s="1"/>
  <c r="F28" i="1"/>
  <c r="G28" i="1" s="1"/>
  <c r="F29" i="1"/>
  <c r="G29" i="1" s="1"/>
  <c r="F30" i="1"/>
  <c r="H30" i="1" s="1"/>
  <c r="F31" i="1"/>
  <c r="H31" i="1" s="1"/>
  <c r="F32" i="1"/>
  <c r="H32" i="1" s="1"/>
  <c r="F33" i="1"/>
  <c r="G33" i="1" s="1"/>
  <c r="F34" i="1"/>
  <c r="H34" i="1" s="1"/>
  <c r="F35" i="1"/>
  <c r="H35" i="1" s="1"/>
  <c r="F36" i="1"/>
  <c r="G36" i="1" s="1"/>
  <c r="F37" i="1"/>
  <c r="G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G43" i="1" s="1"/>
  <c r="F44" i="1"/>
  <c r="G44" i="1" s="1"/>
  <c r="F45" i="1"/>
  <c r="G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G51" i="1" s="1"/>
  <c r="F52" i="1"/>
  <c r="G52" i="1" s="1"/>
  <c r="F53" i="1"/>
  <c r="G53" i="1" s="1"/>
  <c r="F54" i="1"/>
  <c r="H54" i="1" s="1"/>
  <c r="F55" i="1"/>
  <c r="H55" i="1" s="1"/>
  <c r="F56" i="1"/>
  <c r="H56" i="1" s="1"/>
  <c r="F57" i="1"/>
  <c r="G57" i="1" s="1"/>
  <c r="F58" i="1"/>
  <c r="H58" i="1" s="1"/>
  <c r="F59" i="1"/>
  <c r="H59" i="1" s="1"/>
  <c r="F60" i="1"/>
  <c r="G60" i="1" s="1"/>
  <c r="F61" i="1"/>
  <c r="G61" i="1" s="1"/>
  <c r="F62" i="1"/>
  <c r="H62" i="1" s="1"/>
  <c r="F63" i="1"/>
  <c r="H63" i="1" s="1"/>
  <c r="F64" i="1"/>
  <c r="H64" i="1" s="1"/>
  <c r="F65" i="1"/>
  <c r="G65" i="1" s="1"/>
  <c r="F66" i="1"/>
  <c r="H66" i="1" s="1"/>
  <c r="F67" i="1"/>
  <c r="H67" i="1" s="1"/>
  <c r="F68" i="1"/>
  <c r="G68" i="1" s="1"/>
  <c r="F69" i="1"/>
  <c r="G69" i="1" s="1"/>
  <c r="F70" i="1"/>
  <c r="H70" i="1" s="1"/>
  <c r="F71" i="1"/>
  <c r="H71" i="1" s="1"/>
  <c r="F72" i="1"/>
  <c r="G72" i="1" s="1"/>
  <c r="F73" i="1"/>
  <c r="H73" i="1" s="1"/>
  <c r="F74" i="1"/>
  <c r="H74" i="1" s="1"/>
  <c r="F75" i="1"/>
  <c r="G75" i="1" s="1"/>
  <c r="F76" i="1"/>
  <c r="G76" i="1" s="1"/>
  <c r="F77" i="1"/>
  <c r="G77" i="1" s="1"/>
  <c r="F78" i="1"/>
  <c r="H78" i="1" s="1"/>
  <c r="F79" i="1"/>
  <c r="H79" i="1" s="1"/>
  <c r="F80" i="1"/>
  <c r="G80" i="1" s="1"/>
  <c r="F81" i="1"/>
  <c r="G81" i="1" s="1"/>
  <c r="F8" i="1"/>
  <c r="H8" i="1" s="1"/>
  <c r="H43" i="1" l="1"/>
  <c r="H11" i="1"/>
  <c r="J75" i="1"/>
  <c r="L75" i="1" s="1"/>
  <c r="J43" i="1"/>
  <c r="K43" i="1" s="1"/>
  <c r="J11" i="1"/>
  <c r="L11" i="1" s="1"/>
  <c r="H29" i="1"/>
  <c r="J29" i="1" s="1"/>
  <c r="G27" i="1"/>
  <c r="J27" i="1" s="1"/>
  <c r="K27" i="1" s="1"/>
  <c r="J61" i="1"/>
  <c r="L61" i="1" s="1"/>
  <c r="G35" i="1"/>
  <c r="J35" i="1" s="1"/>
  <c r="K35" i="1" s="1"/>
  <c r="G19" i="1"/>
  <c r="J19" i="1" s="1"/>
  <c r="K19" i="1" s="1"/>
  <c r="H53" i="1"/>
  <c r="J53" i="1" s="1"/>
  <c r="H21" i="1"/>
  <c r="J21" i="1" s="1"/>
  <c r="L21" i="1" s="1"/>
  <c r="H61" i="1"/>
  <c r="H51" i="1"/>
  <c r="J51" i="1" s="1"/>
  <c r="G67" i="1"/>
  <c r="J67" i="1" s="1"/>
  <c r="K67" i="1" s="1"/>
  <c r="H77" i="1"/>
  <c r="J77" i="1" s="1"/>
  <c r="H45" i="1"/>
  <c r="J45" i="1" s="1"/>
  <c r="H13" i="1"/>
  <c r="J13" i="1" s="1"/>
  <c r="K13" i="1" s="1"/>
  <c r="J59" i="1"/>
  <c r="K59" i="1" s="1"/>
  <c r="H37" i="1"/>
  <c r="J37" i="1" s="1"/>
  <c r="H69" i="1"/>
  <c r="J69" i="1" s="1"/>
  <c r="G8" i="1"/>
  <c r="G74" i="1"/>
  <c r="J74" i="1" s="1"/>
  <c r="G66" i="1"/>
  <c r="J66" i="1" s="1"/>
  <c r="L66" i="1" s="1"/>
  <c r="G58" i="1"/>
  <c r="J58" i="1" s="1"/>
  <c r="L58" i="1" s="1"/>
  <c r="G50" i="1"/>
  <c r="J50" i="1" s="1"/>
  <c r="L50" i="1" s="1"/>
  <c r="G42" i="1"/>
  <c r="J42" i="1" s="1"/>
  <c r="L42" i="1" s="1"/>
  <c r="G34" i="1"/>
  <c r="J34" i="1" s="1"/>
  <c r="G26" i="1"/>
  <c r="J26" i="1" s="1"/>
  <c r="G18" i="1"/>
  <c r="J18" i="1" s="1"/>
  <c r="G10" i="1"/>
  <c r="J10" i="1" s="1"/>
  <c r="L10" i="1" s="1"/>
  <c r="H76" i="1"/>
  <c r="J76" i="1" s="1"/>
  <c r="H68" i="1"/>
  <c r="J68" i="1" s="1"/>
  <c r="L68" i="1" s="1"/>
  <c r="H60" i="1"/>
  <c r="J60" i="1" s="1"/>
  <c r="H52" i="1"/>
  <c r="J52" i="1" s="1"/>
  <c r="H44" i="1"/>
  <c r="J44" i="1" s="1"/>
  <c r="H36" i="1"/>
  <c r="J36" i="1" s="1"/>
  <c r="H28" i="1"/>
  <c r="J28" i="1" s="1"/>
  <c r="H20" i="1"/>
  <c r="J20" i="1" s="1"/>
  <c r="H12" i="1"/>
  <c r="J12" i="1" s="1"/>
  <c r="G49" i="1"/>
  <c r="J49" i="1" s="1"/>
  <c r="L49" i="1" s="1"/>
  <c r="G9" i="1"/>
  <c r="J9" i="1" s="1"/>
  <c r="L9" i="1" s="1"/>
  <c r="G64" i="1"/>
  <c r="J64" i="1" s="1"/>
  <c r="L64" i="1" s="1"/>
  <c r="G48" i="1"/>
  <c r="J48" i="1" s="1"/>
  <c r="G32" i="1"/>
  <c r="J32" i="1" s="1"/>
  <c r="G24" i="1"/>
  <c r="J24" i="1" s="1"/>
  <c r="G16" i="1"/>
  <c r="J16" i="1" s="1"/>
  <c r="G73" i="1"/>
  <c r="J73" i="1" s="1"/>
  <c r="K73" i="1" s="1"/>
  <c r="G41" i="1"/>
  <c r="J41" i="1" s="1"/>
  <c r="L41" i="1" s="1"/>
  <c r="G40" i="1"/>
  <c r="J40" i="1" s="1"/>
  <c r="G79" i="1"/>
  <c r="J79" i="1" s="1"/>
  <c r="K79" i="1" s="1"/>
  <c r="G71" i="1"/>
  <c r="J71" i="1" s="1"/>
  <c r="L71" i="1" s="1"/>
  <c r="G63" i="1"/>
  <c r="J63" i="1" s="1"/>
  <c r="K63" i="1" s="1"/>
  <c r="G55" i="1"/>
  <c r="J55" i="1" s="1"/>
  <c r="L55" i="1" s="1"/>
  <c r="G47" i="1"/>
  <c r="J47" i="1" s="1"/>
  <c r="K47" i="1" s="1"/>
  <c r="G39" i="1"/>
  <c r="J39" i="1" s="1"/>
  <c r="L39" i="1" s="1"/>
  <c r="G31" i="1"/>
  <c r="J31" i="1" s="1"/>
  <c r="L31" i="1" s="1"/>
  <c r="G23" i="1"/>
  <c r="J23" i="1" s="1"/>
  <c r="K23" i="1" s="1"/>
  <c r="G15" i="1"/>
  <c r="J15" i="1" s="1"/>
  <c r="K15" i="1" s="1"/>
  <c r="H81" i="1"/>
  <c r="J81" i="1" s="1"/>
  <c r="H65" i="1"/>
  <c r="J65" i="1" s="1"/>
  <c r="H57" i="1"/>
  <c r="J57" i="1" s="1"/>
  <c r="H33" i="1"/>
  <c r="J33" i="1" s="1"/>
  <c r="H25" i="1"/>
  <c r="J25" i="1" s="1"/>
  <c r="H17" i="1"/>
  <c r="J17" i="1" s="1"/>
  <c r="G56" i="1"/>
  <c r="J56" i="1" s="1"/>
  <c r="L56" i="1" s="1"/>
  <c r="G78" i="1"/>
  <c r="J78" i="1" s="1"/>
  <c r="G70" i="1"/>
  <c r="J70" i="1" s="1"/>
  <c r="G62" i="1"/>
  <c r="J62" i="1" s="1"/>
  <c r="G54" i="1"/>
  <c r="J54" i="1" s="1"/>
  <c r="G46" i="1"/>
  <c r="J46" i="1" s="1"/>
  <c r="G38" i="1"/>
  <c r="J38" i="1" s="1"/>
  <c r="G30" i="1"/>
  <c r="J30" i="1" s="1"/>
  <c r="G22" i="1"/>
  <c r="J22" i="1" s="1"/>
  <c r="G14" i="1"/>
  <c r="J14" i="1" s="1"/>
  <c r="H80" i="1"/>
  <c r="J80" i="1" s="1"/>
  <c r="H72" i="1"/>
  <c r="J72" i="1" s="1"/>
  <c r="L43" i="1"/>
  <c r="I8" i="1"/>
  <c r="L27" i="1" l="1"/>
  <c r="L67" i="1"/>
  <c r="K75" i="1"/>
  <c r="L35" i="1"/>
  <c r="K11" i="1"/>
  <c r="K31" i="1"/>
  <c r="K9" i="1"/>
  <c r="L73" i="1"/>
  <c r="K41" i="1"/>
  <c r="K49" i="1"/>
  <c r="L23" i="1"/>
  <c r="K29" i="1"/>
  <c r="L29" i="1"/>
  <c r="K39" i="1"/>
  <c r="L45" i="1"/>
  <c r="K45" i="1"/>
  <c r="L53" i="1"/>
  <c r="K53" i="1"/>
  <c r="K71" i="1"/>
  <c r="L15" i="1"/>
  <c r="L79" i="1"/>
  <c r="L19" i="1"/>
  <c r="L13" i="1"/>
  <c r="K21" i="1"/>
  <c r="K58" i="1"/>
  <c r="L59" i="1"/>
  <c r="L47" i="1"/>
  <c r="L12" i="1"/>
  <c r="K12" i="1"/>
  <c r="L16" i="1"/>
  <c r="K16" i="1"/>
  <c r="L77" i="1"/>
  <c r="K77" i="1"/>
  <c r="L74" i="1"/>
  <c r="K74" i="1"/>
  <c r="L69" i="1"/>
  <c r="K69" i="1"/>
  <c r="L37" i="1"/>
  <c r="K37" i="1"/>
  <c r="L51" i="1"/>
  <c r="K51" i="1"/>
  <c r="L76" i="1"/>
  <c r="K76" i="1"/>
  <c r="K61" i="1"/>
  <c r="L80" i="1"/>
  <c r="K80" i="1"/>
  <c r="L60" i="1"/>
  <c r="K60" i="1"/>
  <c r="K17" i="1"/>
  <c r="L17" i="1"/>
  <c r="L25" i="1"/>
  <c r="K25" i="1"/>
  <c r="L18" i="1"/>
  <c r="K18" i="1"/>
  <c r="L72" i="1"/>
  <c r="K72" i="1"/>
  <c r="L40" i="1"/>
  <c r="K40" i="1"/>
  <c r="K33" i="1"/>
  <c r="L33" i="1"/>
  <c r="K20" i="1"/>
  <c r="L20" i="1"/>
  <c r="L57" i="1"/>
  <c r="K57" i="1"/>
  <c r="K65" i="1"/>
  <c r="L65" i="1"/>
  <c r="L32" i="1"/>
  <c r="K32" i="1"/>
  <c r="L36" i="1"/>
  <c r="K36" i="1"/>
  <c r="L26" i="1"/>
  <c r="K26" i="1"/>
  <c r="L24" i="1"/>
  <c r="K24" i="1"/>
  <c r="K81" i="1"/>
  <c r="L48" i="1"/>
  <c r="K48" i="1"/>
  <c r="L44" i="1"/>
  <c r="K44" i="1"/>
  <c r="L34" i="1"/>
  <c r="K34" i="1"/>
  <c r="L28" i="1"/>
  <c r="K28" i="1"/>
  <c r="L52" i="1"/>
  <c r="K52" i="1"/>
  <c r="K55" i="1"/>
  <c r="K56" i="1"/>
  <c r="K64" i="1"/>
  <c r="K42" i="1"/>
  <c r="K50" i="1"/>
  <c r="L63" i="1"/>
  <c r="K68" i="1"/>
  <c r="K10" i="1"/>
  <c r="K66" i="1"/>
  <c r="K14" i="1"/>
  <c r="L14" i="1"/>
  <c r="K46" i="1"/>
  <c r="L46" i="1"/>
  <c r="K22" i="1"/>
  <c r="L22" i="1"/>
  <c r="K38" i="1"/>
  <c r="L38" i="1"/>
  <c r="K54" i="1"/>
  <c r="L54" i="1"/>
  <c r="K62" i="1"/>
  <c r="L62" i="1"/>
  <c r="K70" i="1"/>
  <c r="L70" i="1"/>
  <c r="K30" i="1"/>
  <c r="L30" i="1"/>
  <c r="K78" i="1"/>
  <c r="L78" i="1"/>
  <c r="J8" i="1"/>
  <c r="K8" i="1" l="1"/>
</calcChain>
</file>

<file path=xl/sharedStrings.xml><?xml version="1.0" encoding="utf-8"?>
<sst xmlns="http://schemas.openxmlformats.org/spreadsheetml/2006/main" count="19" uniqueCount="19">
  <si>
    <t>IDEAL</t>
  </si>
  <si>
    <t>kp</t>
  </si>
  <si>
    <t>ki</t>
  </si>
  <si>
    <t>kd</t>
  </si>
  <si>
    <t>Proporcional</t>
  </si>
  <si>
    <t>Integrativo</t>
  </si>
  <si>
    <t>Derivativo</t>
  </si>
  <si>
    <t>PID</t>
  </si>
  <si>
    <t>Erro</t>
  </si>
  <si>
    <t>1º integrativo</t>
  </si>
  <si>
    <t>1º Derivativo</t>
  </si>
  <si>
    <t>Medição</t>
  </si>
  <si>
    <t>Potencia</t>
  </si>
  <si>
    <t>pot max</t>
  </si>
  <si>
    <t>pot min</t>
  </si>
  <si>
    <t xml:space="preserve">pid max </t>
  </si>
  <si>
    <t>pid min</t>
  </si>
  <si>
    <t>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</si>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</sst>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9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81"/>
  <sheetViews>
    <sheetView tabSelected="1" workbookViewId="0">
      <selection activeCell="L8" sqref="L8"/>
    </sheetView>
  </sheetViews>
  <sheetFormatPr defaultRowHeight="15" x14ac:dyDescent="0.25"/>
  <cols>
    <col min="2" max="2" width="13.140625" bestFit="1" customWidth="1"/>
    <col min="3" max="3" width="12.42578125" bestFit="1" customWidth="1"/>
    <col min="5" max="5" width="15.7109375" customWidth="1"/>
    <col min="6" max="6" width="13.85546875" customWidth="1"/>
    <col min="7" max="7" width="15.5703125" customWidth="1"/>
    <col min="8" max="8" width="14.7109375" customWidth="1"/>
    <col min="9" max="9" width="16" customWidth="1"/>
    <col min="11" max="11" width="15.140625" customWidth="1"/>
    <col min="14" max="14" width="9.5703125" bestFit="1" customWidth="1"/>
  </cols>
  <sheetData>
    <row r="2" spans="1:18" x14ac:dyDescent="0.25">
      <c r="A2" t="s">
        <v>0</v>
      </c>
      <c r="B2" t="s">
        <v>1</v>
      </c>
      <c r="C2" t="s">
        <v>2</v>
      </c>
      <c r="D2" t="s">
        <v>3</v>
      </c>
    </row>
    <row r="3" spans="1:18" x14ac:dyDescent="0.25">
      <c r="A3">
        <v>70</v>
      </c>
      <c r="B3">
        <v>4</v>
      </c>
      <c r="C3">
        <v>1.5E-3</v>
      </c>
      <c r="D3">
        <v>0</v>
      </c>
    </row>
    <row r="4" spans="1:18" x14ac:dyDescent="0.25">
      <c r="C4" t="s">
        <v>18</v>
      </c>
      <c r="N4" s="5" t="s">
        <v>15</v>
      </c>
      <c r="O4" s="5" t="s">
        <v>16</v>
      </c>
    </row>
    <row r="5" spans="1:18" x14ac:dyDescent="0.25">
      <c r="B5" t="s">
        <v>9</v>
      </c>
      <c r="C5" t="s">
        <v>10</v>
      </c>
      <c r="N5" s="5">
        <v>47</v>
      </c>
      <c r="O5" s="5">
        <v>0</v>
      </c>
    </row>
    <row r="6" spans="1:18" x14ac:dyDescent="0.25">
      <c r="B6">
        <v>0</v>
      </c>
      <c r="N6" s="5" t="s">
        <v>13</v>
      </c>
      <c r="O6" s="5" t="s">
        <v>14</v>
      </c>
    </row>
    <row r="7" spans="1:18" x14ac:dyDescent="0.25">
      <c r="E7" s="4" t="s">
        <v>11</v>
      </c>
      <c r="F7" s="1" t="s">
        <v>8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12</v>
      </c>
      <c r="L7" s="1" t="s">
        <v>17</v>
      </c>
      <c r="N7" s="5">
        <v>0</v>
      </c>
      <c r="O7" s="5">
        <v>8.3000000000000001E-3</v>
      </c>
    </row>
    <row r="8" spans="1:18" x14ac:dyDescent="0.25">
      <c r="E8" s="2">
        <v>27</v>
      </c>
      <c r="F8" s="3">
        <f>$A$3-E8</f>
        <v>43</v>
      </c>
      <c r="G8" s="3">
        <f>$B$3*F8</f>
        <v>172</v>
      </c>
      <c r="H8" s="3">
        <f>B6+(F8*$C$3)</f>
        <v>6.4500000000000002E-2</v>
      </c>
      <c r="I8" s="3">
        <f>(0-E8)*$D$3</f>
        <v>0</v>
      </c>
      <c r="J8" s="3">
        <f>G8+H8+I8</f>
        <v>172.06450000000001</v>
      </c>
      <c r="K8" s="3">
        <f>$O$7+($N$7-$O$7)*((J8-$O$5)/($N$5-$O$5))</f>
        <v>-2.2085858510638302E-2</v>
      </c>
      <c r="L8" s="3">
        <f>$O$9+($N$9-$O$9)*((J8-$O$5)/($N$5-$O$5))</f>
        <v>366.09468085106386</v>
      </c>
      <c r="N8" s="6"/>
      <c r="O8" s="7"/>
    </row>
    <row r="9" spans="1:18" x14ac:dyDescent="0.25">
      <c r="E9" s="3">
        <v>28</v>
      </c>
      <c r="F9" s="3">
        <f t="shared" ref="F9:F72" si="0">$A$3-E9</f>
        <v>42</v>
      </c>
      <c r="G9" s="3">
        <f t="shared" ref="G9:G72" si="1">$B$3*F9</f>
        <v>168</v>
      </c>
      <c r="H9" s="3">
        <f t="shared" ref="H9:H72" si="2">B7+(F9*$C$3)</f>
        <v>6.3E-2</v>
      </c>
      <c r="I9" s="3">
        <f t="shared" ref="I9:I72" si="3">(0-E9)*$D$3</f>
        <v>0</v>
      </c>
      <c r="J9" s="3">
        <f t="shared" ref="J9:J72" si="4">G9+H9+I9</f>
        <v>168.06299999999999</v>
      </c>
      <c r="K9" s="3">
        <f t="shared" ref="K9:K72" si="5">$O$7+($N$7-$O$7)*((J9-$O$5)/($N$5-$O$5))</f>
        <v>-2.1379210638297869E-2</v>
      </c>
      <c r="L9" s="3">
        <f t="shared" ref="L9:L72" si="6">$O$9+($N$9-$O$9)*((J9-$O$5)/($N$5-$O$5))</f>
        <v>357.58085106382975</v>
      </c>
      <c r="N9" s="8">
        <v>100</v>
      </c>
      <c r="O9" s="9">
        <v>0</v>
      </c>
    </row>
    <row r="10" spans="1:18" x14ac:dyDescent="0.25">
      <c r="E10" s="3">
        <v>29</v>
      </c>
      <c r="F10" s="3">
        <f t="shared" si="0"/>
        <v>41</v>
      </c>
      <c r="G10" s="3">
        <f t="shared" si="1"/>
        <v>164</v>
      </c>
      <c r="H10" s="3">
        <f t="shared" si="2"/>
        <v>6.1499999999999999E-2</v>
      </c>
      <c r="I10" s="3">
        <f t="shared" si="3"/>
        <v>0</v>
      </c>
      <c r="J10" s="3">
        <f t="shared" si="4"/>
        <v>164.0615</v>
      </c>
      <c r="K10" s="3">
        <f t="shared" si="5"/>
        <v>-2.0672562765957449E-2</v>
      </c>
      <c r="L10" s="3">
        <f t="shared" si="6"/>
        <v>349.06702127659577</v>
      </c>
      <c r="N10" s="10"/>
      <c r="O10" s="10"/>
    </row>
    <row r="11" spans="1:18" x14ac:dyDescent="0.25">
      <c r="E11" s="3">
        <v>30</v>
      </c>
      <c r="F11" s="3">
        <f t="shared" si="0"/>
        <v>40</v>
      </c>
      <c r="G11" s="3">
        <f t="shared" si="1"/>
        <v>160</v>
      </c>
      <c r="H11" s="3">
        <f t="shared" si="2"/>
        <v>0.06</v>
      </c>
      <c r="I11" s="3">
        <f t="shared" si="3"/>
        <v>0</v>
      </c>
      <c r="J11" s="3">
        <f t="shared" si="4"/>
        <v>160.06</v>
      </c>
      <c r="K11" s="3">
        <f t="shared" si="5"/>
        <v>-1.9965914893617022E-2</v>
      </c>
      <c r="L11" s="3">
        <f t="shared" si="6"/>
        <v>340.55319148936172</v>
      </c>
    </row>
    <row r="12" spans="1:18" x14ac:dyDescent="0.25">
      <c r="E12" s="2">
        <v>31</v>
      </c>
      <c r="F12" s="3">
        <f t="shared" si="0"/>
        <v>39</v>
      </c>
      <c r="G12" s="3">
        <f t="shared" si="1"/>
        <v>156</v>
      </c>
      <c r="H12" s="3">
        <f t="shared" si="2"/>
        <v>5.8500000000000003E-2</v>
      </c>
      <c r="I12" s="3">
        <f t="shared" si="3"/>
        <v>0</v>
      </c>
      <c r="J12" s="3">
        <f t="shared" si="4"/>
        <v>156.05850000000001</v>
      </c>
      <c r="K12" s="3">
        <f t="shared" si="5"/>
        <v>-1.9259267021276595E-2</v>
      </c>
      <c r="L12" s="3">
        <f t="shared" si="6"/>
        <v>332.03936170212768</v>
      </c>
    </row>
    <row r="13" spans="1:18" x14ac:dyDescent="0.25">
      <c r="E13" s="3">
        <v>32</v>
      </c>
      <c r="F13" s="3">
        <f t="shared" si="0"/>
        <v>38</v>
      </c>
      <c r="G13" s="3">
        <f t="shared" si="1"/>
        <v>152</v>
      </c>
      <c r="H13" s="3">
        <f t="shared" si="2"/>
        <v>5.7000000000000002E-2</v>
      </c>
      <c r="I13" s="3">
        <f t="shared" si="3"/>
        <v>0</v>
      </c>
      <c r="J13" s="3">
        <f t="shared" si="4"/>
        <v>152.05699999999999</v>
      </c>
      <c r="K13" s="3">
        <f t="shared" si="5"/>
        <v>-1.8552619148936168E-2</v>
      </c>
      <c r="L13" s="3">
        <f t="shared" si="6"/>
        <v>323.52553191489358</v>
      </c>
    </row>
    <row r="14" spans="1:18" x14ac:dyDescent="0.25">
      <c r="E14" s="3">
        <v>33</v>
      </c>
      <c r="F14" s="3">
        <f t="shared" si="0"/>
        <v>37</v>
      </c>
      <c r="G14" s="3">
        <f t="shared" si="1"/>
        <v>148</v>
      </c>
      <c r="H14" s="3">
        <f t="shared" si="2"/>
        <v>5.5500000000000001E-2</v>
      </c>
      <c r="I14" s="3">
        <f t="shared" si="3"/>
        <v>0</v>
      </c>
      <c r="J14" s="3">
        <f t="shared" si="4"/>
        <v>148.05549999999999</v>
      </c>
      <c r="K14" s="3">
        <f t="shared" si="5"/>
        <v>-1.7845971276595742E-2</v>
      </c>
      <c r="L14" s="3">
        <f t="shared" si="6"/>
        <v>315.01170212765953</v>
      </c>
      <c r="Q14">
        <f>$O$7+($N$7-$O$7)*((R14-$O$5)/($N$5-$O$5))</f>
        <v>7.0638297872340459E-4</v>
      </c>
      <c r="R14">
        <v>43</v>
      </c>
    </row>
    <row r="15" spans="1:18" x14ac:dyDescent="0.25">
      <c r="E15" s="3">
        <v>34</v>
      </c>
      <c r="F15" s="3">
        <f t="shared" si="0"/>
        <v>36</v>
      </c>
      <c r="G15" s="3">
        <f t="shared" si="1"/>
        <v>144</v>
      </c>
      <c r="H15" s="3">
        <f t="shared" si="2"/>
        <v>5.3999999999999999E-2</v>
      </c>
      <c r="I15" s="3">
        <f t="shared" si="3"/>
        <v>0</v>
      </c>
      <c r="J15" s="3">
        <f t="shared" si="4"/>
        <v>144.054</v>
      </c>
      <c r="K15" s="3">
        <f t="shared" si="5"/>
        <v>-1.7139323404255315E-2</v>
      </c>
      <c r="L15" s="3">
        <f t="shared" si="6"/>
        <v>306.49787234042549</v>
      </c>
    </row>
    <row r="16" spans="1:18" x14ac:dyDescent="0.25">
      <c r="E16" s="2">
        <v>35</v>
      </c>
      <c r="F16" s="3">
        <f t="shared" si="0"/>
        <v>35</v>
      </c>
      <c r="G16" s="3">
        <f t="shared" si="1"/>
        <v>140</v>
      </c>
      <c r="H16" s="3">
        <f t="shared" si="2"/>
        <v>5.2499999999999998E-2</v>
      </c>
      <c r="I16" s="3">
        <f t="shared" si="3"/>
        <v>0</v>
      </c>
      <c r="J16" s="3">
        <f t="shared" si="4"/>
        <v>140.05250000000001</v>
      </c>
      <c r="K16" s="3">
        <f t="shared" si="5"/>
        <v>-1.6432675531914895E-2</v>
      </c>
      <c r="L16" s="3">
        <f t="shared" si="6"/>
        <v>297.98404255319156</v>
      </c>
    </row>
    <row r="17" spans="5:12" x14ac:dyDescent="0.25">
      <c r="E17" s="3">
        <v>36</v>
      </c>
      <c r="F17" s="3">
        <f t="shared" si="0"/>
        <v>34</v>
      </c>
      <c r="G17" s="3">
        <f t="shared" si="1"/>
        <v>136</v>
      </c>
      <c r="H17" s="3">
        <f t="shared" si="2"/>
        <v>5.1000000000000004E-2</v>
      </c>
      <c r="I17" s="3">
        <f t="shared" si="3"/>
        <v>0</v>
      </c>
      <c r="J17" s="3">
        <f t="shared" si="4"/>
        <v>136.05099999999999</v>
      </c>
      <c r="K17" s="3">
        <f t="shared" si="5"/>
        <v>-1.5726027659574468E-2</v>
      </c>
      <c r="L17" s="3">
        <f t="shared" si="6"/>
        <v>289.4702127659574</v>
      </c>
    </row>
    <row r="18" spans="5:12" x14ac:dyDescent="0.25">
      <c r="E18" s="3">
        <v>37</v>
      </c>
      <c r="F18" s="3">
        <f t="shared" si="0"/>
        <v>33</v>
      </c>
      <c r="G18" s="3">
        <f t="shared" si="1"/>
        <v>132</v>
      </c>
      <c r="H18" s="3">
        <f t="shared" si="2"/>
        <v>4.9500000000000002E-2</v>
      </c>
      <c r="I18" s="3">
        <f t="shared" si="3"/>
        <v>0</v>
      </c>
      <c r="J18" s="3">
        <f t="shared" si="4"/>
        <v>132.04949999999999</v>
      </c>
      <c r="K18" s="3">
        <f t="shared" si="5"/>
        <v>-1.5019379787234039E-2</v>
      </c>
      <c r="L18" s="3">
        <f t="shared" si="6"/>
        <v>280.95638297872341</v>
      </c>
    </row>
    <row r="19" spans="5:12" x14ac:dyDescent="0.25">
      <c r="E19" s="3">
        <v>38</v>
      </c>
      <c r="F19" s="3">
        <f t="shared" si="0"/>
        <v>32</v>
      </c>
      <c r="G19" s="3">
        <f t="shared" si="1"/>
        <v>128</v>
      </c>
      <c r="H19" s="3">
        <f t="shared" si="2"/>
        <v>4.8000000000000001E-2</v>
      </c>
      <c r="I19" s="3">
        <f t="shared" si="3"/>
        <v>0</v>
      </c>
      <c r="J19" s="3">
        <f t="shared" si="4"/>
        <v>128.048</v>
      </c>
      <c r="K19" s="3">
        <f t="shared" si="5"/>
        <v>-1.4312731914893616E-2</v>
      </c>
      <c r="L19" s="3">
        <f t="shared" si="6"/>
        <v>272.44255319148937</v>
      </c>
    </row>
    <row r="20" spans="5:12" x14ac:dyDescent="0.25">
      <c r="E20" s="2">
        <v>39</v>
      </c>
      <c r="F20" s="3">
        <f t="shared" si="0"/>
        <v>31</v>
      </c>
      <c r="G20" s="3">
        <f t="shared" si="1"/>
        <v>124</v>
      </c>
      <c r="H20" s="3">
        <f t="shared" si="2"/>
        <v>4.65E-2</v>
      </c>
      <c r="I20" s="3">
        <f t="shared" si="3"/>
        <v>0</v>
      </c>
      <c r="J20" s="3">
        <f t="shared" si="4"/>
        <v>124.04649999999999</v>
      </c>
      <c r="K20" s="3">
        <f t="shared" si="5"/>
        <v>-1.3606084042553193E-2</v>
      </c>
      <c r="L20" s="3">
        <f t="shared" si="6"/>
        <v>263.92872340425532</v>
      </c>
    </row>
    <row r="21" spans="5:12" x14ac:dyDescent="0.25">
      <c r="E21" s="3">
        <v>40</v>
      </c>
      <c r="F21" s="3">
        <f t="shared" si="0"/>
        <v>30</v>
      </c>
      <c r="G21" s="3">
        <f t="shared" si="1"/>
        <v>120</v>
      </c>
      <c r="H21" s="3">
        <f t="shared" si="2"/>
        <v>4.4999999999999998E-2</v>
      </c>
      <c r="I21" s="3">
        <f t="shared" si="3"/>
        <v>0</v>
      </c>
      <c r="J21" s="3">
        <f t="shared" si="4"/>
        <v>120.045</v>
      </c>
      <c r="K21" s="3">
        <f t="shared" si="5"/>
        <v>-1.2899436170212769E-2</v>
      </c>
      <c r="L21" s="3">
        <f t="shared" si="6"/>
        <v>255.41489361702131</v>
      </c>
    </row>
    <row r="22" spans="5:12" x14ac:dyDescent="0.25">
      <c r="E22" s="3">
        <v>41</v>
      </c>
      <c r="F22" s="3">
        <f t="shared" si="0"/>
        <v>29</v>
      </c>
      <c r="G22" s="3">
        <f t="shared" si="1"/>
        <v>116</v>
      </c>
      <c r="H22" s="3">
        <f t="shared" si="2"/>
        <v>4.3500000000000004E-2</v>
      </c>
      <c r="I22" s="3">
        <f t="shared" si="3"/>
        <v>0</v>
      </c>
      <c r="J22" s="3">
        <f t="shared" si="4"/>
        <v>116.04349999999999</v>
      </c>
      <c r="K22" s="3">
        <f t="shared" si="5"/>
        <v>-1.2192788297872339E-2</v>
      </c>
      <c r="L22" s="3">
        <f t="shared" si="6"/>
        <v>246.90106382978723</v>
      </c>
    </row>
    <row r="23" spans="5:12" x14ac:dyDescent="0.25">
      <c r="E23" s="3">
        <v>42</v>
      </c>
      <c r="F23" s="3">
        <f t="shared" si="0"/>
        <v>28</v>
      </c>
      <c r="G23" s="3">
        <f t="shared" si="1"/>
        <v>112</v>
      </c>
      <c r="H23" s="3">
        <f t="shared" si="2"/>
        <v>4.2000000000000003E-2</v>
      </c>
      <c r="I23" s="3">
        <f t="shared" si="3"/>
        <v>0</v>
      </c>
      <c r="J23" s="3">
        <f t="shared" si="4"/>
        <v>112.042</v>
      </c>
      <c r="K23" s="3">
        <f t="shared" si="5"/>
        <v>-1.1486140425531916E-2</v>
      </c>
      <c r="L23" s="3">
        <f t="shared" si="6"/>
        <v>238.38723404255319</v>
      </c>
    </row>
    <row r="24" spans="5:12" x14ac:dyDescent="0.25">
      <c r="E24" s="2">
        <v>43</v>
      </c>
      <c r="F24" s="3">
        <f t="shared" si="0"/>
        <v>27</v>
      </c>
      <c r="G24" s="3">
        <f t="shared" si="1"/>
        <v>108</v>
      </c>
      <c r="H24" s="3">
        <f t="shared" si="2"/>
        <v>4.0500000000000001E-2</v>
      </c>
      <c r="I24" s="3">
        <f t="shared" si="3"/>
        <v>0</v>
      </c>
      <c r="J24" s="3">
        <f t="shared" si="4"/>
        <v>108.04049999999999</v>
      </c>
      <c r="K24" s="3">
        <f t="shared" si="5"/>
        <v>-1.0779492553191489E-2</v>
      </c>
      <c r="L24" s="3">
        <f t="shared" si="6"/>
        <v>229.87340425531912</v>
      </c>
    </row>
    <row r="25" spans="5:12" x14ac:dyDescent="0.25">
      <c r="E25" s="3">
        <v>44</v>
      </c>
      <c r="F25" s="3">
        <f t="shared" si="0"/>
        <v>26</v>
      </c>
      <c r="G25" s="3">
        <f t="shared" si="1"/>
        <v>104</v>
      </c>
      <c r="H25" s="3">
        <f t="shared" si="2"/>
        <v>3.9E-2</v>
      </c>
      <c r="I25" s="3">
        <f t="shared" si="3"/>
        <v>0</v>
      </c>
      <c r="J25" s="3">
        <f t="shared" si="4"/>
        <v>104.039</v>
      </c>
      <c r="K25" s="3">
        <f t="shared" si="5"/>
        <v>-1.0072844680851062E-2</v>
      </c>
      <c r="L25" s="3">
        <f t="shared" si="6"/>
        <v>221.3595744680851</v>
      </c>
    </row>
    <row r="26" spans="5:12" x14ac:dyDescent="0.25">
      <c r="E26" s="3">
        <v>45</v>
      </c>
      <c r="F26" s="3">
        <f t="shared" si="0"/>
        <v>25</v>
      </c>
      <c r="G26" s="3">
        <f t="shared" si="1"/>
        <v>100</v>
      </c>
      <c r="H26" s="3">
        <f t="shared" si="2"/>
        <v>3.7499999999999999E-2</v>
      </c>
      <c r="I26" s="3">
        <f t="shared" si="3"/>
        <v>0</v>
      </c>
      <c r="J26" s="3">
        <f t="shared" si="4"/>
        <v>100.03749999999999</v>
      </c>
      <c r="K26" s="3">
        <f t="shared" si="5"/>
        <v>-9.3661968085106389E-3</v>
      </c>
      <c r="L26" s="3">
        <f t="shared" si="6"/>
        <v>212.84574468085106</v>
      </c>
    </row>
    <row r="27" spans="5:12" x14ac:dyDescent="0.25">
      <c r="E27" s="3">
        <v>46</v>
      </c>
      <c r="F27" s="3">
        <f t="shared" si="0"/>
        <v>24</v>
      </c>
      <c r="G27" s="3">
        <f t="shared" si="1"/>
        <v>96</v>
      </c>
      <c r="H27" s="3">
        <f t="shared" si="2"/>
        <v>3.6000000000000004E-2</v>
      </c>
      <c r="I27" s="3">
        <f t="shared" si="3"/>
        <v>0</v>
      </c>
      <c r="J27" s="3">
        <f t="shared" si="4"/>
        <v>96.036000000000001</v>
      </c>
      <c r="K27" s="3">
        <f t="shared" si="5"/>
        <v>-8.6595489361702156E-3</v>
      </c>
      <c r="L27" s="3">
        <f t="shared" si="6"/>
        <v>204.33191489361704</v>
      </c>
    </row>
    <row r="28" spans="5:12" x14ac:dyDescent="0.25">
      <c r="E28" s="2">
        <v>47</v>
      </c>
      <c r="F28" s="3">
        <f t="shared" si="0"/>
        <v>23</v>
      </c>
      <c r="G28" s="3">
        <f t="shared" si="1"/>
        <v>92</v>
      </c>
      <c r="H28" s="3">
        <f t="shared" si="2"/>
        <v>3.4500000000000003E-2</v>
      </c>
      <c r="I28" s="3">
        <f t="shared" si="3"/>
        <v>0</v>
      </c>
      <c r="J28" s="3">
        <f t="shared" si="4"/>
        <v>92.034499999999994</v>
      </c>
      <c r="K28" s="3">
        <f t="shared" si="5"/>
        <v>-7.9529010638297853E-3</v>
      </c>
      <c r="L28" s="3">
        <f t="shared" si="6"/>
        <v>195.81808510638297</v>
      </c>
    </row>
    <row r="29" spans="5:12" x14ac:dyDescent="0.25">
      <c r="E29" s="3">
        <v>48</v>
      </c>
      <c r="F29" s="3">
        <f t="shared" si="0"/>
        <v>22</v>
      </c>
      <c r="G29" s="3">
        <f t="shared" si="1"/>
        <v>88</v>
      </c>
      <c r="H29" s="3">
        <f t="shared" si="2"/>
        <v>3.3000000000000002E-2</v>
      </c>
      <c r="I29" s="3">
        <f t="shared" si="3"/>
        <v>0</v>
      </c>
      <c r="J29" s="3">
        <f t="shared" si="4"/>
        <v>88.033000000000001</v>
      </c>
      <c r="K29" s="3">
        <f t="shared" si="5"/>
        <v>-7.2462531914893619E-3</v>
      </c>
      <c r="L29" s="3">
        <f t="shared" si="6"/>
        <v>187.30425531914895</v>
      </c>
    </row>
    <row r="30" spans="5:12" x14ac:dyDescent="0.25">
      <c r="E30" s="3">
        <v>49</v>
      </c>
      <c r="F30" s="3">
        <f t="shared" si="0"/>
        <v>21</v>
      </c>
      <c r="G30" s="3">
        <f t="shared" si="1"/>
        <v>84</v>
      </c>
      <c r="H30" s="3">
        <f t="shared" si="2"/>
        <v>3.15E-2</v>
      </c>
      <c r="I30" s="3">
        <f t="shared" si="3"/>
        <v>0</v>
      </c>
      <c r="J30" s="3">
        <f t="shared" si="4"/>
        <v>84.031499999999994</v>
      </c>
      <c r="K30" s="3">
        <f t="shared" si="5"/>
        <v>-6.5396053191489351E-3</v>
      </c>
      <c r="L30" s="3">
        <f t="shared" si="6"/>
        <v>178.79042553191488</v>
      </c>
    </row>
    <row r="31" spans="5:12" x14ac:dyDescent="0.25">
      <c r="E31" s="3">
        <v>50</v>
      </c>
      <c r="F31" s="3">
        <f t="shared" si="0"/>
        <v>20</v>
      </c>
      <c r="G31" s="3">
        <f t="shared" si="1"/>
        <v>80</v>
      </c>
      <c r="H31" s="3">
        <f t="shared" si="2"/>
        <v>0.03</v>
      </c>
      <c r="I31" s="3">
        <f t="shared" si="3"/>
        <v>0</v>
      </c>
      <c r="J31" s="3">
        <f t="shared" si="4"/>
        <v>80.03</v>
      </c>
      <c r="K31" s="3">
        <f t="shared" si="5"/>
        <v>-5.8329574468085118E-3</v>
      </c>
      <c r="L31" s="3">
        <f t="shared" si="6"/>
        <v>170.27659574468086</v>
      </c>
    </row>
    <row r="32" spans="5:12" x14ac:dyDescent="0.25">
      <c r="E32" s="2">
        <v>51</v>
      </c>
      <c r="F32" s="3">
        <f t="shared" si="0"/>
        <v>19</v>
      </c>
      <c r="G32" s="3">
        <f t="shared" si="1"/>
        <v>76</v>
      </c>
      <c r="H32" s="3">
        <f t="shared" si="2"/>
        <v>2.8500000000000001E-2</v>
      </c>
      <c r="I32" s="3">
        <f t="shared" si="3"/>
        <v>0</v>
      </c>
      <c r="J32" s="3">
        <f t="shared" si="4"/>
        <v>76.028499999999994</v>
      </c>
      <c r="K32" s="3">
        <f t="shared" si="5"/>
        <v>-5.1263095744680832E-3</v>
      </c>
      <c r="L32" s="3">
        <f t="shared" si="6"/>
        <v>161.76276595744679</v>
      </c>
    </row>
    <row r="33" spans="5:12" x14ac:dyDescent="0.25">
      <c r="E33" s="3">
        <v>52</v>
      </c>
      <c r="F33" s="3">
        <f t="shared" si="0"/>
        <v>18</v>
      </c>
      <c r="G33" s="3">
        <f t="shared" si="1"/>
        <v>72</v>
      </c>
      <c r="H33" s="3">
        <f t="shared" si="2"/>
        <v>2.7E-2</v>
      </c>
      <c r="I33" s="3">
        <f t="shared" si="3"/>
        <v>0</v>
      </c>
      <c r="J33" s="3">
        <f t="shared" si="4"/>
        <v>72.027000000000001</v>
      </c>
      <c r="K33" s="3">
        <f t="shared" si="5"/>
        <v>-4.4196617021276582E-3</v>
      </c>
      <c r="L33" s="3">
        <f t="shared" si="6"/>
        <v>153.24893617021274</v>
      </c>
    </row>
    <row r="34" spans="5:12" x14ac:dyDescent="0.25">
      <c r="E34" s="3">
        <v>53</v>
      </c>
      <c r="F34" s="3">
        <f t="shared" si="0"/>
        <v>17</v>
      </c>
      <c r="G34" s="3">
        <f t="shared" si="1"/>
        <v>68</v>
      </c>
      <c r="H34" s="3">
        <f t="shared" si="2"/>
        <v>2.5500000000000002E-2</v>
      </c>
      <c r="I34" s="3">
        <f t="shared" si="3"/>
        <v>0</v>
      </c>
      <c r="J34" s="3">
        <f t="shared" si="4"/>
        <v>68.025499999999994</v>
      </c>
      <c r="K34" s="3">
        <f t="shared" si="5"/>
        <v>-3.7130138297872331E-3</v>
      </c>
      <c r="L34" s="3">
        <f t="shared" si="6"/>
        <v>144.7351063829787</v>
      </c>
    </row>
    <row r="35" spans="5:12" x14ac:dyDescent="0.25">
      <c r="E35" s="3">
        <v>54</v>
      </c>
      <c r="F35" s="3">
        <f t="shared" si="0"/>
        <v>16</v>
      </c>
      <c r="G35" s="3">
        <f t="shared" si="1"/>
        <v>64</v>
      </c>
      <c r="H35" s="3">
        <f t="shared" si="2"/>
        <v>2.4E-2</v>
      </c>
      <c r="I35" s="3">
        <f t="shared" si="3"/>
        <v>0</v>
      </c>
      <c r="J35" s="3">
        <f t="shared" si="4"/>
        <v>64.024000000000001</v>
      </c>
      <c r="K35" s="3">
        <f t="shared" si="5"/>
        <v>-3.006365957446808E-3</v>
      </c>
      <c r="L35" s="3">
        <f t="shared" si="6"/>
        <v>136.22127659574468</v>
      </c>
    </row>
    <row r="36" spans="5:12" x14ac:dyDescent="0.25">
      <c r="E36" s="2">
        <v>55</v>
      </c>
      <c r="F36" s="3">
        <f t="shared" si="0"/>
        <v>15</v>
      </c>
      <c r="G36" s="3">
        <f t="shared" si="1"/>
        <v>60</v>
      </c>
      <c r="H36" s="3">
        <f t="shared" si="2"/>
        <v>2.2499999999999999E-2</v>
      </c>
      <c r="I36" s="3">
        <f t="shared" si="3"/>
        <v>0</v>
      </c>
      <c r="J36" s="3">
        <f t="shared" si="4"/>
        <v>60.022500000000001</v>
      </c>
      <c r="K36" s="3">
        <f t="shared" si="5"/>
        <v>-2.2997180851063847E-3</v>
      </c>
      <c r="L36" s="3">
        <f t="shared" si="6"/>
        <v>127.70744680851065</v>
      </c>
    </row>
    <row r="37" spans="5:12" x14ac:dyDescent="0.25">
      <c r="E37" s="3">
        <v>56</v>
      </c>
      <c r="F37" s="3">
        <f t="shared" si="0"/>
        <v>14</v>
      </c>
      <c r="G37" s="3">
        <f t="shared" si="1"/>
        <v>56</v>
      </c>
      <c r="H37" s="3">
        <f t="shared" si="2"/>
        <v>2.1000000000000001E-2</v>
      </c>
      <c r="I37" s="3">
        <f t="shared" si="3"/>
        <v>0</v>
      </c>
      <c r="J37" s="3">
        <f t="shared" si="4"/>
        <v>56.021000000000001</v>
      </c>
      <c r="K37" s="3">
        <f t="shared" si="5"/>
        <v>-1.5930702127659579E-3</v>
      </c>
      <c r="L37" s="3">
        <f t="shared" si="6"/>
        <v>119.19361702127659</v>
      </c>
    </row>
    <row r="38" spans="5:12" x14ac:dyDescent="0.25">
      <c r="E38" s="3">
        <v>57</v>
      </c>
      <c r="F38" s="3">
        <f t="shared" si="0"/>
        <v>13</v>
      </c>
      <c r="G38" s="3">
        <f t="shared" si="1"/>
        <v>52</v>
      </c>
      <c r="H38" s="3">
        <f t="shared" si="2"/>
        <v>1.95E-2</v>
      </c>
      <c r="I38" s="3">
        <f t="shared" si="3"/>
        <v>0</v>
      </c>
      <c r="J38" s="3">
        <f t="shared" si="4"/>
        <v>52.019500000000001</v>
      </c>
      <c r="K38" s="3">
        <f t="shared" si="5"/>
        <v>-8.8642234042553107E-4</v>
      </c>
      <c r="L38" s="3">
        <f t="shared" si="6"/>
        <v>110.67978723404255</v>
      </c>
    </row>
    <row r="39" spans="5:12" x14ac:dyDescent="0.25">
      <c r="E39" s="3">
        <v>58</v>
      </c>
      <c r="F39" s="3">
        <f t="shared" si="0"/>
        <v>12</v>
      </c>
      <c r="G39" s="3">
        <f t="shared" si="1"/>
        <v>48</v>
      </c>
      <c r="H39" s="3">
        <f t="shared" si="2"/>
        <v>1.8000000000000002E-2</v>
      </c>
      <c r="I39" s="3">
        <f t="shared" si="3"/>
        <v>0</v>
      </c>
      <c r="J39" s="3">
        <f t="shared" si="4"/>
        <v>48.018000000000001</v>
      </c>
      <c r="K39" s="3">
        <f t="shared" si="5"/>
        <v>-1.7977446808510773E-4</v>
      </c>
      <c r="L39" s="3">
        <f t="shared" si="6"/>
        <v>102.16595744680852</v>
      </c>
    </row>
    <row r="40" spans="5:12" x14ac:dyDescent="0.25">
      <c r="E40" s="2">
        <v>59</v>
      </c>
      <c r="F40" s="3">
        <f t="shared" si="0"/>
        <v>11</v>
      </c>
      <c r="G40" s="3">
        <f t="shared" si="1"/>
        <v>44</v>
      </c>
      <c r="H40" s="3">
        <f t="shared" si="2"/>
        <v>1.6500000000000001E-2</v>
      </c>
      <c r="I40" s="3">
        <f t="shared" si="3"/>
        <v>0</v>
      </c>
      <c r="J40" s="3">
        <f t="shared" si="4"/>
        <v>44.016500000000001</v>
      </c>
      <c r="K40" s="3">
        <f t="shared" si="5"/>
        <v>5.2687340425531907E-4</v>
      </c>
      <c r="L40" s="3">
        <f t="shared" si="6"/>
        <v>93.652127659574475</v>
      </c>
    </row>
    <row r="41" spans="5:12" x14ac:dyDescent="0.25">
      <c r="E41" s="3">
        <v>60</v>
      </c>
      <c r="F41" s="3">
        <f t="shared" si="0"/>
        <v>10</v>
      </c>
      <c r="G41" s="3">
        <f t="shared" si="1"/>
        <v>40</v>
      </c>
      <c r="H41" s="3">
        <f t="shared" si="2"/>
        <v>1.4999999999999999E-2</v>
      </c>
      <c r="I41" s="3">
        <f t="shared" si="3"/>
        <v>0</v>
      </c>
      <c r="J41" s="3">
        <f t="shared" si="4"/>
        <v>40.015000000000001</v>
      </c>
      <c r="K41" s="3">
        <f t="shared" si="5"/>
        <v>1.2335212765957441E-3</v>
      </c>
      <c r="L41" s="3">
        <f t="shared" si="6"/>
        <v>85.138297872340431</v>
      </c>
    </row>
    <row r="42" spans="5:12" x14ac:dyDescent="0.25">
      <c r="E42" s="3">
        <v>61</v>
      </c>
      <c r="F42" s="3">
        <f t="shared" si="0"/>
        <v>9</v>
      </c>
      <c r="G42" s="3">
        <f t="shared" si="1"/>
        <v>36</v>
      </c>
      <c r="H42" s="3">
        <f t="shared" si="2"/>
        <v>1.35E-2</v>
      </c>
      <c r="I42" s="3">
        <f t="shared" si="3"/>
        <v>0</v>
      </c>
      <c r="J42" s="3">
        <f t="shared" si="4"/>
        <v>36.013500000000001</v>
      </c>
      <c r="K42" s="3">
        <f t="shared" si="5"/>
        <v>1.940169148936171E-3</v>
      </c>
      <c r="L42" s="3">
        <f t="shared" si="6"/>
        <v>76.624468085106372</v>
      </c>
    </row>
    <row r="43" spans="5:12" x14ac:dyDescent="0.25">
      <c r="E43" s="3">
        <v>62</v>
      </c>
      <c r="F43" s="3">
        <f t="shared" si="0"/>
        <v>8</v>
      </c>
      <c r="G43" s="3">
        <f t="shared" si="1"/>
        <v>32</v>
      </c>
      <c r="H43" s="3">
        <f t="shared" si="2"/>
        <v>1.2E-2</v>
      </c>
      <c r="I43" s="3">
        <f t="shared" si="3"/>
        <v>0</v>
      </c>
      <c r="J43" s="3">
        <f t="shared" si="4"/>
        <v>32.012</v>
      </c>
      <c r="K43" s="3">
        <f t="shared" si="5"/>
        <v>2.646817021276596E-3</v>
      </c>
      <c r="L43" s="3">
        <f t="shared" si="6"/>
        <v>68.110638297872342</v>
      </c>
    </row>
    <row r="44" spans="5:12" x14ac:dyDescent="0.25">
      <c r="E44" s="2">
        <v>63</v>
      </c>
      <c r="F44" s="3">
        <f t="shared" si="0"/>
        <v>7</v>
      </c>
      <c r="G44" s="3">
        <f t="shared" si="1"/>
        <v>28</v>
      </c>
      <c r="H44" s="3">
        <f t="shared" si="2"/>
        <v>1.0500000000000001E-2</v>
      </c>
      <c r="I44" s="3">
        <f t="shared" si="3"/>
        <v>0</v>
      </c>
      <c r="J44" s="3">
        <f t="shared" si="4"/>
        <v>28.0105</v>
      </c>
      <c r="K44" s="3">
        <f t="shared" si="5"/>
        <v>3.3534648936170211E-3</v>
      </c>
      <c r="L44" s="3">
        <f t="shared" si="6"/>
        <v>59.596808510638297</v>
      </c>
    </row>
    <row r="45" spans="5:12" x14ac:dyDescent="0.25">
      <c r="E45" s="3">
        <v>64</v>
      </c>
      <c r="F45" s="3">
        <f t="shared" si="0"/>
        <v>6</v>
      </c>
      <c r="G45" s="3">
        <f t="shared" si="1"/>
        <v>24</v>
      </c>
      <c r="H45" s="3">
        <f t="shared" si="2"/>
        <v>9.0000000000000011E-3</v>
      </c>
      <c r="I45" s="3">
        <f t="shared" si="3"/>
        <v>0</v>
      </c>
      <c r="J45" s="3">
        <f t="shared" si="4"/>
        <v>24.009</v>
      </c>
      <c r="K45" s="3">
        <f t="shared" si="5"/>
        <v>4.0601127659574462E-3</v>
      </c>
      <c r="L45" s="3">
        <f t="shared" si="6"/>
        <v>51.08297872340426</v>
      </c>
    </row>
    <row r="46" spans="5:12" x14ac:dyDescent="0.25">
      <c r="E46" s="3">
        <v>65</v>
      </c>
      <c r="F46" s="3">
        <f t="shared" si="0"/>
        <v>5</v>
      </c>
      <c r="G46" s="3">
        <f t="shared" si="1"/>
        <v>20</v>
      </c>
      <c r="H46" s="3">
        <f t="shared" si="2"/>
        <v>7.4999999999999997E-3</v>
      </c>
      <c r="I46" s="3">
        <f t="shared" si="3"/>
        <v>0</v>
      </c>
      <c r="J46" s="3">
        <f t="shared" si="4"/>
        <v>20.0075</v>
      </c>
      <c r="K46" s="3">
        <f t="shared" si="5"/>
        <v>4.7667606382978721E-3</v>
      </c>
      <c r="L46" s="3">
        <f t="shared" si="6"/>
        <v>42.569148936170215</v>
      </c>
    </row>
    <row r="47" spans="5:12" x14ac:dyDescent="0.25">
      <c r="E47" s="3">
        <v>66</v>
      </c>
      <c r="F47" s="3">
        <f t="shared" si="0"/>
        <v>4</v>
      </c>
      <c r="G47" s="3">
        <f t="shared" si="1"/>
        <v>16</v>
      </c>
      <c r="H47" s="3">
        <f t="shared" si="2"/>
        <v>6.0000000000000001E-3</v>
      </c>
      <c r="I47" s="3">
        <f t="shared" si="3"/>
        <v>0</v>
      </c>
      <c r="J47" s="3">
        <f t="shared" si="4"/>
        <v>16.006</v>
      </c>
      <c r="K47" s="3">
        <f t="shared" si="5"/>
        <v>5.4734085106382981E-3</v>
      </c>
      <c r="L47" s="3">
        <f t="shared" si="6"/>
        <v>34.055319148936171</v>
      </c>
    </row>
    <row r="48" spans="5:12" x14ac:dyDescent="0.25">
      <c r="E48" s="2">
        <v>67</v>
      </c>
      <c r="F48" s="3">
        <f t="shared" si="0"/>
        <v>3</v>
      </c>
      <c r="G48" s="3">
        <f t="shared" si="1"/>
        <v>12</v>
      </c>
      <c r="H48" s="3">
        <f t="shared" si="2"/>
        <v>4.5000000000000005E-3</v>
      </c>
      <c r="I48" s="3">
        <f t="shared" si="3"/>
        <v>0</v>
      </c>
      <c r="J48" s="3">
        <f t="shared" si="4"/>
        <v>12.0045</v>
      </c>
      <c r="K48" s="3">
        <f t="shared" si="5"/>
        <v>6.1800563829787231E-3</v>
      </c>
      <c r="L48" s="3">
        <f t="shared" si="6"/>
        <v>25.54148936170213</v>
      </c>
    </row>
    <row r="49" spans="5:12" x14ac:dyDescent="0.25">
      <c r="E49" s="3">
        <v>68</v>
      </c>
      <c r="F49" s="3">
        <f t="shared" si="0"/>
        <v>2</v>
      </c>
      <c r="G49" s="3">
        <f t="shared" si="1"/>
        <v>8</v>
      </c>
      <c r="H49" s="3">
        <f t="shared" si="2"/>
        <v>3.0000000000000001E-3</v>
      </c>
      <c r="I49" s="3">
        <f t="shared" si="3"/>
        <v>0</v>
      </c>
      <c r="J49" s="3">
        <f t="shared" si="4"/>
        <v>8.0030000000000001</v>
      </c>
      <c r="K49" s="3">
        <f t="shared" si="5"/>
        <v>6.8867042553191491E-3</v>
      </c>
      <c r="L49" s="3">
        <f t="shared" si="6"/>
        <v>17.027659574468085</v>
      </c>
    </row>
    <row r="50" spans="5:12" x14ac:dyDescent="0.25">
      <c r="E50" s="3">
        <v>69</v>
      </c>
      <c r="F50" s="3">
        <f t="shared" si="0"/>
        <v>1</v>
      </c>
      <c r="G50" s="3">
        <f t="shared" si="1"/>
        <v>4</v>
      </c>
      <c r="H50" s="3">
        <f t="shared" si="2"/>
        <v>1.5E-3</v>
      </c>
      <c r="I50" s="3">
        <f t="shared" si="3"/>
        <v>0</v>
      </c>
      <c r="J50" s="3">
        <f t="shared" si="4"/>
        <v>4.0015000000000001</v>
      </c>
      <c r="K50" s="3">
        <f t="shared" si="5"/>
        <v>7.593352127659575E-3</v>
      </c>
      <c r="L50" s="3">
        <f t="shared" si="6"/>
        <v>8.5138297872340427</v>
      </c>
    </row>
    <row r="51" spans="5:12" x14ac:dyDescent="0.25">
      <c r="E51" s="3">
        <v>70</v>
      </c>
      <c r="F51" s="3">
        <f t="shared" si="0"/>
        <v>0</v>
      </c>
      <c r="G51" s="3">
        <f t="shared" si="1"/>
        <v>0</v>
      </c>
      <c r="H51" s="3">
        <f t="shared" si="2"/>
        <v>0</v>
      </c>
      <c r="I51" s="3">
        <f t="shared" si="3"/>
        <v>0</v>
      </c>
      <c r="J51" s="3">
        <f t="shared" si="4"/>
        <v>0</v>
      </c>
      <c r="K51" s="3">
        <f t="shared" si="5"/>
        <v>8.3000000000000001E-3</v>
      </c>
      <c r="L51" s="3">
        <f t="shared" si="6"/>
        <v>0</v>
      </c>
    </row>
    <row r="52" spans="5:12" x14ac:dyDescent="0.25">
      <c r="E52" s="2">
        <v>71</v>
      </c>
      <c r="F52" s="3">
        <f t="shared" si="0"/>
        <v>-1</v>
      </c>
      <c r="G52" s="3">
        <f t="shared" si="1"/>
        <v>-4</v>
      </c>
      <c r="H52" s="3">
        <f t="shared" si="2"/>
        <v>-1.5E-3</v>
      </c>
      <c r="I52" s="3">
        <f t="shared" si="3"/>
        <v>0</v>
      </c>
      <c r="J52" s="3">
        <f t="shared" si="4"/>
        <v>-4.0015000000000001</v>
      </c>
      <c r="K52" s="3">
        <f t="shared" si="5"/>
        <v>9.0066478723404252E-3</v>
      </c>
      <c r="L52" s="3">
        <f t="shared" si="6"/>
        <v>-8.5138297872340427</v>
      </c>
    </row>
    <row r="53" spans="5:12" x14ac:dyDescent="0.25">
      <c r="E53" s="3">
        <v>72</v>
      </c>
      <c r="F53" s="3">
        <f t="shared" si="0"/>
        <v>-2</v>
      </c>
      <c r="G53" s="3">
        <f t="shared" si="1"/>
        <v>-8</v>
      </c>
      <c r="H53" s="3">
        <f t="shared" si="2"/>
        <v>-3.0000000000000001E-3</v>
      </c>
      <c r="I53" s="3">
        <f t="shared" si="3"/>
        <v>0</v>
      </c>
      <c r="J53" s="3">
        <f t="shared" si="4"/>
        <v>-8.0030000000000001</v>
      </c>
      <c r="K53" s="3">
        <f t="shared" si="5"/>
        <v>9.713295744680852E-3</v>
      </c>
      <c r="L53" s="3">
        <f t="shared" si="6"/>
        <v>-17.027659574468085</v>
      </c>
    </row>
    <row r="54" spans="5:12" x14ac:dyDescent="0.25">
      <c r="E54" s="3">
        <v>73</v>
      </c>
      <c r="F54" s="3">
        <f t="shared" si="0"/>
        <v>-3</v>
      </c>
      <c r="G54" s="3">
        <f t="shared" si="1"/>
        <v>-12</v>
      </c>
      <c r="H54" s="3">
        <f t="shared" si="2"/>
        <v>-4.5000000000000005E-3</v>
      </c>
      <c r="I54" s="3">
        <f t="shared" si="3"/>
        <v>0</v>
      </c>
      <c r="J54" s="3">
        <f t="shared" si="4"/>
        <v>-12.0045</v>
      </c>
      <c r="K54" s="3">
        <f t="shared" si="5"/>
        <v>1.0419943617021277E-2</v>
      </c>
      <c r="L54" s="3">
        <f t="shared" si="6"/>
        <v>-25.54148936170213</v>
      </c>
    </row>
    <row r="55" spans="5:12" x14ac:dyDescent="0.25">
      <c r="E55" s="3">
        <v>74</v>
      </c>
      <c r="F55" s="3">
        <f t="shared" si="0"/>
        <v>-4</v>
      </c>
      <c r="G55" s="3">
        <f t="shared" si="1"/>
        <v>-16</v>
      </c>
      <c r="H55" s="3">
        <f t="shared" si="2"/>
        <v>-6.0000000000000001E-3</v>
      </c>
      <c r="I55" s="3">
        <f t="shared" si="3"/>
        <v>0</v>
      </c>
      <c r="J55" s="3">
        <f t="shared" si="4"/>
        <v>-16.006</v>
      </c>
      <c r="K55" s="3">
        <f t="shared" si="5"/>
        <v>1.1126591489361702E-2</v>
      </c>
      <c r="L55" s="3">
        <f t="shared" si="6"/>
        <v>-34.055319148936171</v>
      </c>
    </row>
    <row r="56" spans="5:12" x14ac:dyDescent="0.25">
      <c r="E56" s="2">
        <v>75</v>
      </c>
      <c r="F56" s="3">
        <f t="shared" si="0"/>
        <v>-5</v>
      </c>
      <c r="G56" s="3">
        <f t="shared" si="1"/>
        <v>-20</v>
      </c>
      <c r="H56" s="3">
        <f t="shared" si="2"/>
        <v>-7.4999999999999997E-3</v>
      </c>
      <c r="I56" s="3">
        <f t="shared" si="3"/>
        <v>0</v>
      </c>
      <c r="J56" s="3">
        <f t="shared" si="4"/>
        <v>-20.0075</v>
      </c>
      <c r="K56" s="3">
        <f t="shared" si="5"/>
        <v>1.1833239361702129E-2</v>
      </c>
      <c r="L56" s="3">
        <f t="shared" si="6"/>
        <v>-42.569148936170215</v>
      </c>
    </row>
    <row r="57" spans="5:12" x14ac:dyDescent="0.25">
      <c r="E57" s="3">
        <v>76</v>
      </c>
      <c r="F57" s="3">
        <f t="shared" si="0"/>
        <v>-6</v>
      </c>
      <c r="G57" s="3">
        <f t="shared" si="1"/>
        <v>-24</v>
      </c>
      <c r="H57" s="3">
        <f t="shared" si="2"/>
        <v>-9.0000000000000011E-3</v>
      </c>
      <c r="I57" s="3">
        <f t="shared" si="3"/>
        <v>0</v>
      </c>
      <c r="J57" s="3">
        <f t="shared" si="4"/>
        <v>-24.009</v>
      </c>
      <c r="K57" s="3">
        <f t="shared" si="5"/>
        <v>1.2539887234042554E-2</v>
      </c>
      <c r="L57" s="3">
        <f t="shared" si="6"/>
        <v>-51.08297872340426</v>
      </c>
    </row>
    <row r="58" spans="5:12" x14ac:dyDescent="0.25">
      <c r="E58" s="3">
        <v>77</v>
      </c>
      <c r="F58" s="3">
        <f t="shared" si="0"/>
        <v>-7</v>
      </c>
      <c r="G58" s="3">
        <f t="shared" si="1"/>
        <v>-28</v>
      </c>
      <c r="H58" s="3">
        <f t="shared" si="2"/>
        <v>-1.0500000000000001E-2</v>
      </c>
      <c r="I58" s="3">
        <f t="shared" si="3"/>
        <v>0</v>
      </c>
      <c r="J58" s="3">
        <f t="shared" si="4"/>
        <v>-28.0105</v>
      </c>
      <c r="K58" s="3">
        <f t="shared" si="5"/>
        <v>1.3246535106382979E-2</v>
      </c>
      <c r="L58" s="3">
        <f t="shared" si="6"/>
        <v>-59.596808510638297</v>
      </c>
    </row>
    <row r="59" spans="5:12" x14ac:dyDescent="0.25">
      <c r="E59" s="3">
        <v>78</v>
      </c>
      <c r="F59" s="3">
        <f t="shared" si="0"/>
        <v>-8</v>
      </c>
      <c r="G59" s="3">
        <f t="shared" si="1"/>
        <v>-32</v>
      </c>
      <c r="H59" s="3">
        <f t="shared" si="2"/>
        <v>-1.2E-2</v>
      </c>
      <c r="I59" s="3">
        <f t="shared" si="3"/>
        <v>0</v>
      </c>
      <c r="J59" s="3">
        <f t="shared" si="4"/>
        <v>-32.012</v>
      </c>
      <c r="K59" s="3">
        <f t="shared" si="5"/>
        <v>1.3953182978723404E-2</v>
      </c>
      <c r="L59" s="3">
        <f t="shared" si="6"/>
        <v>-68.110638297872342</v>
      </c>
    </row>
    <row r="60" spans="5:12" x14ac:dyDescent="0.25">
      <c r="E60" s="2">
        <v>79</v>
      </c>
      <c r="F60" s="3">
        <f t="shared" si="0"/>
        <v>-9</v>
      </c>
      <c r="G60" s="3">
        <f t="shared" si="1"/>
        <v>-36</v>
      </c>
      <c r="H60" s="3">
        <f t="shared" si="2"/>
        <v>-1.35E-2</v>
      </c>
      <c r="I60" s="3">
        <f t="shared" si="3"/>
        <v>0</v>
      </c>
      <c r="J60" s="3">
        <f t="shared" si="4"/>
        <v>-36.013500000000001</v>
      </c>
      <c r="K60" s="3">
        <f t="shared" si="5"/>
        <v>1.4659830851063829E-2</v>
      </c>
      <c r="L60" s="3">
        <f t="shared" si="6"/>
        <v>-76.624468085106372</v>
      </c>
    </row>
    <row r="61" spans="5:12" x14ac:dyDescent="0.25">
      <c r="E61" s="3">
        <v>80</v>
      </c>
      <c r="F61" s="3">
        <f t="shared" si="0"/>
        <v>-10</v>
      </c>
      <c r="G61" s="3">
        <f t="shared" si="1"/>
        <v>-40</v>
      </c>
      <c r="H61" s="3">
        <f t="shared" si="2"/>
        <v>-1.4999999999999999E-2</v>
      </c>
      <c r="I61" s="3">
        <f t="shared" si="3"/>
        <v>0</v>
      </c>
      <c r="J61" s="3">
        <f t="shared" si="4"/>
        <v>-40.015000000000001</v>
      </c>
      <c r="K61" s="3">
        <f t="shared" si="5"/>
        <v>1.5366478723404256E-2</v>
      </c>
      <c r="L61" s="3">
        <f t="shared" si="6"/>
        <v>-85.138297872340431</v>
      </c>
    </row>
    <row r="62" spans="5:12" x14ac:dyDescent="0.25">
      <c r="E62" s="3">
        <v>81</v>
      </c>
      <c r="F62" s="3">
        <f t="shared" si="0"/>
        <v>-11</v>
      </c>
      <c r="G62" s="3">
        <f t="shared" si="1"/>
        <v>-44</v>
      </c>
      <c r="H62" s="3">
        <f t="shared" si="2"/>
        <v>-1.6500000000000001E-2</v>
      </c>
      <c r="I62" s="3">
        <f t="shared" si="3"/>
        <v>0</v>
      </c>
      <c r="J62" s="3">
        <f t="shared" si="4"/>
        <v>-44.016500000000001</v>
      </c>
      <c r="K62" s="3">
        <f t="shared" si="5"/>
        <v>1.6073126595744683E-2</v>
      </c>
      <c r="L62" s="3">
        <f t="shared" si="6"/>
        <v>-93.652127659574475</v>
      </c>
    </row>
    <row r="63" spans="5:12" x14ac:dyDescent="0.25">
      <c r="E63" s="3">
        <v>82</v>
      </c>
      <c r="F63" s="3">
        <f t="shared" si="0"/>
        <v>-12</v>
      </c>
      <c r="G63" s="3">
        <f t="shared" si="1"/>
        <v>-48</v>
      </c>
      <c r="H63" s="3">
        <f t="shared" si="2"/>
        <v>-1.8000000000000002E-2</v>
      </c>
      <c r="I63" s="3">
        <f t="shared" si="3"/>
        <v>0</v>
      </c>
      <c r="J63" s="3">
        <f t="shared" si="4"/>
        <v>-48.018000000000001</v>
      </c>
      <c r="K63" s="3">
        <f t="shared" si="5"/>
        <v>1.677977446808511E-2</v>
      </c>
      <c r="L63" s="3">
        <f t="shared" si="6"/>
        <v>-102.16595744680852</v>
      </c>
    </row>
    <row r="64" spans="5:12" x14ac:dyDescent="0.25">
      <c r="E64" s="2">
        <v>83</v>
      </c>
      <c r="F64" s="3">
        <f t="shared" si="0"/>
        <v>-13</v>
      </c>
      <c r="G64" s="3">
        <f t="shared" si="1"/>
        <v>-52</v>
      </c>
      <c r="H64" s="3">
        <f t="shared" si="2"/>
        <v>-1.95E-2</v>
      </c>
      <c r="I64" s="3">
        <f t="shared" si="3"/>
        <v>0</v>
      </c>
      <c r="J64" s="3">
        <f t="shared" si="4"/>
        <v>-52.019500000000001</v>
      </c>
      <c r="K64" s="3">
        <f t="shared" si="5"/>
        <v>1.748642234042553E-2</v>
      </c>
      <c r="L64" s="3">
        <f t="shared" si="6"/>
        <v>-110.67978723404255</v>
      </c>
    </row>
    <row r="65" spans="5:12" x14ac:dyDescent="0.25">
      <c r="E65" s="3">
        <v>84</v>
      </c>
      <c r="F65" s="3">
        <f t="shared" si="0"/>
        <v>-14</v>
      </c>
      <c r="G65" s="3">
        <f t="shared" si="1"/>
        <v>-56</v>
      </c>
      <c r="H65" s="3">
        <f t="shared" si="2"/>
        <v>-2.1000000000000001E-2</v>
      </c>
      <c r="I65" s="3">
        <f t="shared" si="3"/>
        <v>0</v>
      </c>
      <c r="J65" s="3">
        <f t="shared" si="4"/>
        <v>-56.021000000000001</v>
      </c>
      <c r="K65" s="3">
        <f t="shared" si="5"/>
        <v>1.8193070212765956E-2</v>
      </c>
      <c r="L65" s="3">
        <f t="shared" si="6"/>
        <v>-119.19361702127659</v>
      </c>
    </row>
    <row r="66" spans="5:12" x14ac:dyDescent="0.25">
      <c r="E66" s="3">
        <v>85</v>
      </c>
      <c r="F66" s="3">
        <f t="shared" si="0"/>
        <v>-15</v>
      </c>
      <c r="G66" s="3">
        <f t="shared" si="1"/>
        <v>-60</v>
      </c>
      <c r="H66" s="3">
        <f t="shared" si="2"/>
        <v>-2.2499999999999999E-2</v>
      </c>
      <c r="I66" s="3">
        <f t="shared" si="3"/>
        <v>0</v>
      </c>
      <c r="J66" s="3">
        <f t="shared" si="4"/>
        <v>-60.022500000000001</v>
      </c>
      <c r="K66" s="3">
        <f t="shared" si="5"/>
        <v>1.8899718085106383E-2</v>
      </c>
      <c r="L66" s="3">
        <f t="shared" si="6"/>
        <v>-127.70744680851065</v>
      </c>
    </row>
    <row r="67" spans="5:12" x14ac:dyDescent="0.25">
      <c r="E67" s="3">
        <v>86</v>
      </c>
      <c r="F67" s="3">
        <f t="shared" si="0"/>
        <v>-16</v>
      </c>
      <c r="G67" s="3">
        <f t="shared" si="1"/>
        <v>-64</v>
      </c>
      <c r="H67" s="3">
        <f t="shared" si="2"/>
        <v>-2.4E-2</v>
      </c>
      <c r="I67" s="3">
        <f t="shared" si="3"/>
        <v>0</v>
      </c>
      <c r="J67" s="3">
        <f t="shared" si="4"/>
        <v>-64.024000000000001</v>
      </c>
      <c r="K67" s="3">
        <f t="shared" si="5"/>
        <v>1.960636595744681E-2</v>
      </c>
      <c r="L67" s="3">
        <f t="shared" si="6"/>
        <v>-136.22127659574468</v>
      </c>
    </row>
    <row r="68" spans="5:12" x14ac:dyDescent="0.25">
      <c r="E68" s="2">
        <v>87</v>
      </c>
      <c r="F68" s="3">
        <f t="shared" si="0"/>
        <v>-17</v>
      </c>
      <c r="G68" s="3">
        <f t="shared" si="1"/>
        <v>-68</v>
      </c>
      <c r="H68" s="3">
        <f t="shared" si="2"/>
        <v>-2.5500000000000002E-2</v>
      </c>
      <c r="I68" s="3">
        <f t="shared" si="3"/>
        <v>0</v>
      </c>
      <c r="J68" s="3">
        <f t="shared" si="4"/>
        <v>-68.025499999999994</v>
      </c>
      <c r="K68" s="3">
        <f t="shared" si="5"/>
        <v>2.0313013829787233E-2</v>
      </c>
      <c r="L68" s="3">
        <f t="shared" si="6"/>
        <v>-144.7351063829787</v>
      </c>
    </row>
    <row r="69" spans="5:12" x14ac:dyDescent="0.25">
      <c r="E69" s="3">
        <v>88</v>
      </c>
      <c r="F69" s="3">
        <f t="shared" si="0"/>
        <v>-18</v>
      </c>
      <c r="G69" s="3">
        <f t="shared" si="1"/>
        <v>-72</v>
      </c>
      <c r="H69" s="3">
        <f t="shared" si="2"/>
        <v>-2.7E-2</v>
      </c>
      <c r="I69" s="3">
        <f t="shared" si="3"/>
        <v>0</v>
      </c>
      <c r="J69" s="3">
        <f t="shared" si="4"/>
        <v>-72.027000000000001</v>
      </c>
      <c r="K69" s="3">
        <f t="shared" si="5"/>
        <v>2.1019661702127657E-2</v>
      </c>
      <c r="L69" s="3">
        <f t="shared" si="6"/>
        <v>-153.24893617021274</v>
      </c>
    </row>
    <row r="70" spans="5:12" x14ac:dyDescent="0.25">
      <c r="E70" s="3">
        <v>89</v>
      </c>
      <c r="F70" s="3">
        <f t="shared" si="0"/>
        <v>-19</v>
      </c>
      <c r="G70" s="3">
        <f t="shared" si="1"/>
        <v>-76</v>
      </c>
      <c r="H70" s="3">
        <f t="shared" si="2"/>
        <v>-2.8500000000000001E-2</v>
      </c>
      <c r="I70" s="3">
        <f t="shared" si="3"/>
        <v>0</v>
      </c>
      <c r="J70" s="3">
        <f t="shared" si="4"/>
        <v>-76.028499999999994</v>
      </c>
      <c r="K70" s="3">
        <f t="shared" si="5"/>
        <v>2.1726309574468083E-2</v>
      </c>
      <c r="L70" s="3">
        <f t="shared" si="6"/>
        <v>-161.76276595744679</v>
      </c>
    </row>
    <row r="71" spans="5:12" x14ac:dyDescent="0.25">
      <c r="E71" s="3">
        <v>90</v>
      </c>
      <c r="F71" s="3">
        <f t="shared" si="0"/>
        <v>-20</v>
      </c>
      <c r="G71" s="3">
        <f t="shared" si="1"/>
        <v>-80</v>
      </c>
      <c r="H71" s="3">
        <f t="shared" si="2"/>
        <v>-0.03</v>
      </c>
      <c r="I71" s="3">
        <f t="shared" si="3"/>
        <v>0</v>
      </c>
      <c r="J71" s="3">
        <f t="shared" si="4"/>
        <v>-80.03</v>
      </c>
      <c r="K71" s="3">
        <f t="shared" si="5"/>
        <v>2.243295744680851E-2</v>
      </c>
      <c r="L71" s="3">
        <f t="shared" si="6"/>
        <v>-170.27659574468086</v>
      </c>
    </row>
    <row r="72" spans="5:12" x14ac:dyDescent="0.25">
      <c r="E72" s="2">
        <v>91</v>
      </c>
      <c r="F72" s="3">
        <f t="shared" si="0"/>
        <v>-21</v>
      </c>
      <c r="G72" s="3">
        <f t="shared" si="1"/>
        <v>-84</v>
      </c>
      <c r="H72" s="3">
        <f t="shared" si="2"/>
        <v>-3.15E-2</v>
      </c>
      <c r="I72" s="3">
        <f t="shared" si="3"/>
        <v>0</v>
      </c>
      <c r="J72" s="3">
        <f t="shared" si="4"/>
        <v>-84.031499999999994</v>
      </c>
      <c r="K72" s="3">
        <f t="shared" si="5"/>
        <v>2.3139605319148937E-2</v>
      </c>
      <c r="L72" s="3">
        <f t="shared" si="6"/>
        <v>-178.79042553191488</v>
      </c>
    </row>
    <row r="73" spans="5:12" x14ac:dyDescent="0.25">
      <c r="E73" s="3">
        <v>92</v>
      </c>
      <c r="F73" s="3">
        <f t="shared" ref="F73:F81" si="7">$A$3-E73</f>
        <v>-22</v>
      </c>
      <c r="G73" s="3">
        <f t="shared" ref="G73:G81" si="8">$B$3*F73</f>
        <v>-88</v>
      </c>
      <c r="H73" s="3">
        <f t="shared" ref="H73:H81" si="9">B71+(F73*$C$3)</f>
        <v>-3.3000000000000002E-2</v>
      </c>
      <c r="I73" s="3">
        <f t="shared" ref="I73:I81" si="10">(0-E73)*$D$3</f>
        <v>0</v>
      </c>
      <c r="J73" s="3">
        <f t="shared" ref="J73:J81" si="11">G73+H73+I73</f>
        <v>-88.033000000000001</v>
      </c>
      <c r="K73" s="3">
        <f t="shared" ref="K73:K81" si="12">$O$7+($N$7-$O$7)*((J73-$O$5)/($N$5-$O$5))</f>
        <v>2.3846253191489364E-2</v>
      </c>
      <c r="L73" s="3">
        <f t="shared" ref="L73:L81" si="13">$O$9+($N$9-$O$9)*((J73-$O$5)/($N$5-$O$5))</f>
        <v>-187.30425531914895</v>
      </c>
    </row>
    <row r="74" spans="5:12" x14ac:dyDescent="0.25">
      <c r="E74" s="3">
        <v>93</v>
      </c>
      <c r="F74" s="3">
        <f t="shared" si="7"/>
        <v>-23</v>
      </c>
      <c r="G74" s="3">
        <f t="shared" si="8"/>
        <v>-92</v>
      </c>
      <c r="H74" s="3">
        <f t="shared" si="9"/>
        <v>-3.4500000000000003E-2</v>
      </c>
      <c r="I74" s="3">
        <f t="shared" si="10"/>
        <v>0</v>
      </c>
      <c r="J74" s="3">
        <f t="shared" si="11"/>
        <v>-92.034499999999994</v>
      </c>
      <c r="K74" s="3">
        <f t="shared" si="12"/>
        <v>2.4552901063829784E-2</v>
      </c>
      <c r="L74" s="3">
        <f t="shared" si="13"/>
        <v>-195.81808510638297</v>
      </c>
    </row>
    <row r="75" spans="5:12" x14ac:dyDescent="0.25">
      <c r="E75" s="3">
        <v>94</v>
      </c>
      <c r="F75" s="3">
        <f t="shared" si="7"/>
        <v>-24</v>
      </c>
      <c r="G75" s="3">
        <f t="shared" si="8"/>
        <v>-96</v>
      </c>
      <c r="H75" s="3">
        <f t="shared" si="9"/>
        <v>-3.6000000000000004E-2</v>
      </c>
      <c r="I75" s="3">
        <f t="shared" si="10"/>
        <v>0</v>
      </c>
      <c r="J75" s="3">
        <f t="shared" si="11"/>
        <v>-96.036000000000001</v>
      </c>
      <c r="K75" s="3">
        <f t="shared" si="12"/>
        <v>2.5259548936170217E-2</v>
      </c>
      <c r="L75" s="3">
        <f t="shared" si="13"/>
        <v>-204.33191489361704</v>
      </c>
    </row>
    <row r="76" spans="5:12" x14ac:dyDescent="0.25">
      <c r="E76" s="2">
        <v>95</v>
      </c>
      <c r="F76" s="3">
        <f t="shared" si="7"/>
        <v>-25</v>
      </c>
      <c r="G76" s="3">
        <f t="shared" si="8"/>
        <v>-100</v>
      </c>
      <c r="H76" s="3">
        <f t="shared" si="9"/>
        <v>-3.7499999999999999E-2</v>
      </c>
      <c r="I76" s="3">
        <f t="shared" si="10"/>
        <v>0</v>
      </c>
      <c r="J76" s="3">
        <f t="shared" si="11"/>
        <v>-100.03749999999999</v>
      </c>
      <c r="K76" s="3">
        <f t="shared" si="12"/>
        <v>2.5966196808510637E-2</v>
      </c>
      <c r="L76" s="3">
        <f t="shared" si="13"/>
        <v>-212.84574468085106</v>
      </c>
    </row>
    <row r="77" spans="5:12" x14ac:dyDescent="0.25">
      <c r="E77" s="3">
        <v>96</v>
      </c>
      <c r="F77" s="3">
        <f t="shared" si="7"/>
        <v>-26</v>
      </c>
      <c r="G77" s="3">
        <f t="shared" si="8"/>
        <v>-104</v>
      </c>
      <c r="H77" s="3">
        <f t="shared" si="9"/>
        <v>-3.9E-2</v>
      </c>
      <c r="I77" s="3">
        <f t="shared" si="10"/>
        <v>0</v>
      </c>
      <c r="J77" s="3">
        <f t="shared" si="11"/>
        <v>-104.039</v>
      </c>
      <c r="K77" s="3">
        <f t="shared" si="12"/>
        <v>2.6672844680851064E-2</v>
      </c>
      <c r="L77" s="3">
        <f t="shared" si="13"/>
        <v>-221.3595744680851</v>
      </c>
    </row>
    <row r="78" spans="5:12" x14ac:dyDescent="0.25">
      <c r="E78" s="3">
        <v>97</v>
      </c>
      <c r="F78" s="3">
        <f t="shared" si="7"/>
        <v>-27</v>
      </c>
      <c r="G78" s="3">
        <f t="shared" si="8"/>
        <v>-108</v>
      </c>
      <c r="H78" s="3">
        <f t="shared" si="9"/>
        <v>-4.0500000000000001E-2</v>
      </c>
      <c r="I78" s="3">
        <f t="shared" si="10"/>
        <v>0</v>
      </c>
      <c r="J78" s="3">
        <f t="shared" si="11"/>
        <v>-108.04049999999999</v>
      </c>
      <c r="K78" s="3">
        <f t="shared" si="12"/>
        <v>2.7379492553191491E-2</v>
      </c>
      <c r="L78" s="3">
        <f t="shared" si="13"/>
        <v>-229.87340425531912</v>
      </c>
    </row>
    <row r="79" spans="5:12" x14ac:dyDescent="0.25">
      <c r="E79" s="3">
        <v>98</v>
      </c>
      <c r="F79" s="3">
        <f t="shared" si="7"/>
        <v>-28</v>
      </c>
      <c r="G79" s="3">
        <f t="shared" si="8"/>
        <v>-112</v>
      </c>
      <c r="H79" s="3">
        <f t="shared" si="9"/>
        <v>-4.2000000000000003E-2</v>
      </c>
      <c r="I79" s="3">
        <f t="shared" si="10"/>
        <v>0</v>
      </c>
      <c r="J79" s="3">
        <f t="shared" si="11"/>
        <v>-112.042</v>
      </c>
      <c r="K79" s="3">
        <f t="shared" si="12"/>
        <v>2.8086140425531918E-2</v>
      </c>
      <c r="L79" s="3">
        <f t="shared" si="13"/>
        <v>-238.38723404255319</v>
      </c>
    </row>
    <row r="80" spans="5:12" x14ac:dyDescent="0.25">
      <c r="E80" s="2">
        <v>99</v>
      </c>
      <c r="F80" s="3">
        <f t="shared" si="7"/>
        <v>-29</v>
      </c>
      <c r="G80" s="3">
        <f t="shared" si="8"/>
        <v>-116</v>
      </c>
      <c r="H80" s="3">
        <f t="shared" si="9"/>
        <v>-4.3500000000000004E-2</v>
      </c>
      <c r="I80" s="3">
        <f t="shared" si="10"/>
        <v>0</v>
      </c>
      <c r="J80" s="3">
        <f t="shared" si="11"/>
        <v>-116.04349999999999</v>
      </c>
      <c r="K80" s="3">
        <f t="shared" si="12"/>
        <v>2.8792788297872338E-2</v>
      </c>
      <c r="L80" s="3">
        <f t="shared" si="13"/>
        <v>-246.90106382978723</v>
      </c>
    </row>
    <row r="81" spans="5:12" x14ac:dyDescent="0.25">
      <c r="E81" s="3">
        <v>100</v>
      </c>
      <c r="F81" s="3">
        <f t="shared" si="7"/>
        <v>-30</v>
      </c>
      <c r="G81" s="3">
        <f t="shared" si="8"/>
        <v>-120</v>
      </c>
      <c r="H81" s="3">
        <f t="shared" si="9"/>
        <v>-4.4999999999999998E-2</v>
      </c>
      <c r="I81" s="3">
        <f t="shared" si="10"/>
        <v>0</v>
      </c>
      <c r="J81" s="3">
        <f t="shared" si="11"/>
        <v>-120.045</v>
      </c>
      <c r="K81" s="3">
        <f t="shared" si="12"/>
        <v>2.9499436170212771E-2</v>
      </c>
      <c r="L81" s="3">
        <f>$O$9+($N$9-$O$9)*((J81-$O$5)/($N$5-$O$5))</f>
        <v>-255.41489361702131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Assz</dc:creator>
  <cp:lastModifiedBy>Vitor Garcia Tavares</cp:lastModifiedBy>
  <dcterms:created xsi:type="dcterms:W3CDTF">2019-11-11T02:51:42Z</dcterms:created>
  <dcterms:modified xsi:type="dcterms:W3CDTF">2019-11-19T17:18:17Z</dcterms:modified>
</cp:coreProperties>
</file>